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программы\отчеты 2023\"/>
    </mc:Choice>
  </mc:AlternateContent>
  <bookViews>
    <workbookView xWindow="210" yWindow="405" windowWidth="28440" windowHeight="11940"/>
  </bookViews>
  <sheets>
    <sheet name="отчет за 1 квартал 2023 г" sheetId="2" r:id="rId1"/>
  </sheets>
  <definedNames>
    <definedName name="_xlnm.Print_Titles" localSheetId="0">'отчет за 1 квартал 2023 г'!$6:$6</definedName>
  </definedNames>
  <calcPr calcId="162913"/>
</workbook>
</file>

<file path=xl/calcChain.xml><?xml version="1.0" encoding="utf-8"?>
<calcChain xmlns="http://schemas.openxmlformats.org/spreadsheetml/2006/main">
  <c r="H58" i="2" l="1"/>
  <c r="H8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7" i="2"/>
  <c r="F58" i="2"/>
  <c r="F55" i="2"/>
  <c r="F53" i="2"/>
  <c r="F47" i="2"/>
  <c r="F42" i="2"/>
  <c r="F39" i="2"/>
  <c r="F37" i="2"/>
  <c r="F35" i="2"/>
  <c r="F29" i="2"/>
  <c r="F26" i="2"/>
  <c r="F23" i="2"/>
  <c r="F20" i="2"/>
  <c r="F19" i="2"/>
  <c r="F17" i="2"/>
  <c r="F7" i="2" s="1"/>
  <c r="F12" i="2"/>
  <c r="F8" i="2"/>
  <c r="F41" i="2" l="1"/>
  <c r="F28" i="2"/>
  <c r="F22" i="2"/>
</calcChain>
</file>

<file path=xl/sharedStrings.xml><?xml version="1.0" encoding="utf-8"?>
<sst xmlns="http://schemas.openxmlformats.org/spreadsheetml/2006/main" count="80" uniqueCount="67">
  <si>
    <t>Единица измерения: руб.</t>
  </si>
  <si>
    <t>Наименование показателя</t>
  </si>
  <si>
    <t/>
  </si>
  <si>
    <t xml:space="preserve">    Муниципальная программа Горномарийского муниципального района "Развитие жилищно-коммунального и дорожного хозяйства Горномарийского муниципального района на 2014-2025 годы"</t>
  </si>
  <si>
    <t xml:space="preserve">      Подпрограмма "Дорожное хозяйство Горномарийского муниципального района"</t>
  </si>
  <si>
    <t xml:space="preserve">       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пользования"</t>
  </si>
  <si>
    <t xml:space="preserve">        Основное мероприятие "Обеспечение мероприятия по повышению безопасности дорожного движения"</t>
  </si>
  <si>
    <t xml:space="preserve">      Подпрограмма «Развитие жилищно-коммунального хозяйства и территориального планирования"</t>
  </si>
  <si>
    <t xml:space="preserve">        Основное мероприятие "Газоснабжение жилых домов в населенных пунктах"</t>
  </si>
  <si>
    <t xml:space="preserve">        Основное мероприятие "Компенсация разницы в тарифах организациям, предоставляющим населению коммунальные услуги"</t>
  </si>
  <si>
    <t xml:space="preserve">        Основное мероприятие "Формирование и поддержание аварийно-технического запаса материально-технических ресурсов для оперативного устранения аварий и подготовки объектов жилищно-коммунального хозяйства к отопительному сезону"</t>
  </si>
  <si>
    <t xml:space="preserve">        Техническая эксплуатация сетей газораспределения</t>
  </si>
  <si>
    <t xml:space="preserve">        Основное мероприятие "Мероприятия, направленные на снижение рисков и смягчение последствий чрезвычайных ситуаций, стихийных бедствий природного и техногенного характера"</t>
  </si>
  <si>
    <t xml:space="preserve">      Подпрограмма "Развитие земельных и имущественных отношений в Горномарийском муниципальном районе на 2014-2025 годы"</t>
  </si>
  <si>
    <t xml:space="preserve">        Основное мероприятие "Учет, управление и распоряжение муниципальным имуществом Горномарийского муниципального района"</t>
  </si>
  <si>
    <t xml:space="preserve">      Подпрограмма "Совершенствование бюджетной политики и эффективное использование бюджетного потенциала Горномарийского муниципального района"</t>
  </si>
  <si>
    <t xml:space="preserve">        Основное мероприятие "Развитие бюджетного планирования, формирование бюджета Горномарийского муниципального района на очередной финансовый год и на плановый период"</t>
  </si>
  <si>
    <t xml:space="preserve">        Основное мероприятие "Осуществление мер финансовой поддержки бюджетов поселений в Горномарийском муниципальном районе"</t>
  </si>
  <si>
    <t xml:space="preserve">        Основное мероприятие "Обеспечение деятельности финансового управления администрации Горномарийского муниципального района"</t>
  </si>
  <si>
    <t xml:space="preserve">        Основное мероприятие "Развитие туристического бизнеса и инфраструктуры туризма, формирование и продвижение туристического продукта Волжского муниципального района"</t>
  </si>
  <si>
    <t xml:space="preserve">        Основное мероприятие "Развитие средств массовой  информации Горномарийского муниципального района"</t>
  </si>
  <si>
    <t xml:space="preserve">        Основное мероприятие "Обеспечение деятельности отдела культуры  по осуществлению общих функций администрации Горномарийского муниципального района"</t>
  </si>
  <si>
    <t xml:space="preserve">      Подпрограмма "Обеспечение функционирования системы образования и реализации молодежной политики"</t>
  </si>
  <si>
    <t xml:space="preserve">        Основное мероприятие "Обеспечение государственных полномочий по предоставлению мер социальной поддержки детей-сирот, оставшихся без попечения родителей, лиц из числа детей-сирот, оставшихся без попечения родителей, обеспеченных жильем, помещениями специализированного жилищного фонда по договорам найма специализированных жилых помещений, по состоянию на конец отчетного периода"</t>
  </si>
  <si>
    <t xml:space="preserve">        Основное мероприятие "Обеспечение государственных гарантий реализации прав на получение общедоступного и бесплатного общего, дополнительного образования в общеобразовательных организациях"</t>
  </si>
  <si>
    <t xml:space="preserve">        Основное мероприятие "Осуществление государственных полномочий по представлению бесплатного питания для учащихся общеобразовательных организаций из многодетных семей"</t>
  </si>
  <si>
    <t xml:space="preserve">        Основное мероприятие "Осуществление государственных полномочий по воспитанию и обучению детей-инвалидов на дому и выплата компенсаций и затрат родителей на эти цели"</t>
  </si>
  <si>
    <t xml:space="preserve">        Основное мероприятие "Развитие системы дополнительного образования"</t>
  </si>
  <si>
    <t xml:space="preserve">        Основное мероприятие "Организация отдыха и оздоровления детей в каникулярный период"</t>
  </si>
  <si>
    <t xml:space="preserve">        Основное мероприятие "Региональный проект "Современная школа"</t>
  </si>
  <si>
    <t xml:space="preserve">        Основное мероприятие "Региональный проект "Успех каждого ребенка"</t>
  </si>
  <si>
    <t xml:space="preserve">        Основное мероприятие "Региональный проект "Цифровая образовательная среда"</t>
  </si>
  <si>
    <t xml:space="preserve">      Подпрограмма "Жилье для молодых семей"</t>
  </si>
  <si>
    <t xml:space="preserve">        Основное мероприятие "Обеспечение жильем молодых семей"</t>
  </si>
  <si>
    <t xml:space="preserve">        Основное мероприятие "Обеспечение деятельности Отдела образования по осуществлению общих функций администрации Горномарийского муниципального района"</t>
  </si>
  <si>
    <t xml:space="preserve">    Непрограммные расходы</t>
  </si>
  <si>
    <t>ВСЕГО РАСХОДОВ:</t>
  </si>
  <si>
    <t>Срок реализации</t>
  </si>
  <si>
    <t>Исполнители (соисполнители)</t>
  </si>
  <si>
    <t>Получатели бюджетных средств</t>
  </si>
  <si>
    <t>Планируемый объем финансирования</t>
  </si>
  <si>
    <t>Фактическое финансирование</t>
  </si>
  <si>
    <t>Израсходовано (освоено)</t>
  </si>
  <si>
    <t>Эффективность реализации, %</t>
  </si>
  <si>
    <t xml:space="preserve">        Основное мероприятие "Капитальный ремонт, ремонт и содержание автомобильных дорог"</t>
  </si>
  <si>
    <t xml:space="preserve">      Подпрограмма "Защита населения и территории Горномарийского муниципального района от чрезвычайных ситуаций"</t>
  </si>
  <si>
    <t>2014 - 2025 годы</t>
  </si>
  <si>
    <t>администрация Горномарийского муниципального района, коммерческие организации</t>
  </si>
  <si>
    <t xml:space="preserve">    Муниципальная программа Горномарийского муниципального района "Развитие национальной экономики и инвестиционная деятельность Горномарийского муниципального района на 2014-2025 годы"</t>
  </si>
  <si>
    <t xml:space="preserve">    Муниципальная программа Горномарийского муниципального района "Управление муниципальными финансами и муниципальным долгом Горномарийского муниципального района на 2014-2025 годы"</t>
  </si>
  <si>
    <t xml:space="preserve">      Подпрограмма "Обеспечение реализации муниципальной программы Горномарийского муниципального района "Управление муниципальными финансами и муниципальным долгом Горномарийского муниципального района на 2014-2025 годы"</t>
  </si>
  <si>
    <t xml:space="preserve">    Муниципальная программа Горномарийского муниципального района "Развитие культуры, физической культуры и средств массовой информации на 2014-2025 годы"</t>
  </si>
  <si>
    <t xml:space="preserve">      Подпрограмма "Муниципальная подпрограмма "Развитие культуры Горномарийского муниципального района на 2014-2025 годы"</t>
  </si>
  <si>
    <t xml:space="preserve">        Основное мероприятие "Развитие народного художественного творчества и культурно-досуговой деятельности"</t>
  </si>
  <si>
    <t xml:space="preserve">        Основное мероприятие "Развитие художественного образования"</t>
  </si>
  <si>
    <t xml:space="preserve">        Основное мероприятие "Развитие музейного дела"</t>
  </si>
  <si>
    <t xml:space="preserve">        Основное мероприятие "Развитие библиотечного дела"</t>
  </si>
  <si>
    <t xml:space="preserve">      Подпрограмма "Развитие физической культуры и спорта Горномарийского муниципального района на 2014-2025 годы"</t>
  </si>
  <si>
    <t xml:space="preserve">        Основное мероприятие "Развитие физической культуры и спорта Горномарийского  муниципального района"</t>
  </si>
  <si>
    <t xml:space="preserve">      Подпрограмма "Развитие средств массовой информации Горномарийского муниципального района на 2014-2025 годы"</t>
  </si>
  <si>
    <t xml:space="preserve">      Подпрограмма"Обеспечение реализации муниципальной программы "Развитие культуры, физической культуры и средств массовой информации на 2014-2025 годы"</t>
  </si>
  <si>
    <t xml:space="preserve">    Муниципальная программа Горномарийского муниципального района "Развитие образования на 2014-2025 годы"</t>
  </si>
  <si>
    <t xml:space="preserve">      Подпрограмма "Поддержка развития системы образования"</t>
  </si>
  <si>
    <t xml:space="preserve">      Подпрограмма "Обеспечение реализации муниципальной программы Горномарийского муниципального района "Развитие образования" на 2014-2025 годы"</t>
  </si>
  <si>
    <t>х</t>
  </si>
  <si>
    <t>Информация о реализации муниципальных программ</t>
  </si>
  <si>
    <t>администрации Горномарийского муниципального района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</si>
</sst>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0" fontId="1" fillId="0" borderId="2" xfId="6" applyNumberFormat="1" applyProtection="1">
      <alignment horizontal="center" vertical="center" wrapText="1"/>
    </xf>
    <xf numFmtId="0" fontId="3" fillId="0" borderId="2" xfId="11">
      <alignment horizontal="left"/>
    </xf>
    <xf numFmtId="0" fontId="3" fillId="5" borderId="2" xfId="7" applyNumberFormat="1" applyFill="1" applyProtection="1">
      <alignment vertical="top" wrapText="1"/>
    </xf>
    <xf numFmtId="0" fontId="3" fillId="6" borderId="2" xfId="7" applyNumberFormat="1" applyFill="1" applyProtection="1">
      <alignment vertical="top" wrapText="1"/>
    </xf>
    <xf numFmtId="0" fontId="1" fillId="0" borderId="1" xfId="1" applyNumberFormat="1" applyAlignment="1" applyProtection="1">
      <alignment horizontal="center" wrapText="1"/>
    </xf>
    <xf numFmtId="0" fontId="1" fillId="0" borderId="1" xfId="2" applyNumberFormat="1" applyAlignment="1" applyProtection="1">
      <alignment horizontal="center"/>
    </xf>
    <xf numFmtId="0" fontId="1" fillId="0" borderId="2" xfId="6" applyNumberFormat="1" applyAlignment="1" applyProtection="1">
      <alignment horizontal="center" vertical="center" wrapText="1"/>
    </xf>
    <xf numFmtId="4" fontId="3" fillId="2" borderId="2" xfId="9" applyNumberFormat="1" applyAlignment="1" applyProtection="1">
      <alignment horizontal="center" vertical="top" shrinkToFit="1"/>
    </xf>
    <xf numFmtId="4" fontId="3" fillId="3" borderId="2" xfId="12" applyNumberFormat="1" applyAlignment="1" applyProtection="1">
      <alignment horizontal="center" vertical="top" shrinkToFit="1"/>
    </xf>
    <xf numFmtId="4" fontId="7" fillId="0" borderId="1" xfId="14" applyNumberFormat="1" applyFont="1" applyAlignment="1" applyProtection="1">
      <alignment horizontal="center" wrapText="1"/>
    </xf>
    <xf numFmtId="0" fontId="1" fillId="0" borderId="1" xfId="14" applyNumberFormat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1" fontId="1" fillId="0" borderId="3" xfId="8" applyNumberFormat="1" applyBorder="1" applyAlignment="1" applyProtection="1">
      <alignment horizontal="center" vertical="top" wrapText="1" shrinkToFit="1"/>
    </xf>
    <xf numFmtId="1" fontId="1" fillId="0" borderId="4" xfId="8" applyNumberFormat="1" applyBorder="1" applyAlignment="1" applyProtection="1">
      <alignment horizontal="center" vertical="top" wrapText="1" shrinkToFit="1"/>
    </xf>
    <xf numFmtId="1" fontId="1" fillId="0" borderId="5" xfId="8" applyNumberFormat="1" applyBorder="1" applyAlignment="1" applyProtection="1">
      <alignment horizontal="center" vertical="top" wrapText="1" shrinkToFi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zoomScaleNormal="100" zoomScaleSheetLayoutView="100" workbookViewId="0">
      <pane ySplit="6" topLeftCell="A7" activePane="bottomLeft" state="frozen"/>
      <selection pane="bottomLeft" activeCell="A75" sqref="A75"/>
    </sheetView>
  </sheetViews>
  <sheetFormatPr defaultRowHeight="15" outlineLevelRow="2" x14ac:dyDescent="0.25"/>
  <cols>
    <col min="1" max="1" width="40" style="1" customWidth="1"/>
    <col min="2" max="2" width="11.28515625" style="1" bestFit="1" customWidth="1"/>
    <col min="3" max="4" width="16" style="1" bestFit="1" customWidth="1"/>
    <col min="5" max="6" width="15.42578125" style="16" bestFit="1" customWidth="1"/>
    <col min="7" max="7" width="14.42578125" style="16" bestFit="1" customWidth="1"/>
    <col min="8" max="8" width="14.140625" style="16" customWidth="1"/>
    <col min="9" max="16384" width="9.140625" style="1"/>
  </cols>
  <sheetData>
    <row r="1" spans="1:8" x14ac:dyDescent="0.25">
      <c r="A1" s="24"/>
      <c r="B1" s="25"/>
      <c r="C1" s="25"/>
      <c r="D1" s="25"/>
      <c r="E1" s="25"/>
      <c r="F1" s="9"/>
      <c r="G1" s="10"/>
      <c r="H1" s="10"/>
    </row>
    <row r="2" spans="1:8" ht="15.2" customHeight="1" x14ac:dyDescent="0.25">
      <c r="A2" s="24"/>
      <c r="B2" s="25"/>
      <c r="C2" s="25"/>
      <c r="D2" s="25"/>
      <c r="E2" s="25"/>
      <c r="F2" s="9"/>
      <c r="G2" s="10"/>
      <c r="H2" s="10"/>
    </row>
    <row r="3" spans="1:8" ht="15.95" customHeight="1" x14ac:dyDescent="0.25">
      <c r="A3" s="26" t="s">
        <v>65</v>
      </c>
      <c r="B3" s="27"/>
      <c r="C3" s="27"/>
      <c r="D3" s="27"/>
      <c r="E3" s="27"/>
      <c r="F3" s="27"/>
      <c r="G3" s="27"/>
      <c r="H3" s="27"/>
    </row>
    <row r="4" spans="1:8" ht="15.75" customHeight="1" x14ac:dyDescent="0.25">
      <c r="A4" s="28" t="s">
        <v>66</v>
      </c>
      <c r="B4" s="29"/>
      <c r="C4" s="29"/>
      <c r="D4" s="29"/>
      <c r="E4" s="29"/>
      <c r="F4" s="29"/>
      <c r="G4" s="29"/>
      <c r="H4" s="29"/>
    </row>
    <row r="5" spans="1:8" ht="12.75" customHeight="1" x14ac:dyDescent="0.25">
      <c r="A5" s="30" t="s">
        <v>0</v>
      </c>
      <c r="B5" s="31"/>
      <c r="C5" s="31"/>
      <c r="D5" s="31"/>
      <c r="E5" s="31"/>
      <c r="F5" s="31"/>
      <c r="G5" s="31"/>
      <c r="H5" s="31"/>
    </row>
    <row r="6" spans="1:8" ht="38.25" customHeight="1" x14ac:dyDescent="0.25">
      <c r="A6" s="5" t="s">
        <v>1</v>
      </c>
      <c r="B6" s="5" t="s">
        <v>37</v>
      </c>
      <c r="C6" s="5" t="s">
        <v>38</v>
      </c>
      <c r="D6" s="5" t="s">
        <v>39</v>
      </c>
      <c r="E6" s="11" t="s">
        <v>40</v>
      </c>
      <c r="F6" s="11" t="s">
        <v>41</v>
      </c>
      <c r="G6" s="11" t="s">
        <v>42</v>
      </c>
      <c r="H6" s="11" t="s">
        <v>43</v>
      </c>
    </row>
    <row r="7" spans="1:8" ht="76.5" x14ac:dyDescent="0.25">
      <c r="A7" s="7" t="s">
        <v>3</v>
      </c>
      <c r="B7" s="17" t="s">
        <v>46</v>
      </c>
      <c r="C7" s="17" t="s">
        <v>47</v>
      </c>
      <c r="D7" s="17" t="s">
        <v>47</v>
      </c>
      <c r="E7" s="12">
        <v>228058173.71000001</v>
      </c>
      <c r="F7" s="12">
        <f>F8+F12+F17</f>
        <v>46419944.420000002</v>
      </c>
      <c r="G7" s="12">
        <v>46419944.420000002</v>
      </c>
      <c r="H7" s="12">
        <f>G7/E7*100</f>
        <v>20.354431356197676</v>
      </c>
    </row>
    <row r="8" spans="1:8" ht="38.25" outlineLevel="1" x14ac:dyDescent="0.25">
      <c r="A8" s="8" t="s">
        <v>4</v>
      </c>
      <c r="B8" s="18"/>
      <c r="C8" s="18"/>
      <c r="D8" s="18"/>
      <c r="E8" s="12">
        <v>217089645.28999999</v>
      </c>
      <c r="F8" s="12">
        <f>F9+F10+F11</f>
        <v>42956873.910000004</v>
      </c>
      <c r="G8" s="12">
        <v>42956873.909999996</v>
      </c>
      <c r="H8" s="12">
        <f t="shared" ref="H8:H56" si="0">G8/E8*100</f>
        <v>19.787619926604929</v>
      </c>
    </row>
    <row r="9" spans="1:8" ht="118.5" customHeight="1" outlineLevel="2" x14ac:dyDescent="0.25">
      <c r="A9" s="3" t="s">
        <v>5</v>
      </c>
      <c r="B9" s="18"/>
      <c r="C9" s="18"/>
      <c r="D9" s="18"/>
      <c r="E9" s="12">
        <v>0</v>
      </c>
      <c r="F9" s="12">
        <v>0</v>
      </c>
      <c r="G9" s="12">
        <v>0</v>
      </c>
      <c r="H9" s="12"/>
    </row>
    <row r="10" spans="1:8" ht="38.25" outlineLevel="2" x14ac:dyDescent="0.25">
      <c r="A10" s="3" t="s">
        <v>44</v>
      </c>
      <c r="B10" s="18"/>
      <c r="C10" s="18"/>
      <c r="D10" s="18"/>
      <c r="E10" s="12">
        <v>216959645.28999999</v>
      </c>
      <c r="F10" s="12">
        <v>42872708.100000001</v>
      </c>
      <c r="G10" s="12">
        <v>42872708.100000001</v>
      </c>
      <c r="H10" s="12">
        <f t="shared" si="0"/>
        <v>19.760683164232695</v>
      </c>
    </row>
    <row r="11" spans="1:8" ht="51" outlineLevel="2" x14ac:dyDescent="0.25">
      <c r="A11" s="3" t="s">
        <v>6</v>
      </c>
      <c r="B11" s="18"/>
      <c r="C11" s="18"/>
      <c r="D11" s="18"/>
      <c r="E11" s="12">
        <v>130000</v>
      </c>
      <c r="F11" s="12">
        <v>84165.81</v>
      </c>
      <c r="G11" s="12">
        <v>84165.81</v>
      </c>
      <c r="H11" s="12">
        <f t="shared" si="0"/>
        <v>64.742930769230767</v>
      </c>
    </row>
    <row r="12" spans="1:8" ht="38.25" outlineLevel="1" x14ac:dyDescent="0.25">
      <c r="A12" s="8" t="s">
        <v>7</v>
      </c>
      <c r="B12" s="18"/>
      <c r="C12" s="18"/>
      <c r="D12" s="18"/>
      <c r="E12" s="12">
        <v>10643528.42</v>
      </c>
      <c r="F12" s="12">
        <f>F13+F14+F15+F16</f>
        <v>3463070.5100000002</v>
      </c>
      <c r="G12" s="12">
        <v>3463070.51</v>
      </c>
      <c r="H12" s="12">
        <f t="shared" si="0"/>
        <v>32.536865345261134</v>
      </c>
    </row>
    <row r="13" spans="1:8" ht="38.25" outlineLevel="2" x14ac:dyDescent="0.25">
      <c r="A13" s="3" t="s">
        <v>8</v>
      </c>
      <c r="B13" s="18"/>
      <c r="C13" s="18"/>
      <c r="D13" s="18"/>
      <c r="E13" s="12">
        <v>72030.06</v>
      </c>
      <c r="F13" s="12">
        <v>0</v>
      </c>
      <c r="G13" s="12">
        <v>0</v>
      </c>
      <c r="H13" s="12">
        <f t="shared" si="0"/>
        <v>0</v>
      </c>
    </row>
    <row r="14" spans="1:8" ht="51" outlineLevel="2" x14ac:dyDescent="0.25">
      <c r="A14" s="3" t="s">
        <v>9</v>
      </c>
      <c r="B14" s="18"/>
      <c r="C14" s="18"/>
      <c r="D14" s="18"/>
      <c r="E14" s="12">
        <v>10247607.08</v>
      </c>
      <c r="F14" s="12">
        <v>3440496.39</v>
      </c>
      <c r="G14" s="12">
        <v>3440496.39</v>
      </c>
      <c r="H14" s="12">
        <f t="shared" si="0"/>
        <v>33.573656397450399</v>
      </c>
    </row>
    <row r="15" spans="1:8" ht="102" outlineLevel="2" x14ac:dyDescent="0.25">
      <c r="A15" s="3" t="s">
        <v>10</v>
      </c>
      <c r="B15" s="18"/>
      <c r="C15" s="18"/>
      <c r="D15" s="18"/>
      <c r="E15" s="12">
        <v>187966.13</v>
      </c>
      <c r="F15" s="12">
        <v>0</v>
      </c>
      <c r="G15" s="12">
        <v>0</v>
      </c>
      <c r="H15" s="12">
        <f t="shared" si="0"/>
        <v>0</v>
      </c>
    </row>
    <row r="16" spans="1:8" ht="25.5" outlineLevel="2" x14ac:dyDescent="0.25">
      <c r="A16" s="3" t="s">
        <v>11</v>
      </c>
      <c r="B16" s="18"/>
      <c r="C16" s="18"/>
      <c r="D16" s="18"/>
      <c r="E16" s="12">
        <v>135925.15</v>
      </c>
      <c r="F16" s="12">
        <v>22574.12</v>
      </c>
      <c r="G16" s="12">
        <v>22574.12</v>
      </c>
      <c r="H16" s="12">
        <f t="shared" si="0"/>
        <v>16.607758019763082</v>
      </c>
    </row>
    <row r="17" spans="1:8" ht="51" outlineLevel="1" x14ac:dyDescent="0.25">
      <c r="A17" s="8" t="s">
        <v>45</v>
      </c>
      <c r="B17" s="18"/>
      <c r="C17" s="18"/>
      <c r="D17" s="18"/>
      <c r="E17" s="12">
        <v>325000</v>
      </c>
      <c r="F17" s="12">
        <f>F18</f>
        <v>0</v>
      </c>
      <c r="G17" s="12">
        <v>0</v>
      </c>
      <c r="H17" s="12">
        <f t="shared" si="0"/>
        <v>0</v>
      </c>
    </row>
    <row r="18" spans="1:8" ht="76.5" outlineLevel="2" x14ac:dyDescent="0.25">
      <c r="A18" s="3" t="s">
        <v>12</v>
      </c>
      <c r="B18" s="19"/>
      <c r="C18" s="19"/>
      <c r="D18" s="19"/>
      <c r="E18" s="12">
        <v>325000</v>
      </c>
      <c r="F18" s="12">
        <v>0</v>
      </c>
      <c r="G18" s="12">
        <v>0</v>
      </c>
      <c r="H18" s="12">
        <f t="shared" si="0"/>
        <v>0</v>
      </c>
    </row>
    <row r="19" spans="1:8" ht="89.25" x14ac:dyDescent="0.25">
      <c r="A19" s="7" t="s">
        <v>48</v>
      </c>
      <c r="B19" s="17" t="s">
        <v>46</v>
      </c>
      <c r="C19" s="17" t="s">
        <v>47</v>
      </c>
      <c r="D19" s="17" t="s">
        <v>47</v>
      </c>
      <c r="E19" s="12">
        <v>417000</v>
      </c>
      <c r="F19" s="12">
        <f>F20</f>
        <v>182020</v>
      </c>
      <c r="G19" s="12">
        <v>182020</v>
      </c>
      <c r="H19" s="12">
        <f t="shared" si="0"/>
        <v>43.649880095923258</v>
      </c>
    </row>
    <row r="20" spans="1:8" ht="52.5" customHeight="1" outlineLevel="1" x14ac:dyDescent="0.25">
      <c r="A20" s="8" t="s">
        <v>13</v>
      </c>
      <c r="B20" s="18"/>
      <c r="C20" s="18"/>
      <c r="D20" s="18"/>
      <c r="E20" s="12">
        <v>417000</v>
      </c>
      <c r="F20" s="12">
        <f>F21</f>
        <v>182020</v>
      </c>
      <c r="G20" s="12">
        <v>182020</v>
      </c>
      <c r="H20" s="12">
        <f t="shared" si="0"/>
        <v>43.649880095923258</v>
      </c>
    </row>
    <row r="21" spans="1:8" ht="63.75" outlineLevel="2" x14ac:dyDescent="0.25">
      <c r="A21" s="3" t="s">
        <v>14</v>
      </c>
      <c r="B21" s="19"/>
      <c r="C21" s="19"/>
      <c r="D21" s="19"/>
      <c r="E21" s="12">
        <v>417000</v>
      </c>
      <c r="F21" s="12">
        <v>182020</v>
      </c>
      <c r="G21" s="12">
        <v>182020</v>
      </c>
      <c r="H21" s="12">
        <f t="shared" si="0"/>
        <v>43.649880095923258</v>
      </c>
    </row>
    <row r="22" spans="1:8" ht="76.5" x14ac:dyDescent="0.25">
      <c r="A22" s="7" t="s">
        <v>49</v>
      </c>
      <c r="B22" s="17" t="s">
        <v>46</v>
      </c>
      <c r="C22" s="17" t="s">
        <v>47</v>
      </c>
      <c r="D22" s="17" t="s">
        <v>47</v>
      </c>
      <c r="E22" s="12">
        <v>21583115.010000002</v>
      </c>
      <c r="F22" s="12">
        <f>F23+F26</f>
        <v>2666491.4699999997</v>
      </c>
      <c r="G22" s="12">
        <v>2666491.4700000002</v>
      </c>
      <c r="H22" s="12">
        <f t="shared" si="0"/>
        <v>12.354525603762697</v>
      </c>
    </row>
    <row r="23" spans="1:8" ht="63.75" outlineLevel="1" x14ac:dyDescent="0.25">
      <c r="A23" s="8" t="s">
        <v>15</v>
      </c>
      <c r="B23" s="18"/>
      <c r="C23" s="18"/>
      <c r="D23" s="18"/>
      <c r="E23" s="12">
        <v>13566115.01</v>
      </c>
      <c r="F23" s="12">
        <f>F24+F25</f>
        <v>1159500</v>
      </c>
      <c r="G23" s="12">
        <v>1159500</v>
      </c>
      <c r="H23" s="12">
        <f t="shared" si="0"/>
        <v>8.5470305916269833</v>
      </c>
    </row>
    <row r="24" spans="1:8" ht="76.5" outlineLevel="2" x14ac:dyDescent="0.25">
      <c r="A24" s="3" t="s">
        <v>16</v>
      </c>
      <c r="B24" s="18"/>
      <c r="C24" s="18"/>
      <c r="D24" s="18"/>
      <c r="E24" s="12">
        <v>2196615.0099999998</v>
      </c>
      <c r="F24" s="12">
        <v>0</v>
      </c>
      <c r="G24" s="12">
        <v>0</v>
      </c>
      <c r="H24" s="12">
        <f t="shared" si="0"/>
        <v>0</v>
      </c>
    </row>
    <row r="25" spans="1:8" ht="63.75" outlineLevel="2" x14ac:dyDescent="0.25">
      <c r="A25" s="3" t="s">
        <v>17</v>
      </c>
      <c r="B25" s="18"/>
      <c r="C25" s="18"/>
      <c r="D25" s="18"/>
      <c r="E25" s="12">
        <v>11369500</v>
      </c>
      <c r="F25" s="12">
        <v>1159500</v>
      </c>
      <c r="G25" s="12">
        <v>1159500</v>
      </c>
      <c r="H25" s="12">
        <f t="shared" si="0"/>
        <v>10.198337657768592</v>
      </c>
    </row>
    <row r="26" spans="1:8" ht="89.25" outlineLevel="1" x14ac:dyDescent="0.25">
      <c r="A26" s="8" t="s">
        <v>50</v>
      </c>
      <c r="B26" s="18"/>
      <c r="C26" s="18"/>
      <c r="D26" s="18"/>
      <c r="E26" s="12">
        <v>8017000</v>
      </c>
      <c r="F26" s="12">
        <f>F27</f>
        <v>1506991.47</v>
      </c>
      <c r="G26" s="12">
        <v>1506991.47</v>
      </c>
      <c r="H26" s="12">
        <f t="shared" si="0"/>
        <v>18.797448796307844</v>
      </c>
    </row>
    <row r="27" spans="1:8" ht="63.75" outlineLevel="2" x14ac:dyDescent="0.25">
      <c r="A27" s="3" t="s">
        <v>18</v>
      </c>
      <c r="B27" s="19"/>
      <c r="C27" s="19"/>
      <c r="D27" s="19"/>
      <c r="E27" s="12">
        <v>8017000</v>
      </c>
      <c r="F27" s="12">
        <v>1506991.47</v>
      </c>
      <c r="G27" s="12">
        <v>1506991.47</v>
      </c>
      <c r="H27" s="12">
        <f t="shared" si="0"/>
        <v>18.797448796307844</v>
      </c>
    </row>
    <row r="28" spans="1:8" ht="66" customHeight="1" x14ac:dyDescent="0.25">
      <c r="A28" s="7" t="s">
        <v>51</v>
      </c>
      <c r="B28" s="17" t="s">
        <v>46</v>
      </c>
      <c r="C28" s="17" t="s">
        <v>47</v>
      </c>
      <c r="D28" s="17" t="s">
        <v>47</v>
      </c>
      <c r="E28" s="12">
        <v>99493853.780000001</v>
      </c>
      <c r="F28" s="12">
        <f>F29+F35+F37+F39</f>
        <v>25267548.93</v>
      </c>
      <c r="G28" s="12">
        <v>25267548.93</v>
      </c>
      <c r="H28" s="12">
        <f t="shared" si="0"/>
        <v>25.396090280984989</v>
      </c>
    </row>
    <row r="29" spans="1:8" ht="51" outlineLevel="1" x14ac:dyDescent="0.25">
      <c r="A29" s="8" t="s">
        <v>52</v>
      </c>
      <c r="B29" s="18"/>
      <c r="C29" s="18"/>
      <c r="D29" s="18"/>
      <c r="E29" s="12">
        <v>66995253.780000001</v>
      </c>
      <c r="F29" s="12">
        <f>F30+F31+F32+F33+F34</f>
        <v>16932845.350000001</v>
      </c>
      <c r="G29" s="12">
        <v>16932845.350000001</v>
      </c>
      <c r="H29" s="12">
        <f t="shared" si="0"/>
        <v>25.274693944147636</v>
      </c>
    </row>
    <row r="30" spans="1:8" ht="40.5" customHeight="1" outlineLevel="2" x14ac:dyDescent="0.25">
      <c r="A30" s="3" t="s">
        <v>53</v>
      </c>
      <c r="B30" s="18"/>
      <c r="C30" s="18"/>
      <c r="D30" s="18"/>
      <c r="E30" s="12">
        <v>45616554.130000003</v>
      </c>
      <c r="F30" s="12">
        <v>11586767.18</v>
      </c>
      <c r="G30" s="12">
        <v>11586767.18</v>
      </c>
      <c r="H30" s="12">
        <f t="shared" si="0"/>
        <v>25.400356079022401</v>
      </c>
    </row>
    <row r="31" spans="1:8" ht="25.5" outlineLevel="2" x14ac:dyDescent="0.25">
      <c r="A31" s="3" t="s">
        <v>54</v>
      </c>
      <c r="B31" s="18"/>
      <c r="C31" s="18"/>
      <c r="D31" s="18"/>
      <c r="E31" s="12">
        <v>11730924</v>
      </c>
      <c r="F31" s="12">
        <v>2135882.4</v>
      </c>
      <c r="G31" s="12">
        <v>2135882.4</v>
      </c>
      <c r="H31" s="12">
        <f t="shared" si="0"/>
        <v>18.207281881631829</v>
      </c>
    </row>
    <row r="32" spans="1:8" ht="25.5" outlineLevel="2" x14ac:dyDescent="0.25">
      <c r="A32" s="3" t="s">
        <v>55</v>
      </c>
      <c r="B32" s="18"/>
      <c r="C32" s="18"/>
      <c r="D32" s="18"/>
      <c r="E32" s="12">
        <v>949100</v>
      </c>
      <c r="F32" s="12">
        <v>208963.32</v>
      </c>
      <c r="G32" s="12">
        <v>208963.32</v>
      </c>
      <c r="H32" s="12">
        <f t="shared" si="0"/>
        <v>22.016997155199665</v>
      </c>
    </row>
    <row r="33" spans="1:8" ht="25.5" outlineLevel="2" x14ac:dyDescent="0.25">
      <c r="A33" s="3" t="s">
        <v>56</v>
      </c>
      <c r="B33" s="18"/>
      <c r="C33" s="18"/>
      <c r="D33" s="18"/>
      <c r="E33" s="12">
        <v>7657805.1500000004</v>
      </c>
      <c r="F33" s="12">
        <v>1960361.95</v>
      </c>
      <c r="G33" s="12">
        <v>1960361.95</v>
      </c>
      <c r="H33" s="12">
        <f t="shared" si="0"/>
        <v>25.599527692344065</v>
      </c>
    </row>
    <row r="34" spans="1:8" ht="76.5" outlineLevel="2" x14ac:dyDescent="0.25">
      <c r="A34" s="3" t="s">
        <v>19</v>
      </c>
      <c r="B34" s="18"/>
      <c r="C34" s="18"/>
      <c r="D34" s="18"/>
      <c r="E34" s="12">
        <v>1040870.5</v>
      </c>
      <c r="F34" s="12">
        <v>1040870.5</v>
      </c>
      <c r="G34" s="12">
        <v>1040870.5</v>
      </c>
      <c r="H34" s="12">
        <f t="shared" si="0"/>
        <v>100</v>
      </c>
    </row>
    <row r="35" spans="1:8" ht="51" outlineLevel="1" x14ac:dyDescent="0.25">
      <c r="A35" s="8" t="s">
        <v>57</v>
      </c>
      <c r="B35" s="18"/>
      <c r="C35" s="18"/>
      <c r="D35" s="18"/>
      <c r="E35" s="12">
        <v>250000</v>
      </c>
      <c r="F35" s="12">
        <f>F36</f>
        <v>34996.5</v>
      </c>
      <c r="G35" s="12">
        <v>34996.5</v>
      </c>
      <c r="H35" s="12">
        <f t="shared" si="0"/>
        <v>13.9986</v>
      </c>
    </row>
    <row r="36" spans="1:8" ht="51" outlineLevel="2" x14ac:dyDescent="0.25">
      <c r="A36" s="3" t="s">
        <v>58</v>
      </c>
      <c r="B36" s="18"/>
      <c r="C36" s="18"/>
      <c r="D36" s="18"/>
      <c r="E36" s="12">
        <v>250000</v>
      </c>
      <c r="F36" s="12">
        <v>34996.5</v>
      </c>
      <c r="G36" s="12">
        <v>34996.5</v>
      </c>
      <c r="H36" s="12">
        <f t="shared" si="0"/>
        <v>13.9986</v>
      </c>
    </row>
    <row r="37" spans="1:8" ht="51" outlineLevel="1" x14ac:dyDescent="0.25">
      <c r="A37" s="8" t="s">
        <v>59</v>
      </c>
      <c r="B37" s="18"/>
      <c r="C37" s="18"/>
      <c r="D37" s="18"/>
      <c r="E37" s="12">
        <v>2657300</v>
      </c>
      <c r="F37" s="12">
        <f>F38</f>
        <v>664323</v>
      </c>
      <c r="G37" s="12">
        <v>664323</v>
      </c>
      <c r="H37" s="12">
        <f t="shared" si="0"/>
        <v>24.999924735633915</v>
      </c>
    </row>
    <row r="38" spans="1:8" ht="51" outlineLevel="2" x14ac:dyDescent="0.25">
      <c r="A38" s="3" t="s">
        <v>20</v>
      </c>
      <c r="B38" s="18"/>
      <c r="C38" s="18"/>
      <c r="D38" s="18"/>
      <c r="E38" s="12">
        <v>2657300</v>
      </c>
      <c r="F38" s="12">
        <v>664323</v>
      </c>
      <c r="G38" s="12">
        <v>664323</v>
      </c>
      <c r="H38" s="12">
        <f t="shared" si="0"/>
        <v>24.999924735633915</v>
      </c>
    </row>
    <row r="39" spans="1:8" ht="63.75" outlineLevel="1" x14ac:dyDescent="0.25">
      <c r="A39" s="8" t="s">
        <v>60</v>
      </c>
      <c r="B39" s="18"/>
      <c r="C39" s="18"/>
      <c r="D39" s="18"/>
      <c r="E39" s="12">
        <v>29591300</v>
      </c>
      <c r="F39" s="12">
        <f>F40</f>
        <v>7635384.0800000001</v>
      </c>
      <c r="G39" s="12">
        <v>7635384.0800000001</v>
      </c>
      <c r="H39" s="12">
        <f t="shared" si="0"/>
        <v>25.802800417690335</v>
      </c>
    </row>
    <row r="40" spans="1:8" ht="76.5" outlineLevel="2" x14ac:dyDescent="0.25">
      <c r="A40" s="3" t="s">
        <v>21</v>
      </c>
      <c r="B40" s="19"/>
      <c r="C40" s="19"/>
      <c r="D40" s="19"/>
      <c r="E40" s="12">
        <v>29591300</v>
      </c>
      <c r="F40" s="12">
        <v>7635384.0800000001</v>
      </c>
      <c r="G40" s="12">
        <v>7635384.0800000001</v>
      </c>
      <c r="H40" s="12">
        <f t="shared" si="0"/>
        <v>25.802800417690335</v>
      </c>
    </row>
    <row r="41" spans="1:8" ht="51" x14ac:dyDescent="0.25">
      <c r="A41" s="7" t="s">
        <v>61</v>
      </c>
      <c r="B41" s="17" t="s">
        <v>46</v>
      </c>
      <c r="C41" s="17" t="s">
        <v>47</v>
      </c>
      <c r="D41" s="17" t="s">
        <v>47</v>
      </c>
      <c r="E41" s="12">
        <v>507756392.70999998</v>
      </c>
      <c r="F41" s="12">
        <f>F42+F47+F53+F55</f>
        <v>141244658.44000003</v>
      </c>
      <c r="G41" s="12">
        <v>141244658.44</v>
      </c>
      <c r="H41" s="12">
        <f t="shared" si="0"/>
        <v>27.817406234148685</v>
      </c>
    </row>
    <row r="42" spans="1:8" ht="51" outlineLevel="1" x14ac:dyDescent="0.25">
      <c r="A42" s="8" t="s">
        <v>22</v>
      </c>
      <c r="B42" s="18"/>
      <c r="C42" s="18"/>
      <c r="D42" s="18"/>
      <c r="E42" s="12">
        <v>460543339.73000002</v>
      </c>
      <c r="F42" s="12">
        <f>F43+F44+F45+F46</f>
        <v>135635127.90000001</v>
      </c>
      <c r="G42" s="12">
        <v>135635127.90000001</v>
      </c>
      <c r="H42" s="12">
        <f t="shared" si="0"/>
        <v>29.451110503414945</v>
      </c>
    </row>
    <row r="43" spans="1:8" ht="165.75" outlineLevel="2" x14ac:dyDescent="0.25">
      <c r="A43" s="3" t="s">
        <v>23</v>
      </c>
      <c r="B43" s="18"/>
      <c r="C43" s="18"/>
      <c r="D43" s="18"/>
      <c r="E43" s="12">
        <v>30701229.969999999</v>
      </c>
      <c r="F43" s="12">
        <v>2519952.44</v>
      </c>
      <c r="G43" s="12">
        <v>2519952.44</v>
      </c>
      <c r="H43" s="12">
        <f t="shared" si="0"/>
        <v>8.2079852906948538</v>
      </c>
    </row>
    <row r="44" spans="1:8" ht="78" customHeight="1" outlineLevel="2" x14ac:dyDescent="0.25">
      <c r="A44" s="3" t="s">
        <v>24</v>
      </c>
      <c r="B44" s="18"/>
      <c r="C44" s="18"/>
      <c r="D44" s="18"/>
      <c r="E44" s="12">
        <v>413895965.62</v>
      </c>
      <c r="F44" s="12">
        <v>127430261.73999999</v>
      </c>
      <c r="G44" s="12">
        <v>127430261.73999999</v>
      </c>
      <c r="H44" s="12">
        <f t="shared" si="0"/>
        <v>30.787993197545287</v>
      </c>
    </row>
    <row r="45" spans="1:8" ht="76.5" outlineLevel="2" x14ac:dyDescent="0.25">
      <c r="A45" s="3" t="s">
        <v>25</v>
      </c>
      <c r="B45" s="18"/>
      <c r="C45" s="18"/>
      <c r="D45" s="18"/>
      <c r="E45" s="12">
        <v>15455239.140000001</v>
      </c>
      <c r="F45" s="12">
        <v>5293122.72</v>
      </c>
      <c r="G45" s="12">
        <v>5293122.72</v>
      </c>
      <c r="H45" s="12">
        <f t="shared" si="0"/>
        <v>34.248080356781848</v>
      </c>
    </row>
    <row r="46" spans="1:8" ht="76.5" outlineLevel="2" x14ac:dyDescent="0.25">
      <c r="A46" s="3" t="s">
        <v>26</v>
      </c>
      <c r="B46" s="18"/>
      <c r="C46" s="18"/>
      <c r="D46" s="18"/>
      <c r="E46" s="12">
        <v>490905</v>
      </c>
      <c r="F46" s="12">
        <v>391791</v>
      </c>
      <c r="G46" s="12">
        <v>391791</v>
      </c>
      <c r="H46" s="12">
        <f t="shared" si="0"/>
        <v>79.809942860634948</v>
      </c>
    </row>
    <row r="47" spans="1:8" ht="25.5" outlineLevel="1" x14ac:dyDescent="0.25">
      <c r="A47" s="8" t="s">
        <v>62</v>
      </c>
      <c r="B47" s="18"/>
      <c r="C47" s="18"/>
      <c r="D47" s="18"/>
      <c r="E47" s="12">
        <v>25334770.149999999</v>
      </c>
      <c r="F47" s="12">
        <f>F48+F49+F50+F51+F52</f>
        <v>2639995.9900000002</v>
      </c>
      <c r="G47" s="12">
        <v>2639995.9900000002</v>
      </c>
      <c r="H47" s="12">
        <f t="shared" si="0"/>
        <v>10.420445791966266</v>
      </c>
    </row>
    <row r="48" spans="1:8" ht="27" customHeight="1" outlineLevel="2" x14ac:dyDescent="0.25">
      <c r="A48" s="3" t="s">
        <v>27</v>
      </c>
      <c r="B48" s="18"/>
      <c r="C48" s="18"/>
      <c r="D48" s="18"/>
      <c r="E48" s="12">
        <v>13330660.970000001</v>
      </c>
      <c r="F48" s="12">
        <v>2554953.4500000002</v>
      </c>
      <c r="G48" s="12">
        <v>2554953.4500000002</v>
      </c>
      <c r="H48" s="12">
        <f t="shared" si="0"/>
        <v>19.165992262122618</v>
      </c>
    </row>
    <row r="49" spans="1:8" ht="38.25" outlineLevel="2" x14ac:dyDescent="0.25">
      <c r="A49" s="3" t="s">
        <v>28</v>
      </c>
      <c r="B49" s="18"/>
      <c r="C49" s="18"/>
      <c r="D49" s="18"/>
      <c r="E49" s="12">
        <v>556571.72</v>
      </c>
      <c r="F49" s="12">
        <v>36971.599999999999</v>
      </c>
      <c r="G49" s="12">
        <v>36971.599999999999</v>
      </c>
      <c r="H49" s="12">
        <f t="shared" si="0"/>
        <v>6.6427377948703539</v>
      </c>
    </row>
    <row r="50" spans="1:8" ht="38.25" outlineLevel="2" x14ac:dyDescent="0.25">
      <c r="A50" s="3" t="s">
        <v>29</v>
      </c>
      <c r="B50" s="18"/>
      <c r="C50" s="18"/>
      <c r="D50" s="18"/>
      <c r="E50" s="12">
        <v>4391139.59</v>
      </c>
      <c r="F50" s="12">
        <v>0</v>
      </c>
      <c r="G50" s="12">
        <v>0</v>
      </c>
      <c r="H50" s="12">
        <f t="shared" si="0"/>
        <v>0</v>
      </c>
    </row>
    <row r="51" spans="1:8" ht="38.25" outlineLevel="2" x14ac:dyDescent="0.25">
      <c r="A51" s="3" t="s">
        <v>30</v>
      </c>
      <c r="B51" s="18"/>
      <c r="C51" s="18"/>
      <c r="D51" s="18"/>
      <c r="E51" s="12">
        <v>661358.06999999995</v>
      </c>
      <c r="F51" s="12">
        <v>48070.94</v>
      </c>
      <c r="G51" s="12">
        <v>48070.94</v>
      </c>
      <c r="H51" s="12">
        <f t="shared" si="0"/>
        <v>7.268519457243487</v>
      </c>
    </row>
    <row r="52" spans="1:8" ht="38.25" outlineLevel="2" x14ac:dyDescent="0.25">
      <c r="A52" s="3" t="s">
        <v>31</v>
      </c>
      <c r="B52" s="18"/>
      <c r="C52" s="18"/>
      <c r="D52" s="18"/>
      <c r="E52" s="12">
        <v>6395039.7999999998</v>
      </c>
      <c r="F52" s="12">
        <v>0</v>
      </c>
      <c r="G52" s="12">
        <v>0</v>
      </c>
      <c r="H52" s="12">
        <f t="shared" si="0"/>
        <v>0</v>
      </c>
    </row>
    <row r="53" spans="1:8" ht="25.5" outlineLevel="1" x14ac:dyDescent="0.25">
      <c r="A53" s="8" t="s">
        <v>32</v>
      </c>
      <c r="B53" s="18"/>
      <c r="C53" s="18"/>
      <c r="D53" s="18"/>
      <c r="E53" s="12">
        <v>5603895</v>
      </c>
      <c r="F53" s="12">
        <f>F54</f>
        <v>0</v>
      </c>
      <c r="G53" s="12">
        <v>0</v>
      </c>
      <c r="H53" s="12">
        <f t="shared" si="0"/>
        <v>0</v>
      </c>
    </row>
    <row r="54" spans="1:8" ht="25.5" outlineLevel="2" x14ac:dyDescent="0.25">
      <c r="A54" s="3" t="s">
        <v>33</v>
      </c>
      <c r="B54" s="18"/>
      <c r="C54" s="18"/>
      <c r="D54" s="18"/>
      <c r="E54" s="12">
        <v>5603895</v>
      </c>
      <c r="F54" s="12">
        <v>0</v>
      </c>
      <c r="G54" s="12">
        <v>0</v>
      </c>
      <c r="H54" s="12">
        <f t="shared" si="0"/>
        <v>0</v>
      </c>
    </row>
    <row r="55" spans="1:8" ht="63.75" outlineLevel="1" x14ac:dyDescent="0.25">
      <c r="A55" s="8" t="s">
        <v>63</v>
      </c>
      <c r="B55" s="18"/>
      <c r="C55" s="18"/>
      <c r="D55" s="18"/>
      <c r="E55" s="12">
        <v>16274387.83</v>
      </c>
      <c r="F55" s="12">
        <f>F56</f>
        <v>2969534.55</v>
      </c>
      <c r="G55" s="12">
        <v>2969534.55</v>
      </c>
      <c r="H55" s="12">
        <f t="shared" si="0"/>
        <v>18.246674351252693</v>
      </c>
    </row>
    <row r="56" spans="1:8" ht="76.5" outlineLevel="2" x14ac:dyDescent="0.25">
      <c r="A56" s="3" t="s">
        <v>34</v>
      </c>
      <c r="B56" s="19"/>
      <c r="C56" s="19"/>
      <c r="D56" s="19"/>
      <c r="E56" s="12">
        <v>16274387.83</v>
      </c>
      <c r="F56" s="12">
        <v>2969534.55</v>
      </c>
      <c r="G56" s="12">
        <v>2969534.55</v>
      </c>
      <c r="H56" s="12">
        <f t="shared" si="0"/>
        <v>18.246674351252693</v>
      </c>
    </row>
    <row r="57" spans="1:8" x14ac:dyDescent="0.25">
      <c r="A57" s="7" t="s">
        <v>35</v>
      </c>
      <c r="B57" s="4"/>
      <c r="C57" s="4"/>
      <c r="D57" s="4"/>
      <c r="E57" s="12">
        <v>62349266.289999999</v>
      </c>
      <c r="F57" s="12">
        <v>15802322.9</v>
      </c>
      <c r="G57" s="12">
        <v>15802322.9</v>
      </c>
      <c r="H57" s="12" t="s">
        <v>64</v>
      </c>
    </row>
    <row r="58" spans="1:8" ht="12.75" customHeight="1" x14ac:dyDescent="0.25">
      <c r="A58" s="22" t="s">
        <v>36</v>
      </c>
      <c r="B58" s="23"/>
      <c r="C58" s="6"/>
      <c r="D58" s="6"/>
      <c r="E58" s="13">
        <v>919657801.5</v>
      </c>
      <c r="F58" s="13">
        <f>F7+F19+F22+F28+F41+F57</f>
        <v>231582986.16000003</v>
      </c>
      <c r="G58" s="13">
        <v>231582986.16</v>
      </c>
      <c r="H58" s="13">
        <f>G58/E58*100</f>
        <v>25.181430069127732</v>
      </c>
    </row>
    <row r="59" spans="1:8" ht="12.75" customHeight="1" x14ac:dyDescent="0.25">
      <c r="A59" s="2"/>
      <c r="B59" s="2"/>
      <c r="C59" s="2"/>
      <c r="D59" s="2"/>
      <c r="E59" s="10"/>
      <c r="F59" s="10"/>
      <c r="G59" s="10"/>
      <c r="H59" s="10" t="s">
        <v>2</v>
      </c>
    </row>
    <row r="60" spans="1:8" x14ac:dyDescent="0.25">
      <c r="A60" s="20"/>
      <c r="B60" s="21"/>
      <c r="C60" s="21"/>
      <c r="D60" s="21"/>
      <c r="E60" s="21"/>
      <c r="F60" s="21"/>
      <c r="G60" s="14"/>
      <c r="H60" s="15"/>
    </row>
  </sheetData>
  <mergeCells count="22">
    <mergeCell ref="A1:E1"/>
    <mergeCell ref="A2:E2"/>
    <mergeCell ref="A3:H3"/>
    <mergeCell ref="A4:H4"/>
    <mergeCell ref="A5:H5"/>
    <mergeCell ref="B7:B18"/>
    <mergeCell ref="C7:C18"/>
    <mergeCell ref="D7:D18"/>
    <mergeCell ref="A60:F60"/>
    <mergeCell ref="A58:B58"/>
    <mergeCell ref="B19:B21"/>
    <mergeCell ref="C19:C21"/>
    <mergeCell ref="D19:D21"/>
    <mergeCell ref="B22:B27"/>
    <mergeCell ref="D22:D27"/>
    <mergeCell ref="C22:C27"/>
    <mergeCell ref="B28:B40"/>
    <mergeCell ref="C28:C40"/>
    <mergeCell ref="D28:D40"/>
    <mergeCell ref="B41:B56"/>
    <mergeCell ref="C41:C56"/>
    <mergeCell ref="D41:D56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3.2023&lt;/string&gt;&#10;  &lt;/DateInfo&gt;&#10;  &lt;Code&gt;SQUERY_ANAL_ISP_BUDG&lt;/Code&gt;&#10;  &lt;ObjectCode&gt;SQUERY_ANAL_ISP_BUDG&lt;/ObjectCode&gt;&#10;  &lt;DocName&gt;fo02006_13.03.2013_11_16_47(Аналитический отчет по исполнению бюджета с произвольной группировкой)&lt;/DocName&gt;&#10;  &lt;VariantName&gt;fo02006_13.03.2013_11:16:47&lt;/VariantName&gt;&#10;  &lt;VariantLink&gt;278132194&lt;/VariantLink&gt;&#10;  &lt;ReportCode&gt;A90FCFFECF524EC5872DEB3CF7F059&lt;/ReportCode&gt;&#10;  &lt;SvodReportLink xsi:nil=&quot;true&quot; /&gt;&#10;  &lt;ReportLink&gt;340193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B7DAFB7-1155-4B2C-9618-E270AE61CA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1 квартал 2023 г</vt:lpstr>
      <vt:lpstr>'отчет за 1 квартал 2023 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НАДЯ\Администратор</dc:creator>
  <cp:lastModifiedBy>user</cp:lastModifiedBy>
  <dcterms:created xsi:type="dcterms:W3CDTF">2023-04-06T13:59:29Z</dcterms:created>
  <dcterms:modified xsi:type="dcterms:W3CDTF">2023-04-13T08:48:48Z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fo02006_13.03.2013_11_16_47(Аналитический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fo02006_13.03.2013_11_16_47(2).xlsx</vt:lpwstr>
  </property>
  <property fmtid="{D5CDD505-2E9C-101B-9397-08002B2CF9AE}" pid="4" name="Версия клиента">
    <vt:lpwstr>22.1.53.3030 (.NET 4.7.2)</vt:lpwstr>
  </property>
  <property fmtid="{D5CDD505-2E9C-101B-9397-08002B2CF9AE}" pid="5" name="Версия базы">
    <vt:lpwstr>22.1.1542.759160724</vt:lpwstr>
  </property>
  <property fmtid="{D5CDD505-2E9C-101B-9397-08002B2CF9AE}" pid="6" name="Тип сервера">
    <vt:lpwstr>MSSQL</vt:lpwstr>
  </property>
  <property fmtid="{D5CDD505-2E9C-101B-9397-08002B2CF9AE}" pid="7" name="Сервер">
    <vt:lpwstr>wolflake</vt:lpwstr>
  </property>
  <property fmtid="{D5CDD505-2E9C-101B-9397-08002B2CF9AE}" pid="8" name="База">
    <vt:lpwstr>bks_2023</vt:lpwstr>
  </property>
  <property fmtid="{D5CDD505-2E9C-101B-9397-08002B2CF9AE}" pid="9" name="Пользователь">
    <vt:lpwstr>fo02006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