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5576" windowHeight="7416" tabRatio="675" activeTab="4"/>
  </bookViews>
  <sheets>
    <sheet name="общепит" sheetId="1" r:id="rId1"/>
    <sheet name="розн.торг" sheetId="2" r:id="rId2"/>
    <sheet name="опт. торг" sheetId="3" r:id="rId3"/>
    <sheet name="быт_обслуж" sheetId="4" r:id="rId4"/>
    <sheet name="Торг.центры" sheetId="5" r:id="rId5"/>
    <sheet name="Итого общепит" sheetId="6" r:id="rId6"/>
    <sheet name="Итого БОН" sheetId="7" r:id="rId7"/>
  </sheets>
  <definedNames>
    <definedName name="Excel_BuiltIn_Print_Area_1">'общепит'!$A$1:$L$42</definedName>
    <definedName name="Excel_BuiltIn_Print_Area_2">'Итого общепит'!$A$1:$AI$13</definedName>
    <definedName name="Excel_BuiltIn_Print_Area_3">'розн.торг'!$A$1:$K$205</definedName>
    <definedName name="Excel_BuiltIn_Print_Area_4">#REF!</definedName>
    <definedName name="Excel_BuiltIn_Print_Area_5">'опт. торг'!$A$2:$J$20</definedName>
    <definedName name="Excel_BuiltIn_Print_Area_6">'быт_обслуж'!$A$1:$L$32</definedName>
    <definedName name="Excel_BuiltIn_Print_Area_7">'Торг.центры'!$A$1:$J$22</definedName>
    <definedName name="_xlnm.Print_Area" localSheetId="6">'Итого БОН'!$A$1:$K$18</definedName>
  </definedNames>
  <calcPr fullCalcOnLoad="1" refMode="R1C1"/>
</workbook>
</file>

<file path=xl/sharedStrings.xml><?xml version="1.0" encoding="utf-8"?>
<sst xmlns="http://schemas.openxmlformats.org/spreadsheetml/2006/main" count="1854" uniqueCount="903">
  <si>
    <t>№ п/п</t>
  </si>
  <si>
    <t xml:space="preserve">Наименование юридического лица и индивидуального предпринимателя </t>
  </si>
  <si>
    <t>ФИО руководителя, зав.производством</t>
  </si>
  <si>
    <t>Юридический адрес, 
№ телефона, e-mail</t>
  </si>
  <si>
    <t xml:space="preserve">Тип и наименование объекта общественного питания </t>
  </si>
  <si>
    <t>Адрес расположения объекта общественного питания</t>
  </si>
  <si>
    <t>Площадь объекта, кв.м.</t>
  </si>
  <si>
    <t>Средняя численность работников, чел.</t>
  </si>
  <si>
    <t>Количес-тво посадоч-ных мест, ед.</t>
  </si>
  <si>
    <t>Режим работы</t>
  </si>
  <si>
    <t>Всего</t>
  </si>
  <si>
    <t>в том числе</t>
  </si>
  <si>
    <t>на праве собствен-ности</t>
  </si>
  <si>
    <t>аренда</t>
  </si>
  <si>
    <t xml:space="preserve">Виловатовское </t>
  </si>
  <si>
    <t>столовая</t>
  </si>
  <si>
    <t xml:space="preserve"> 11.30- 13.00</t>
  </si>
  <si>
    <t>ООО «ОНИКС-М»</t>
  </si>
  <si>
    <t>РМЭ, г. Козьмодемьянск, переулок Больничный, д.18, тел. 7-32-60</t>
  </si>
  <si>
    <t>кафе</t>
  </si>
  <si>
    <t>24 часа</t>
  </si>
  <si>
    <t>ООО «Виловатово»</t>
  </si>
  <si>
    <t>Столовая</t>
  </si>
  <si>
    <t xml:space="preserve">   РМЭ, Горномарийский район,        с. Виловатово, ул. 60 лет СССР,      д. 28</t>
  </si>
  <si>
    <t>8.00-16.00</t>
  </si>
  <si>
    <t>Емешевское</t>
  </si>
  <si>
    <t>Цендушева Светлана Витальевна</t>
  </si>
  <si>
    <t xml:space="preserve"> кафе</t>
  </si>
  <si>
    <t>8.00-23.00</t>
  </si>
  <si>
    <t>Красноволжское</t>
  </si>
  <si>
    <t>СПК племзавод-колхоз им. Мосолова</t>
  </si>
  <si>
    <t>Идабаев Валериан Арсеньевич</t>
  </si>
  <si>
    <t>12.00-14.00</t>
  </si>
  <si>
    <t>Микряковское</t>
  </si>
  <si>
    <t>8.00-17.00</t>
  </si>
  <si>
    <t>Образование</t>
  </si>
  <si>
    <t xml:space="preserve">МБОУ "Виловатовская                СОШ"                       </t>
  </si>
  <si>
    <t>Ванюков Олег Степанович</t>
  </si>
  <si>
    <t>с. Виловатово, ул. Садовая, д.7</t>
  </si>
  <si>
    <t>оперативное управление</t>
  </si>
  <si>
    <t>7.00-14.00</t>
  </si>
  <si>
    <t>8.00-15.00</t>
  </si>
  <si>
    <t>Дмитриева Роза Софроновна</t>
  </si>
  <si>
    <t xml:space="preserve">с. Емешево,
ул. Проезжая, д.80
</t>
  </si>
  <si>
    <t>8.00-14.00</t>
  </si>
  <si>
    <t xml:space="preserve">с. Кулаково,
ул. Центральная, д.7
</t>
  </si>
  <si>
    <t>9.00-14.00</t>
  </si>
  <si>
    <t xml:space="preserve">МБОУ "Кузнецовская СОШ" </t>
  </si>
  <si>
    <t>Сарамбаев Александр Викторович</t>
  </si>
  <si>
    <r>
      <t xml:space="preserve">
</t>
    </r>
    <r>
      <rPr>
        <sz val="10"/>
        <rFont val="Times New Roman"/>
        <family val="1"/>
      </rPr>
      <t xml:space="preserve">с. Кузнецово,
ул. Верхняя, д.99
</t>
    </r>
  </si>
  <si>
    <t xml:space="preserve">МБОУ "Микряковская СОШ" </t>
  </si>
  <si>
    <t xml:space="preserve">с. Микряково,
ул. Центральная, д. 60
</t>
  </si>
  <si>
    <t xml:space="preserve">МБОУ "Озеркинская СОШ"  </t>
  </si>
  <si>
    <t xml:space="preserve">МБОУ "Пайгусовская СОШ" </t>
  </si>
  <si>
    <t>Оплева  Елена Зотиковна</t>
  </si>
  <si>
    <t xml:space="preserve">МБОУ "Усолинская СОШ" </t>
  </si>
  <si>
    <t>Краснова Римма Алексеевна</t>
  </si>
  <si>
    <t>Юшкин Алексей Владиславович</t>
  </si>
  <si>
    <t xml:space="preserve">с. Емелево
ул. Емелево, д. 29 а
</t>
  </si>
  <si>
    <t xml:space="preserve">МБОУ "Крайнешешмарская                   ООШ"                  </t>
  </si>
  <si>
    <t xml:space="preserve">п. Октябрьский,
ул. Красная, д.11а
</t>
  </si>
  <si>
    <t xml:space="preserve">МБОУ "Сурская ООШ" </t>
  </si>
  <si>
    <t>Николаева Ольга Николаевна</t>
  </si>
  <si>
    <t xml:space="preserve">МБОУ "Троицко-Посадская ООШ" </t>
  </si>
  <si>
    <t>Никитин Олег Николаевич</t>
  </si>
  <si>
    <t>7.30-14.30</t>
  </si>
  <si>
    <t xml:space="preserve">с. Юлъялы,
ул. Вознесенская, д.25
</t>
  </si>
  <si>
    <t>ИТОГО</t>
  </si>
  <si>
    <t>рестораны</t>
  </si>
  <si>
    <t>бары</t>
  </si>
  <si>
    <t>кофейни, чайные</t>
  </si>
  <si>
    <t>кафетерий</t>
  </si>
  <si>
    <t>закусочные</t>
  </si>
  <si>
    <t>столовые</t>
  </si>
  <si>
    <t>буфеты</t>
  </si>
  <si>
    <t>предприятия бысторого обслуживания</t>
  </si>
  <si>
    <t>магазины кулинарии</t>
  </si>
  <si>
    <t>доставка на дом</t>
  </si>
  <si>
    <t>всего</t>
  </si>
  <si>
    <t>кол-во предприятий</t>
  </si>
  <si>
    <t>кол-во посадочных 
мест</t>
  </si>
  <si>
    <t>кол-во работников</t>
  </si>
  <si>
    <t xml:space="preserve">Юридические лица </t>
  </si>
  <si>
    <t>ИП</t>
  </si>
  <si>
    <t>При промпредприятиях</t>
  </si>
  <si>
    <t>При с/хозпредприятиях</t>
  </si>
  <si>
    <t>При учебных заведениях (школы, СПО, ВУЗы)</t>
  </si>
  <si>
    <t>Социальные (санатории, пансионаты, дома отдыха, дома престарелых)</t>
  </si>
  <si>
    <t>Итого:</t>
  </si>
  <si>
    <t>ФИО руководителя</t>
  </si>
  <si>
    <t>Тип и наименование объекта розничной торговли (магазин, киоск, павильон и т.д.)</t>
  </si>
  <si>
    <t>Адрес расположения объекта розничной торговли</t>
  </si>
  <si>
    <t>1.</t>
  </si>
  <si>
    <t>Предприятия, осуществляющие реализацию продовольственных товаров</t>
  </si>
  <si>
    <t>Виловатовское</t>
  </si>
  <si>
    <t>1</t>
  </si>
  <si>
    <t>ООО Мясокомбинат "Звиниговский"</t>
  </si>
  <si>
    <t xml:space="preserve"> Давыдова  Ирина  Витальевна </t>
  </si>
  <si>
    <t>магазин</t>
  </si>
  <si>
    <t>35</t>
  </si>
  <si>
    <t>0</t>
  </si>
  <si>
    <t>2</t>
  </si>
  <si>
    <t>8.00-20.00</t>
  </si>
  <si>
    <t>с. Виловатово, ул. Садовая, д.1</t>
  </si>
  <si>
    <t>5</t>
  </si>
  <si>
    <t xml:space="preserve"> 9.00-17.00</t>
  </si>
  <si>
    <t>3</t>
  </si>
  <si>
    <t>10</t>
  </si>
  <si>
    <t>4</t>
  </si>
  <si>
    <t xml:space="preserve">ООО "Алекса" </t>
  </si>
  <si>
    <t xml:space="preserve"> Саватеев Александр Александрович</t>
  </si>
  <si>
    <t>Продукты</t>
  </si>
  <si>
    <t>ИП Виноградов А.С.</t>
  </si>
  <si>
    <t xml:space="preserve">Неспециализированный киоск по приготовлению пищи  </t>
  </si>
  <si>
    <t>6</t>
  </si>
  <si>
    <t>8.00-18.00</t>
  </si>
  <si>
    <t>Озеркинское</t>
  </si>
  <si>
    <t>7</t>
  </si>
  <si>
    <t>ООО "Мясокомбинат Звениговский"</t>
  </si>
  <si>
    <t>Казанкова Наталья Ивановна</t>
  </si>
  <si>
    <t xml:space="preserve"> мясные продукты</t>
  </si>
  <si>
    <t>76</t>
  </si>
  <si>
    <t>2.</t>
  </si>
  <si>
    <t>Предприятия, осуществляющие реализацию непродовольственных товаров</t>
  </si>
  <si>
    <t>8</t>
  </si>
  <si>
    <t>ООО "Стройка"</t>
  </si>
  <si>
    <t>9</t>
  </si>
  <si>
    <t xml:space="preserve">ИП Захарова Людмила Венедиктовна </t>
  </si>
  <si>
    <t xml:space="preserve">Захарова Людмила Венедиктовна </t>
  </si>
  <si>
    <t>20</t>
  </si>
  <si>
    <t>ИП Ильянова Г.В.</t>
  </si>
  <si>
    <t xml:space="preserve">Ильянова Галина Викторовна </t>
  </si>
  <si>
    <t>хозтовары</t>
  </si>
  <si>
    <t>170,3</t>
  </si>
  <si>
    <t>11</t>
  </si>
  <si>
    <t>16</t>
  </si>
  <si>
    <t>12</t>
  </si>
  <si>
    <t xml:space="preserve">ИП Кармазинов Сергей Геннадьевич </t>
  </si>
  <si>
    <t>Кармазинов Сергей Геннадьевич</t>
  </si>
  <si>
    <t>Розничная торговля мужской, женской и детской одежды</t>
  </si>
  <si>
    <t>44</t>
  </si>
  <si>
    <t>13</t>
  </si>
  <si>
    <t>14</t>
  </si>
  <si>
    <t>промышленные товары</t>
  </si>
  <si>
    <t>39</t>
  </si>
  <si>
    <t>15</t>
  </si>
  <si>
    <t xml:space="preserve"> Хозтовары</t>
  </si>
  <si>
    <t>ИП Малышева Ольга Александровна</t>
  </si>
  <si>
    <t>Малышева Ольга Александровна</t>
  </si>
  <si>
    <t>с. Виловатово, ул. Советская, д. 6</t>
  </si>
  <si>
    <t>17</t>
  </si>
  <si>
    <t xml:space="preserve">ИП Ядарова Валентина Егоровна </t>
  </si>
  <si>
    <t xml:space="preserve">Ядарова Елена Леонидовна </t>
  </si>
  <si>
    <t>18</t>
  </si>
  <si>
    <t>ИП Тимургалиев Фанис Анасович</t>
  </si>
  <si>
    <t>Иванов Сергей Анатольевич</t>
  </si>
  <si>
    <t>связь Теле 2</t>
  </si>
  <si>
    <t>ИП Иванов Александр Юрьевич</t>
  </si>
  <si>
    <t xml:space="preserve"> Иванов Александр Юрьевич</t>
  </si>
  <si>
    <t xml:space="preserve">ИП Кабанов Андрей Андреевич </t>
  </si>
  <si>
    <t xml:space="preserve">Кабанов Андрей Андреевич </t>
  </si>
  <si>
    <t>одежда</t>
  </si>
  <si>
    <t>9.00-15.00</t>
  </si>
  <si>
    <t>21</t>
  </si>
  <si>
    <t>22</t>
  </si>
  <si>
    <t>ИП Илдушкин О.П.</t>
  </si>
  <si>
    <t>Илдушкин Олег Пантелеевич</t>
  </si>
  <si>
    <t>РМЭ, Горномарийский район, с. Еласы, ул. Советская, д.114, 63-0-17, 89600919598</t>
  </si>
  <si>
    <t>Магазин Стройхозтовары</t>
  </si>
  <si>
    <t xml:space="preserve">        с. Еласы, ул. Советская, д.114,           63-0-17, 89600919598</t>
  </si>
  <si>
    <t>23</t>
  </si>
  <si>
    <t>24</t>
  </si>
  <si>
    <t>25</t>
  </si>
  <si>
    <t>26</t>
  </si>
  <si>
    <t>ИП Сиванаева Н.Л.</t>
  </si>
  <si>
    <t>Сиванаева Наталья Леонидовна</t>
  </si>
  <si>
    <t>27</t>
  </si>
  <si>
    <t>28</t>
  </si>
  <si>
    <t xml:space="preserve"> Цендушева Светлана Витальевна</t>
  </si>
  <si>
    <t>29</t>
  </si>
  <si>
    <t>ИП Артюшкина Н.Ю.</t>
  </si>
  <si>
    <t>Артюшкина Надежда Ювеньянловна</t>
  </si>
  <si>
    <t>с. Микряково, ул. Центральная, д.21а</t>
  </si>
  <si>
    <t xml:space="preserve"> </t>
  </si>
  <si>
    <t>30</t>
  </si>
  <si>
    <t>ИП Лукьянов Д.В.</t>
  </si>
  <si>
    <t>Лукьянов Дмитрий Викторович</t>
  </si>
  <si>
    <t>Запчасти</t>
  </si>
  <si>
    <t>32</t>
  </si>
  <si>
    <t>ИП Емельянов Р.И.</t>
  </si>
  <si>
    <t>Емельянов Роман Иванович, 89050083413</t>
  </si>
  <si>
    <t>Стройхозтовары</t>
  </si>
  <si>
    <t>33</t>
  </si>
  <si>
    <t>9.00-17.00</t>
  </si>
  <si>
    <t>34</t>
  </si>
  <si>
    <t>ИП «Суслопаров»</t>
  </si>
  <si>
    <t>Суслопаров Сергей Владимирович</t>
  </si>
  <si>
    <t>ИП Курсаков Д.Н.</t>
  </si>
  <si>
    <t>Курсаков Денис Николаевич</t>
  </si>
  <si>
    <t>лакокрасочные и скобяные товары</t>
  </si>
  <si>
    <t>36</t>
  </si>
  <si>
    <t>Аптеки</t>
  </si>
  <si>
    <t>37</t>
  </si>
  <si>
    <t>АО "Марий Эл-Фармация"</t>
  </si>
  <si>
    <t>с. Еласы, ул. Октябрьская, д. 20</t>
  </si>
  <si>
    <t>с. Микряково, ул. Центральная, д.30</t>
  </si>
  <si>
    <t>40</t>
  </si>
  <si>
    <t>Кузнецова Зинаида Васильевна</t>
  </si>
  <si>
    <t>41</t>
  </si>
  <si>
    <t>РМЭ, г. Козьмодемьянск, переулок Больничный, д.18</t>
  </si>
  <si>
    <t>аптека</t>
  </si>
  <si>
    <t>42</t>
  </si>
  <si>
    <t>ИП Пичугина В.П.</t>
  </si>
  <si>
    <t>Пичугина Валентина Павловна</t>
  </si>
  <si>
    <t>19,3</t>
  </si>
  <si>
    <t>43</t>
  </si>
  <si>
    <t>ООО "Формула здоровья"</t>
  </si>
  <si>
    <t>АЗС</t>
  </si>
  <si>
    <t>ИП Плотников Д.М.</t>
  </si>
  <si>
    <t>круглосуточно</t>
  </si>
  <si>
    <t>45</t>
  </si>
  <si>
    <t>ООО "Газ-сервис"</t>
  </si>
  <si>
    <t>АГЗС № 2</t>
  </si>
  <si>
    <t>46</t>
  </si>
  <si>
    <t>с. Картуково, ул. Школьная, д.41</t>
  </si>
  <si>
    <t>12,9</t>
  </si>
  <si>
    <t>48</t>
  </si>
  <si>
    <t>ИП Кузьмин А.И.</t>
  </si>
  <si>
    <t>3.</t>
  </si>
  <si>
    <t>Предприятия, осуществляющие реализацию смешанного ассортимента товаров</t>
  </si>
  <si>
    <t>49</t>
  </si>
  <si>
    <t>ТПС</t>
  </si>
  <si>
    <t>50</t>
  </si>
  <si>
    <t>д. Паратмары, ул. Паратмары, д.45</t>
  </si>
  <si>
    <t>51</t>
  </si>
  <si>
    <t>52</t>
  </si>
  <si>
    <t>ООО "Алексей"</t>
  </si>
  <si>
    <t>д. Пичужкино, ул. Пичужкино, д.5 а</t>
  </si>
  <si>
    <t>53</t>
  </si>
  <si>
    <t>магазин "Пятерочка"</t>
  </si>
  <si>
    <t>с. Виловатово, ул. 60 лет СССР, д.28</t>
  </si>
  <si>
    <t>350</t>
  </si>
  <si>
    <t>8.00-22.00</t>
  </si>
  <si>
    <t>ИП Архипов С.В.</t>
  </si>
  <si>
    <t>универсальный магазин ТПС</t>
  </si>
  <si>
    <t>55</t>
  </si>
  <si>
    <t>56</t>
  </si>
  <si>
    <t>8.00-19.00</t>
  </si>
  <si>
    <t>58</t>
  </si>
  <si>
    <t>с.Виловатово, ул.Советская, д.7</t>
  </si>
  <si>
    <t>142</t>
  </si>
  <si>
    <t>60</t>
  </si>
  <si>
    <t>91</t>
  </si>
  <si>
    <t>9.00-18.00</t>
  </si>
  <si>
    <t>61</t>
  </si>
  <si>
    <t>ООО "Надежда"</t>
  </si>
  <si>
    <t xml:space="preserve"> Кутузова Валентина Альбертовна</t>
  </si>
  <si>
    <t>магазин ТПС</t>
  </si>
  <si>
    <t>с. Виловатово, ул. 60 лет СССР, д.32</t>
  </si>
  <si>
    <t>62</t>
  </si>
  <si>
    <t>ООО "Мясная лавка"</t>
  </si>
  <si>
    <t>Зубкова Галина Михайловна</t>
  </si>
  <si>
    <t>Товары повседневного спроса</t>
  </si>
  <si>
    <t>7.00-19.00</t>
  </si>
  <si>
    <t>63</t>
  </si>
  <si>
    <t>Универсальный магазин Универсам</t>
  </si>
  <si>
    <t>с. Виловатово, ул. Садовая, д. 21а</t>
  </si>
  <si>
    <t>64</t>
  </si>
  <si>
    <t>65</t>
  </si>
  <si>
    <t>ИП Соловьева Н.В.</t>
  </si>
  <si>
    <t>Соловьева Наталья Владимировна</t>
  </si>
  <si>
    <t>буфет при Виловатовской СОШ</t>
  </si>
  <si>
    <t xml:space="preserve">с. Виловатово, ул. Садовая, д.7  </t>
  </si>
  <si>
    <t>66</t>
  </si>
  <si>
    <t>Магазин «Ромашка» ТПС</t>
  </si>
  <si>
    <t>с. Еласы, ул. Октябрьская, д.30</t>
  </si>
  <si>
    <t>75,6</t>
  </si>
  <si>
    <t>67</t>
  </si>
  <si>
    <t>Саватеев Александр Александрович</t>
  </si>
  <si>
    <t>с. Картуково, ул. Центральная, д.35,         6-24-66,   7-54-07</t>
  </si>
  <si>
    <t>86,6</t>
  </si>
  <si>
    <t>68</t>
  </si>
  <si>
    <t>Архипов Сергей Владиславович</t>
  </si>
  <si>
    <t>Магазин «Димакс» ТПС</t>
  </si>
  <si>
    <t>с. Картуково, ул. Центральная, д.34 а,         6-24-73</t>
  </si>
  <si>
    <t>78,8</t>
  </si>
  <si>
    <t>69</t>
  </si>
  <si>
    <t xml:space="preserve">ООО "Горника" </t>
  </si>
  <si>
    <t xml:space="preserve">Тятюкова Руфина Юрьевна </t>
  </si>
  <si>
    <t>Магазин «Горника» ТПС</t>
  </si>
  <si>
    <t>с. Еласы, ул. Октябрьская, д.2 а</t>
  </si>
  <si>
    <t>70</t>
  </si>
  <si>
    <t xml:space="preserve">д. Сануково, ул. Сануково, д.2 а </t>
  </si>
  <si>
    <t>71</t>
  </si>
  <si>
    <t xml:space="preserve">ООО "Терем" </t>
  </si>
  <si>
    <t>Яшканов Эдуард Иосифович</t>
  </si>
  <si>
    <t>Магазин «Терем» ТПС</t>
  </si>
  <si>
    <t xml:space="preserve">с. Еласы, ул. Октябрьская, д.1 </t>
  </si>
  <si>
    <t>72</t>
  </si>
  <si>
    <t>с. Емелево, ул. Емелево, д. 49 б</t>
  </si>
  <si>
    <t>73</t>
  </si>
  <si>
    <t>Утятин Дмитрий Геннадьевич</t>
  </si>
  <si>
    <t>с. Еласы, ул. Кооперативная, д.11</t>
  </si>
  <si>
    <t>147</t>
  </si>
  <si>
    <t>74</t>
  </si>
  <si>
    <t>Сельмаг</t>
  </si>
  <si>
    <t xml:space="preserve">д. Малые Еласы, ул. Энергетическая, д.33 </t>
  </si>
  <si>
    <t>123,1</t>
  </si>
  <si>
    <t>75</t>
  </si>
  <si>
    <t xml:space="preserve">д.Чермышево Первое, ул. Чермышево Первое, д.85 </t>
  </si>
  <si>
    <t>26,8</t>
  </si>
  <si>
    <t>77</t>
  </si>
  <si>
    <t>д. Юнго-Кушерга, ул. Юнго-Кушерга, д.39</t>
  </si>
  <si>
    <t>37,6</t>
  </si>
  <si>
    <t>78</t>
  </si>
  <si>
    <t>с. Емелево, ул. Емелево, д.34</t>
  </si>
  <si>
    <t>63,5</t>
  </si>
  <si>
    <t>79</t>
  </si>
  <si>
    <t xml:space="preserve">д.Чермышево Второе, ул. Чермышево Второе, д.35 </t>
  </si>
  <si>
    <t>80</t>
  </si>
  <si>
    <t>81</t>
  </si>
  <si>
    <t>18,2</t>
  </si>
  <si>
    <t>82</t>
  </si>
  <si>
    <t>Универсальный магазин</t>
  </si>
  <si>
    <t>83</t>
  </si>
  <si>
    <t>д. Копань, ул. Центральная, д. 28</t>
  </si>
  <si>
    <t>84</t>
  </si>
  <si>
    <t>85</t>
  </si>
  <si>
    <t>д. Янькино, ул. Янькино, д.60</t>
  </si>
  <si>
    <t>86</t>
  </si>
  <si>
    <t>д.Ямолино, ул. Молодежная, д.1</t>
  </si>
  <si>
    <t>87</t>
  </si>
  <si>
    <t>д. Вержуково, ул. Вержуково, д. 39</t>
  </si>
  <si>
    <t>88</t>
  </si>
  <si>
    <t>Сиванаева Наталия Леонидовна</t>
  </si>
  <si>
    <t xml:space="preserve">Универсальный магазин </t>
  </si>
  <si>
    <t>89</t>
  </si>
  <si>
    <t>90</t>
  </si>
  <si>
    <t>Кутузова Валентина Альбертовна</t>
  </si>
  <si>
    <t>д. Панькино, ул. Панькино, д.1а</t>
  </si>
  <si>
    <t>7.00-18.00</t>
  </si>
  <si>
    <t>буфет при Емешевской СОШ</t>
  </si>
  <si>
    <t>с. Емешево, ул. Проезжая, д. 80,       т. 6-28-90</t>
  </si>
  <si>
    <t>92</t>
  </si>
  <si>
    <t>93</t>
  </si>
  <si>
    <t>94</t>
  </si>
  <si>
    <t>Универсам</t>
  </si>
  <si>
    <t>100</t>
  </si>
  <si>
    <t>95</t>
  </si>
  <si>
    <t>96</t>
  </si>
  <si>
    <t>97</t>
  </si>
  <si>
    <t>98</t>
  </si>
  <si>
    <t>ООО "Агроторг"</t>
  </si>
  <si>
    <t>Каранькина Тамара Геннадьевна</t>
  </si>
  <si>
    <t>Кузнецовское</t>
  </si>
  <si>
    <t>102,5</t>
  </si>
  <si>
    <t>101</t>
  </si>
  <si>
    <t>102</t>
  </si>
  <si>
    <t>103</t>
  </si>
  <si>
    <t>104</t>
  </si>
  <si>
    <t xml:space="preserve">ООО "Алекса"  м-н "Шанс" </t>
  </si>
  <si>
    <t>105</t>
  </si>
  <si>
    <t>106</t>
  </si>
  <si>
    <t>107</t>
  </si>
  <si>
    <t>108</t>
  </si>
  <si>
    <t>ИП Сиванаева Наталья Леонидовна</t>
  </si>
  <si>
    <t>109</t>
  </si>
  <si>
    <t>110</t>
  </si>
  <si>
    <t>универсальный магазин ТПС №1</t>
  </si>
  <si>
    <t>111</t>
  </si>
  <si>
    <t>универсальный магазин ТПС №2</t>
  </si>
  <si>
    <t>112</t>
  </si>
  <si>
    <t>с. Емангаши, ул. Приволжская, д.110</t>
  </si>
  <si>
    <t>113</t>
  </si>
  <si>
    <t>д. Мороскино, ул. Родниковая, д.50</t>
  </si>
  <si>
    <t xml:space="preserve">универсальный магазин ТПС </t>
  </si>
  <si>
    <t>д. Яшмолкино, ул. Садовая, д.3а</t>
  </si>
  <si>
    <t>115</t>
  </si>
  <si>
    <t>д. Яктансола, ул. Рыбацкая, д.23 а</t>
  </si>
  <si>
    <t>116</t>
  </si>
  <si>
    <t>117</t>
  </si>
  <si>
    <t>д. Березово, ул. Центральная, д.43</t>
  </si>
  <si>
    <t>118</t>
  </si>
  <si>
    <t>ООО "Нивана"</t>
  </si>
  <si>
    <t>универсальный магазин  ТПС</t>
  </si>
  <si>
    <t>119</t>
  </si>
  <si>
    <t>д. Петухово, ул. Бездорожная, д.36</t>
  </si>
  <si>
    <t>120</t>
  </si>
  <si>
    <t>121</t>
  </si>
  <si>
    <t>с. Емангаши, ул. Приволжская, д.108</t>
  </si>
  <si>
    <t>96,2</t>
  </si>
  <si>
    <t>122</t>
  </si>
  <si>
    <t>д. Мороскино, ул. Родниковая, д.55</t>
  </si>
  <si>
    <t>123</t>
  </si>
  <si>
    <t>д. Барковка, ул. Яблоневая, д.42</t>
  </si>
  <si>
    <t>124</t>
  </si>
  <si>
    <t>126</t>
  </si>
  <si>
    <t>с. Микряково, ул. Центральная, д.18</t>
  </si>
  <si>
    <t>134</t>
  </si>
  <si>
    <t>127</t>
  </si>
  <si>
    <t>с. Микряково, ул. Центральная, д.27 а</t>
  </si>
  <si>
    <t>9.00-19.00</t>
  </si>
  <si>
    <t>128</t>
  </si>
  <si>
    <t>ООО "Вера"</t>
  </si>
  <si>
    <t>Павлова Анастасия Григорьевна</t>
  </si>
  <si>
    <t>с. Микряково, ул. Центральная, д.20</t>
  </si>
  <si>
    <t>129</t>
  </si>
  <si>
    <t>Ардинское СПОТПС1 Озерки</t>
  </si>
  <si>
    <t>Павлов Александр Варсонофьевич</t>
  </si>
  <si>
    <t>продукты, промтовары</t>
  </si>
  <si>
    <t>149</t>
  </si>
  <si>
    <t>130</t>
  </si>
  <si>
    <t>Ардинское СПОТПС2 Озерки</t>
  </si>
  <si>
    <t>8.00-18.30</t>
  </si>
  <si>
    <t>131</t>
  </si>
  <si>
    <t>Ардинское СПОТПС3 Еникеево</t>
  </si>
  <si>
    <t>132</t>
  </si>
  <si>
    <t>ООО "Светлана"</t>
  </si>
  <si>
    <t>Лобанова Елена Владимировна</t>
  </si>
  <si>
    <t>133</t>
  </si>
  <si>
    <t>135</t>
  </si>
  <si>
    <t>136</t>
  </si>
  <si>
    <t>137</t>
  </si>
  <si>
    <t>ИП «Семенова»</t>
  </si>
  <si>
    <t>Семенова Елена Александровна</t>
  </si>
  <si>
    <t>138</t>
  </si>
  <si>
    <t>ИП «Яндакова»</t>
  </si>
  <si>
    <t>д. Озерки, ул. 8 Марта, д. 17</t>
  </si>
  <si>
    <t>139</t>
  </si>
  <si>
    <t>11.00-20.00</t>
  </si>
  <si>
    <t>Пайгусовское</t>
  </si>
  <si>
    <t>140</t>
  </si>
  <si>
    <t xml:space="preserve">Цендушева Светлана Витальевна </t>
  </si>
  <si>
    <t>45,5</t>
  </si>
  <si>
    <t>141</t>
  </si>
  <si>
    <t>24,5</t>
  </si>
  <si>
    <t>67,6</t>
  </si>
  <si>
    <t>143</t>
  </si>
  <si>
    <t>144</t>
  </si>
  <si>
    <t>149,4</t>
  </si>
  <si>
    <t>145</t>
  </si>
  <si>
    <t>146</t>
  </si>
  <si>
    <t>30,9</t>
  </si>
  <si>
    <t>42,0</t>
  </si>
  <si>
    <t>148</t>
  </si>
  <si>
    <t>150</t>
  </si>
  <si>
    <t xml:space="preserve">Кондратьева Татьяна Викторовна </t>
  </si>
  <si>
    <t>151</t>
  </si>
  <si>
    <t>ИП Канаева И.П.</t>
  </si>
  <si>
    <t xml:space="preserve">Канаева Ирина Петровна </t>
  </si>
  <si>
    <t>Троицко-Посадское</t>
  </si>
  <si>
    <t>152</t>
  </si>
  <si>
    <t>ИП  Трескова В.В.</t>
  </si>
  <si>
    <t>153</t>
  </si>
  <si>
    <t>Путилова Наталья Александровна</t>
  </si>
  <si>
    <t>ТПС № 1 "Спутник"</t>
  </si>
  <si>
    <t>180</t>
  </si>
  <si>
    <t>154</t>
  </si>
  <si>
    <t>ТПС № 2 "Универсам"</t>
  </si>
  <si>
    <t>155</t>
  </si>
  <si>
    <t>ТПС № 5</t>
  </si>
  <si>
    <t>156</t>
  </si>
  <si>
    <t>ТПС № 6 "Продукты"</t>
  </si>
  <si>
    <t>157</t>
  </si>
  <si>
    <t>ТПС № 8</t>
  </si>
  <si>
    <t>158</t>
  </si>
  <si>
    <t>ТПС № 11</t>
  </si>
  <si>
    <t>159</t>
  </si>
  <si>
    <t>ТПС № 12 "Удача"</t>
  </si>
  <si>
    <t>160</t>
  </si>
  <si>
    <t>киоск</t>
  </si>
  <si>
    <t>ООО "Алекса"</t>
  </si>
  <si>
    <t>с. Усола, ул. Центральная, д. 24</t>
  </si>
  <si>
    <t>ИТОГО по ТПС</t>
  </si>
  <si>
    <t>по торговым объектам</t>
  </si>
  <si>
    <t>аптеки</t>
  </si>
  <si>
    <t>Всего по району</t>
  </si>
  <si>
    <t>Адрес расположения объекта оптовой торговли</t>
  </si>
  <si>
    <t>Ассортимент реализуемых товаров</t>
  </si>
  <si>
    <t>Итого: кол-во субъектов - ____ед.
            кол-во объектов - _____ед.</t>
  </si>
  <si>
    <t>Наименование юридических лиц,  индивидуального предпринимателя</t>
  </si>
  <si>
    <t>Наименование бытовых услуг (код по ОКУН)</t>
  </si>
  <si>
    <t>Адрес предприятия по оказанию бытовых услуг</t>
  </si>
  <si>
    <t>Площадь объекта бытового обслуживания, кв.м.</t>
  </si>
  <si>
    <t>Количество работающих, чел.</t>
  </si>
  <si>
    <t>в тоим числе</t>
  </si>
  <si>
    <t xml:space="preserve">Васкинова Любовь Олеговна  </t>
  </si>
  <si>
    <t>Предоставление услуг парикмахерскими и салонами красоты</t>
  </si>
  <si>
    <t>8.30-16.30</t>
  </si>
  <si>
    <t xml:space="preserve">Алыкова Алевтина Ананьевна </t>
  </si>
  <si>
    <t>д. Тушналы, ул. Тушналы, д.41,     89051824858</t>
  </si>
  <si>
    <t>с. Виловатово, ул. Садовая, д.9</t>
  </si>
  <si>
    <t>10.30-16.00</t>
  </si>
  <si>
    <t>ремонт и обслуживание легковых автомашин</t>
  </si>
  <si>
    <t>Виняшкин Эдуард Николаевич</t>
  </si>
  <si>
    <t>ИП Колумбаев Е.В.</t>
  </si>
  <si>
    <t>Колумбаев Евгений Венедиктович</t>
  </si>
  <si>
    <t>автосервис</t>
  </si>
  <si>
    <t>ИП Степанов Олег Витальевич</t>
  </si>
  <si>
    <t>Степанов Олег Витальевич</t>
  </si>
  <si>
    <t>Мастерская по ремонту машин</t>
  </si>
  <si>
    <t>ИП Денискин Илья Петрович</t>
  </si>
  <si>
    <t>Денискин Илья Петрович, 89030501170</t>
  </si>
  <si>
    <t>с. Микряково, ул. Центральная, д.61</t>
  </si>
  <si>
    <t>Еласовское</t>
  </si>
  <si>
    <t>ИП Иванова К.С.</t>
  </si>
  <si>
    <t>Иванова Клавдия Сергеевна</t>
  </si>
  <si>
    <t>с. Еласы, ул. Октябрьская, д. 1 а, 89063347556</t>
  </si>
  <si>
    <t>Парикмахерская</t>
  </si>
  <si>
    <t>с. Еласы, ул. Октябрьская, д. 1 а</t>
  </si>
  <si>
    <t>по выходным с 9.00 до 17.00</t>
  </si>
  <si>
    <t>Итого</t>
  </si>
  <si>
    <t>Адрес расположения торгового центра</t>
  </si>
  <si>
    <t>Торговая площадь, кв.м.</t>
  </si>
  <si>
    <t>Кол-во арендаторов</t>
  </si>
  <si>
    <t>свободные площади</t>
  </si>
  <si>
    <t>в т.ч. в сельской местности</t>
  </si>
  <si>
    <t>Ремонт, окраска и пошив обуви</t>
  </si>
  <si>
    <t>Ремонт и пошив швейных, меховых, кожаных изделий, гловных уборов</t>
  </si>
  <si>
    <t>Ремонт  бытовой РЭА, бытовых машин и приборов, ремонт и изготоление металлоизделий</t>
  </si>
  <si>
    <t>Изготовление и ремонт мебели</t>
  </si>
  <si>
    <t xml:space="preserve">Химическая чистка и крашение </t>
  </si>
  <si>
    <t>Услуги прачечных</t>
  </si>
  <si>
    <t>Ремонт и строительство жилья и других построек</t>
  </si>
  <si>
    <t>Ремонт и тех. обслуживание автотранспортных средств</t>
  </si>
  <si>
    <t xml:space="preserve">Услуги фотоателье, фото- и кинолабораторий </t>
  </si>
  <si>
    <t>Услуги бань и душевых</t>
  </si>
  <si>
    <t>Услуги парикмахерских</t>
  </si>
  <si>
    <t>Услуги по прокату</t>
  </si>
  <si>
    <t>Ритуальные услуги</t>
  </si>
  <si>
    <t>Прочие виды бытовых услуг</t>
  </si>
  <si>
    <t>8.00-13.00</t>
  </si>
  <si>
    <t xml:space="preserve">с. Еласы,
ул. Советская, д.24
</t>
  </si>
  <si>
    <t xml:space="preserve">МБОУ "Емелевская СОШ" </t>
  </si>
  <si>
    <t xml:space="preserve">МБОУ "Еласовская СООШ"      </t>
  </si>
  <si>
    <t>Магазин        Одежда</t>
  </si>
  <si>
    <t>Магазин      Запчасти</t>
  </si>
  <si>
    <t>Еропова Хиония Валериановна</t>
  </si>
  <si>
    <t>5.00-22.00</t>
  </si>
  <si>
    <t>д. Юнготы, ул. Юнготы, д. 53</t>
  </si>
  <si>
    <t>д. Пертюково, ул. Пертюково, д. 43</t>
  </si>
  <si>
    <t>24,9</t>
  </si>
  <si>
    <t>д. Апшак-Пеляк, ул. Малая, д.46.</t>
  </si>
  <si>
    <t xml:space="preserve">РМЭ, Горн.р-н,                      с. Микряково,                      ул. Центральная, д. 24,    тел. 6-34-85 </t>
  </si>
  <si>
    <t>д. Токари, ул. Лесная, д. 100</t>
  </si>
  <si>
    <t xml:space="preserve">с. Кузнецово, ул. Центральная, д. 22 </t>
  </si>
  <si>
    <t>с. Кузнецово, ул. Новостройка, д.97 а</t>
  </si>
  <si>
    <t xml:space="preserve">ООО "Мясная лавка"    м-н "Дружба" </t>
  </si>
  <si>
    <t xml:space="preserve">ООО "Мясная лавка"    м-н "Якорь" </t>
  </si>
  <si>
    <t>с. Юлъялы, ул. Вознесенская, д.70</t>
  </si>
  <si>
    <t>ООО "Надежда",            м-н "Елена"</t>
  </si>
  <si>
    <t>с. Кузнецово, ул. Верхняя, д.102 в</t>
  </si>
  <si>
    <t>с. Юлъялы, ул. Вознесенская, д. 25 а</t>
  </si>
  <si>
    <t>РМЭ, Горномарийский         район, с. Микряково,          ул. Центральная, д. 24,           т/ф 6-34-85</t>
  </si>
  <si>
    <t>с. Носелы, ул. Носелы, д.112</t>
  </si>
  <si>
    <t>с. Усола, ул. Центральная, д. 2</t>
  </si>
  <si>
    <t>с. Усола, ул. Восточная, д.1</t>
  </si>
  <si>
    <t>д. Ключево, ул. Ключево, д. 22 а</t>
  </si>
  <si>
    <t>425350, РМЭ, г.Козьмодемьянск,              ул. Гагарина, д.43 к,            тел. 7-54-07</t>
  </si>
  <si>
    <t>с. Усола, ул. Центральная, д.2</t>
  </si>
  <si>
    <t xml:space="preserve">  РМЭ, Горномарийский      район, с. Микряково,               ул. Центральная, д. 24,          тел. 6-38-04</t>
  </si>
  <si>
    <t>с. Емешево, ул. Проезжая, д.76,  тел. 6-28-47</t>
  </si>
  <si>
    <t xml:space="preserve">МБОУ "Емешевская СОШ" </t>
  </si>
  <si>
    <t xml:space="preserve">с. Емешево,
ул. Проезжая, д.80, 6-28-90,     emeshkola@yandex.ru 
</t>
  </si>
  <si>
    <t>с. Емешево, ул. Проезжая, д. 87/А,     т. 6-29-00</t>
  </si>
  <si>
    <t>РМЭ, Горномарийский район, с. Микряково, ул.         Центральная, д.24,              т. 6-38-04</t>
  </si>
  <si>
    <t>РМЭ, Горномарийский район, с.Троицкий Посад,              пер. Кооперативный, д. 14,          тел. 6-23-13</t>
  </si>
  <si>
    <t>с. Емешево, ул. Проезжая, д. 78,        тел. 6-29-94</t>
  </si>
  <si>
    <t>с. Пертнуры, ул. Пертнуры, д. 45</t>
  </si>
  <si>
    <t>425316, РМЭ, Горномарийский район,      с. Пайгусово, ул. Новая,       д.59 в, т. 6-36-95</t>
  </si>
  <si>
    <t>с. Емешево, ул. П.Григорьева, д. 93</t>
  </si>
  <si>
    <t>с. Емешево, ул. Новая Линия,       д. 75 б, тел. 6-28-44</t>
  </si>
  <si>
    <t>с. Емешево, ул. Новая Линия, д. 75 б</t>
  </si>
  <si>
    <t>с. Микряково, ул. Центральная,   д. 29 б</t>
  </si>
  <si>
    <t>Ефимова Людмила Сергеевна</t>
  </si>
  <si>
    <t>Титаренко Светлана Николаевна</t>
  </si>
  <si>
    <t xml:space="preserve">с. Усола,
     ул. Новая, д. 5, 6-27-18,       usolaschool@yandex.ru 
</t>
  </si>
  <si>
    <t xml:space="preserve">с. Усола,
ул. Новая, д. 5
</t>
  </si>
  <si>
    <t xml:space="preserve">д. Симулино,
ул. Симулино, д.17, 6-35-44          shoshmar-shkol@yandex.ru 
</t>
  </si>
  <si>
    <t xml:space="preserve">д. Симулино,
ул. Симулино, д.17
</t>
  </si>
  <si>
    <t xml:space="preserve"> РМЭ, Горномарийский       район, с. Микряково,          ул. Центральная, д.24,        т/ф 6-34-95</t>
  </si>
  <si>
    <t>специализирован-ный непродовольствен-ный магазин "Всё для усадьбы"</t>
  </si>
  <si>
    <t>Магазин «Фазенда», специализирован-ный непродовольствен-ный магазин</t>
  </si>
  <si>
    <t>с. Микряково, ул. Центральная,           д. 27 г</t>
  </si>
  <si>
    <t>с. Микряково, ул. Центральная,           д. 27 Б</t>
  </si>
  <si>
    <t>РМЭ, Горномарийский район, с. Микряково,                        ул. Центральная, д. 20</t>
  </si>
  <si>
    <t>РМЭ, Горномарийский район, с. Микряково,                        ул. Центральная, д.58, кв.18</t>
  </si>
  <si>
    <t>Горномарийский район, с. Микряково,    ул. Центральная, д.22</t>
  </si>
  <si>
    <t>ИП Лукианов Н.Ю.</t>
  </si>
  <si>
    <t>Лукианов Николай Юрьевич</t>
  </si>
  <si>
    <t>магазин "Рыболов"</t>
  </si>
  <si>
    <t>Горномарийский район, с. Микряково,    ул. Центральная, д. 22</t>
  </si>
  <si>
    <t>с. Микряково, ул. Центральная,          д. 29 б</t>
  </si>
  <si>
    <t>с. Микряково, ул. Центральная,          д. 29 в</t>
  </si>
  <si>
    <t>425316, РМЭ, Горномарийский район,      с. Пайгусово, ул. Новая,   д.59 в, факс 6-36-95</t>
  </si>
  <si>
    <t>425317, РМЭ,                             Горномарийский  район,                     д. Барковка, ул. Яблоневая , д. 41</t>
  </si>
  <si>
    <t>РМЭ, Горномарийский р-н,              п. Новый, ул. Новая д.15</t>
  </si>
  <si>
    <t>ПК "Микряковское ПО"</t>
  </si>
  <si>
    <t>Айплатов Сергей Мефодьевич</t>
  </si>
  <si>
    <t xml:space="preserve"> Миловидова Галина Евгеньевна</t>
  </si>
  <si>
    <t xml:space="preserve">д. Крайние Шешмары,                        ул. Крайние Шешмары, д. 27 а </t>
  </si>
  <si>
    <t>д. Первая Малиновка, ул. Тулеева, д. 31</t>
  </si>
  <si>
    <t>п. Новый, ул. Новая, д. 1,        8 (83632) 6-40-03, suvzina@yandex.ru</t>
  </si>
  <si>
    <t>Виноградов Александр Сергеевич</t>
  </si>
  <si>
    <t xml:space="preserve">специализирован-ный непродовольствен-ный магазин "Стройка" </t>
  </si>
  <si>
    <t xml:space="preserve">РМЭ, Горномарийский район,             с. Виловатово, ул. 60 лет СССР,        д. 38\1 </t>
  </si>
  <si>
    <t>неспециализиро-ванный непродовольствен-ный магазин "Семена"</t>
  </si>
  <si>
    <t>с. Виловатово,                         ул. Рябиновая, д. 2</t>
  </si>
  <si>
    <t>с. Виловатово,                                      ул. Советская, д. 2 а</t>
  </si>
  <si>
    <t>с. Кожважи, ул. Кожважи,     д. 57, т. 89053793231</t>
  </si>
  <si>
    <t>с. Кожважи, ул. Кожважи , д. 15</t>
  </si>
  <si>
    <t>425350, РМЭ,                         г. Козьмодемьянск,             ул. Гагарина, д.43 к</t>
  </si>
  <si>
    <t>с. Виловатово, ул. Садовая, д. 1</t>
  </si>
  <si>
    <t>специализиро-ванный непродовольст-венный магазин  "Хозтовары"</t>
  </si>
  <si>
    <t>неспециализи-рованный  непродовольст-венный магазин Хозтовары</t>
  </si>
  <si>
    <t>424007, РМЭ,                    г.Йошкар-Ола,                   ул. Прохорова,                д.48 а, кв.70</t>
  </si>
  <si>
    <t>розничная торговля автомобиль-ными деталями, узлами и принадлежнос-тями</t>
  </si>
  <si>
    <t>РМЭ, Горномарийский район, с. Виловатово,        ул. Первомайская, д.1а, кв.22, тел. 89613762648</t>
  </si>
  <si>
    <t>с. Виловатово,                             ул. Садовая, д. 2а</t>
  </si>
  <si>
    <t>Миловидова Галина Евгеньевна</t>
  </si>
  <si>
    <t>ООО "Оникс-М"</t>
  </si>
  <si>
    <t>с. Виловатово, ул. Садовая, д. 3</t>
  </si>
  <si>
    <t>РМЭ, г. Козьмодемьянск,          2-ой микрорайон,                           тел. 89050086517</t>
  </si>
  <si>
    <t>Кузьмин Анатолий Иванович</t>
  </si>
  <si>
    <t>д. М-Серманангер,                                ул. М-Серманангер, д.29</t>
  </si>
  <si>
    <t>г. Санкт-Петербург,                   п-т Невский, д.90/92</t>
  </si>
  <si>
    <t>д. Тушналы, ул. Тушналы, д. 47 а</t>
  </si>
  <si>
    <t>с. Виловатово, ул. 60 лет СССР, д. 37</t>
  </si>
  <si>
    <t>425316, РМЭ, Горномарийский район,      с. Пайгусово, ул. Новая,  д.59 в, факс 6-36-95</t>
  </si>
  <si>
    <t>425350, РМЭ,                              г. Козьмодемьянск,                  кв. Маслозавода, д.3,            тел.(факс) 7-31-49</t>
  </si>
  <si>
    <t>д. Пичужкино, д.14</t>
  </si>
  <si>
    <t>425350, РМЭ,                                 г. Козьмодемьянск,                     ул. Гагарина, д.43 к,               тел. 75-4-07</t>
  </si>
  <si>
    <t>425304, РМЭ, Горномарийский район,               д. Ванюково,                        ул. Ванюковская, д. 5</t>
  </si>
  <si>
    <t>с. Виловатово, ул. Садовая, д. 1,    89093687327</t>
  </si>
  <si>
    <t>техническое обслуживание и ремонт автомобилей</t>
  </si>
  <si>
    <t>примерно в 500 м на юго-восток от жилого дома с. Виловатово, ул 60 лет СССР, дом 40</t>
  </si>
  <si>
    <t>Краснова Анжелика Вячеславовна</t>
  </si>
  <si>
    <t>Краснова Анжелика Вячеславовна (самозанятая)</t>
  </si>
  <si>
    <t>парикмахерская</t>
  </si>
  <si>
    <t>Лукьянова  Надежда  Николаевна                        (самозанятая)</t>
  </si>
  <si>
    <t>425317, РМЭ,                             Горномарийский  район,                            с. Микряково, ул. Центральная,                  д. 58, кв. 2</t>
  </si>
  <si>
    <t>с. Микряково, ул. Центральная, д. 21 а</t>
  </si>
  <si>
    <t>РМЭ, Горномарийский район,     д. Алешкино, ул. Алешкинская,    д. 43 а</t>
  </si>
  <si>
    <t xml:space="preserve">МБОУ                     "Красноволжская                      СОШ"                         </t>
  </si>
  <si>
    <t xml:space="preserve">с. Кулаково,
ул. Центральная, д.7,                 т. 6-21-41,   kulakovoschool@yandex.ru 
</t>
  </si>
  <si>
    <t>п. Новый, ул. Новая, д.1,              8 (83632) 6-40-03, suvzina@yandex.ru</t>
  </si>
  <si>
    <t xml:space="preserve">МБОУ "Красноволжская  СОШ"     </t>
  </si>
  <si>
    <t>Универсальный магазин самообслуживания</t>
  </si>
  <si>
    <t>7.00-22.00</t>
  </si>
  <si>
    <t>с. Кулаково, ул. Центральная, д. 4</t>
  </si>
  <si>
    <t>комлекс торговли ДиМакс</t>
  </si>
  <si>
    <t>д. Нижние Шелаболки,                       ул. Нижнешелаболкинская, д.1</t>
  </si>
  <si>
    <t>425304, РМЭ, Горномарийский район,               п. Октябрьский,                         ул. Центральная, д. 3 а</t>
  </si>
  <si>
    <t>п. Октябрьский,                                ул. Центральная, д.3 а</t>
  </si>
  <si>
    <t>РМЭ, Горномарийский район,                             с. Кулаково, ул. Центральная, д .6</t>
  </si>
  <si>
    <t xml:space="preserve">с. Троицкий Посад,
ул. К. Маркса, д. 45 а
</t>
  </si>
  <si>
    <t xml:space="preserve">ПК "Троицко-Посадское ПО" </t>
  </si>
  <si>
    <t>с. Троицкий Посад,                                        ул. Молодежная, д. 2 а</t>
  </si>
  <si>
    <t>д. Мумариха, ул. Новостройка, д. 2</t>
  </si>
  <si>
    <t>с. Троицкий Посад,                                 ул. Ленина, д. 20 а</t>
  </si>
  <si>
    <t xml:space="preserve">с. Пайгусово,
ул. Новая, д. 105 Б, 6-36-17,         school-paigusovo@yandex.ru
</t>
  </si>
  <si>
    <t xml:space="preserve">с. Пайгусово,
ул. Новая, д. 105 Б
</t>
  </si>
  <si>
    <t xml:space="preserve">д. Новая Слобода,
     ул. Школьная, д. 48 «а»,       т. 6-37-15, gornomari-surashkola@yandex.ru 
</t>
  </si>
  <si>
    <t xml:space="preserve">д. Новая Слобода,
ул. Школьная, д. 48 «а»
</t>
  </si>
  <si>
    <t>РМЭ, Горномарийский     район, с. Микряково,             ул. Центральная, д. 24,         т/ф 6-34-85</t>
  </si>
  <si>
    <t>д. Актушево, ул. Центральная, д. 16</t>
  </si>
  <si>
    <t>д. Салмандаево, ул. Центральная, д. 14</t>
  </si>
  <si>
    <t>с. Пайгусово, ул. Центральная, д. 12</t>
  </si>
  <si>
    <t xml:space="preserve">д. Макаркино, ул. Центральная, д. 73 а </t>
  </si>
  <si>
    <t xml:space="preserve">д. Яштуга, ул. Яштугинская, д. 15 а </t>
  </si>
  <si>
    <t>в. Революция, ул. Введенская, д. 17 а</t>
  </si>
  <si>
    <t>с. Пайгусово, ул. Центральная, д. 59 б</t>
  </si>
  <si>
    <t>с. Пайгусово, ул. Новая, д. 50 а</t>
  </si>
  <si>
    <t xml:space="preserve">ИП Кондратьева Т.В. </t>
  </si>
  <si>
    <t>РМЭ, Горномарийский район, д. Новая Слобода,                 ул. Школьная, д.48 в</t>
  </si>
  <si>
    <t>ИП Яшмолкин С.И.</t>
  </si>
  <si>
    <t xml:space="preserve">РМЭ, Горномарийский район, с. Пайгусово,                         ул. Новая, д.106 а </t>
  </si>
  <si>
    <t>магазин с/х запчасти</t>
  </si>
  <si>
    <t xml:space="preserve">РМЭ, Горномарийский район,                  с. Пайгусово, ул. Новая, д.106 а </t>
  </si>
  <si>
    <t>Яшмолкин Сергей Игоревич</t>
  </si>
  <si>
    <t xml:space="preserve">д. Озерки,
ул. Советская, д.12
</t>
  </si>
  <si>
    <t>д. Озерки, ул. 8 марта, д. 12</t>
  </si>
  <si>
    <t>д. Озерки, ул. Заволжская,     д. 22, пом. 4, 6, 7</t>
  </si>
  <si>
    <t>д. Озерки, ул. Заволжская, д. 22,    пом. 4, 6, 7</t>
  </si>
  <si>
    <t>д. Озерки, ул. Больничная, д. 7</t>
  </si>
  <si>
    <t xml:space="preserve">ООО «Бекар-сервис»    </t>
  </si>
  <si>
    <t xml:space="preserve">Ермаков Андрей                      Львович                    </t>
  </si>
  <si>
    <t>д. Озерки, ул. Ветлужская, д. 1 б</t>
  </si>
  <si>
    <t>РМЭ, Килемарский район,      с. Арда, 8 (83643) 2-38-87,        2-38-72</t>
  </si>
  <si>
    <t>д. Озерки, ул. Заволжская, д.1</t>
  </si>
  <si>
    <t>д. Еникеево, пер. Школьный, д. 2</t>
  </si>
  <si>
    <t>д. Озерки, ул. 8 Марта, д.15</t>
  </si>
  <si>
    <t>д. Озерки, ул. М. Матвеева, д. 17</t>
  </si>
  <si>
    <t>д. Озерки, ул. Заволжская, д. 1</t>
  </si>
  <si>
    <t>д. Озерки, ул. Лесная, д. 9 а</t>
  </si>
  <si>
    <t>д. Озерки, ул. Заволжская, д. 22</t>
  </si>
  <si>
    <t>д. Озерки, ул. М.Матвеева, д. 8 б</t>
  </si>
  <si>
    <t>д. Озерки, ул. Лесная,        д. 2, кв. 36</t>
  </si>
  <si>
    <t>д. Сиухино, ул. Центральная, д. 46</t>
  </si>
  <si>
    <t>д. Коптяково, ул. Приовражная, д. 30</t>
  </si>
  <si>
    <t>д. Чекеево, ул. Центральная, д. 6</t>
  </si>
  <si>
    <t xml:space="preserve"> д. Новая, ул. Центральная, д. 14</t>
  </si>
  <si>
    <t>с. Аксаево, ул. Верхняя, около д. 2</t>
  </si>
  <si>
    <t>д. Новая, ул. Центральная, д.10 а</t>
  </si>
  <si>
    <t>п. Три-Рутки, ул. Центральная, д. 5</t>
  </si>
  <si>
    <t>Яндакова Светлана Сергеевна</t>
  </si>
  <si>
    <t>п.Три-Рутки, ул. Центральная, д. 7</t>
  </si>
  <si>
    <t>Аптечный пункт     № 13</t>
  </si>
  <si>
    <t>Аптечный пункт     № 15,                    тел. 6-51-54</t>
  </si>
  <si>
    <t>31</t>
  </si>
  <si>
    <t>38</t>
  </si>
  <si>
    <t>54</t>
  </si>
  <si>
    <t>57</t>
  </si>
  <si>
    <t>99</t>
  </si>
  <si>
    <t>125</t>
  </si>
  <si>
    <t xml:space="preserve">ПК "Микряковское ПО" </t>
  </si>
  <si>
    <t xml:space="preserve"> ПК "Микряковское ПО"</t>
  </si>
  <si>
    <t>7.00-23.00</t>
  </si>
  <si>
    <t>9.00-16.00</t>
  </si>
  <si>
    <t>Аптечный пункт     № 14</t>
  </si>
  <si>
    <t>ИП Утятин Д.Г.</t>
  </si>
  <si>
    <t>РМЭ,                                          г. Козьмодемьянск,                   2-ой микрорайон,                д.21, кв.50</t>
  </si>
  <si>
    <t>425350, РМЭ,                             г. Козьмодемьянск,                      2-ой микрорайон, д.5,               тел/факс 8(83632) 7-32-95</t>
  </si>
  <si>
    <t>РМЭ, Горномарийский район, с. Микряково,                  ул. Центральная, д. 24,     т/ф 6-34-85</t>
  </si>
  <si>
    <t>г. Козьмодемьянск,                                            ул. Гагарина, д. 43 "к"</t>
  </si>
  <si>
    <t>с. Еласы,                                       ул. Октябрьская, д. 2 а</t>
  </si>
  <si>
    <t>с. Еласы,                                          ул. Октябрьская, д. 2 а</t>
  </si>
  <si>
    <t>с.Кулаково,                                                            ул. Механизаторов, д. 4</t>
  </si>
  <si>
    <t>с. Емелево,                                   ул. Емелево, д.49 б</t>
  </si>
  <si>
    <t>с. Емелево,                                  ул. Емелево, д.49 б</t>
  </si>
  <si>
    <t>с. Кулаково,                                   ул. Центральная, д.8</t>
  </si>
  <si>
    <t>с. Микряково,                               ул. Центральная, д. 24</t>
  </si>
  <si>
    <t>с. Микряково,                             ул. Центральная, д. 24</t>
  </si>
  <si>
    <t>с. Микряково,                              ул. Центральная, д. 24</t>
  </si>
  <si>
    <t>РМЭ, Горномарийский район, с. Микряково,                                         ул. Центральная, д.24,           т/ф 6-34-85</t>
  </si>
  <si>
    <t>425304, РМЭ,                Горномарийский район,           с. Кулаково,                                           ул. Механизаторов, д. 4,           тел. 6-22-00</t>
  </si>
  <si>
    <t>425304, РМЭ,               Горномарийский район,                   с. Кулаково,                                               ул. Механизаторов, д. 4,           тел. 6-22-00</t>
  </si>
  <si>
    <t>425304, РМЭ,               Горномарийский район,                     с. Кулаково,                                           ул. Механизаторов, д. 4,           тел. 6-22-00</t>
  </si>
  <si>
    <t>РМЭ, Горномарийский      район, с. Микряково,          ул. Центральная, д.24,       т/ф  6-34-85</t>
  </si>
  <si>
    <t>РМЭ, Горномарийский район, с. Емангаши,                               ул. Приволжская, д.105</t>
  </si>
  <si>
    <t>425317, РМЭ,                  Горномарийский район,           с. Микряково,                              ул. Центральная, д. 20</t>
  </si>
  <si>
    <t>РМЭ, Горномарийский район, д. Озерки, ул. Заволжская,  д.6, кв.1</t>
  </si>
  <si>
    <t>РМЭ, Горномарийский район, д. Новая Слобода,                 ул. Школьная, д.49 а,          тел. 89600960123</t>
  </si>
  <si>
    <t>425304, РМЭ,       Горномарийский район,             с. Кулаково,                                                                                                   ул. Механизаторов, д.4,     тел. 6-22-00</t>
  </si>
  <si>
    <t xml:space="preserve">с. Виловатово,                                    ул. В. Смирнова, д.1 </t>
  </si>
  <si>
    <t>с. Виловатово, ул. Садовая, д.1, тел. 89625906502</t>
  </si>
  <si>
    <t>РМЭ, Горномарийский район, с. Микряково,                                   ул. Центральная, д. 24,                  тел. (факс) 6-34-85</t>
  </si>
  <si>
    <t>РМЭ, Горномарийский район, д. Алешкино,                                     ул. Алешкинская, д.43 а,              тел. 8 (83632) 6-22-02</t>
  </si>
  <si>
    <t>РМЭ, Горномарийский район, с. Микряково,                               ул. Центральная, д. 24,                                           тел. (факс) 6-34-85</t>
  </si>
  <si>
    <t xml:space="preserve">с. Кузнецово
ул. Верхняя, д.99, 6-45-50,       kuznecshkol@yandex.ru   
</t>
  </si>
  <si>
    <t xml:space="preserve">с. Кузнецово,                         ул. Верхняя, д.99, 6-45-50       kuznecshkol@yandex.ru   
</t>
  </si>
  <si>
    <t xml:space="preserve">с. Кулаково,                                 ул. Центральная, д.7,                  6-21-41,   kulakovoschool@yandex.ru 
</t>
  </si>
  <si>
    <t xml:space="preserve">с. Микряково,                                 ул. Центральная, д.60,                 6-34-65, mikrakschool@yandex.ru
</t>
  </si>
  <si>
    <t xml:space="preserve">с. Троицкий Посад,
ул. К. Маркса, д.45а,              тел. 6-23-45,                tpschool@yandex.ru 
</t>
  </si>
  <si>
    <t>Борисов Александр Николаевич</t>
  </si>
  <si>
    <t>АЗС № 9</t>
  </si>
  <si>
    <t>г. Йошкар-Ола,                          ул. Машиностроителей, д. 16, тел. 8 (8362) 72-92-90, 89371190069, bekar@bekar12.ru</t>
  </si>
  <si>
    <t>с. Виловатово,                            ул. Садовая, д. 3,   89053793817</t>
  </si>
  <si>
    <t>Ифонькин Руслан Валериевич</t>
  </si>
  <si>
    <t>г. Чебоксары, ул. М. Горького, дом 16, кв.121, dimaplotnikov@list.ru, 89033581623</t>
  </si>
  <si>
    <t>Плотников Дмитрий Михайлович</t>
  </si>
  <si>
    <t xml:space="preserve">г. Йошкар-Ола, ул. Первомайская, д.79, офис 131, 89177011981 </t>
  </si>
  <si>
    <t>1079,2</t>
  </si>
  <si>
    <t>1061</t>
  </si>
  <si>
    <t>с. Емешево, 42 км автодороги Козьмодемьянск - Микряково</t>
  </si>
  <si>
    <t>с. Виловатово, ул. 60 лет СССР, д.45</t>
  </si>
  <si>
    <t>с. Виловатово, ул. 60 лет СССР, д.38</t>
  </si>
  <si>
    <t>2020 год</t>
  </si>
  <si>
    <t>2021 год</t>
  </si>
  <si>
    <t>Горномарийский муниципальный район Республики Марий Эл</t>
  </si>
  <si>
    <t>д. Старые Тарашнуры, ул. Старые Тарашнуры, д.40</t>
  </si>
  <si>
    <t>с. Кулаково,                                       ул. Механизаторов, д. 4</t>
  </si>
  <si>
    <t>с. Кулаково,                                       ул. Центральная, д. 2</t>
  </si>
  <si>
    <t>с. Кулаково,                                       ул. Центральная, д. 8</t>
  </si>
  <si>
    <t>д. Четнаево,                                        ул. Архипкинская, д. 54</t>
  </si>
  <si>
    <t>425316, РМЭ, Горномарийский район,      с. Пайгусово, ул. Новая,   д.59 в, т. 6-36-95, 89063367035</t>
  </si>
  <si>
    <t>Самакаева Нина Васильевна</t>
  </si>
  <si>
    <t>ИП Шихматова Д.А "Шаурма"</t>
  </si>
  <si>
    <t xml:space="preserve"> Шихматова Диана Александровна</t>
  </si>
  <si>
    <t>д. Озерки, ул. Садовая, д. 5</t>
  </si>
  <si>
    <t>д. Озерки, ул. 8 марта, д. 9 а</t>
  </si>
  <si>
    <t>д. Озерки, ул. Зеленая, д. 1</t>
  </si>
  <si>
    <t>Речкин Александр Сергеевич</t>
  </si>
  <si>
    <t>с. Виловатово, ул. Садовая, д. 2</t>
  </si>
  <si>
    <t>7.30-17.00</t>
  </si>
  <si>
    <t>7.00-17.00</t>
  </si>
  <si>
    <t>Ермаков Василий Владимирович</t>
  </si>
  <si>
    <t>с. Кожважи, ул. Кожважи, д. 17</t>
  </si>
  <si>
    <t>п. Новый, ул. Новая, д.14</t>
  </si>
  <si>
    <t>Торуткина Елена Юрьевна</t>
  </si>
  <si>
    <t>д. Нижнее Сарлайкино,                  ул. Сарлайкино, д.48,                    тел. 89278798534</t>
  </si>
  <si>
    <t xml:space="preserve">Трескова Валентина Владимировна  </t>
  </si>
  <si>
    <t>19</t>
  </si>
  <si>
    <t>47</t>
  </si>
  <si>
    <t>114</t>
  </si>
  <si>
    <t>РМЭ, Звениговский  район,     п. Шелангер, ул. 60 лет Победы, дом 2а, тел.               8 (83645) 6-64-21, 6-64-55</t>
  </si>
  <si>
    <t>с. Виловатово, ул. Садовая, д.2 а</t>
  </si>
  <si>
    <t>425303, РМЭ,   Горномарийский район,          д. Макарово, ул. Макарова,    д. 27, тел. 89093006336</t>
  </si>
  <si>
    <t>РМЭ, Горномарийский район, с. Микряково,           ул. Центральная, д. 24,               т. 6-34-85</t>
  </si>
  <si>
    <t>РМЭ, Звениговский район,        п. Шелангер, ул. 60 лет Победы, д. 2 а,                         тел. 8 (83632) 6-64-55</t>
  </si>
  <si>
    <t>с. Виловатово, ул. 60 лет СССР, д. 43, кв. 4,            тел. 89278861044</t>
  </si>
  <si>
    <t>425303, РМЭ,    Горномарийский район,           с. Виловатово, ул. Советская, д.1, кв.16, т. 89613341976</t>
  </si>
  <si>
    <t xml:space="preserve">Озеркинское </t>
  </si>
  <si>
    <t>Усолинское</t>
  </si>
  <si>
    <t>г. Москва, ул. Подольских курсантов, д. 2/1, кв.71</t>
  </si>
  <si>
    <t xml:space="preserve">  РМЭ, Горномарийский          р-н, с. Микряково,                 ул. Центральная, д. 22,        тел. 89051823951      </t>
  </si>
  <si>
    <t>РМЭ, г. Йошкар-Ола,           ул. Крылова, д. 24,                     тел. 8 (8362) 45-28-42</t>
  </si>
  <si>
    <t>425316, РМЭ,   Горномарийский район,              с. Пайгусово, ул. Новая,               д. 59 в, факс 6-36-95</t>
  </si>
  <si>
    <t>с. Емешево, ул. Проезжая, д. 76,    тел. 6-28-47</t>
  </si>
  <si>
    <t>2022 год</t>
  </si>
  <si>
    <t>425317, Горномарийский район,                  с. Микряково, ул. Центральная, д. 56</t>
  </si>
  <si>
    <t>Сведения о предприятиях общественного питания по Горномарийскому муниципальному району Республики Марий Эл
по состоянию на 1 января 2024 года</t>
  </si>
  <si>
    <t>Сведения о предприятиях розничной торговли по Горномарийскому муниципальному району Республики Марий Эл по состоянию на 1 января 2024 года</t>
  </si>
  <si>
    <t>Сведения о предприятиях оптовой торговли по Горномарийскому муниципальному району Республики Марий Эл по состоянию на 1 января 2024 года</t>
  </si>
  <si>
    <t>Сведения о предприятиях бытового обслуживания по Горномарийскому муниципальному району Республики Марий Эл
по состоянию на 1 января 2024 года</t>
  </si>
  <si>
    <t>Количество предприятий по оказанию бытовых услуг</t>
  </si>
  <si>
    <t>Сведения о торговых центрах по Горномарийскому муниципальному району Республики Марий Эл по состоянию на 1 января 2024 года</t>
  </si>
  <si>
    <t>Примечание:</t>
  </si>
  <si>
    <t>Торговый центр - это большой торговый комплекс (здание), в котором размещаются различные магазины, рестораны и другие торговые точки / торговые марки. В торговом центре есть общие туалеты, места для питья и парковки для покупателей, и он предоставляет полный доступ к розничной торговле в одном месте. От кафетерия до магазинов.</t>
  </si>
  <si>
    <t>Сведения о количестве предприятий общественного питания по типам и формам собственности по состоянию на 1 января 2024 года</t>
  </si>
  <si>
    <t>2023 год</t>
  </si>
  <si>
    <t>Виды бытовых услуг, оказываемых населению (перечислить)</t>
  </si>
  <si>
    <t>Сведения 
о количестве организаций бытового обслуживания населения 
в Горномарийском муниципальном районе Республики Марий Эл</t>
  </si>
  <si>
    <t xml:space="preserve"> МБОУ                              «М-Шиндыръяльская                   ООШ"                    </t>
  </si>
  <si>
    <t>д. Пичужкино,                                 ул. Пичужкино, д. 9,                        т. 6-43-38,                                 malos-shind@yandex.ru</t>
  </si>
  <si>
    <t>д. Пичужкино,                                      ул. Пичужкино, д. 9</t>
  </si>
  <si>
    <t xml:space="preserve"> с. Виловатово,                                 ул. Садовая, д.7, т. 6-44-52,                            vil-soch@yandex.ru   </t>
  </si>
  <si>
    <t>с. Виловатово, ул. 60 лет СССР, д.37</t>
  </si>
  <si>
    <t>ООО "Птицефабрика Горномарийская"</t>
  </si>
  <si>
    <t>7.00-20.00</t>
  </si>
  <si>
    <t>ООО "Виловатово"</t>
  </si>
  <si>
    <t>ИП Геворгян Саргис Варданович</t>
  </si>
  <si>
    <t>Геворгян Саргис Варданович</t>
  </si>
  <si>
    <t>Торговля розничная свежими фруктами, овощами, картофелем и орехами в специализированных магазинах</t>
  </si>
  <si>
    <t>РМЭ, Горномарийский район, д. Покан-Юванькино, ул. Покан-Юванькино, д. 83,                          тел. 89648609057</t>
  </si>
  <si>
    <t>с. Виловатово, ул. Садовая, дом 2б</t>
  </si>
  <si>
    <t>Иванова Татьяна Анатольевна</t>
  </si>
  <si>
    <t>Чувашская Республика, Моргаушский район,             д. Сидуккасы,                      ул. Сидуковская, д. 8,       тел. 89278661426</t>
  </si>
  <si>
    <t xml:space="preserve">с. Виловатово, ул. Советская, д. 2б </t>
  </si>
  <si>
    <t>82,6</t>
  </si>
  <si>
    <t>с. Виловатово, ул. Садовая, д. 30, кв. 1, т. 64-4-40</t>
  </si>
  <si>
    <t>ИП Оплев Александр Владиславович</t>
  </si>
  <si>
    <t>Оплев Александр Владиславович</t>
  </si>
  <si>
    <t>425350, РМЭ, г.Козьмодемьянск, ул.Гагарина, д.43к,                  т. 75-4-07</t>
  </si>
  <si>
    <t>неспециализированный продовольственный магазин</t>
  </si>
  <si>
    <t>д. Шиндыръялы, ул.Шиндыръялы, дом 58     89600929655, 89024390916</t>
  </si>
  <si>
    <t>Исакова Зоя Михайловна</t>
  </si>
  <si>
    <t xml:space="preserve">Виняшкин Эдуард Иванович </t>
  </si>
  <si>
    <t>Егоров Сергей Владимирович</t>
  </si>
  <si>
    <t xml:space="preserve">с. Еласы,
ул. Советская, д. 24, 6-32-36, 89053798547, elasyschool@yandex.ru  
</t>
  </si>
  <si>
    <t xml:space="preserve">с. Емелево, ул. Емелево, д.29 а, т. 6-62-53, 89613331303, melevoshkola@yandex.ru
</t>
  </si>
  <si>
    <t>ИП Губанов Вениамин Вячеславович</t>
  </si>
  <si>
    <t>Губанов Вениамин Вячеславович</t>
  </si>
  <si>
    <t>павильон</t>
  </si>
  <si>
    <t>12.00-22.00</t>
  </si>
  <si>
    <t>с. Еласы, ул.Октябрьская, д.30</t>
  </si>
  <si>
    <t>с. Картуково, ул. Школьная, д.33</t>
  </si>
  <si>
    <t xml:space="preserve">с. Картуково, ул. Школьная, д.33 </t>
  </si>
  <si>
    <t>ИП Плотников Михаил Андреевич</t>
  </si>
  <si>
    <t>Плотников Михаил Андреевич</t>
  </si>
  <si>
    <t>9.00-14.00 в течение учебного года</t>
  </si>
  <si>
    <t>Чувашская Республика,          г. Чебоксары, ул. Афанасьева, д.9, кор.4, кв.29,                      тел.(факс) 6-22-21, 6-22-20</t>
  </si>
  <si>
    <t>Чувашская Республика,          г. Чебоксары, ул. Афанасьева, д.9, кор.4, кв.29,                         тел.(факс) 6-22-21, 6-22-20</t>
  </si>
  <si>
    <t>Брутова Ирина Петровна</t>
  </si>
  <si>
    <t>Чувашская Республика,          г. Чебоксары, ул. Афанасьева, д.9, кор.4, кв.29,                    тел.(факс) 6-22-21, 6-22-20</t>
  </si>
  <si>
    <t>д. Шунангер, ул. 1-ое Марта, д. 64а</t>
  </si>
  <si>
    <t>РМЭ, г.Козьмодемьянск,             ул. Гагарина, д.43,              тел. 7-54-07 факс. Нет</t>
  </si>
  <si>
    <t>РМЭ, г.Козьмодемьянск, ул.Гагарина, д.43,              тел. 7-54-07 факс. Нет</t>
  </si>
  <si>
    <t>РМЭ, г.Козьмодемьянск, ул. кв. Маслозавода, д.3,             тел. 7-31-49, факс. 7-31-49</t>
  </si>
  <si>
    <t>Карпова  Надежда  Николаевна</t>
  </si>
  <si>
    <t>Шемякина Ирина Александровна</t>
  </si>
  <si>
    <t xml:space="preserve">д. Озерки,
ул. Советская, д.12, 6-51-91, ozerki-school@yandex.ru 
</t>
  </si>
  <si>
    <t xml:space="preserve">киоск (продукты) </t>
  </si>
  <si>
    <t>РМЭ, Горномарийский район, д. Озерки, ул. Победы, д. 6, кв. 1</t>
  </si>
  <si>
    <t xml:space="preserve">РМЭ, Горномарийский район, с. Пайгусово, ул. Новая, д.59в, тел. 6-36-95 </t>
  </si>
  <si>
    <t xml:space="preserve">д. Новая Слобода, ул. Школьная, д.49а </t>
  </si>
  <si>
    <t xml:space="preserve">д. Новая Слобода, ул. Школьная, д. 48в  </t>
  </si>
  <si>
    <t>ООО "Терем"</t>
  </si>
  <si>
    <t>РМЭ, Горномарийский район, с.Емелево, ул.Емелево, д.49 б</t>
  </si>
  <si>
    <t xml:space="preserve">д.Алатаево, ул.Центральная, 27 </t>
  </si>
  <si>
    <t>24,6</t>
  </si>
  <si>
    <t>3 часа в летний период</t>
  </si>
  <si>
    <t>Итого: кол-во субъектов - 18 ед.
            кол-во объектов - 22 ед.</t>
  </si>
  <si>
    <t>д.Эшманайкино, ул.Эшманайкино, д.24а</t>
  </si>
  <si>
    <t>59</t>
  </si>
  <si>
    <t>425417, РМЭ,Горномарийский район, с. Микряково, ул. Центральная, д. 24, т.6-34-85, 6-38-04</t>
  </si>
  <si>
    <t>РМЭ, Горномарийский район, д. Пернянгаши, 89613353533</t>
  </si>
  <si>
    <t>425350, г. Козьмодемьянск,  ул. Правды, д. 52, 89600929013</t>
  </si>
  <si>
    <t xml:space="preserve">ООО "Алекса" м-н "Визит" </t>
  </si>
  <si>
    <t>примерно в 22 м на восток от нежилого  дома с. Виловатово,       ул. Садовая, д. 2</t>
  </si>
  <si>
    <t>с. Виловатово, ул. 60 лет СССР,        д. 28</t>
  </si>
  <si>
    <t>с. Виловатово, ул. 60 лет СССР, д.26</t>
  </si>
  <si>
    <t>с. Виловатово, ул. 60 лет СССР, д.35</t>
  </si>
  <si>
    <t xml:space="preserve">д. Малые Еласы, ул. Энергетическая, д.124 </t>
  </si>
  <si>
    <t>д. Запольные Пертнуры, ул. Запольные Пертнуры, д.75</t>
  </si>
  <si>
    <t>с. Кузнецово, ул. Центральная, д.22в</t>
  </si>
  <si>
    <t>д. Верхнее Акчерино, ул. В.Гаврилова, д.15</t>
  </si>
  <si>
    <t>425307, Горномарийский район,         с.Троицкий Посад, ул. Кооперативная, д.3</t>
  </si>
  <si>
    <t>Лукьянова  Надежда  Николаевна,   89061386932</t>
  </si>
  <si>
    <t>425304, РМЭ, Горномарийский район, с. Кулаково,                     ул.Центральная, д. 6</t>
  </si>
  <si>
    <t>примерно в 1000 м на север от жилого дома дер. Михаткино, ул. Михаткино, д.1, Горномарийсого района, РМЭ</t>
  </si>
  <si>
    <t>ремонт автомашин, шиномонтаж</t>
  </si>
  <si>
    <r>
      <t>Итого: кол-во субъектов –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57 ед.
            кол-во объектов – 160 ед.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</si>
</sst>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0.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14" fontId="23" fillId="4" borderId="10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2" fontId="22" fillId="6" borderId="10" xfId="0" applyNumberFormat="1" applyFont="1" applyFill="1" applyBorder="1" applyAlignment="1">
      <alignment horizontal="center" vertical="center" wrapText="1"/>
    </xf>
    <xf numFmtId="49" fontId="19" fillId="6" borderId="0" xfId="0" applyNumberFormat="1" applyFont="1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21" fillId="6" borderId="11" xfId="0" applyNumberFormat="1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165" fontId="22" fillId="6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65" fontId="22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top" wrapText="1"/>
    </xf>
    <xf numFmtId="0" fontId="22" fillId="6" borderId="10" xfId="0" applyFont="1" applyFill="1" applyBorder="1" applyAlignment="1">
      <alignment wrapText="1"/>
    </xf>
    <xf numFmtId="2" fontId="22" fillId="6" borderId="10" xfId="0" applyNumberFormat="1" applyFont="1" applyFill="1" applyBorder="1" applyAlignment="1">
      <alignment horizontal="center" vertical="center"/>
    </xf>
    <xf numFmtId="0" fontId="22" fillId="6" borderId="10" xfId="0" applyNumberFormat="1" applyFont="1" applyFill="1" applyBorder="1" applyAlignment="1">
      <alignment horizontal="center" vertical="center"/>
    </xf>
    <xf numFmtId="0" fontId="22" fillId="6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165" fontId="22" fillId="4" borderId="10" xfId="0" applyNumberFormat="1" applyFont="1" applyFill="1" applyBorder="1" applyAlignment="1">
      <alignment horizontal="center" vertical="center"/>
    </xf>
    <xf numFmtId="2" fontId="22" fillId="4" borderId="10" xfId="0" applyNumberFormat="1" applyFont="1" applyFill="1" applyBorder="1" applyAlignment="1">
      <alignment horizontal="center" vertical="center"/>
    </xf>
    <xf numFmtId="2" fontId="22" fillId="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6" borderId="10" xfId="0" applyNumberFormat="1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vertical="center" wrapText="1"/>
    </xf>
    <xf numFmtId="49" fontId="19" fillId="25" borderId="0" xfId="0" applyNumberFormat="1" applyFont="1" applyFill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6" borderId="14" xfId="0" applyNumberFormat="1" applyFont="1" applyFill="1" applyBorder="1" applyAlignment="1">
      <alignment horizontal="center" vertical="center" wrapText="1"/>
    </xf>
    <xf numFmtId="2" fontId="22" fillId="6" borderId="14" xfId="0" applyNumberFormat="1" applyFont="1" applyFill="1" applyBorder="1" applyAlignment="1">
      <alignment horizontal="center" vertical="center" wrapText="1"/>
    </xf>
    <xf numFmtId="165" fontId="22" fillId="6" borderId="14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2" fontId="24" fillId="4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2" fontId="24" fillId="4" borderId="14" xfId="0" applyNumberFormat="1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vertical="center" wrapText="1"/>
    </xf>
    <xf numFmtId="0" fontId="33" fillId="0" borderId="0" xfId="54" applyFont="1" applyAlignment="1">
      <alignment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33" fillId="0" borderId="10" xfId="54" applyFont="1" applyBorder="1" applyAlignment="1">
      <alignment wrapText="1"/>
      <protection/>
    </xf>
    <xf numFmtId="0" fontId="33" fillId="0" borderId="10" xfId="54" applyFont="1" applyFill="1" applyBorder="1" applyAlignment="1">
      <alignment wrapText="1"/>
      <protection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65" fontId="23" fillId="0" borderId="15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9" fontId="21" fillId="6" borderId="16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6" borderId="16" xfId="0" applyNumberFormat="1" applyFont="1" applyFill="1" applyBorder="1" applyAlignment="1">
      <alignment horizontal="center" vertical="center" wrapText="1"/>
    </xf>
    <xf numFmtId="2" fontId="22" fillId="6" borderId="16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" fontId="22" fillId="4" borderId="13" xfId="0" applyNumberFormat="1" applyFont="1" applyFill="1" applyBorder="1" applyAlignment="1">
      <alignment horizontal="center" vertical="center" wrapText="1"/>
    </xf>
    <xf numFmtId="2" fontId="22" fillId="6" borderId="13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26" borderId="0" xfId="0" applyNumberFormat="1" applyFont="1" applyFill="1" applyAlignment="1">
      <alignment horizontal="center" vertical="center" wrapText="1"/>
    </xf>
    <xf numFmtId="49" fontId="19" fillId="26" borderId="0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2" fillId="6" borderId="22" xfId="0" applyNumberFormat="1" applyFont="1" applyFill="1" applyBorder="1" applyAlignment="1">
      <alignment horizontal="center" vertical="center" wrapText="1"/>
    </xf>
    <xf numFmtId="49" fontId="22" fillId="6" borderId="23" xfId="0" applyNumberFormat="1" applyFont="1" applyFill="1" applyBorder="1" applyAlignment="1">
      <alignment horizontal="center" vertical="center" wrapText="1"/>
    </xf>
    <xf numFmtId="2" fontId="22" fillId="6" borderId="24" xfId="0" applyNumberFormat="1" applyFont="1" applyFill="1" applyBorder="1" applyAlignment="1">
      <alignment horizontal="center" vertical="center" wrapText="1"/>
    </xf>
    <xf numFmtId="49" fontId="22" fillId="6" borderId="24" xfId="0" applyNumberFormat="1" applyFont="1" applyFill="1" applyBorder="1" applyAlignment="1">
      <alignment horizontal="center" vertical="center" wrapText="1"/>
    </xf>
    <xf numFmtId="49" fontId="22" fillId="6" borderId="25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49" fontId="22" fillId="6" borderId="29" xfId="0" applyNumberFormat="1" applyFont="1" applyFill="1" applyBorder="1" applyAlignment="1">
      <alignment horizontal="center" vertical="center" wrapText="1"/>
    </xf>
    <xf numFmtId="0" fontId="23" fillId="6" borderId="27" xfId="0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/>
    </xf>
    <xf numFmtId="164" fontId="23" fillId="0" borderId="27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49" fontId="22" fillId="6" borderId="26" xfId="0" applyNumberFormat="1" applyFont="1" applyFill="1" applyBorder="1" applyAlignment="1">
      <alignment horizontal="center" vertical="center" wrapText="1"/>
    </xf>
    <xf numFmtId="49" fontId="21" fillId="6" borderId="2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49" fontId="22" fillId="6" borderId="27" xfId="0" applyNumberFormat="1" applyFont="1" applyFill="1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164" fontId="22" fillId="6" borderId="27" xfId="0" applyNumberFormat="1" applyFont="1" applyFill="1" applyBorder="1" applyAlignment="1">
      <alignment horizontal="center" vertical="center" wrapText="1"/>
    </xf>
    <xf numFmtId="164" fontId="21" fillId="0" borderId="31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21" fillId="0" borderId="31" xfId="0" applyNumberFormat="1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>
      <alignment horizontal="center" vertical="center" wrapText="1"/>
    </xf>
    <xf numFmtId="49" fontId="22" fillId="6" borderId="30" xfId="0" applyNumberFormat="1" applyFont="1" applyFill="1" applyBorder="1" applyAlignment="1">
      <alignment horizontal="center" vertical="center" wrapText="1"/>
    </xf>
    <xf numFmtId="49" fontId="22" fillId="6" borderId="33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5" fontId="21" fillId="0" borderId="15" xfId="0" applyNumberFormat="1" applyFont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top" wrapText="1"/>
    </xf>
    <xf numFmtId="49" fontId="21" fillId="0" borderId="16" xfId="53" applyNumberFormat="1" applyFont="1" applyBorder="1" applyAlignment="1">
      <alignment horizontal="center" vertical="center" wrapText="1"/>
      <protection/>
    </xf>
    <xf numFmtId="49" fontId="21" fillId="0" borderId="34" xfId="53" applyNumberFormat="1" applyFont="1" applyBorder="1" applyAlignment="1">
      <alignment horizontal="center" vertical="center" wrapText="1"/>
      <protection/>
    </xf>
    <xf numFmtId="0" fontId="33" fillId="26" borderId="0" xfId="54" applyFont="1" applyFill="1" applyAlignment="1">
      <alignment wrapText="1"/>
      <protection/>
    </xf>
    <xf numFmtId="0" fontId="21" fillId="26" borderId="0" xfId="54" applyFont="1" applyFill="1" applyBorder="1" applyAlignment="1">
      <alignment horizontal="center" vertical="center" wrapText="1"/>
      <protection/>
    </xf>
    <xf numFmtId="0" fontId="33" fillId="26" borderId="0" xfId="54" applyFont="1" applyFill="1" applyBorder="1" applyAlignment="1">
      <alignment wrapText="1"/>
      <protection/>
    </xf>
    <xf numFmtId="0" fontId="21" fillId="0" borderId="15" xfId="0" applyFont="1" applyFill="1" applyBorder="1" applyAlignment="1">
      <alignment horizontal="center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49" fontId="21" fillId="26" borderId="26" xfId="0" applyNumberFormat="1" applyFont="1" applyFill="1" applyBorder="1" applyAlignment="1">
      <alignment horizontal="center" vertical="center" wrapText="1"/>
    </xf>
    <xf numFmtId="49" fontId="21" fillId="26" borderId="10" xfId="0" applyNumberFormat="1" applyFont="1" applyFill="1" applyBorder="1" applyAlignment="1">
      <alignment horizontal="center" vertical="center" wrapText="1"/>
    </xf>
    <xf numFmtId="0" fontId="23" fillId="26" borderId="26" xfId="0" applyFont="1" applyFill="1" applyBorder="1" applyAlignment="1">
      <alignment horizontal="center" vertical="center" wrapText="1"/>
    </xf>
    <xf numFmtId="165" fontId="22" fillId="28" borderId="10" xfId="0" applyNumberFormat="1" applyFont="1" applyFill="1" applyBorder="1" applyAlignment="1">
      <alignment horizontal="center" vertical="center" wrapText="1"/>
    </xf>
    <xf numFmtId="0" fontId="21" fillId="0" borderId="16" xfId="53" applyFont="1" applyBorder="1" applyAlignment="1">
      <alignment horizontal="center" vertical="center" wrapText="1"/>
      <protection/>
    </xf>
    <xf numFmtId="165" fontId="21" fillId="0" borderId="10" xfId="0" applyNumberFormat="1" applyFont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49" fontId="22" fillId="6" borderId="16" xfId="0" applyNumberFormat="1" applyFont="1" applyFill="1" applyBorder="1" applyAlignment="1">
      <alignment horizontal="center" vertical="center" wrapText="1"/>
    </xf>
    <xf numFmtId="49" fontId="21" fillId="0" borderId="16" xfId="53" applyNumberFormat="1" applyFont="1" applyBorder="1" applyAlignment="1">
      <alignment vertical="center" wrapText="1"/>
      <protection/>
    </xf>
    <xf numFmtId="49" fontId="19" fillId="0" borderId="16" xfId="53" applyNumberFormat="1" applyFont="1" applyBorder="1" applyAlignment="1">
      <alignment horizontal="center" vertical="center" wrapText="1"/>
      <protection/>
    </xf>
    <xf numFmtId="0" fontId="19" fillId="0" borderId="16" xfId="53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0" fontId="21" fillId="0" borderId="18" xfId="53" applyFont="1" applyBorder="1" applyAlignment="1">
      <alignment horizontal="center" vertical="center" wrapText="1"/>
      <protection/>
    </xf>
    <xf numFmtId="0" fontId="21" fillId="0" borderId="40" xfId="53" applyFont="1" applyBorder="1" applyAlignment="1">
      <alignment horizontal="center" vertical="center" wrapText="1"/>
      <protection/>
    </xf>
    <xf numFmtId="0" fontId="21" fillId="0" borderId="41" xfId="53" applyFont="1" applyBorder="1" applyAlignment="1">
      <alignment horizontal="center" vertical="center" wrapText="1"/>
      <protection/>
    </xf>
    <xf numFmtId="49" fontId="21" fillId="0" borderId="0" xfId="53" applyNumberFormat="1" applyFont="1" applyBorder="1" applyAlignment="1">
      <alignment horizontal="left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апрос МО дислокация 201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90" zoomScaleNormal="90" zoomScaleSheetLayoutView="90" zoomScalePageLayoutView="0" workbookViewId="0" topLeftCell="A1">
      <selection activeCell="C47" sqref="C47"/>
    </sheetView>
  </sheetViews>
  <sheetFormatPr defaultColWidth="9.125" defaultRowHeight="12.75"/>
  <cols>
    <col min="1" max="1" width="4.50390625" style="1" customWidth="1"/>
    <col min="2" max="2" width="19.375" style="1" customWidth="1"/>
    <col min="3" max="3" width="17.625" style="1" customWidth="1"/>
    <col min="4" max="4" width="24.00390625" style="1" customWidth="1"/>
    <col min="5" max="5" width="15.00390625" style="1" customWidth="1"/>
    <col min="6" max="6" width="26.00390625" style="1" customWidth="1"/>
    <col min="7" max="7" width="11.50390625" style="1" customWidth="1"/>
    <col min="8" max="8" width="9.625" style="1" customWidth="1"/>
    <col min="9" max="9" width="10.375" style="1" customWidth="1"/>
    <col min="10" max="10" width="10.50390625" style="1" customWidth="1"/>
    <col min="11" max="11" width="9.625" style="1" customWidth="1"/>
    <col min="12" max="16384" width="9.125" style="1" customWidth="1"/>
  </cols>
  <sheetData>
    <row r="1" spans="1:12" ht="36.75" customHeight="1">
      <c r="A1" s="251" t="s">
        <v>811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3" spans="1:12" ht="19.5" customHeight="1">
      <c r="A3" s="249" t="s">
        <v>0</v>
      </c>
      <c r="B3" s="249" t="s">
        <v>1</v>
      </c>
      <c r="C3" s="249" t="s">
        <v>2</v>
      </c>
      <c r="D3" s="252" t="s">
        <v>3</v>
      </c>
      <c r="E3" s="249" t="s">
        <v>4</v>
      </c>
      <c r="F3" s="249" t="s">
        <v>5</v>
      </c>
      <c r="G3" s="249" t="s">
        <v>6</v>
      </c>
      <c r="H3" s="249"/>
      <c r="I3" s="249"/>
      <c r="J3" s="249" t="s">
        <v>7</v>
      </c>
      <c r="K3" s="249" t="s">
        <v>8</v>
      </c>
      <c r="L3" s="249" t="s">
        <v>9</v>
      </c>
    </row>
    <row r="4" spans="1:12" ht="12.75">
      <c r="A4" s="249"/>
      <c r="B4" s="249"/>
      <c r="C4" s="249"/>
      <c r="D4" s="252"/>
      <c r="E4" s="249"/>
      <c r="F4" s="249"/>
      <c r="G4" s="249" t="s">
        <v>10</v>
      </c>
      <c r="H4" s="249" t="s">
        <v>11</v>
      </c>
      <c r="I4" s="249"/>
      <c r="J4" s="249"/>
      <c r="K4" s="249"/>
      <c r="L4" s="249"/>
    </row>
    <row r="5" spans="1:12" ht="36">
      <c r="A5" s="249"/>
      <c r="B5" s="249"/>
      <c r="C5" s="249"/>
      <c r="D5" s="252"/>
      <c r="E5" s="249"/>
      <c r="F5" s="249"/>
      <c r="G5" s="249"/>
      <c r="H5" s="2" t="s">
        <v>12</v>
      </c>
      <c r="I5" s="2" t="s">
        <v>13</v>
      </c>
      <c r="J5" s="249"/>
      <c r="K5" s="249"/>
      <c r="L5" s="249"/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s="6" customFormat="1" ht="12.75">
      <c r="A7" s="4"/>
      <c r="B7" s="5" t="s">
        <v>14</v>
      </c>
      <c r="C7" s="5"/>
      <c r="D7" s="5"/>
      <c r="E7" s="5"/>
      <c r="F7" s="5"/>
      <c r="G7" s="5">
        <f>G8+G9+G10</f>
        <v>525.4</v>
      </c>
      <c r="H7" s="5">
        <f>H8+H9+H10</f>
        <v>414.4</v>
      </c>
      <c r="I7" s="5">
        <f>I8+I9+I10</f>
        <v>111</v>
      </c>
      <c r="J7" s="5">
        <f>J8+J9+J10</f>
        <v>12</v>
      </c>
      <c r="K7" s="5">
        <f>K8+K9+K10</f>
        <v>180</v>
      </c>
      <c r="L7" s="5"/>
    </row>
    <row r="8" spans="1:12" s="8" customFormat="1" ht="36">
      <c r="A8" s="7">
        <v>1</v>
      </c>
      <c r="B8" s="7" t="s">
        <v>828</v>
      </c>
      <c r="C8" s="7" t="s">
        <v>598</v>
      </c>
      <c r="D8" s="7" t="s">
        <v>645</v>
      </c>
      <c r="E8" s="7" t="s">
        <v>15</v>
      </c>
      <c r="F8" s="7" t="s">
        <v>596</v>
      </c>
      <c r="G8" s="7">
        <v>150</v>
      </c>
      <c r="H8" s="7">
        <v>150</v>
      </c>
      <c r="I8" s="7">
        <v>0</v>
      </c>
      <c r="J8" s="7">
        <v>4</v>
      </c>
      <c r="K8" s="7">
        <v>120</v>
      </c>
      <c r="L8" s="7" t="s">
        <v>16</v>
      </c>
    </row>
    <row r="9" spans="1:12" s="8" customFormat="1" ht="33.75">
      <c r="A9" s="7">
        <v>2</v>
      </c>
      <c r="B9" s="9" t="s">
        <v>17</v>
      </c>
      <c r="C9" s="9" t="s">
        <v>599</v>
      </c>
      <c r="D9" s="9" t="s">
        <v>18</v>
      </c>
      <c r="E9" s="9" t="s">
        <v>19</v>
      </c>
      <c r="F9" s="9" t="s">
        <v>827</v>
      </c>
      <c r="G9" s="9">
        <v>111</v>
      </c>
      <c r="H9" s="9">
        <v>0</v>
      </c>
      <c r="I9" s="9">
        <v>111</v>
      </c>
      <c r="J9" s="9">
        <v>3</v>
      </c>
      <c r="K9" s="9">
        <v>16</v>
      </c>
      <c r="L9" s="9" t="s">
        <v>20</v>
      </c>
    </row>
    <row r="10" spans="1:12" s="8" customFormat="1" ht="45">
      <c r="A10" s="7">
        <v>3</v>
      </c>
      <c r="B10" s="9" t="s">
        <v>21</v>
      </c>
      <c r="C10" s="7" t="s">
        <v>26</v>
      </c>
      <c r="D10" s="9" t="s">
        <v>746</v>
      </c>
      <c r="E10" s="9" t="s">
        <v>22</v>
      </c>
      <c r="F10" s="7" t="s">
        <v>23</v>
      </c>
      <c r="G10" s="7">
        <v>264.4</v>
      </c>
      <c r="H10" s="7">
        <v>264.4</v>
      </c>
      <c r="I10" s="9">
        <v>0</v>
      </c>
      <c r="J10" s="9">
        <v>5</v>
      </c>
      <c r="K10" s="9">
        <v>44</v>
      </c>
      <c r="L10" s="10" t="s">
        <v>24</v>
      </c>
    </row>
    <row r="11" spans="1:12" s="6" customFormat="1" ht="12.75">
      <c r="A11" s="4"/>
      <c r="B11" s="5" t="s">
        <v>25</v>
      </c>
      <c r="C11" s="5"/>
      <c r="D11" s="5"/>
      <c r="E11" s="5"/>
      <c r="F11" s="5"/>
      <c r="G11" s="5">
        <v>36.6</v>
      </c>
      <c r="H11" s="5">
        <v>36.6</v>
      </c>
      <c r="I11" s="5">
        <v>0</v>
      </c>
      <c r="J11" s="5">
        <v>4</v>
      </c>
      <c r="K11" s="5">
        <v>24</v>
      </c>
      <c r="L11" s="5"/>
    </row>
    <row r="12" spans="1:12" s="8" customFormat="1" ht="45">
      <c r="A12" s="7">
        <v>4</v>
      </c>
      <c r="B12" s="9" t="s">
        <v>21</v>
      </c>
      <c r="C12" s="7" t="s">
        <v>26</v>
      </c>
      <c r="D12" s="9" t="s">
        <v>560</v>
      </c>
      <c r="E12" s="9" t="s">
        <v>27</v>
      </c>
      <c r="F12" s="9" t="s">
        <v>561</v>
      </c>
      <c r="G12" s="9">
        <v>36.6</v>
      </c>
      <c r="H12" s="9">
        <v>36.6</v>
      </c>
      <c r="I12" s="9">
        <v>0</v>
      </c>
      <c r="J12" s="9">
        <v>4</v>
      </c>
      <c r="K12" s="9">
        <v>24</v>
      </c>
      <c r="L12" s="11" t="s">
        <v>28</v>
      </c>
    </row>
    <row r="13" spans="1:12" s="8" customFormat="1" ht="12.75">
      <c r="A13" s="4"/>
      <c r="B13" s="5" t="s">
        <v>29</v>
      </c>
      <c r="C13" s="4"/>
      <c r="D13" s="12"/>
      <c r="E13" s="12"/>
      <c r="F13" s="12"/>
      <c r="G13" s="13">
        <v>160</v>
      </c>
      <c r="H13" s="13">
        <v>160</v>
      </c>
      <c r="I13" s="13">
        <v>0</v>
      </c>
      <c r="J13" s="13">
        <v>2</v>
      </c>
      <c r="K13" s="13">
        <v>40</v>
      </c>
      <c r="L13" s="14"/>
    </row>
    <row r="14" spans="1:12" s="8" customFormat="1" ht="45">
      <c r="A14" s="7">
        <v>5</v>
      </c>
      <c r="B14" s="9" t="s">
        <v>30</v>
      </c>
      <c r="C14" s="7" t="s">
        <v>31</v>
      </c>
      <c r="D14" s="9" t="s">
        <v>747</v>
      </c>
      <c r="E14" s="9" t="s">
        <v>15</v>
      </c>
      <c r="F14" s="9" t="s">
        <v>642</v>
      </c>
      <c r="G14" s="9">
        <v>160</v>
      </c>
      <c r="H14" s="9">
        <v>160</v>
      </c>
      <c r="I14" s="9">
        <v>0</v>
      </c>
      <c r="J14" s="9">
        <v>2</v>
      </c>
      <c r="K14" s="9">
        <v>40</v>
      </c>
      <c r="L14" s="11" t="s">
        <v>32</v>
      </c>
    </row>
    <row r="15" spans="1:12" s="6" customFormat="1" ht="12.75">
      <c r="A15" s="4"/>
      <c r="B15" s="5" t="s">
        <v>33</v>
      </c>
      <c r="C15" s="5"/>
      <c r="D15" s="5"/>
      <c r="E15" s="5"/>
      <c r="F15" s="5"/>
      <c r="G15" s="5">
        <f>G16</f>
        <v>222.3</v>
      </c>
      <c r="H15" s="5">
        <v>222.3</v>
      </c>
      <c r="I15" s="5">
        <v>0</v>
      </c>
      <c r="J15" s="5">
        <v>8</v>
      </c>
      <c r="K15" s="5">
        <v>24</v>
      </c>
      <c r="L15" s="5"/>
    </row>
    <row r="16" spans="1:12" s="8" customFormat="1" ht="45">
      <c r="A16" s="7">
        <v>6</v>
      </c>
      <c r="B16" s="9" t="s">
        <v>21</v>
      </c>
      <c r="C16" s="7" t="s">
        <v>26</v>
      </c>
      <c r="D16" s="9" t="s">
        <v>748</v>
      </c>
      <c r="E16" s="9" t="s">
        <v>22</v>
      </c>
      <c r="F16" s="9" t="s">
        <v>573</v>
      </c>
      <c r="G16" s="9">
        <v>222.3</v>
      </c>
      <c r="H16" s="9">
        <v>222.3</v>
      </c>
      <c r="I16" s="9">
        <v>0</v>
      </c>
      <c r="J16" s="9">
        <v>8</v>
      </c>
      <c r="K16" s="9">
        <v>24</v>
      </c>
      <c r="L16" s="11" t="s">
        <v>34</v>
      </c>
    </row>
    <row r="17" spans="1:12" s="6" customFormat="1" ht="12.75">
      <c r="A17" s="4"/>
      <c r="B17" s="5" t="s">
        <v>35</v>
      </c>
      <c r="C17" s="5"/>
      <c r="D17" s="5"/>
      <c r="E17" s="5"/>
      <c r="F17" s="5"/>
      <c r="G17" s="15">
        <f>G18+G19+G20+G21+G22+G23+G24+G25+G26+G27+G28+G29+G30+G31+G32+G33</f>
        <v>5454.9</v>
      </c>
      <c r="H17" s="16"/>
      <c r="I17" s="16"/>
      <c r="J17" s="16">
        <f>J18+J19+J20+J21+J22+J23+J24+J25+J26+J27+J28+J29+J30+J31+J32+J33</f>
        <v>50</v>
      </c>
      <c r="K17" s="16">
        <f>K18+K19+K20+K21+K22+K23+K24+K25+K26+K27+K28+K29+K30+K31+K32+K33</f>
        <v>1281</v>
      </c>
      <c r="L17" s="17"/>
    </row>
    <row r="18" spans="1:12" s="8" customFormat="1" ht="45" customHeight="1">
      <c r="A18" s="7">
        <v>7</v>
      </c>
      <c r="B18" s="18" t="s">
        <v>36</v>
      </c>
      <c r="C18" s="18" t="s">
        <v>37</v>
      </c>
      <c r="D18" s="18" t="s">
        <v>826</v>
      </c>
      <c r="E18" s="18" t="s">
        <v>15</v>
      </c>
      <c r="F18" s="18" t="s">
        <v>38</v>
      </c>
      <c r="G18" s="19">
        <v>234</v>
      </c>
      <c r="H18" s="18" t="s">
        <v>39</v>
      </c>
      <c r="I18" s="18"/>
      <c r="J18" s="18">
        <v>5</v>
      </c>
      <c r="K18" s="18">
        <v>130</v>
      </c>
      <c r="L18" s="7" t="s">
        <v>40</v>
      </c>
    </row>
    <row r="19" spans="1:12" s="8" customFormat="1" ht="52.5" customHeight="1">
      <c r="A19" s="7">
        <v>8</v>
      </c>
      <c r="B19" s="18" t="s">
        <v>534</v>
      </c>
      <c r="C19" s="124" t="s">
        <v>848</v>
      </c>
      <c r="D19" s="18" t="s">
        <v>849</v>
      </c>
      <c r="E19" s="18" t="s">
        <v>15</v>
      </c>
      <c r="F19" s="18" t="s">
        <v>532</v>
      </c>
      <c r="G19" s="19">
        <v>120</v>
      </c>
      <c r="H19" s="18" t="s">
        <v>39</v>
      </c>
      <c r="I19" s="18"/>
      <c r="J19" s="18">
        <v>4</v>
      </c>
      <c r="K19" s="18">
        <v>100</v>
      </c>
      <c r="L19" s="7" t="s">
        <v>531</v>
      </c>
    </row>
    <row r="20" spans="1:12" s="8" customFormat="1" ht="47.25" customHeight="1">
      <c r="A20" s="7">
        <v>9</v>
      </c>
      <c r="B20" s="18" t="s">
        <v>562</v>
      </c>
      <c r="C20" s="18" t="s">
        <v>42</v>
      </c>
      <c r="D20" s="18" t="s">
        <v>563</v>
      </c>
      <c r="E20" s="18" t="s">
        <v>15</v>
      </c>
      <c r="F20" s="18" t="s">
        <v>43</v>
      </c>
      <c r="G20" s="19">
        <v>112.5</v>
      </c>
      <c r="H20" s="18" t="s">
        <v>39</v>
      </c>
      <c r="I20" s="18"/>
      <c r="J20" s="18">
        <v>4</v>
      </c>
      <c r="K20" s="18">
        <v>100</v>
      </c>
      <c r="L20" s="7" t="s">
        <v>44</v>
      </c>
    </row>
    <row r="21" spans="1:12" s="8" customFormat="1" ht="48.75" customHeight="1">
      <c r="A21" s="7">
        <v>10</v>
      </c>
      <c r="B21" s="18" t="s">
        <v>643</v>
      </c>
      <c r="C21" s="124" t="s">
        <v>863</v>
      </c>
      <c r="D21" s="18" t="s">
        <v>751</v>
      </c>
      <c r="E21" s="18" t="s">
        <v>15</v>
      </c>
      <c r="F21" s="18" t="s">
        <v>45</v>
      </c>
      <c r="G21" s="19">
        <v>160</v>
      </c>
      <c r="H21" s="18" t="s">
        <v>39</v>
      </c>
      <c r="I21" s="18"/>
      <c r="J21" s="18">
        <v>4</v>
      </c>
      <c r="K21" s="18">
        <v>90</v>
      </c>
      <c r="L21" s="7" t="s">
        <v>46</v>
      </c>
    </row>
    <row r="22" spans="1:12" s="8" customFormat="1" ht="51" customHeight="1">
      <c r="A22" s="7">
        <v>11</v>
      </c>
      <c r="B22" s="18" t="s">
        <v>47</v>
      </c>
      <c r="C22" s="18" t="s">
        <v>48</v>
      </c>
      <c r="D22" s="18" t="s">
        <v>750</v>
      </c>
      <c r="E22" s="18" t="s">
        <v>15</v>
      </c>
      <c r="F22" s="18" t="s">
        <v>49</v>
      </c>
      <c r="G22" s="19">
        <v>3495</v>
      </c>
      <c r="H22" s="18" t="s">
        <v>39</v>
      </c>
      <c r="I22" s="18"/>
      <c r="J22" s="18">
        <v>5</v>
      </c>
      <c r="K22" s="18">
        <v>100</v>
      </c>
      <c r="L22" s="7" t="s">
        <v>44</v>
      </c>
    </row>
    <row r="23" spans="1:12" s="8" customFormat="1" ht="66" customHeight="1">
      <c r="A23" s="7">
        <v>12</v>
      </c>
      <c r="B23" s="18" t="s">
        <v>50</v>
      </c>
      <c r="C23" s="18" t="s">
        <v>574</v>
      </c>
      <c r="D23" s="18" t="s">
        <v>752</v>
      </c>
      <c r="E23" s="18" t="s">
        <v>15</v>
      </c>
      <c r="F23" s="18" t="s">
        <v>51</v>
      </c>
      <c r="G23" s="19">
        <v>221</v>
      </c>
      <c r="H23" s="18" t="s">
        <v>39</v>
      </c>
      <c r="I23" s="18"/>
      <c r="J23" s="18">
        <v>4</v>
      </c>
      <c r="K23" s="18">
        <v>120</v>
      </c>
      <c r="L23" s="7" t="s">
        <v>40</v>
      </c>
    </row>
    <row r="24" spans="1:12" ht="49.5" customHeight="1">
      <c r="A24" s="2">
        <v>13</v>
      </c>
      <c r="B24" s="20" t="s">
        <v>52</v>
      </c>
      <c r="C24" s="124" t="s">
        <v>870</v>
      </c>
      <c r="D24" s="20" t="s">
        <v>871</v>
      </c>
      <c r="E24" s="20" t="s">
        <v>15</v>
      </c>
      <c r="F24" s="20" t="s">
        <v>680</v>
      </c>
      <c r="G24" s="21">
        <v>101.4</v>
      </c>
      <c r="H24" s="18" t="s">
        <v>39</v>
      </c>
      <c r="I24" s="20"/>
      <c r="J24" s="20">
        <v>5</v>
      </c>
      <c r="K24" s="20">
        <v>144</v>
      </c>
      <c r="L24" s="2" t="s">
        <v>44</v>
      </c>
    </row>
    <row r="25" spans="1:12" s="8" customFormat="1" ht="48.75" customHeight="1">
      <c r="A25" s="7">
        <v>14</v>
      </c>
      <c r="B25" s="18" t="s">
        <v>53</v>
      </c>
      <c r="C25" s="18" t="s">
        <v>54</v>
      </c>
      <c r="D25" s="18" t="s">
        <v>660</v>
      </c>
      <c r="E25" s="18" t="s">
        <v>15</v>
      </c>
      <c r="F25" s="18" t="s">
        <v>661</v>
      </c>
      <c r="G25" s="19">
        <v>101.6</v>
      </c>
      <c r="H25" s="18" t="s">
        <v>39</v>
      </c>
      <c r="I25" s="18"/>
      <c r="J25" s="18">
        <v>4</v>
      </c>
      <c r="K25" s="18">
        <v>80</v>
      </c>
      <c r="L25" s="7" t="s">
        <v>44</v>
      </c>
    </row>
    <row r="26" spans="1:12" s="8" customFormat="1" ht="48.75" customHeight="1">
      <c r="A26" s="7">
        <v>15</v>
      </c>
      <c r="B26" s="18" t="s">
        <v>55</v>
      </c>
      <c r="C26" s="18" t="s">
        <v>56</v>
      </c>
      <c r="D26" s="18" t="s">
        <v>576</v>
      </c>
      <c r="E26" s="18" t="s">
        <v>15</v>
      </c>
      <c r="F26" s="18" t="s">
        <v>577</v>
      </c>
      <c r="G26" s="19">
        <v>100</v>
      </c>
      <c r="H26" s="18" t="s">
        <v>39</v>
      </c>
      <c r="I26" s="18"/>
      <c r="J26" s="18">
        <v>4</v>
      </c>
      <c r="K26" s="18">
        <v>78</v>
      </c>
      <c r="L26" s="7" t="s">
        <v>40</v>
      </c>
    </row>
    <row r="27" spans="1:12" s="8" customFormat="1" ht="48.75" customHeight="1">
      <c r="A27" s="122">
        <v>16</v>
      </c>
      <c r="B27" s="18" t="s">
        <v>533</v>
      </c>
      <c r="C27" s="18" t="s">
        <v>57</v>
      </c>
      <c r="D27" s="18" t="s">
        <v>850</v>
      </c>
      <c r="E27" s="18" t="s">
        <v>15</v>
      </c>
      <c r="F27" s="18" t="s">
        <v>58</v>
      </c>
      <c r="G27" s="19">
        <v>54</v>
      </c>
      <c r="H27" s="18" t="s">
        <v>39</v>
      </c>
      <c r="I27" s="18"/>
      <c r="J27" s="18">
        <v>2</v>
      </c>
      <c r="K27" s="18">
        <v>60</v>
      </c>
      <c r="L27" s="7" t="s">
        <v>65</v>
      </c>
    </row>
    <row r="28" spans="1:12" s="22" customFormat="1" ht="59.25" customHeight="1">
      <c r="A28" s="124">
        <v>17</v>
      </c>
      <c r="B28" s="121" t="s">
        <v>59</v>
      </c>
      <c r="C28" s="20" t="s">
        <v>575</v>
      </c>
      <c r="D28" s="20" t="s">
        <v>578</v>
      </c>
      <c r="E28" s="20" t="s">
        <v>15</v>
      </c>
      <c r="F28" s="20" t="s">
        <v>579</v>
      </c>
      <c r="G28" s="21">
        <v>81.4</v>
      </c>
      <c r="H28" s="18" t="s">
        <v>39</v>
      </c>
      <c r="I28" s="20"/>
      <c r="J28" s="20">
        <v>1</v>
      </c>
      <c r="K28" s="20">
        <v>34</v>
      </c>
      <c r="L28" s="2" t="s">
        <v>40</v>
      </c>
    </row>
    <row r="29" spans="1:12" s="22" customFormat="1" ht="56.25" customHeight="1">
      <c r="A29" s="124">
        <v>18</v>
      </c>
      <c r="B29" s="121" t="s">
        <v>823</v>
      </c>
      <c r="C29" s="20" t="s">
        <v>782</v>
      </c>
      <c r="D29" s="20" t="s">
        <v>824</v>
      </c>
      <c r="E29" s="20" t="s">
        <v>15</v>
      </c>
      <c r="F29" s="20" t="s">
        <v>825</v>
      </c>
      <c r="G29" s="23">
        <v>140</v>
      </c>
      <c r="H29" s="18" t="s">
        <v>39</v>
      </c>
      <c r="I29" s="24"/>
      <c r="J29" s="24">
        <v>2</v>
      </c>
      <c r="K29" s="20">
        <v>50</v>
      </c>
      <c r="L29" s="2" t="s">
        <v>40</v>
      </c>
    </row>
    <row r="30" spans="1:12" s="22" customFormat="1" ht="62.25" customHeight="1">
      <c r="A30" s="124">
        <v>19</v>
      </c>
      <c r="B30" s="121" t="s">
        <v>646</v>
      </c>
      <c r="C30" s="124" t="s">
        <v>863</v>
      </c>
      <c r="D30" s="18" t="s">
        <v>644</v>
      </c>
      <c r="E30" s="20" t="s">
        <v>15</v>
      </c>
      <c r="F30" s="20" t="s">
        <v>60</v>
      </c>
      <c r="G30" s="21">
        <v>30</v>
      </c>
      <c r="H30" s="18" t="s">
        <v>39</v>
      </c>
      <c r="I30" s="20"/>
      <c r="J30" s="20">
        <v>1</v>
      </c>
      <c r="K30" s="20">
        <v>30</v>
      </c>
      <c r="L30" s="2" t="s">
        <v>46</v>
      </c>
    </row>
    <row r="31" spans="1:12" s="22" customFormat="1" ht="67.5" customHeight="1">
      <c r="A31" s="124">
        <v>20</v>
      </c>
      <c r="B31" s="121" t="s">
        <v>61</v>
      </c>
      <c r="C31" s="20" t="s">
        <v>62</v>
      </c>
      <c r="D31" s="20" t="s">
        <v>662</v>
      </c>
      <c r="E31" s="20" t="s">
        <v>15</v>
      </c>
      <c r="F31" s="20" t="s">
        <v>663</v>
      </c>
      <c r="G31" s="21">
        <v>54</v>
      </c>
      <c r="H31" s="18" t="s">
        <v>39</v>
      </c>
      <c r="I31" s="20"/>
      <c r="J31" s="20">
        <v>1</v>
      </c>
      <c r="K31" s="20">
        <v>30</v>
      </c>
      <c r="L31" s="2" t="s">
        <v>44</v>
      </c>
    </row>
    <row r="32" spans="1:12" s="25" customFormat="1" ht="62.25" customHeight="1">
      <c r="A32" s="128">
        <v>21</v>
      </c>
      <c r="B32" s="125" t="s">
        <v>63</v>
      </c>
      <c r="C32" s="18" t="s">
        <v>64</v>
      </c>
      <c r="D32" s="18" t="s">
        <v>753</v>
      </c>
      <c r="E32" s="18" t="s">
        <v>15</v>
      </c>
      <c r="F32" s="18" t="s">
        <v>655</v>
      </c>
      <c r="G32" s="19">
        <v>250</v>
      </c>
      <c r="H32" s="18" t="s">
        <v>39</v>
      </c>
      <c r="I32" s="18"/>
      <c r="J32" s="18">
        <v>2</v>
      </c>
      <c r="K32" s="18">
        <v>120</v>
      </c>
      <c r="L32" s="7" t="s">
        <v>65</v>
      </c>
    </row>
    <row r="33" spans="1:12" s="25" customFormat="1" ht="51.75" customHeight="1">
      <c r="A33" s="123">
        <v>22</v>
      </c>
      <c r="B33" s="126" t="s">
        <v>47</v>
      </c>
      <c r="C33" s="120" t="s">
        <v>48</v>
      </c>
      <c r="D33" s="18" t="s">
        <v>749</v>
      </c>
      <c r="E33" s="18" t="s">
        <v>15</v>
      </c>
      <c r="F33" s="18" t="s">
        <v>66</v>
      </c>
      <c r="G33" s="19">
        <v>200</v>
      </c>
      <c r="H33" s="18" t="s">
        <v>39</v>
      </c>
      <c r="I33" s="18"/>
      <c r="J33" s="18">
        <v>2</v>
      </c>
      <c r="K33" s="18">
        <v>15</v>
      </c>
      <c r="L33" s="7" t="s">
        <v>44</v>
      </c>
    </row>
    <row r="34" spans="1:12" s="22" customFormat="1" ht="18.75" customHeight="1">
      <c r="A34" s="124"/>
      <c r="B34" s="127"/>
      <c r="C34" s="121"/>
      <c r="D34" s="20"/>
      <c r="E34" s="20"/>
      <c r="F34" s="26" t="s">
        <v>67</v>
      </c>
      <c r="G34" s="27">
        <f>G7+G11+G13+G15+G17</f>
        <v>6399.2</v>
      </c>
      <c r="H34" s="27">
        <f>H7+H11+H13+H15+H17</f>
        <v>833.3</v>
      </c>
      <c r="I34" s="27">
        <f>I7+I11+I13+I15+I17</f>
        <v>111</v>
      </c>
      <c r="J34" s="27">
        <f>J7+J11+J13+J15+J17</f>
        <v>76</v>
      </c>
      <c r="K34" s="27">
        <f>K7+K11+K13+K15+K17</f>
        <v>1549</v>
      </c>
      <c r="L34" s="20"/>
    </row>
    <row r="35" spans="1:11" s="22" customFormat="1" ht="12.75">
      <c r="A35" s="28"/>
      <c r="F35" s="164"/>
      <c r="G35" s="165"/>
      <c r="H35" s="165"/>
      <c r="I35" s="165"/>
      <c r="J35" s="165"/>
      <c r="K35" s="165"/>
    </row>
    <row r="36" spans="1:11" s="22" customFormat="1" ht="12.75">
      <c r="A36" s="28"/>
      <c r="F36" s="164"/>
      <c r="G36" s="165"/>
      <c r="H36" s="165"/>
      <c r="I36" s="165"/>
      <c r="J36" s="165"/>
      <c r="K36" s="165"/>
    </row>
    <row r="37" spans="1:12" s="22" customFormat="1" ht="33" customHeight="1">
      <c r="A37" s="166"/>
      <c r="B37" s="250" t="s">
        <v>882</v>
      </c>
      <c r="C37" s="250"/>
      <c r="D37" s="167"/>
      <c r="E37" s="167"/>
      <c r="F37" s="168"/>
      <c r="G37" s="169"/>
      <c r="H37" s="169"/>
      <c r="I37" s="169"/>
      <c r="J37" s="169"/>
      <c r="K37" s="169"/>
      <c r="L37" s="167"/>
    </row>
    <row r="38" spans="1:12" s="22" customFormat="1" ht="18" customHeight="1" hidden="1">
      <c r="A38" s="166"/>
      <c r="B38" s="163"/>
      <c r="C38" s="163"/>
      <c r="D38" s="167"/>
      <c r="E38" s="167"/>
      <c r="F38" s="168"/>
      <c r="G38" s="169"/>
      <c r="H38" s="169"/>
      <c r="I38" s="169"/>
      <c r="J38" s="169"/>
      <c r="K38" s="169"/>
      <c r="L38" s="167"/>
    </row>
    <row r="39" spans="1:11" s="22" customFormat="1" ht="12.75">
      <c r="A39" s="28"/>
      <c r="F39" s="164"/>
      <c r="G39" s="165"/>
      <c r="H39" s="165"/>
      <c r="I39" s="165"/>
      <c r="J39" s="165"/>
      <c r="K39" s="165"/>
    </row>
    <row r="40" spans="1:12" s="22" customFormat="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64" spans="2:11" ht="12.75"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2:11" ht="12.75"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2:11" ht="12.75"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2:11" ht="12.75"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2:11" ht="12.75"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2:11" ht="12.75"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2:11" ht="12.75"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2:11" ht="12.75"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2:11" ht="12.75"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2:11" ht="12.75"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2:11" ht="12.75"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2:11" ht="12.75"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2:11" ht="12.75"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2:11" ht="12.75"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2:11" ht="12.75"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12.75"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2:11" ht="12.75"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2:11" ht="12.75"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2:11" ht="12.75"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2:11" ht="12.75"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2:11" ht="12.75"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2:11" ht="12.75"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2:11" ht="12.75"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2:11" ht="12.75">
      <c r="B87" s="22"/>
      <c r="C87" s="22"/>
      <c r="D87" s="22"/>
      <c r="E87" s="22"/>
      <c r="F87" s="22"/>
      <c r="G87" s="22"/>
      <c r="H87" s="22"/>
      <c r="I87" s="22"/>
      <c r="J87" s="22"/>
      <c r="K87" s="22"/>
    </row>
  </sheetData>
  <sheetProtection/>
  <mergeCells count="14">
    <mergeCell ref="B37:C37"/>
    <mergeCell ref="A1:L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L5"/>
    <mergeCell ref="G4:G5"/>
    <mergeCell ref="H4:I4"/>
  </mergeCells>
  <printOptions/>
  <pageMargins left="0.42986111111111114" right="0.1902777777777778" top="0.1902777777777778" bottom="0.2" header="0.5118055555555556" footer="0.511805555555555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8"/>
  <sheetViews>
    <sheetView view="pageBreakPreview" zoomScale="90" zoomScaleNormal="90" zoomScaleSheetLayoutView="90" zoomScalePageLayoutView="0" workbookViewId="0" topLeftCell="A193">
      <selection activeCell="D204" sqref="D204"/>
    </sheetView>
  </sheetViews>
  <sheetFormatPr defaultColWidth="9.00390625" defaultRowHeight="12.75"/>
  <cols>
    <col min="1" max="1" width="4.50390625" style="33" customWidth="1"/>
    <col min="2" max="3" width="19.375" style="33" customWidth="1"/>
    <col min="4" max="4" width="21.875" style="33" customWidth="1"/>
    <col min="5" max="5" width="15.00390625" style="33" customWidth="1"/>
    <col min="6" max="6" width="29.375" style="33" customWidth="1"/>
    <col min="7" max="7" width="10.875" style="33" customWidth="1"/>
    <col min="8" max="8" width="10.625" style="33" customWidth="1"/>
    <col min="9" max="9" width="10.375" style="33" customWidth="1"/>
    <col min="10" max="10" width="11.50390625" style="33" customWidth="1"/>
    <col min="11" max="11" width="9.125" style="33" customWidth="1"/>
    <col min="12" max="14" width="0" style="33" hidden="1" customWidth="1"/>
    <col min="15" max="16384" width="8.875" style="33" customWidth="1"/>
  </cols>
  <sheetData>
    <row r="1" spans="1:11" ht="38.25" customHeight="1">
      <c r="A1" s="253" t="s">
        <v>812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3" spans="1:11" ht="19.5" customHeight="1">
      <c r="A3" s="254" t="s">
        <v>0</v>
      </c>
      <c r="B3" s="255" t="s">
        <v>1</v>
      </c>
      <c r="C3" s="254" t="s">
        <v>89</v>
      </c>
      <c r="D3" s="254" t="s">
        <v>3</v>
      </c>
      <c r="E3" s="254" t="s">
        <v>90</v>
      </c>
      <c r="F3" s="254" t="s">
        <v>91</v>
      </c>
      <c r="G3" s="254" t="s">
        <v>6</v>
      </c>
      <c r="H3" s="254"/>
      <c r="I3" s="254"/>
      <c r="J3" s="254" t="s">
        <v>7</v>
      </c>
      <c r="K3" s="254" t="s">
        <v>9</v>
      </c>
    </row>
    <row r="4" spans="1:11" ht="12.75">
      <c r="A4" s="254"/>
      <c r="B4" s="255"/>
      <c r="C4" s="254"/>
      <c r="D4" s="254"/>
      <c r="E4" s="254"/>
      <c r="F4" s="254"/>
      <c r="G4" s="254" t="s">
        <v>10</v>
      </c>
      <c r="H4" s="254" t="s">
        <v>11</v>
      </c>
      <c r="I4" s="254"/>
      <c r="J4" s="254"/>
      <c r="K4" s="254"/>
    </row>
    <row r="5" spans="1:11" ht="43.5" customHeight="1">
      <c r="A5" s="254"/>
      <c r="B5" s="255"/>
      <c r="C5" s="254"/>
      <c r="D5" s="254"/>
      <c r="E5" s="254"/>
      <c r="F5" s="254"/>
      <c r="G5" s="254"/>
      <c r="H5" s="132" t="s">
        <v>12</v>
      </c>
      <c r="I5" s="132" t="s">
        <v>13</v>
      </c>
      <c r="J5" s="254"/>
      <c r="K5" s="254"/>
    </row>
    <row r="6" spans="1:11" ht="12.75">
      <c r="A6" s="132">
        <v>1</v>
      </c>
      <c r="B6" s="174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77">
        <v>10</v>
      </c>
      <c r="K6" s="132">
        <v>11</v>
      </c>
    </row>
    <row r="7" spans="1:11" ht="12.75">
      <c r="A7" s="132"/>
      <c r="B7" s="173"/>
      <c r="C7" s="140"/>
      <c r="D7" s="140"/>
      <c r="E7" s="140"/>
      <c r="F7" s="140"/>
      <c r="G7" s="140"/>
      <c r="H7" s="140"/>
      <c r="I7" s="140"/>
      <c r="J7" s="178"/>
      <c r="K7" s="179"/>
    </row>
    <row r="8" spans="1:11" ht="12.75">
      <c r="A8" s="132" t="s">
        <v>92</v>
      </c>
      <c r="B8" s="256" t="s">
        <v>93</v>
      </c>
      <c r="C8" s="256"/>
      <c r="D8" s="256"/>
      <c r="E8" s="256"/>
      <c r="F8" s="256"/>
      <c r="G8" s="256"/>
      <c r="H8" s="256"/>
      <c r="I8" s="256"/>
      <c r="J8" s="256"/>
      <c r="K8" s="256"/>
    </row>
    <row r="9" spans="1:11" s="36" customFormat="1" ht="12.75">
      <c r="A9" s="135"/>
      <c r="B9" s="180" t="s">
        <v>94</v>
      </c>
      <c r="C9" s="181"/>
      <c r="D9" s="181"/>
      <c r="E9" s="181"/>
      <c r="F9" s="181"/>
      <c r="G9" s="182">
        <f>G10+G11+G12+G13+G14+G15</f>
        <v>185.79999999999998</v>
      </c>
      <c r="H9" s="183">
        <f>H10+H11+H12+H13+H14+H15</f>
        <v>46.8</v>
      </c>
      <c r="I9" s="182">
        <f>I10+I11+I12+I13+I14+I15</f>
        <v>139</v>
      </c>
      <c r="J9" s="182">
        <f>J10+J11+J12+J13+J14+J15</f>
        <v>17</v>
      </c>
      <c r="K9" s="184"/>
    </row>
    <row r="10" spans="1:11" s="39" customFormat="1" ht="57" customHeight="1">
      <c r="A10" s="154" t="s">
        <v>95</v>
      </c>
      <c r="B10" s="185" t="s">
        <v>96</v>
      </c>
      <c r="C10" s="9" t="s">
        <v>97</v>
      </c>
      <c r="D10" s="7" t="s">
        <v>795</v>
      </c>
      <c r="E10" s="9" t="s">
        <v>98</v>
      </c>
      <c r="F10" s="9" t="s">
        <v>796</v>
      </c>
      <c r="G10" s="37" t="s">
        <v>99</v>
      </c>
      <c r="H10" s="37" t="s">
        <v>100</v>
      </c>
      <c r="I10" s="37" t="s">
        <v>99</v>
      </c>
      <c r="J10" s="38" t="s">
        <v>101</v>
      </c>
      <c r="K10" s="186" t="s">
        <v>247</v>
      </c>
    </row>
    <row r="11" spans="1:11" s="39" customFormat="1" ht="36">
      <c r="A11" s="154" t="s">
        <v>101</v>
      </c>
      <c r="B11" s="187" t="s">
        <v>828</v>
      </c>
      <c r="C11" s="122" t="s">
        <v>598</v>
      </c>
      <c r="D11" s="7" t="s">
        <v>602</v>
      </c>
      <c r="E11" s="37" t="s">
        <v>98</v>
      </c>
      <c r="F11" s="37" t="s">
        <v>612</v>
      </c>
      <c r="G11" s="37" t="s">
        <v>104</v>
      </c>
      <c r="H11" s="37" t="s">
        <v>100</v>
      </c>
      <c r="I11" s="37" t="s">
        <v>104</v>
      </c>
      <c r="J11" s="37" t="s">
        <v>95</v>
      </c>
      <c r="K11" s="188" t="s">
        <v>105</v>
      </c>
    </row>
    <row r="12" spans="1:11" s="39" customFormat="1" ht="45">
      <c r="A12" s="154" t="s">
        <v>106</v>
      </c>
      <c r="B12" s="189" t="s">
        <v>109</v>
      </c>
      <c r="C12" s="159" t="s">
        <v>110</v>
      </c>
      <c r="D12" s="155" t="s">
        <v>843</v>
      </c>
      <c r="E12" s="9" t="s">
        <v>111</v>
      </c>
      <c r="F12" s="9" t="s">
        <v>103</v>
      </c>
      <c r="G12" s="40">
        <v>90</v>
      </c>
      <c r="H12" s="40">
        <v>0</v>
      </c>
      <c r="I12" s="40">
        <v>90</v>
      </c>
      <c r="J12" s="41">
        <v>7</v>
      </c>
      <c r="K12" s="188" t="s">
        <v>829</v>
      </c>
    </row>
    <row r="13" spans="1:11" s="39" customFormat="1" ht="58.5" customHeight="1">
      <c r="A13" s="154" t="s">
        <v>108</v>
      </c>
      <c r="B13" s="189" t="s">
        <v>112</v>
      </c>
      <c r="C13" s="161" t="s">
        <v>603</v>
      </c>
      <c r="D13" s="234" t="s">
        <v>797</v>
      </c>
      <c r="E13" s="9" t="s">
        <v>113</v>
      </c>
      <c r="F13" s="9" t="s">
        <v>889</v>
      </c>
      <c r="G13" s="40">
        <v>8.7</v>
      </c>
      <c r="H13" s="40">
        <v>8.7</v>
      </c>
      <c r="I13" s="40">
        <v>0</v>
      </c>
      <c r="J13" s="41">
        <v>1</v>
      </c>
      <c r="K13" s="188" t="s">
        <v>102</v>
      </c>
    </row>
    <row r="14" spans="1:11" s="39" customFormat="1" ht="45">
      <c r="A14" s="154" t="s">
        <v>104</v>
      </c>
      <c r="B14" s="185" t="s">
        <v>830</v>
      </c>
      <c r="C14" s="160" t="s">
        <v>26</v>
      </c>
      <c r="D14" s="9" t="s">
        <v>798</v>
      </c>
      <c r="E14" s="9" t="s">
        <v>98</v>
      </c>
      <c r="F14" s="9" t="s">
        <v>890</v>
      </c>
      <c r="G14" s="40">
        <v>38.1</v>
      </c>
      <c r="H14" s="40">
        <v>38.1</v>
      </c>
      <c r="I14" s="40">
        <v>0</v>
      </c>
      <c r="J14" s="41">
        <v>5</v>
      </c>
      <c r="K14" s="188" t="s">
        <v>115</v>
      </c>
    </row>
    <row r="15" spans="1:11" s="39" customFormat="1" ht="111.75" customHeight="1">
      <c r="A15" s="154" t="s">
        <v>114</v>
      </c>
      <c r="B15" s="46" t="s">
        <v>831</v>
      </c>
      <c r="C15" s="3" t="s">
        <v>832</v>
      </c>
      <c r="D15" s="46" t="s">
        <v>834</v>
      </c>
      <c r="E15" s="46" t="s">
        <v>833</v>
      </c>
      <c r="F15" s="37" t="s">
        <v>835</v>
      </c>
      <c r="G15" s="243">
        <v>9</v>
      </c>
      <c r="H15" s="243">
        <v>0</v>
      </c>
      <c r="I15" s="243">
        <v>9</v>
      </c>
      <c r="J15" s="58">
        <v>1</v>
      </c>
      <c r="K15" s="80" t="s">
        <v>24</v>
      </c>
    </row>
    <row r="16" spans="1:11" s="39" customFormat="1" ht="12.75">
      <c r="A16" s="135"/>
      <c r="B16" s="245" t="s">
        <v>504</v>
      </c>
      <c r="C16" s="135"/>
      <c r="D16" s="135"/>
      <c r="E16" s="135"/>
      <c r="F16" s="135"/>
      <c r="G16" s="182">
        <f>G17+G18</f>
        <v>90.6</v>
      </c>
      <c r="H16" s="245">
        <f>H17+H18</f>
        <v>90.6</v>
      </c>
      <c r="I16" s="245">
        <f>I17+I18</f>
        <v>0</v>
      </c>
      <c r="J16" s="245">
        <f>J17+J18</f>
        <v>3</v>
      </c>
      <c r="K16" s="135"/>
    </row>
    <row r="17" spans="1:11" s="39" customFormat="1" ht="27" customHeight="1">
      <c r="A17" s="154" t="s">
        <v>117</v>
      </c>
      <c r="B17" s="242" t="s">
        <v>597</v>
      </c>
      <c r="C17" s="229" t="s">
        <v>26</v>
      </c>
      <c r="D17" s="242" t="s">
        <v>855</v>
      </c>
      <c r="E17" s="242" t="s">
        <v>98</v>
      </c>
      <c r="F17" s="242" t="s">
        <v>275</v>
      </c>
      <c r="G17" s="229" t="s">
        <v>276</v>
      </c>
      <c r="H17" s="229" t="s">
        <v>276</v>
      </c>
      <c r="I17" s="229" t="s">
        <v>100</v>
      </c>
      <c r="J17" s="229" t="s">
        <v>101</v>
      </c>
      <c r="K17" s="246" t="s">
        <v>247</v>
      </c>
    </row>
    <row r="18" spans="1:11" s="39" customFormat="1" ht="25.5" customHeight="1">
      <c r="A18" s="154" t="s">
        <v>124</v>
      </c>
      <c r="B18" s="229" t="s">
        <v>851</v>
      </c>
      <c r="C18" s="229" t="s">
        <v>852</v>
      </c>
      <c r="D18" s="229" t="s">
        <v>856</v>
      </c>
      <c r="E18" s="229" t="s">
        <v>853</v>
      </c>
      <c r="F18" s="229" t="s">
        <v>857</v>
      </c>
      <c r="G18" s="229" t="s">
        <v>145</v>
      </c>
      <c r="H18" s="229" t="s">
        <v>145</v>
      </c>
      <c r="I18" s="229" t="s">
        <v>100</v>
      </c>
      <c r="J18" s="229" t="s">
        <v>95</v>
      </c>
      <c r="K18" s="229" t="s">
        <v>854</v>
      </c>
    </row>
    <row r="19" spans="1:11" s="36" customFormat="1" ht="12.75">
      <c r="A19" s="135"/>
      <c r="B19" s="190" t="s">
        <v>116</v>
      </c>
      <c r="C19" s="42"/>
      <c r="D19" s="43"/>
      <c r="E19" s="43"/>
      <c r="F19" s="44"/>
      <c r="G19" s="45">
        <f>G20+G21</f>
        <v>116</v>
      </c>
      <c r="H19" s="35">
        <f>H20+H21</f>
        <v>76</v>
      </c>
      <c r="I19" s="34">
        <f>I20+I21</f>
        <v>40</v>
      </c>
      <c r="J19" s="35">
        <f>J20+J21</f>
        <v>3</v>
      </c>
      <c r="K19" s="191"/>
    </row>
    <row r="20" spans="1:11" s="39" customFormat="1" ht="48">
      <c r="A20" s="154" t="s">
        <v>126</v>
      </c>
      <c r="B20" s="192" t="s">
        <v>118</v>
      </c>
      <c r="C20" s="37" t="s">
        <v>119</v>
      </c>
      <c r="D20" s="37" t="s">
        <v>799</v>
      </c>
      <c r="E20" s="37" t="s">
        <v>120</v>
      </c>
      <c r="F20" s="37" t="s">
        <v>780</v>
      </c>
      <c r="G20" s="37" t="s">
        <v>121</v>
      </c>
      <c r="H20" s="37" t="s">
        <v>121</v>
      </c>
      <c r="I20" s="37" t="s">
        <v>100</v>
      </c>
      <c r="J20" s="37" t="s">
        <v>101</v>
      </c>
      <c r="K20" s="193" t="s">
        <v>115</v>
      </c>
    </row>
    <row r="21" spans="1:11" s="39" customFormat="1" ht="33" customHeight="1">
      <c r="A21" s="154" t="s">
        <v>107</v>
      </c>
      <c r="B21" s="132" t="s">
        <v>777</v>
      </c>
      <c r="C21" s="132" t="s">
        <v>778</v>
      </c>
      <c r="D21" s="132" t="s">
        <v>779</v>
      </c>
      <c r="E21" s="132" t="s">
        <v>872</v>
      </c>
      <c r="F21" s="132" t="s">
        <v>779</v>
      </c>
      <c r="G21" s="132" t="s">
        <v>206</v>
      </c>
      <c r="H21" s="132" t="s">
        <v>100</v>
      </c>
      <c r="I21" s="132" t="s">
        <v>206</v>
      </c>
      <c r="J21" s="132" t="s">
        <v>95</v>
      </c>
      <c r="K21" s="132" t="s">
        <v>401</v>
      </c>
    </row>
    <row r="22" spans="1:11" s="36" customFormat="1" ht="15.75" customHeight="1">
      <c r="A22" s="132"/>
      <c r="B22" s="194"/>
      <c r="C22" s="235"/>
      <c r="D22" s="236"/>
      <c r="E22" s="236"/>
      <c r="F22" s="68" t="s">
        <v>67</v>
      </c>
      <c r="G22" s="69">
        <f>G9+G16+G19</f>
        <v>392.4</v>
      </c>
      <c r="H22" s="70">
        <f>H9+H16+H19</f>
        <v>213.39999999999998</v>
      </c>
      <c r="I22" s="71">
        <f>I9+I16+I19</f>
        <v>179</v>
      </c>
      <c r="J22" s="147">
        <f>J9+J16+J19</f>
        <v>23</v>
      </c>
      <c r="K22" s="237"/>
    </row>
    <row r="23" spans="1:11" s="39" customFormat="1" ht="12.75">
      <c r="A23" s="132" t="s">
        <v>122</v>
      </c>
      <c r="B23" s="257" t="s">
        <v>123</v>
      </c>
      <c r="C23" s="258"/>
      <c r="D23" s="258"/>
      <c r="E23" s="258"/>
      <c r="F23" s="258"/>
      <c r="G23" s="258"/>
      <c r="H23" s="258"/>
      <c r="I23" s="258"/>
      <c r="J23" s="258"/>
      <c r="K23" s="259"/>
    </row>
    <row r="24" spans="1:11" ht="14.25" customHeight="1">
      <c r="A24" s="135"/>
      <c r="B24" s="195" t="s">
        <v>94</v>
      </c>
      <c r="C24" s="34"/>
      <c r="D24" s="34"/>
      <c r="E24" s="34"/>
      <c r="F24" s="34"/>
      <c r="G24" s="45">
        <f>G25+G26+G27+G28+G29+G30+G31+G32+G33+G34+G35</f>
        <v>605.9</v>
      </c>
      <c r="H24" s="35">
        <f>H25+H26+H27+H28+H29+H30+H31+H32+H33+H34+H35</f>
        <v>433.9</v>
      </c>
      <c r="I24" s="35">
        <f>I25+I26+I27+I28+I29+I30+I31+I32+I33+I34+I35</f>
        <v>172</v>
      </c>
      <c r="J24" s="35">
        <f>J25+J26+J27+J28+J29+J30+J31+J32+J33+J34+J35</f>
        <v>15</v>
      </c>
      <c r="K24" s="196"/>
    </row>
    <row r="25" spans="1:11" ht="60">
      <c r="A25" s="154" t="s">
        <v>134</v>
      </c>
      <c r="B25" s="192" t="s">
        <v>125</v>
      </c>
      <c r="C25" s="9" t="s">
        <v>836</v>
      </c>
      <c r="D25" s="9" t="s">
        <v>837</v>
      </c>
      <c r="E25" s="7" t="s">
        <v>604</v>
      </c>
      <c r="F25" s="9" t="s">
        <v>605</v>
      </c>
      <c r="G25" s="38" t="s">
        <v>117</v>
      </c>
      <c r="H25" s="37" t="s">
        <v>100</v>
      </c>
      <c r="I25" s="38" t="s">
        <v>117</v>
      </c>
      <c r="J25" s="38" t="s">
        <v>106</v>
      </c>
      <c r="K25" s="186" t="s">
        <v>24</v>
      </c>
    </row>
    <row r="26" spans="1:11" s="36" customFormat="1" ht="60">
      <c r="A26" s="154" t="s">
        <v>136</v>
      </c>
      <c r="B26" s="185" t="s">
        <v>127</v>
      </c>
      <c r="C26" s="9" t="s">
        <v>128</v>
      </c>
      <c r="D26" s="9" t="s">
        <v>800</v>
      </c>
      <c r="E26" s="7" t="s">
        <v>606</v>
      </c>
      <c r="F26" s="9" t="s">
        <v>838</v>
      </c>
      <c r="G26" s="38" t="s">
        <v>839</v>
      </c>
      <c r="H26" s="37" t="s">
        <v>839</v>
      </c>
      <c r="I26" s="38" t="s">
        <v>100</v>
      </c>
      <c r="J26" s="38" t="s">
        <v>95</v>
      </c>
      <c r="K26" s="186" t="s">
        <v>115</v>
      </c>
    </row>
    <row r="27" spans="1:11" s="39" customFormat="1" ht="33" customHeight="1">
      <c r="A27" s="154" t="s">
        <v>141</v>
      </c>
      <c r="B27" s="185" t="s">
        <v>130</v>
      </c>
      <c r="C27" s="9" t="s">
        <v>131</v>
      </c>
      <c r="D27" s="9" t="s">
        <v>607</v>
      </c>
      <c r="E27" s="9" t="s">
        <v>132</v>
      </c>
      <c r="F27" s="9" t="s">
        <v>608</v>
      </c>
      <c r="G27" s="38" t="s">
        <v>133</v>
      </c>
      <c r="H27" s="37" t="s">
        <v>133</v>
      </c>
      <c r="I27" s="38" t="s">
        <v>100</v>
      </c>
      <c r="J27" s="38" t="s">
        <v>95</v>
      </c>
      <c r="K27" s="186" t="s">
        <v>115</v>
      </c>
    </row>
    <row r="28" spans="1:11" s="39" customFormat="1" ht="59.25" customHeight="1">
      <c r="A28" s="154" t="s">
        <v>142</v>
      </c>
      <c r="B28" s="185" t="s">
        <v>137</v>
      </c>
      <c r="C28" s="9" t="s">
        <v>138</v>
      </c>
      <c r="D28" s="9" t="s">
        <v>609</v>
      </c>
      <c r="E28" s="9" t="s">
        <v>139</v>
      </c>
      <c r="F28" s="9" t="s">
        <v>891</v>
      </c>
      <c r="G28" s="38" t="s">
        <v>140</v>
      </c>
      <c r="H28" s="37" t="s">
        <v>140</v>
      </c>
      <c r="I28" s="38" t="s">
        <v>100</v>
      </c>
      <c r="J28" s="38" t="s">
        <v>95</v>
      </c>
      <c r="K28" s="186" t="s">
        <v>24</v>
      </c>
    </row>
    <row r="29" spans="1:11" s="39" customFormat="1" ht="61.5" customHeight="1">
      <c r="A29" s="154" t="s">
        <v>145</v>
      </c>
      <c r="B29" s="3" t="s">
        <v>830</v>
      </c>
      <c r="C29" s="3" t="s">
        <v>26</v>
      </c>
      <c r="D29" s="37" t="s">
        <v>885</v>
      </c>
      <c r="E29" s="37" t="s">
        <v>143</v>
      </c>
      <c r="F29" s="37" t="s">
        <v>610</v>
      </c>
      <c r="G29" s="37" t="s">
        <v>144</v>
      </c>
      <c r="H29" s="37" t="s">
        <v>144</v>
      </c>
      <c r="I29" s="37" t="s">
        <v>100</v>
      </c>
      <c r="J29" s="37" t="s">
        <v>100</v>
      </c>
      <c r="K29" s="188" t="s">
        <v>34</v>
      </c>
    </row>
    <row r="30" spans="1:11" s="39" customFormat="1" ht="39">
      <c r="A30" s="154" t="s">
        <v>135</v>
      </c>
      <c r="B30" s="185" t="s">
        <v>109</v>
      </c>
      <c r="C30" s="49" t="s">
        <v>110</v>
      </c>
      <c r="D30" s="9" t="s">
        <v>611</v>
      </c>
      <c r="E30" s="37" t="s">
        <v>146</v>
      </c>
      <c r="F30" s="37" t="s">
        <v>612</v>
      </c>
      <c r="G30" s="50">
        <v>71</v>
      </c>
      <c r="H30" s="50">
        <v>0</v>
      </c>
      <c r="I30" s="50">
        <v>71</v>
      </c>
      <c r="J30" s="51">
        <v>2</v>
      </c>
      <c r="K30" s="188" t="s">
        <v>115</v>
      </c>
    </row>
    <row r="31" spans="1:11" s="39" customFormat="1" ht="66">
      <c r="A31" s="154" t="s">
        <v>150</v>
      </c>
      <c r="B31" s="185" t="s">
        <v>147</v>
      </c>
      <c r="C31" s="49" t="s">
        <v>148</v>
      </c>
      <c r="D31" s="7" t="s">
        <v>801</v>
      </c>
      <c r="E31" s="52" t="s">
        <v>613</v>
      </c>
      <c r="F31" s="37" t="s">
        <v>149</v>
      </c>
      <c r="G31" s="53">
        <v>70</v>
      </c>
      <c r="H31" s="54">
        <v>0</v>
      </c>
      <c r="I31" s="53">
        <v>70</v>
      </c>
      <c r="J31" s="55">
        <v>2</v>
      </c>
      <c r="K31" s="188" t="s">
        <v>34</v>
      </c>
    </row>
    <row r="32" spans="1:11" s="39" customFormat="1" ht="66">
      <c r="A32" s="154" t="s">
        <v>153</v>
      </c>
      <c r="B32" s="197" t="s">
        <v>151</v>
      </c>
      <c r="C32" s="52" t="s">
        <v>152</v>
      </c>
      <c r="D32" s="18" t="s">
        <v>840</v>
      </c>
      <c r="E32" s="52" t="s">
        <v>614</v>
      </c>
      <c r="F32" s="18" t="s">
        <v>892</v>
      </c>
      <c r="G32" s="54">
        <v>70</v>
      </c>
      <c r="H32" s="54">
        <v>70</v>
      </c>
      <c r="I32" s="54">
        <v>0</v>
      </c>
      <c r="J32" s="51">
        <v>2</v>
      </c>
      <c r="K32" s="188" t="s">
        <v>34</v>
      </c>
    </row>
    <row r="33" spans="1:11" s="39" customFormat="1" ht="52.5">
      <c r="A33" s="154" t="s">
        <v>792</v>
      </c>
      <c r="B33" s="197" t="s">
        <v>154</v>
      </c>
      <c r="C33" s="52" t="s">
        <v>155</v>
      </c>
      <c r="D33" s="52" t="s">
        <v>615</v>
      </c>
      <c r="E33" s="52" t="s">
        <v>156</v>
      </c>
      <c r="F33" s="52" t="s">
        <v>103</v>
      </c>
      <c r="G33" s="54">
        <v>14</v>
      </c>
      <c r="H33" s="54">
        <v>0</v>
      </c>
      <c r="I33" s="54">
        <v>14</v>
      </c>
      <c r="J33" s="51">
        <v>1</v>
      </c>
      <c r="K33" s="188" t="s">
        <v>34</v>
      </c>
    </row>
    <row r="34" spans="1:11" s="39" customFormat="1" ht="93" customHeight="1">
      <c r="A34" s="154" t="s">
        <v>129</v>
      </c>
      <c r="B34" s="197" t="s">
        <v>157</v>
      </c>
      <c r="C34" s="52" t="s">
        <v>158</v>
      </c>
      <c r="D34" s="52" t="s">
        <v>617</v>
      </c>
      <c r="E34" s="198" t="s">
        <v>616</v>
      </c>
      <c r="F34" s="52" t="s">
        <v>618</v>
      </c>
      <c r="G34" s="54">
        <v>28</v>
      </c>
      <c r="H34" s="54">
        <v>28</v>
      </c>
      <c r="I34" s="54">
        <v>0</v>
      </c>
      <c r="J34" s="51">
        <v>1</v>
      </c>
      <c r="K34" s="188" t="s">
        <v>34</v>
      </c>
    </row>
    <row r="35" spans="1:11" s="39" customFormat="1" ht="45" customHeight="1">
      <c r="A35" s="132" t="s">
        <v>163</v>
      </c>
      <c r="B35" s="199" t="s">
        <v>159</v>
      </c>
      <c r="C35" s="56" t="s">
        <v>160</v>
      </c>
      <c r="D35" s="46" t="s">
        <v>622</v>
      </c>
      <c r="E35" s="56" t="s">
        <v>161</v>
      </c>
      <c r="F35" s="56" t="s">
        <v>103</v>
      </c>
      <c r="G35" s="57">
        <v>10</v>
      </c>
      <c r="H35" s="57">
        <v>0</v>
      </c>
      <c r="I35" s="57">
        <v>10</v>
      </c>
      <c r="J35" s="58">
        <v>1</v>
      </c>
      <c r="K35" s="200" t="s">
        <v>162</v>
      </c>
    </row>
    <row r="36" spans="1:11" ht="15.75" customHeight="1">
      <c r="A36" s="135"/>
      <c r="B36" s="201" t="s">
        <v>504</v>
      </c>
      <c r="C36" s="59"/>
      <c r="D36" s="60"/>
      <c r="E36" s="59"/>
      <c r="F36" s="61"/>
      <c r="G36" s="62">
        <f>G37+G38+G39</f>
        <v>103</v>
      </c>
      <c r="H36" s="62">
        <f>H37+H38+H39</f>
        <v>103</v>
      </c>
      <c r="I36" s="35">
        <f>I37+I38+I39</f>
        <v>0</v>
      </c>
      <c r="J36" s="35">
        <f>J37+J38+J39</f>
        <v>3</v>
      </c>
      <c r="K36" s="202"/>
    </row>
    <row r="37" spans="1:11" ht="36">
      <c r="A37" s="154" t="s">
        <v>164</v>
      </c>
      <c r="B37" s="192" t="s">
        <v>165</v>
      </c>
      <c r="C37" s="37" t="s">
        <v>166</v>
      </c>
      <c r="D37" s="37" t="s">
        <v>167</v>
      </c>
      <c r="E37" s="37" t="s">
        <v>168</v>
      </c>
      <c r="F37" s="37" t="s">
        <v>169</v>
      </c>
      <c r="G37" s="54">
        <v>41.5</v>
      </c>
      <c r="H37" s="54">
        <v>41.5</v>
      </c>
      <c r="I37" s="54">
        <v>0</v>
      </c>
      <c r="J37" s="51">
        <v>1</v>
      </c>
      <c r="K37" s="188" t="s">
        <v>34</v>
      </c>
    </row>
    <row r="38" spans="1:11" s="36" customFormat="1" ht="36">
      <c r="A38" s="154" t="s">
        <v>170</v>
      </c>
      <c r="B38" s="192" t="s">
        <v>165</v>
      </c>
      <c r="C38" s="37" t="s">
        <v>166</v>
      </c>
      <c r="D38" s="37" t="s">
        <v>167</v>
      </c>
      <c r="E38" s="37" t="s">
        <v>536</v>
      </c>
      <c r="F38" s="37" t="s">
        <v>169</v>
      </c>
      <c r="G38" s="54">
        <v>41.5</v>
      </c>
      <c r="H38" s="54">
        <v>41.5</v>
      </c>
      <c r="I38" s="54">
        <v>0</v>
      </c>
      <c r="J38" s="51">
        <v>1</v>
      </c>
      <c r="K38" s="188" t="s">
        <v>34</v>
      </c>
    </row>
    <row r="39" spans="1:11" s="39" customFormat="1" ht="36">
      <c r="A39" s="154" t="s">
        <v>171</v>
      </c>
      <c r="B39" s="192" t="s">
        <v>165</v>
      </c>
      <c r="C39" s="37" t="s">
        <v>166</v>
      </c>
      <c r="D39" s="37" t="s">
        <v>167</v>
      </c>
      <c r="E39" s="37" t="s">
        <v>535</v>
      </c>
      <c r="F39" s="37" t="s">
        <v>169</v>
      </c>
      <c r="G39" s="54">
        <v>20</v>
      </c>
      <c r="H39" s="54">
        <v>20</v>
      </c>
      <c r="I39" s="54">
        <v>0</v>
      </c>
      <c r="J39" s="51">
        <v>1</v>
      </c>
      <c r="K39" s="188" t="s">
        <v>34</v>
      </c>
    </row>
    <row r="40" spans="1:11" s="39" customFormat="1" ht="15" customHeight="1">
      <c r="A40" s="135"/>
      <c r="B40" s="201" t="s">
        <v>29</v>
      </c>
      <c r="C40" s="59"/>
      <c r="D40" s="60"/>
      <c r="E40" s="59"/>
      <c r="F40" s="61"/>
      <c r="G40" s="63">
        <v>40</v>
      </c>
      <c r="H40" s="63">
        <v>40</v>
      </c>
      <c r="I40" s="64">
        <v>0</v>
      </c>
      <c r="J40" s="64">
        <v>1</v>
      </c>
      <c r="K40" s="203"/>
    </row>
    <row r="41" spans="1:11" s="39" customFormat="1" ht="61.5" customHeight="1">
      <c r="A41" s="154" t="s">
        <v>172</v>
      </c>
      <c r="B41" s="238" t="s">
        <v>174</v>
      </c>
      <c r="C41" s="239" t="s">
        <v>175</v>
      </c>
      <c r="D41" s="227" t="s">
        <v>864</v>
      </c>
      <c r="E41" s="239" t="s">
        <v>168</v>
      </c>
      <c r="F41" s="239" t="s">
        <v>649</v>
      </c>
      <c r="G41" s="65">
        <v>40</v>
      </c>
      <c r="H41" s="65">
        <v>40</v>
      </c>
      <c r="I41" s="37" t="s">
        <v>100</v>
      </c>
      <c r="J41" s="7">
        <v>1</v>
      </c>
      <c r="K41" s="188" t="s">
        <v>34</v>
      </c>
    </row>
    <row r="42" spans="1:11" s="36" customFormat="1" ht="14.25" customHeight="1">
      <c r="A42" s="135"/>
      <c r="B42" s="204" t="s">
        <v>33</v>
      </c>
      <c r="C42" s="59"/>
      <c r="D42" s="60"/>
      <c r="E42" s="59"/>
      <c r="F42" s="61"/>
      <c r="G42" s="35">
        <f>G43+G44+G45+G46+G47+G48</f>
        <v>441.9</v>
      </c>
      <c r="H42" s="35">
        <f>H43+H44+H45+H46+H47+H48</f>
        <v>334.9</v>
      </c>
      <c r="I42" s="35">
        <f>I43+I44+I45+I46+I47+I48</f>
        <v>107</v>
      </c>
      <c r="J42" s="35">
        <f>J43+J44+J45+J46+J47+J48</f>
        <v>9</v>
      </c>
      <c r="K42" s="202"/>
    </row>
    <row r="43" spans="1:11" s="39" customFormat="1" ht="68.25">
      <c r="A43" s="154" t="s">
        <v>173</v>
      </c>
      <c r="B43" s="157" t="s">
        <v>715</v>
      </c>
      <c r="C43" s="155" t="s">
        <v>26</v>
      </c>
      <c r="D43" s="9" t="s">
        <v>580</v>
      </c>
      <c r="E43" s="9" t="s">
        <v>581</v>
      </c>
      <c r="F43" s="9" t="s">
        <v>583</v>
      </c>
      <c r="G43" s="7">
        <v>67.9</v>
      </c>
      <c r="H43" s="7">
        <v>67.9</v>
      </c>
      <c r="I43" s="7">
        <v>0</v>
      </c>
      <c r="J43" s="7">
        <v>2</v>
      </c>
      <c r="K43" s="188" t="s">
        <v>34</v>
      </c>
    </row>
    <row r="44" spans="1:11" s="36" customFormat="1" ht="72.75" customHeight="1">
      <c r="A44" s="154" t="s">
        <v>176</v>
      </c>
      <c r="B44" s="205" t="s">
        <v>716</v>
      </c>
      <c r="C44" s="9" t="s">
        <v>178</v>
      </c>
      <c r="D44" s="9" t="s">
        <v>580</v>
      </c>
      <c r="E44" s="66" t="s">
        <v>582</v>
      </c>
      <c r="F44" s="66" t="s">
        <v>584</v>
      </c>
      <c r="G44" s="50">
        <v>45</v>
      </c>
      <c r="H44" s="50">
        <v>45</v>
      </c>
      <c r="I44" s="50">
        <v>0</v>
      </c>
      <c r="J44" s="55">
        <v>2</v>
      </c>
      <c r="K44" s="188" t="s">
        <v>24</v>
      </c>
    </row>
    <row r="45" spans="1:14" s="39" customFormat="1" ht="30" customHeight="1">
      <c r="A45" s="154" t="s">
        <v>177</v>
      </c>
      <c r="B45" s="192" t="s">
        <v>180</v>
      </c>
      <c r="C45" s="37" t="s">
        <v>181</v>
      </c>
      <c r="D45" s="37" t="s">
        <v>804</v>
      </c>
      <c r="E45" s="37" t="s">
        <v>132</v>
      </c>
      <c r="F45" s="37" t="s">
        <v>182</v>
      </c>
      <c r="G45" s="50">
        <v>90</v>
      </c>
      <c r="H45" s="50">
        <v>0</v>
      </c>
      <c r="I45" s="50">
        <v>90</v>
      </c>
      <c r="J45" s="55">
        <v>1</v>
      </c>
      <c r="K45" s="188" t="s">
        <v>34</v>
      </c>
      <c r="L45" s="175">
        <v>63</v>
      </c>
      <c r="M45" s="52" t="s">
        <v>183</v>
      </c>
      <c r="N45" s="158" t="s">
        <v>183</v>
      </c>
    </row>
    <row r="46" spans="1:11" s="39" customFormat="1" ht="36">
      <c r="A46" s="154" t="s">
        <v>179</v>
      </c>
      <c r="B46" s="192" t="s">
        <v>185</v>
      </c>
      <c r="C46" s="37" t="s">
        <v>186</v>
      </c>
      <c r="D46" s="37" t="s">
        <v>585</v>
      </c>
      <c r="E46" s="37" t="s">
        <v>187</v>
      </c>
      <c r="F46" s="37" t="s">
        <v>182</v>
      </c>
      <c r="G46" s="50">
        <v>192</v>
      </c>
      <c r="H46" s="50">
        <v>192</v>
      </c>
      <c r="I46" s="50">
        <v>0</v>
      </c>
      <c r="J46" s="55">
        <v>1</v>
      </c>
      <c r="K46" s="188" t="s">
        <v>34</v>
      </c>
    </row>
    <row r="47" spans="1:11" s="39" customFormat="1" ht="36">
      <c r="A47" s="154" t="s">
        <v>184</v>
      </c>
      <c r="B47" s="192" t="s">
        <v>189</v>
      </c>
      <c r="C47" s="37" t="s">
        <v>190</v>
      </c>
      <c r="D47" s="37" t="s">
        <v>586</v>
      </c>
      <c r="E47" s="37" t="s">
        <v>191</v>
      </c>
      <c r="F47" s="37" t="s">
        <v>587</v>
      </c>
      <c r="G47" s="50">
        <v>17</v>
      </c>
      <c r="H47" s="50">
        <v>0</v>
      </c>
      <c r="I47" s="50">
        <v>17</v>
      </c>
      <c r="J47" s="55">
        <v>2</v>
      </c>
      <c r="K47" s="188" t="s">
        <v>34</v>
      </c>
    </row>
    <row r="48" spans="1:11" s="39" customFormat="1" ht="48">
      <c r="A48" s="154" t="s">
        <v>709</v>
      </c>
      <c r="B48" s="192" t="s">
        <v>588</v>
      </c>
      <c r="C48" s="37" t="s">
        <v>589</v>
      </c>
      <c r="D48" s="37" t="s">
        <v>805</v>
      </c>
      <c r="E48" s="37" t="s">
        <v>590</v>
      </c>
      <c r="F48" s="37" t="s">
        <v>591</v>
      </c>
      <c r="G48" s="50">
        <v>30</v>
      </c>
      <c r="H48" s="50">
        <v>30</v>
      </c>
      <c r="I48" s="50">
        <v>0</v>
      </c>
      <c r="J48" s="55">
        <v>1</v>
      </c>
      <c r="K48" s="188" t="s">
        <v>41</v>
      </c>
    </row>
    <row r="49" spans="1:11" s="39" customFormat="1" ht="15" customHeight="1">
      <c r="A49" s="135"/>
      <c r="B49" s="201" t="s">
        <v>802</v>
      </c>
      <c r="C49" s="59"/>
      <c r="D49" s="60"/>
      <c r="E49" s="59"/>
      <c r="F49" s="61"/>
      <c r="G49" s="62">
        <f>G50+G51</f>
        <v>54</v>
      </c>
      <c r="H49" s="62">
        <f>H50+H51</f>
        <v>32</v>
      </c>
      <c r="I49" s="35">
        <f>I50+I51</f>
        <v>22</v>
      </c>
      <c r="J49" s="35">
        <f>J50+J51</f>
        <v>2</v>
      </c>
      <c r="K49" s="206"/>
    </row>
    <row r="50" spans="1:11" s="39" customFormat="1" ht="24">
      <c r="A50" s="154" t="s">
        <v>188</v>
      </c>
      <c r="B50" s="192" t="s">
        <v>195</v>
      </c>
      <c r="C50" s="37" t="s">
        <v>196</v>
      </c>
      <c r="D50" s="37" t="s">
        <v>681</v>
      </c>
      <c r="E50" s="37" t="s">
        <v>132</v>
      </c>
      <c r="F50" s="9" t="s">
        <v>781</v>
      </c>
      <c r="G50" s="65">
        <v>32</v>
      </c>
      <c r="H50" s="65">
        <v>32</v>
      </c>
      <c r="I50" s="37" t="s">
        <v>100</v>
      </c>
      <c r="J50" s="7">
        <v>1</v>
      </c>
      <c r="K50" s="207" t="s">
        <v>193</v>
      </c>
    </row>
    <row r="51" spans="1:11" s="36" customFormat="1" ht="24">
      <c r="A51" s="154" t="s">
        <v>192</v>
      </c>
      <c r="B51" s="192" t="s">
        <v>197</v>
      </c>
      <c r="C51" s="37" t="s">
        <v>198</v>
      </c>
      <c r="D51" s="37" t="s">
        <v>682</v>
      </c>
      <c r="E51" s="37" t="s">
        <v>199</v>
      </c>
      <c r="F51" s="9" t="s">
        <v>683</v>
      </c>
      <c r="G51" s="65">
        <v>22</v>
      </c>
      <c r="H51" s="65">
        <v>0</v>
      </c>
      <c r="I51" s="37" t="s">
        <v>164</v>
      </c>
      <c r="J51" s="146">
        <v>1</v>
      </c>
      <c r="K51" s="149" t="s">
        <v>193</v>
      </c>
    </row>
    <row r="52" spans="1:11" s="36" customFormat="1" ht="12.75">
      <c r="A52" s="59"/>
      <c r="B52" s="59" t="s">
        <v>430</v>
      </c>
      <c r="C52" s="59"/>
      <c r="D52" s="59"/>
      <c r="E52" s="59"/>
      <c r="F52" s="59"/>
      <c r="G52" s="59">
        <v>35</v>
      </c>
      <c r="H52" s="59">
        <v>35</v>
      </c>
      <c r="I52" s="59">
        <v>0</v>
      </c>
      <c r="J52" s="59">
        <v>1</v>
      </c>
      <c r="K52" s="59"/>
    </row>
    <row r="53" spans="1:11" s="36" customFormat="1" ht="36">
      <c r="A53" s="154" t="s">
        <v>194</v>
      </c>
      <c r="B53" s="154" t="s">
        <v>675</v>
      </c>
      <c r="C53" s="154" t="s">
        <v>679</v>
      </c>
      <c r="D53" s="154" t="s">
        <v>676</v>
      </c>
      <c r="E53" s="154" t="s">
        <v>677</v>
      </c>
      <c r="F53" s="154" t="s">
        <v>678</v>
      </c>
      <c r="G53" s="37" t="s">
        <v>99</v>
      </c>
      <c r="H53" s="37" t="s">
        <v>99</v>
      </c>
      <c r="I53" s="37" t="s">
        <v>100</v>
      </c>
      <c r="J53" s="37" t="s">
        <v>95</v>
      </c>
      <c r="K53" s="188" t="s">
        <v>24</v>
      </c>
    </row>
    <row r="54" spans="1:11" s="36" customFormat="1" ht="17.25" customHeight="1">
      <c r="A54" s="132"/>
      <c r="B54" s="194"/>
      <c r="C54" s="3"/>
      <c r="D54" s="46"/>
      <c r="E54" s="2"/>
      <c r="F54" s="68" t="s">
        <v>67</v>
      </c>
      <c r="G54" s="69">
        <f>G24+G36+G40+G42+G49+G52</f>
        <v>1279.8</v>
      </c>
      <c r="H54" s="70">
        <f>H24+H36+H40+H42+H49+H52</f>
        <v>978.8</v>
      </c>
      <c r="I54" s="71">
        <f>I24+I36+I40+I42+I49+I52</f>
        <v>301</v>
      </c>
      <c r="J54" s="147">
        <f>J24+J36+J40+J42+J49+J52</f>
        <v>31</v>
      </c>
      <c r="K54" s="150"/>
    </row>
    <row r="55" spans="1:11" s="39" customFormat="1" ht="15" customHeight="1">
      <c r="A55" s="135"/>
      <c r="B55" s="201" t="s">
        <v>201</v>
      </c>
      <c r="C55" s="59"/>
      <c r="D55" s="60"/>
      <c r="E55" s="59"/>
      <c r="F55" s="67"/>
      <c r="G55" s="62">
        <f>G56+G57+G58+G59+G60+G61</f>
        <v>359.2</v>
      </c>
      <c r="H55" s="62">
        <f>H56+H57+H58+H59+H60+H61</f>
        <v>310.9</v>
      </c>
      <c r="I55" s="35">
        <f>I56+I57+I58+I59+I60+I61</f>
        <v>48.3</v>
      </c>
      <c r="J55" s="148">
        <f>J56+J57+J58+J59+J60+J61</f>
        <v>12</v>
      </c>
      <c r="K55" s="151"/>
    </row>
    <row r="56" spans="1:11" s="36" customFormat="1" ht="36">
      <c r="A56" s="154" t="s">
        <v>99</v>
      </c>
      <c r="B56" s="187" t="s">
        <v>203</v>
      </c>
      <c r="C56" s="28" t="s">
        <v>537</v>
      </c>
      <c r="D56" s="72" t="s">
        <v>806</v>
      </c>
      <c r="E56" s="7" t="s">
        <v>707</v>
      </c>
      <c r="F56" s="7" t="s">
        <v>204</v>
      </c>
      <c r="G56" s="65">
        <v>124</v>
      </c>
      <c r="H56" s="65">
        <v>124</v>
      </c>
      <c r="I56" s="37" t="s">
        <v>100</v>
      </c>
      <c r="J56" s="146">
        <v>1</v>
      </c>
      <c r="K56" s="123" t="s">
        <v>718</v>
      </c>
    </row>
    <row r="57" spans="1:11" s="39" customFormat="1" ht="36">
      <c r="A57" s="154" t="s">
        <v>200</v>
      </c>
      <c r="B57" s="187" t="s">
        <v>203</v>
      </c>
      <c r="C57" s="7" t="s">
        <v>776</v>
      </c>
      <c r="D57" s="72" t="s">
        <v>806</v>
      </c>
      <c r="E57" s="7" t="s">
        <v>719</v>
      </c>
      <c r="F57" s="7" t="s">
        <v>205</v>
      </c>
      <c r="G57" s="65">
        <v>42.8</v>
      </c>
      <c r="H57" s="65">
        <v>42.8</v>
      </c>
      <c r="I57" s="37" t="s">
        <v>100</v>
      </c>
      <c r="J57" s="7">
        <v>3</v>
      </c>
      <c r="K57" s="208" t="s">
        <v>34</v>
      </c>
    </row>
    <row r="58" spans="1:11" s="39" customFormat="1" ht="36">
      <c r="A58" s="154" t="s">
        <v>202</v>
      </c>
      <c r="B58" s="187" t="s">
        <v>203</v>
      </c>
      <c r="C58" s="7" t="s">
        <v>207</v>
      </c>
      <c r="D58" s="72" t="s">
        <v>806</v>
      </c>
      <c r="E58" s="7" t="s">
        <v>708</v>
      </c>
      <c r="F58" s="7" t="s">
        <v>684</v>
      </c>
      <c r="G58" s="65">
        <v>99.1</v>
      </c>
      <c r="H58" s="65">
        <v>99.1</v>
      </c>
      <c r="I58" s="37" t="s">
        <v>100</v>
      </c>
      <c r="J58" s="7">
        <v>2</v>
      </c>
      <c r="K58" s="208" t="s">
        <v>24</v>
      </c>
    </row>
    <row r="59" spans="1:11" s="39" customFormat="1" ht="36" customHeight="1">
      <c r="A59" s="154" t="s">
        <v>710</v>
      </c>
      <c r="B59" s="192" t="s">
        <v>620</v>
      </c>
      <c r="C59" s="37" t="s">
        <v>619</v>
      </c>
      <c r="D59" s="37" t="s">
        <v>209</v>
      </c>
      <c r="E59" s="9" t="s">
        <v>210</v>
      </c>
      <c r="F59" s="9" t="s">
        <v>783</v>
      </c>
      <c r="G59" s="65">
        <v>29</v>
      </c>
      <c r="H59" s="65">
        <v>0</v>
      </c>
      <c r="I59" s="37" t="s">
        <v>179</v>
      </c>
      <c r="J59" s="7">
        <v>3</v>
      </c>
      <c r="K59" s="208" t="s">
        <v>784</v>
      </c>
    </row>
    <row r="60" spans="1:11" s="39" customFormat="1" ht="48">
      <c r="A60" s="154" t="s">
        <v>144</v>
      </c>
      <c r="B60" s="192" t="s">
        <v>212</v>
      </c>
      <c r="C60" s="37" t="s">
        <v>213</v>
      </c>
      <c r="D60" s="37" t="s">
        <v>721</v>
      </c>
      <c r="E60" s="9" t="s">
        <v>210</v>
      </c>
      <c r="F60" s="9" t="s">
        <v>564</v>
      </c>
      <c r="G60" s="65">
        <v>19.3</v>
      </c>
      <c r="H60" s="65">
        <v>0</v>
      </c>
      <c r="I60" s="37" t="s">
        <v>214</v>
      </c>
      <c r="J60" s="7">
        <v>1</v>
      </c>
      <c r="K60" s="208" t="s">
        <v>718</v>
      </c>
    </row>
    <row r="61" spans="1:11" s="39" customFormat="1" ht="36">
      <c r="A61" s="154" t="s">
        <v>206</v>
      </c>
      <c r="B61" s="192" t="s">
        <v>216</v>
      </c>
      <c r="C61" s="37" t="s">
        <v>758</v>
      </c>
      <c r="D61" s="37" t="s">
        <v>757</v>
      </c>
      <c r="E61" s="9" t="s">
        <v>210</v>
      </c>
      <c r="F61" s="9" t="s">
        <v>621</v>
      </c>
      <c r="G61" s="65">
        <v>45</v>
      </c>
      <c r="H61" s="65">
        <v>45</v>
      </c>
      <c r="I61" s="37" t="s">
        <v>100</v>
      </c>
      <c r="J61" s="7">
        <v>2</v>
      </c>
      <c r="K61" s="208" t="s">
        <v>785</v>
      </c>
    </row>
    <row r="62" spans="1:11" s="39" customFormat="1" ht="15" customHeight="1">
      <c r="A62" s="135"/>
      <c r="B62" s="201" t="s">
        <v>217</v>
      </c>
      <c r="C62" s="59"/>
      <c r="D62" s="60"/>
      <c r="E62" s="59"/>
      <c r="F62" s="61"/>
      <c r="G62" s="35">
        <f>G63+G64+G65+G66+G67+G68+G69</f>
        <v>1184.7</v>
      </c>
      <c r="H62" s="35">
        <f>H63+H64+H65+H66+H67+H68+H69</f>
        <v>72.1</v>
      </c>
      <c r="I62" s="35">
        <f>I63+I64+I65+I66+I67+I68+I69</f>
        <v>1112.6</v>
      </c>
      <c r="J62" s="35">
        <f>J63+J64+J65+J66+J67+J68+J69</f>
        <v>23</v>
      </c>
      <c r="K62" s="209"/>
    </row>
    <row r="63" spans="1:11" s="39" customFormat="1" ht="48">
      <c r="A63" s="154" t="s">
        <v>208</v>
      </c>
      <c r="B63" s="187" t="s">
        <v>218</v>
      </c>
      <c r="C63" s="7" t="s">
        <v>760</v>
      </c>
      <c r="D63" s="72" t="s">
        <v>759</v>
      </c>
      <c r="E63" s="7" t="s">
        <v>217</v>
      </c>
      <c r="F63" s="7" t="s">
        <v>810</v>
      </c>
      <c r="G63" s="65">
        <v>10</v>
      </c>
      <c r="H63" s="65">
        <v>10</v>
      </c>
      <c r="I63" s="37" t="s">
        <v>100</v>
      </c>
      <c r="J63" s="7">
        <v>4</v>
      </c>
      <c r="K63" s="208" t="s">
        <v>219</v>
      </c>
    </row>
    <row r="64" spans="1:11" s="36" customFormat="1" ht="48">
      <c r="A64" s="132" t="s">
        <v>211</v>
      </c>
      <c r="B64" s="226" t="s">
        <v>221</v>
      </c>
      <c r="C64" s="227" t="s">
        <v>754</v>
      </c>
      <c r="D64" s="228" t="s">
        <v>722</v>
      </c>
      <c r="E64" s="2" t="s">
        <v>222</v>
      </c>
      <c r="F64" s="2" t="s">
        <v>765</v>
      </c>
      <c r="G64" s="73">
        <v>23.9</v>
      </c>
      <c r="H64" s="73">
        <v>23.9</v>
      </c>
      <c r="I64" s="3" t="s">
        <v>100</v>
      </c>
      <c r="J64" s="2">
        <v>3</v>
      </c>
      <c r="K64" s="210" t="s">
        <v>219</v>
      </c>
    </row>
    <row r="65" spans="1:11" s="36" customFormat="1" ht="36" customHeight="1">
      <c r="A65" s="132" t="s">
        <v>215</v>
      </c>
      <c r="B65" s="224" t="s">
        <v>841</v>
      </c>
      <c r="C65" s="224" t="s">
        <v>842</v>
      </c>
      <c r="D65" s="224" t="s">
        <v>886</v>
      </c>
      <c r="E65" s="224" t="s">
        <v>217</v>
      </c>
      <c r="F65" s="244" t="s">
        <v>766</v>
      </c>
      <c r="G65" s="225">
        <v>18.7</v>
      </c>
      <c r="H65" s="225">
        <v>0</v>
      </c>
      <c r="I65" s="225">
        <v>18.7</v>
      </c>
      <c r="J65" s="224">
        <v>3</v>
      </c>
      <c r="K65" s="224" t="s">
        <v>219</v>
      </c>
    </row>
    <row r="66" spans="1:11" s="39" customFormat="1" ht="49.5" customHeight="1">
      <c r="A66" s="154" t="s">
        <v>140</v>
      </c>
      <c r="B66" s="242" t="s">
        <v>858</v>
      </c>
      <c r="C66" s="242" t="s">
        <v>859</v>
      </c>
      <c r="D66" s="72" t="s">
        <v>759</v>
      </c>
      <c r="E66" s="7" t="s">
        <v>217</v>
      </c>
      <c r="F66" s="7" t="s">
        <v>224</v>
      </c>
      <c r="G66" s="65">
        <v>20</v>
      </c>
      <c r="H66" s="65">
        <v>0</v>
      </c>
      <c r="I66" s="37" t="s">
        <v>129</v>
      </c>
      <c r="J66" s="7">
        <v>2</v>
      </c>
      <c r="K66" s="211" t="s">
        <v>538</v>
      </c>
    </row>
    <row r="67" spans="1:11" ht="60">
      <c r="A67" s="154" t="s">
        <v>220</v>
      </c>
      <c r="B67" s="187" t="s">
        <v>685</v>
      </c>
      <c r="C67" s="7" t="s">
        <v>686</v>
      </c>
      <c r="D67" s="7" t="s">
        <v>756</v>
      </c>
      <c r="E67" s="7" t="s">
        <v>755</v>
      </c>
      <c r="F67" s="7" t="s">
        <v>687</v>
      </c>
      <c r="G67" s="65">
        <v>12.9</v>
      </c>
      <c r="H67" s="65">
        <v>0</v>
      </c>
      <c r="I67" s="37" t="s">
        <v>225</v>
      </c>
      <c r="J67" s="7">
        <v>4</v>
      </c>
      <c r="K67" s="208" t="s">
        <v>219</v>
      </c>
    </row>
    <row r="68" spans="1:11" s="39" customFormat="1" ht="36">
      <c r="A68" s="176" t="s">
        <v>223</v>
      </c>
      <c r="B68" s="212" t="s">
        <v>227</v>
      </c>
      <c r="C68" s="74" t="s">
        <v>623</v>
      </c>
      <c r="D68" s="74" t="s">
        <v>761</v>
      </c>
      <c r="E68" s="74" t="s">
        <v>217</v>
      </c>
      <c r="F68" s="74" t="s">
        <v>893</v>
      </c>
      <c r="G68" s="75">
        <v>20</v>
      </c>
      <c r="H68" s="75">
        <v>20</v>
      </c>
      <c r="I68" s="76" t="s">
        <v>100</v>
      </c>
      <c r="J68" s="74">
        <v>3</v>
      </c>
      <c r="K68" s="213" t="s">
        <v>219</v>
      </c>
    </row>
    <row r="69" spans="1:11" s="39" customFormat="1" ht="36">
      <c r="A69" s="229" t="s">
        <v>793</v>
      </c>
      <c r="B69" s="229" t="s">
        <v>227</v>
      </c>
      <c r="C69" s="229" t="s">
        <v>623</v>
      </c>
      <c r="D69" s="74" t="s">
        <v>761</v>
      </c>
      <c r="E69" s="229" t="s">
        <v>217</v>
      </c>
      <c r="F69" s="229" t="s">
        <v>764</v>
      </c>
      <c r="G69" s="229" t="s">
        <v>762</v>
      </c>
      <c r="H69" s="230" t="s">
        <v>321</v>
      </c>
      <c r="I69" s="229" t="s">
        <v>763</v>
      </c>
      <c r="J69" s="229" t="s">
        <v>108</v>
      </c>
      <c r="K69" s="229" t="s">
        <v>219</v>
      </c>
    </row>
    <row r="70" spans="1:11" s="39" customFormat="1" ht="21" customHeight="1">
      <c r="A70" s="132" t="s">
        <v>228</v>
      </c>
      <c r="B70" s="257" t="s">
        <v>229</v>
      </c>
      <c r="C70" s="260"/>
      <c r="D70" s="260"/>
      <c r="E70" s="260"/>
      <c r="F70" s="260"/>
      <c r="G70" s="260"/>
      <c r="H70" s="260"/>
      <c r="I70" s="260"/>
      <c r="J70" s="260"/>
      <c r="K70" s="261"/>
    </row>
    <row r="71" spans="1:11" s="79" customFormat="1" ht="15" customHeight="1">
      <c r="A71" s="135"/>
      <c r="B71" s="195" t="s">
        <v>94</v>
      </c>
      <c r="C71" s="77"/>
      <c r="D71" s="78"/>
      <c r="E71" s="78"/>
      <c r="F71" s="78"/>
      <c r="G71" s="35">
        <f>G72+G73+G74+G75+G76+G77+G78+G79+G80+G81+G82+G83+G84+G85</f>
        <v>953</v>
      </c>
      <c r="H71" s="35">
        <f>H72+H73+H74+H75+H76+H77+H78+H79+H80+H81+H82+H83+H84+H85</f>
        <v>108</v>
      </c>
      <c r="I71" s="35">
        <f>I72+I73+I74+I75+I76+I77+I78+I79+I80+I81+I82+I83+I84+I85</f>
        <v>845</v>
      </c>
      <c r="J71" s="35">
        <f>J72+J73+J74+J75+J76+J77+J78+J79+J80+J81+J82+J83+J84+J85</f>
        <v>36</v>
      </c>
      <c r="K71" s="203"/>
    </row>
    <row r="72" spans="1:11" ht="45">
      <c r="A72" s="132" t="s">
        <v>226</v>
      </c>
      <c r="B72" s="214" t="s">
        <v>597</v>
      </c>
      <c r="C72" s="3" t="s">
        <v>26</v>
      </c>
      <c r="D72" s="46" t="s">
        <v>723</v>
      </c>
      <c r="E72" s="46" t="s">
        <v>231</v>
      </c>
      <c r="F72" s="2" t="s">
        <v>233</v>
      </c>
      <c r="G72" s="3" t="s">
        <v>150</v>
      </c>
      <c r="H72" s="3" t="s">
        <v>150</v>
      </c>
      <c r="I72" s="3" t="s">
        <v>100</v>
      </c>
      <c r="J72" s="58">
        <v>1</v>
      </c>
      <c r="K72" s="200" t="s">
        <v>24</v>
      </c>
    </row>
    <row r="73" spans="1:11" ht="45">
      <c r="A73" s="132" t="s">
        <v>230</v>
      </c>
      <c r="B73" s="214" t="s">
        <v>597</v>
      </c>
      <c r="C73" s="3" t="s">
        <v>26</v>
      </c>
      <c r="D73" s="46" t="s">
        <v>723</v>
      </c>
      <c r="E73" s="46" t="s">
        <v>231</v>
      </c>
      <c r="F73" s="46" t="s">
        <v>624</v>
      </c>
      <c r="G73" s="3" t="s">
        <v>164</v>
      </c>
      <c r="H73" s="3" t="s">
        <v>164</v>
      </c>
      <c r="I73" s="3" t="s">
        <v>100</v>
      </c>
      <c r="J73" s="58">
        <v>1</v>
      </c>
      <c r="K73" s="200" t="s">
        <v>24</v>
      </c>
    </row>
    <row r="74" spans="1:11" ht="45">
      <c r="A74" s="132" t="s">
        <v>232</v>
      </c>
      <c r="B74" s="214" t="s">
        <v>236</v>
      </c>
      <c r="C74" s="46" t="s">
        <v>846</v>
      </c>
      <c r="D74" s="46" t="s">
        <v>845</v>
      </c>
      <c r="E74" s="46" t="s">
        <v>844</v>
      </c>
      <c r="F74" s="46" t="s">
        <v>237</v>
      </c>
      <c r="G74" s="80" t="s">
        <v>220</v>
      </c>
      <c r="H74" s="3" t="s">
        <v>100</v>
      </c>
      <c r="I74" s="80" t="s">
        <v>220</v>
      </c>
      <c r="J74" s="80" t="s">
        <v>95</v>
      </c>
      <c r="K74" s="215" t="s">
        <v>115</v>
      </c>
    </row>
    <row r="75" spans="1:11" ht="38.25" customHeight="1">
      <c r="A75" s="132" t="s">
        <v>234</v>
      </c>
      <c r="B75" s="214" t="s">
        <v>239</v>
      </c>
      <c r="C75" s="9" t="s">
        <v>786</v>
      </c>
      <c r="D75" s="46" t="s">
        <v>625</v>
      </c>
      <c r="E75" s="46" t="s">
        <v>231</v>
      </c>
      <c r="F75" s="2" t="s">
        <v>240</v>
      </c>
      <c r="G75" s="80" t="s">
        <v>241</v>
      </c>
      <c r="H75" s="3" t="s">
        <v>100</v>
      </c>
      <c r="I75" s="80" t="s">
        <v>241</v>
      </c>
      <c r="J75" s="80" t="s">
        <v>134</v>
      </c>
      <c r="K75" s="215" t="s">
        <v>242</v>
      </c>
    </row>
    <row r="76" spans="1:11" ht="59.25" customHeight="1">
      <c r="A76" s="132" t="s">
        <v>235</v>
      </c>
      <c r="B76" s="3" t="s">
        <v>830</v>
      </c>
      <c r="C76" s="3" t="s">
        <v>26</v>
      </c>
      <c r="D76" s="46" t="s">
        <v>723</v>
      </c>
      <c r="E76" s="3" t="s">
        <v>231</v>
      </c>
      <c r="F76" s="3" t="s">
        <v>787</v>
      </c>
      <c r="G76" s="3" t="s">
        <v>99</v>
      </c>
      <c r="H76" s="3" t="s">
        <v>99</v>
      </c>
      <c r="I76" s="3" t="s">
        <v>100</v>
      </c>
      <c r="J76" s="3" t="s">
        <v>101</v>
      </c>
      <c r="K76" s="200" t="s">
        <v>34</v>
      </c>
    </row>
    <row r="77" spans="1:11" ht="61.5" customHeight="1">
      <c r="A77" s="132" t="s">
        <v>238</v>
      </c>
      <c r="B77" s="3" t="s">
        <v>830</v>
      </c>
      <c r="C77" s="3" t="s">
        <v>26</v>
      </c>
      <c r="D77" s="46" t="s">
        <v>723</v>
      </c>
      <c r="E77" s="3" t="s">
        <v>231</v>
      </c>
      <c r="F77" s="3" t="s">
        <v>626</v>
      </c>
      <c r="G77" s="3" t="s">
        <v>194</v>
      </c>
      <c r="H77" s="3" t="s">
        <v>194</v>
      </c>
      <c r="I77" s="3" t="s">
        <v>100</v>
      </c>
      <c r="J77" s="3" t="s">
        <v>101</v>
      </c>
      <c r="K77" s="200" t="s">
        <v>34</v>
      </c>
    </row>
    <row r="78" spans="1:11" ht="57.75" customHeight="1">
      <c r="A78" s="132" t="s">
        <v>711</v>
      </c>
      <c r="B78" s="194" t="s">
        <v>174</v>
      </c>
      <c r="C78" s="3" t="s">
        <v>334</v>
      </c>
      <c r="D78" s="7" t="s">
        <v>864</v>
      </c>
      <c r="E78" s="46" t="s">
        <v>244</v>
      </c>
      <c r="F78" s="56" t="s">
        <v>249</v>
      </c>
      <c r="G78" s="3" t="s">
        <v>250</v>
      </c>
      <c r="H78" s="3" t="s">
        <v>100</v>
      </c>
      <c r="I78" s="3" t="s">
        <v>250</v>
      </c>
      <c r="J78" s="3" t="s">
        <v>101</v>
      </c>
      <c r="K78" s="215" t="s">
        <v>340</v>
      </c>
    </row>
    <row r="79" spans="1:11" ht="60" customHeight="1">
      <c r="A79" s="132" t="s">
        <v>245</v>
      </c>
      <c r="B79" s="194" t="s">
        <v>174</v>
      </c>
      <c r="C79" s="3" t="s">
        <v>334</v>
      </c>
      <c r="D79" s="7" t="s">
        <v>864</v>
      </c>
      <c r="E79" s="46" t="s">
        <v>244</v>
      </c>
      <c r="F79" s="56" t="s">
        <v>788</v>
      </c>
      <c r="G79" s="3" t="s">
        <v>188</v>
      </c>
      <c r="H79" s="3" t="s">
        <v>100</v>
      </c>
      <c r="I79" s="3" t="s">
        <v>188</v>
      </c>
      <c r="J79" s="3" t="s">
        <v>101</v>
      </c>
      <c r="K79" s="215" t="s">
        <v>34</v>
      </c>
    </row>
    <row r="80" spans="1:11" ht="36.75" customHeight="1">
      <c r="A80" s="132" t="s">
        <v>246</v>
      </c>
      <c r="B80" s="194" t="s">
        <v>620</v>
      </c>
      <c r="C80" s="3" t="s">
        <v>619</v>
      </c>
      <c r="D80" s="3" t="s">
        <v>209</v>
      </c>
      <c r="E80" s="46" t="s">
        <v>231</v>
      </c>
      <c r="F80" s="2" t="s">
        <v>627</v>
      </c>
      <c r="G80" s="3" t="s">
        <v>252</v>
      </c>
      <c r="H80" s="3" t="s">
        <v>100</v>
      </c>
      <c r="I80" s="3" t="s">
        <v>252</v>
      </c>
      <c r="J80" s="3" t="s">
        <v>101</v>
      </c>
      <c r="K80" s="215" t="s">
        <v>253</v>
      </c>
    </row>
    <row r="81" spans="1:11" ht="52.5" customHeight="1">
      <c r="A81" s="132" t="s">
        <v>712</v>
      </c>
      <c r="B81" s="194" t="s">
        <v>255</v>
      </c>
      <c r="C81" s="46" t="s">
        <v>256</v>
      </c>
      <c r="D81" s="46" t="s">
        <v>628</v>
      </c>
      <c r="E81" s="3" t="s">
        <v>257</v>
      </c>
      <c r="F81" s="2" t="s">
        <v>258</v>
      </c>
      <c r="G81" s="57">
        <v>38</v>
      </c>
      <c r="H81" s="57">
        <v>0</v>
      </c>
      <c r="I81" s="57">
        <v>38</v>
      </c>
      <c r="J81" s="58">
        <v>2</v>
      </c>
      <c r="K81" s="200" t="s">
        <v>115</v>
      </c>
    </row>
    <row r="82" spans="1:11" ht="57.75" customHeight="1">
      <c r="A82" s="132" t="s">
        <v>248</v>
      </c>
      <c r="B82" s="194" t="s">
        <v>260</v>
      </c>
      <c r="C82" s="3" t="s">
        <v>261</v>
      </c>
      <c r="D82" s="20" t="s">
        <v>629</v>
      </c>
      <c r="E82" s="131" t="s">
        <v>262</v>
      </c>
      <c r="F82" s="131" t="s">
        <v>630</v>
      </c>
      <c r="G82" s="57">
        <v>40</v>
      </c>
      <c r="H82" s="57">
        <v>0</v>
      </c>
      <c r="I82" s="57">
        <v>40</v>
      </c>
      <c r="J82" s="58">
        <v>1</v>
      </c>
      <c r="K82" s="200" t="s">
        <v>263</v>
      </c>
    </row>
    <row r="83" spans="1:11" ht="54" customHeight="1">
      <c r="A83" s="132" t="s">
        <v>884</v>
      </c>
      <c r="B83" s="214" t="s">
        <v>109</v>
      </c>
      <c r="C83" s="81" t="s">
        <v>110</v>
      </c>
      <c r="D83" s="129" t="s">
        <v>631</v>
      </c>
      <c r="E83" s="132" t="s">
        <v>265</v>
      </c>
      <c r="F83" s="132" t="s">
        <v>266</v>
      </c>
      <c r="G83" s="130">
        <v>71</v>
      </c>
      <c r="H83" s="57">
        <v>0</v>
      </c>
      <c r="I83" s="82">
        <v>71</v>
      </c>
      <c r="J83" s="83">
        <v>5</v>
      </c>
      <c r="K83" s="200" t="s">
        <v>102</v>
      </c>
    </row>
    <row r="84" spans="1:11" ht="51" customHeight="1">
      <c r="A84" s="132" t="s">
        <v>251</v>
      </c>
      <c r="B84" s="214" t="s">
        <v>109</v>
      </c>
      <c r="C84" s="81" t="s">
        <v>110</v>
      </c>
      <c r="D84" s="129" t="s">
        <v>631</v>
      </c>
      <c r="E84" s="132" t="s">
        <v>231</v>
      </c>
      <c r="F84" s="132" t="s">
        <v>149</v>
      </c>
      <c r="G84" s="130">
        <v>30</v>
      </c>
      <c r="H84" s="57">
        <v>0</v>
      </c>
      <c r="I84" s="82">
        <v>30</v>
      </c>
      <c r="J84" s="83">
        <v>3</v>
      </c>
      <c r="K84" s="200" t="s">
        <v>102</v>
      </c>
    </row>
    <row r="85" spans="1:11" ht="51.75" customHeight="1">
      <c r="A85" s="132" t="s">
        <v>254</v>
      </c>
      <c r="B85" s="216" t="s">
        <v>269</v>
      </c>
      <c r="C85" s="141" t="s">
        <v>270</v>
      </c>
      <c r="D85" s="142" t="s">
        <v>632</v>
      </c>
      <c r="E85" s="133" t="s">
        <v>271</v>
      </c>
      <c r="F85" s="134" t="s">
        <v>272</v>
      </c>
      <c r="G85" s="136" t="s">
        <v>114</v>
      </c>
      <c r="H85" s="137" t="s">
        <v>100</v>
      </c>
      <c r="I85" s="137" t="s">
        <v>114</v>
      </c>
      <c r="J85" s="137" t="s">
        <v>95</v>
      </c>
      <c r="K85" s="217" t="s">
        <v>41</v>
      </c>
    </row>
    <row r="86" spans="1:11" ht="14.25" customHeight="1">
      <c r="A86" s="135"/>
      <c r="B86" s="143" t="s">
        <v>504</v>
      </c>
      <c r="C86" s="144"/>
      <c r="D86" s="145"/>
      <c r="E86" s="135"/>
      <c r="F86" s="135"/>
      <c r="G86" s="139">
        <f>G87+G88+G89+G90+G91+G92+G93+G94+G95+G96+G97+G98+G99+G100+G101</f>
        <v>796.5</v>
      </c>
      <c r="H86" s="139">
        <f>H87+H88+H89+H90+H91+H92+H93+H94+H95+H96+H97+H98+H99+H100+H101</f>
        <v>796.5</v>
      </c>
      <c r="I86" s="139">
        <f>I87+I88+I89+I90+I91+I92+I93+I94+I95+I96+I97+I98+I99+I100+I101</f>
        <v>0</v>
      </c>
      <c r="J86" s="139">
        <f>J87+J88+J89+J90+J91+J92+J93+J94+J95+J96+J97+J98+J99+J100+J101</f>
        <v>30</v>
      </c>
      <c r="K86" s="138"/>
    </row>
    <row r="87" spans="1:11" s="36" customFormat="1" ht="24">
      <c r="A87" s="154" t="s">
        <v>259</v>
      </c>
      <c r="B87" s="218" t="s">
        <v>109</v>
      </c>
      <c r="C87" s="85" t="s">
        <v>278</v>
      </c>
      <c r="D87" s="84" t="s">
        <v>724</v>
      </c>
      <c r="E87" s="84" t="s">
        <v>274</v>
      </c>
      <c r="F87" s="84" t="s">
        <v>279</v>
      </c>
      <c r="G87" s="37" t="s">
        <v>280</v>
      </c>
      <c r="H87" s="37" t="s">
        <v>280</v>
      </c>
      <c r="I87" s="37" t="s">
        <v>100</v>
      </c>
      <c r="J87" s="37" t="s">
        <v>101</v>
      </c>
      <c r="K87" s="219" t="s">
        <v>263</v>
      </c>
    </row>
    <row r="88" spans="1:14" s="39" customFormat="1" ht="24">
      <c r="A88" s="154" t="s">
        <v>264</v>
      </c>
      <c r="B88" s="218" t="s">
        <v>243</v>
      </c>
      <c r="C88" s="85" t="s">
        <v>282</v>
      </c>
      <c r="D88" s="84" t="s">
        <v>727</v>
      </c>
      <c r="E88" s="84" t="s">
        <v>283</v>
      </c>
      <c r="F88" s="84" t="s">
        <v>284</v>
      </c>
      <c r="G88" s="37" t="s">
        <v>285</v>
      </c>
      <c r="H88" s="37" t="s">
        <v>285</v>
      </c>
      <c r="I88" s="37" t="s">
        <v>100</v>
      </c>
      <c r="J88" s="37" t="s">
        <v>106</v>
      </c>
      <c r="K88" s="219" t="s">
        <v>247</v>
      </c>
      <c r="L88" s="86"/>
      <c r="M88" s="86"/>
      <c r="N88" s="86"/>
    </row>
    <row r="89" spans="1:11" s="39" customFormat="1" ht="24">
      <c r="A89" s="154" t="s">
        <v>267</v>
      </c>
      <c r="B89" s="218" t="s">
        <v>287</v>
      </c>
      <c r="C89" s="85" t="s">
        <v>288</v>
      </c>
      <c r="D89" s="84" t="s">
        <v>725</v>
      </c>
      <c r="E89" s="84" t="s">
        <v>289</v>
      </c>
      <c r="F89" s="84" t="s">
        <v>290</v>
      </c>
      <c r="G89" s="37" t="s">
        <v>171</v>
      </c>
      <c r="H89" s="37" t="s">
        <v>171</v>
      </c>
      <c r="I89" s="37" t="s">
        <v>100</v>
      </c>
      <c r="J89" s="37" t="s">
        <v>101</v>
      </c>
      <c r="K89" s="219" t="s">
        <v>263</v>
      </c>
    </row>
    <row r="90" spans="1:11" s="39" customFormat="1" ht="30" customHeight="1">
      <c r="A90" s="154" t="s">
        <v>268</v>
      </c>
      <c r="B90" s="218" t="s">
        <v>287</v>
      </c>
      <c r="C90" s="85" t="s">
        <v>288</v>
      </c>
      <c r="D90" s="84" t="s">
        <v>726</v>
      </c>
      <c r="E90" s="84" t="s">
        <v>289</v>
      </c>
      <c r="F90" s="84" t="s">
        <v>292</v>
      </c>
      <c r="G90" s="37" t="s">
        <v>170</v>
      </c>
      <c r="H90" s="37" t="s">
        <v>170</v>
      </c>
      <c r="I90" s="37" t="s">
        <v>100</v>
      </c>
      <c r="J90" s="37" t="s">
        <v>95</v>
      </c>
      <c r="K90" s="219" t="s">
        <v>34</v>
      </c>
    </row>
    <row r="91" spans="1:11" s="39" customFormat="1" ht="24">
      <c r="A91" s="154" t="s">
        <v>273</v>
      </c>
      <c r="B91" s="218" t="s">
        <v>294</v>
      </c>
      <c r="C91" s="85" t="s">
        <v>295</v>
      </c>
      <c r="D91" s="84" t="s">
        <v>728</v>
      </c>
      <c r="E91" s="84" t="s">
        <v>296</v>
      </c>
      <c r="F91" s="84" t="s">
        <v>297</v>
      </c>
      <c r="G91" s="37" t="s">
        <v>259</v>
      </c>
      <c r="H91" s="37" t="s">
        <v>259</v>
      </c>
      <c r="I91" s="37" t="s">
        <v>100</v>
      </c>
      <c r="J91" s="37" t="s">
        <v>101</v>
      </c>
      <c r="K91" s="219" t="s">
        <v>263</v>
      </c>
    </row>
    <row r="92" spans="1:11" s="39" customFormat="1" ht="24">
      <c r="A92" s="154" t="s">
        <v>277</v>
      </c>
      <c r="B92" s="218" t="s">
        <v>294</v>
      </c>
      <c r="C92" s="85" t="s">
        <v>295</v>
      </c>
      <c r="D92" s="84" t="s">
        <v>729</v>
      </c>
      <c r="E92" s="84" t="s">
        <v>296</v>
      </c>
      <c r="F92" s="84" t="s">
        <v>299</v>
      </c>
      <c r="G92" s="37" t="s">
        <v>206</v>
      </c>
      <c r="H92" s="37" t="s">
        <v>206</v>
      </c>
      <c r="I92" s="37" t="s">
        <v>100</v>
      </c>
      <c r="J92" s="37" t="s">
        <v>101</v>
      </c>
      <c r="K92" s="219" t="s">
        <v>263</v>
      </c>
    </row>
    <row r="93" spans="1:11" s="39" customFormat="1" ht="24" customHeight="1">
      <c r="A93" s="154" t="s">
        <v>281</v>
      </c>
      <c r="B93" s="218" t="s">
        <v>720</v>
      </c>
      <c r="C93" s="85" t="s">
        <v>301</v>
      </c>
      <c r="D93" s="84" t="s">
        <v>730</v>
      </c>
      <c r="E93" s="84" t="s">
        <v>257</v>
      </c>
      <c r="F93" s="84" t="s">
        <v>302</v>
      </c>
      <c r="G93" s="37" t="s">
        <v>303</v>
      </c>
      <c r="H93" s="37" t="s">
        <v>303</v>
      </c>
      <c r="I93" s="37" t="s">
        <v>100</v>
      </c>
      <c r="J93" s="37" t="s">
        <v>108</v>
      </c>
      <c r="K93" s="219" t="s">
        <v>34</v>
      </c>
    </row>
    <row r="94" spans="1:11" s="39" customFormat="1" ht="24">
      <c r="A94" s="154" t="s">
        <v>286</v>
      </c>
      <c r="B94" s="192" t="s">
        <v>597</v>
      </c>
      <c r="C94" s="37" t="s">
        <v>26</v>
      </c>
      <c r="D94" s="37" t="s">
        <v>731</v>
      </c>
      <c r="E94" s="37" t="s">
        <v>305</v>
      </c>
      <c r="F94" s="37" t="s">
        <v>306</v>
      </c>
      <c r="G94" s="37" t="s">
        <v>307</v>
      </c>
      <c r="H94" s="37" t="s">
        <v>307</v>
      </c>
      <c r="I94" s="37" t="s">
        <v>100</v>
      </c>
      <c r="J94" s="37" t="s">
        <v>104</v>
      </c>
      <c r="K94" s="188" t="s">
        <v>263</v>
      </c>
    </row>
    <row r="95" spans="1:11" s="39" customFormat="1" ht="24">
      <c r="A95" s="154" t="s">
        <v>291</v>
      </c>
      <c r="B95" s="192" t="s">
        <v>597</v>
      </c>
      <c r="C95" s="37" t="s">
        <v>26</v>
      </c>
      <c r="D95" s="37" t="s">
        <v>732</v>
      </c>
      <c r="E95" s="84" t="s">
        <v>257</v>
      </c>
      <c r="F95" s="37" t="s">
        <v>539</v>
      </c>
      <c r="G95" s="37" t="s">
        <v>153</v>
      </c>
      <c r="H95" s="37" t="s">
        <v>153</v>
      </c>
      <c r="I95" s="37" t="s">
        <v>100</v>
      </c>
      <c r="J95" s="37" t="s">
        <v>95</v>
      </c>
      <c r="K95" s="188" t="s">
        <v>34</v>
      </c>
    </row>
    <row r="96" spans="1:11" s="39" customFormat="1" ht="24">
      <c r="A96" s="154" t="s">
        <v>293</v>
      </c>
      <c r="B96" s="192" t="s">
        <v>597</v>
      </c>
      <c r="C96" s="37" t="s">
        <v>26</v>
      </c>
      <c r="D96" s="37" t="s">
        <v>733</v>
      </c>
      <c r="E96" s="84" t="s">
        <v>257</v>
      </c>
      <c r="F96" s="37" t="s">
        <v>309</v>
      </c>
      <c r="G96" s="37" t="s">
        <v>310</v>
      </c>
      <c r="H96" s="37" t="s">
        <v>310</v>
      </c>
      <c r="I96" s="37" t="s">
        <v>100</v>
      </c>
      <c r="J96" s="37" t="s">
        <v>95</v>
      </c>
      <c r="K96" s="188" t="s">
        <v>34</v>
      </c>
    </row>
    <row r="97" spans="1:11" s="39" customFormat="1" ht="24">
      <c r="A97" s="154" t="s">
        <v>298</v>
      </c>
      <c r="B97" s="192" t="s">
        <v>597</v>
      </c>
      <c r="C97" s="37" t="s">
        <v>26</v>
      </c>
      <c r="D97" s="37" t="s">
        <v>733</v>
      </c>
      <c r="E97" s="84" t="s">
        <v>257</v>
      </c>
      <c r="F97" s="37" t="s">
        <v>312</v>
      </c>
      <c r="G97" s="37" t="s">
        <v>313</v>
      </c>
      <c r="H97" s="37" t="s">
        <v>313</v>
      </c>
      <c r="I97" s="37" t="s">
        <v>100</v>
      </c>
      <c r="J97" s="37" t="s">
        <v>101</v>
      </c>
      <c r="K97" s="188" t="s">
        <v>34</v>
      </c>
    </row>
    <row r="98" spans="1:11" s="39" customFormat="1" ht="24">
      <c r="A98" s="154" t="s">
        <v>300</v>
      </c>
      <c r="B98" s="192" t="s">
        <v>597</v>
      </c>
      <c r="C98" s="37" t="s">
        <v>26</v>
      </c>
      <c r="D98" s="37" t="s">
        <v>733</v>
      </c>
      <c r="E98" s="84" t="s">
        <v>257</v>
      </c>
      <c r="F98" s="37" t="s">
        <v>315</v>
      </c>
      <c r="G98" s="37" t="s">
        <v>316</v>
      </c>
      <c r="H98" s="37" t="s">
        <v>316</v>
      </c>
      <c r="I98" s="37" t="s">
        <v>100</v>
      </c>
      <c r="J98" s="37" t="s">
        <v>101</v>
      </c>
      <c r="K98" s="188" t="s">
        <v>34</v>
      </c>
    </row>
    <row r="99" spans="1:11" s="39" customFormat="1" ht="24">
      <c r="A99" s="154" t="s">
        <v>304</v>
      </c>
      <c r="B99" s="192" t="s">
        <v>597</v>
      </c>
      <c r="C99" s="37" t="s">
        <v>26</v>
      </c>
      <c r="D99" s="37" t="s">
        <v>732</v>
      </c>
      <c r="E99" s="84" t="s">
        <v>257</v>
      </c>
      <c r="F99" s="37" t="s">
        <v>318</v>
      </c>
      <c r="G99" s="37" t="s">
        <v>170</v>
      </c>
      <c r="H99" s="37" t="s">
        <v>170</v>
      </c>
      <c r="I99" s="37" t="s">
        <v>100</v>
      </c>
      <c r="J99" s="37" t="s">
        <v>95</v>
      </c>
      <c r="K99" s="188" t="s">
        <v>34</v>
      </c>
    </row>
    <row r="100" spans="1:11" s="39" customFormat="1" ht="24">
      <c r="A100" s="154" t="s">
        <v>308</v>
      </c>
      <c r="B100" s="192" t="s">
        <v>597</v>
      </c>
      <c r="C100" s="37" t="s">
        <v>26</v>
      </c>
      <c r="D100" s="37" t="s">
        <v>732</v>
      </c>
      <c r="E100" s="84" t="s">
        <v>257</v>
      </c>
      <c r="F100" s="37" t="s">
        <v>770</v>
      </c>
      <c r="G100" s="37" t="s">
        <v>321</v>
      </c>
      <c r="H100" s="37" t="s">
        <v>321</v>
      </c>
      <c r="I100" s="37" t="s">
        <v>100</v>
      </c>
      <c r="J100" s="37" t="s">
        <v>95</v>
      </c>
      <c r="K100" s="188" t="s">
        <v>34</v>
      </c>
    </row>
    <row r="101" spans="1:11" s="39" customFormat="1" ht="24">
      <c r="A101" s="154" t="s">
        <v>121</v>
      </c>
      <c r="B101" s="192" t="s">
        <v>597</v>
      </c>
      <c r="C101" s="37" t="s">
        <v>26</v>
      </c>
      <c r="D101" s="37" t="s">
        <v>733</v>
      </c>
      <c r="E101" s="84" t="s">
        <v>257</v>
      </c>
      <c r="F101" s="37" t="s">
        <v>540</v>
      </c>
      <c r="G101" s="37" t="s">
        <v>541</v>
      </c>
      <c r="H101" s="37" t="s">
        <v>541</v>
      </c>
      <c r="I101" s="37" t="s">
        <v>100</v>
      </c>
      <c r="J101" s="37" t="s">
        <v>95</v>
      </c>
      <c r="K101" s="188" t="s">
        <v>247</v>
      </c>
    </row>
    <row r="102" spans="1:11" s="39" customFormat="1" ht="14.25" customHeight="1">
      <c r="A102" s="135"/>
      <c r="B102" s="195" t="s">
        <v>25</v>
      </c>
      <c r="C102" s="77"/>
      <c r="D102" s="77"/>
      <c r="E102" s="77"/>
      <c r="F102" s="77"/>
      <c r="G102" s="35">
        <f>G103+G104+G105+G106+G107+G108+G109+G110+G111+G112+G113</f>
        <v>543.5</v>
      </c>
      <c r="H102" s="35">
        <f>H103+H104+H105+H106+H107+H108+H109+H110+H111+H112+H113</f>
        <v>531.5</v>
      </c>
      <c r="I102" s="35">
        <f>I103+I104+I105+I106+I107+I108+I109+I110+I111+I112+I113</f>
        <v>12</v>
      </c>
      <c r="J102" s="35">
        <f>J103+J104+J105+J106+J107+J108+J109+J110+J111+J112+J113</f>
        <v>20</v>
      </c>
      <c r="K102" s="203"/>
    </row>
    <row r="103" spans="1:11" s="39" customFormat="1" ht="45">
      <c r="A103" s="154" t="s">
        <v>311</v>
      </c>
      <c r="B103" s="185" t="s">
        <v>597</v>
      </c>
      <c r="C103" s="37" t="s">
        <v>26</v>
      </c>
      <c r="D103" s="9" t="s">
        <v>565</v>
      </c>
      <c r="E103" s="9" t="s">
        <v>323</v>
      </c>
      <c r="F103" s="9" t="s">
        <v>808</v>
      </c>
      <c r="G103" s="37" t="s">
        <v>324</v>
      </c>
      <c r="H103" s="37" t="s">
        <v>324</v>
      </c>
      <c r="I103" s="37" t="s">
        <v>100</v>
      </c>
      <c r="J103" s="51">
        <v>4</v>
      </c>
      <c r="K103" s="188" t="s">
        <v>263</v>
      </c>
    </row>
    <row r="104" spans="1:11" s="36" customFormat="1" ht="48">
      <c r="A104" s="154" t="s">
        <v>314</v>
      </c>
      <c r="B104" s="192" t="s">
        <v>656</v>
      </c>
      <c r="C104" s="37" t="s">
        <v>454</v>
      </c>
      <c r="D104" s="37" t="s">
        <v>566</v>
      </c>
      <c r="E104" s="9" t="s">
        <v>323</v>
      </c>
      <c r="F104" s="37" t="s">
        <v>325</v>
      </c>
      <c r="G104" s="50">
        <v>42</v>
      </c>
      <c r="H104" s="50">
        <v>42</v>
      </c>
      <c r="I104" s="87">
        <v>0</v>
      </c>
      <c r="J104" s="37" t="s">
        <v>95</v>
      </c>
      <c r="K104" s="188" t="s">
        <v>34</v>
      </c>
    </row>
    <row r="105" spans="1:11" s="39" customFormat="1" ht="48">
      <c r="A105" s="154" t="s">
        <v>317</v>
      </c>
      <c r="B105" s="192" t="s">
        <v>656</v>
      </c>
      <c r="C105" s="37" t="s">
        <v>454</v>
      </c>
      <c r="D105" s="37" t="s">
        <v>566</v>
      </c>
      <c r="E105" s="9" t="s">
        <v>323</v>
      </c>
      <c r="F105" s="37" t="s">
        <v>894</v>
      </c>
      <c r="G105" s="50">
        <v>38</v>
      </c>
      <c r="H105" s="50">
        <v>38</v>
      </c>
      <c r="I105" s="87">
        <v>0</v>
      </c>
      <c r="J105" s="37" t="s">
        <v>95</v>
      </c>
      <c r="K105" s="188" t="s">
        <v>34</v>
      </c>
    </row>
    <row r="106" spans="1:11" s="39" customFormat="1" ht="48">
      <c r="A106" s="154" t="s">
        <v>319</v>
      </c>
      <c r="B106" s="192" t="s">
        <v>656</v>
      </c>
      <c r="C106" s="37" t="s">
        <v>454</v>
      </c>
      <c r="D106" s="37" t="s">
        <v>566</v>
      </c>
      <c r="E106" s="9" t="s">
        <v>323</v>
      </c>
      <c r="F106" s="37" t="s">
        <v>328</v>
      </c>
      <c r="G106" s="50">
        <v>31</v>
      </c>
      <c r="H106" s="50">
        <v>31</v>
      </c>
      <c r="I106" s="87">
        <v>0</v>
      </c>
      <c r="J106" s="37" t="s">
        <v>95</v>
      </c>
      <c r="K106" s="188" t="s">
        <v>34</v>
      </c>
    </row>
    <row r="107" spans="1:11" s="39" customFormat="1" ht="48">
      <c r="A107" s="154" t="s">
        <v>320</v>
      </c>
      <c r="B107" s="192" t="s">
        <v>656</v>
      </c>
      <c r="C107" s="37" t="s">
        <v>454</v>
      </c>
      <c r="D107" s="37" t="s">
        <v>566</v>
      </c>
      <c r="E107" s="9" t="s">
        <v>323</v>
      </c>
      <c r="F107" s="37" t="s">
        <v>330</v>
      </c>
      <c r="G107" s="50">
        <v>65.1</v>
      </c>
      <c r="H107" s="50">
        <v>65.1</v>
      </c>
      <c r="I107" s="87">
        <v>0</v>
      </c>
      <c r="J107" s="37" t="s">
        <v>95</v>
      </c>
      <c r="K107" s="188" t="s">
        <v>34</v>
      </c>
    </row>
    <row r="108" spans="1:11" s="39" customFormat="1" ht="48">
      <c r="A108" s="154" t="s">
        <v>322</v>
      </c>
      <c r="B108" s="192" t="s">
        <v>656</v>
      </c>
      <c r="C108" s="37" t="s">
        <v>454</v>
      </c>
      <c r="D108" s="37" t="s">
        <v>566</v>
      </c>
      <c r="E108" s="9" t="s">
        <v>323</v>
      </c>
      <c r="F108" s="37" t="s">
        <v>332</v>
      </c>
      <c r="G108" s="50" t="s">
        <v>230</v>
      </c>
      <c r="H108" s="50" t="s">
        <v>230</v>
      </c>
      <c r="I108" s="87">
        <v>0</v>
      </c>
      <c r="J108" s="37" t="s">
        <v>95</v>
      </c>
      <c r="K108" s="188" t="s">
        <v>34</v>
      </c>
    </row>
    <row r="109" spans="1:11" s="39" customFormat="1" ht="60" customHeight="1">
      <c r="A109" s="154" t="s">
        <v>324</v>
      </c>
      <c r="B109" s="192" t="s">
        <v>174</v>
      </c>
      <c r="C109" s="37" t="s">
        <v>334</v>
      </c>
      <c r="D109" s="7" t="s">
        <v>861</v>
      </c>
      <c r="E109" s="9" t="s">
        <v>335</v>
      </c>
      <c r="F109" s="9" t="s">
        <v>567</v>
      </c>
      <c r="G109" s="50">
        <v>90</v>
      </c>
      <c r="H109" s="50">
        <v>90</v>
      </c>
      <c r="I109" s="87">
        <v>0</v>
      </c>
      <c r="J109" s="37" t="s">
        <v>108</v>
      </c>
      <c r="K109" s="186" t="s">
        <v>115</v>
      </c>
    </row>
    <row r="110" spans="1:11" s="39" customFormat="1" ht="66" customHeight="1">
      <c r="A110" s="154" t="s">
        <v>326</v>
      </c>
      <c r="B110" s="192" t="s">
        <v>174</v>
      </c>
      <c r="C110" s="37" t="s">
        <v>334</v>
      </c>
      <c r="D110" s="7" t="s">
        <v>862</v>
      </c>
      <c r="E110" s="9" t="s">
        <v>335</v>
      </c>
      <c r="F110" s="9" t="s">
        <v>568</v>
      </c>
      <c r="G110" s="50">
        <v>81.5</v>
      </c>
      <c r="H110" s="50">
        <v>81.5</v>
      </c>
      <c r="I110" s="87">
        <v>0</v>
      </c>
      <c r="J110" s="37" t="s">
        <v>101</v>
      </c>
      <c r="K110" s="186" t="s">
        <v>115</v>
      </c>
    </row>
    <row r="111" spans="1:11" s="39" customFormat="1" ht="45">
      <c r="A111" s="154" t="s">
        <v>327</v>
      </c>
      <c r="B111" s="192" t="s">
        <v>255</v>
      </c>
      <c r="C111" s="9" t="s">
        <v>338</v>
      </c>
      <c r="D111" s="9" t="s">
        <v>569</v>
      </c>
      <c r="E111" s="9" t="s">
        <v>335</v>
      </c>
      <c r="F111" s="9" t="s">
        <v>339</v>
      </c>
      <c r="G111" s="50">
        <v>23</v>
      </c>
      <c r="H111" s="50">
        <v>23</v>
      </c>
      <c r="I111" s="54">
        <v>0</v>
      </c>
      <c r="J111" s="51">
        <v>2</v>
      </c>
      <c r="K111" s="188" t="s">
        <v>340</v>
      </c>
    </row>
    <row r="112" spans="1:11" s="39" customFormat="1" ht="48">
      <c r="A112" s="154" t="s">
        <v>329</v>
      </c>
      <c r="B112" s="185" t="s">
        <v>597</v>
      </c>
      <c r="C112" s="37" t="s">
        <v>26</v>
      </c>
      <c r="D112" s="9" t="s">
        <v>565</v>
      </c>
      <c r="E112" s="9" t="s">
        <v>341</v>
      </c>
      <c r="F112" s="88" t="s">
        <v>342</v>
      </c>
      <c r="G112" s="37" t="s">
        <v>136</v>
      </c>
      <c r="H112" s="37" t="s">
        <v>100</v>
      </c>
      <c r="I112" s="37" t="s">
        <v>136</v>
      </c>
      <c r="J112" s="51">
        <v>1</v>
      </c>
      <c r="K112" s="188" t="s">
        <v>860</v>
      </c>
    </row>
    <row r="113" spans="1:11" s="39" customFormat="1" ht="45">
      <c r="A113" s="154" t="s">
        <v>331</v>
      </c>
      <c r="B113" s="192" t="s">
        <v>255</v>
      </c>
      <c r="C113" s="9" t="s">
        <v>256</v>
      </c>
      <c r="D113" s="9" t="s">
        <v>569</v>
      </c>
      <c r="E113" s="9" t="s">
        <v>335</v>
      </c>
      <c r="F113" s="9" t="s">
        <v>570</v>
      </c>
      <c r="G113" s="50">
        <v>28.9</v>
      </c>
      <c r="H113" s="50">
        <v>28.9</v>
      </c>
      <c r="I113" s="50">
        <v>0</v>
      </c>
      <c r="J113" s="51">
        <v>2</v>
      </c>
      <c r="K113" s="188" t="s">
        <v>340</v>
      </c>
    </row>
    <row r="114" spans="1:11" s="39" customFormat="1" ht="14.25" customHeight="1">
      <c r="A114" s="135"/>
      <c r="B114" s="195" t="s">
        <v>29</v>
      </c>
      <c r="C114" s="77"/>
      <c r="D114" s="77"/>
      <c r="E114" s="77"/>
      <c r="F114" s="77"/>
      <c r="G114" s="35">
        <f>G115+G116+G117+G118+G119+G120</f>
        <v>340</v>
      </c>
      <c r="H114" s="35">
        <f>H115+H116+H117+H118+H119+H120</f>
        <v>340</v>
      </c>
      <c r="I114" s="35">
        <f>I115+I116+I117+I118+I119+I120</f>
        <v>0</v>
      </c>
      <c r="J114" s="35">
        <f>J115+J116+J117+J118+J119+J120</f>
        <v>15</v>
      </c>
      <c r="K114" s="203"/>
    </row>
    <row r="115" spans="1:11" s="39" customFormat="1" ht="48">
      <c r="A115" s="154" t="s">
        <v>333</v>
      </c>
      <c r="B115" s="240" t="s">
        <v>597</v>
      </c>
      <c r="C115" s="37" t="s">
        <v>26</v>
      </c>
      <c r="D115" s="7" t="s">
        <v>734</v>
      </c>
      <c r="E115" s="7" t="s">
        <v>647</v>
      </c>
      <c r="F115" s="18" t="s">
        <v>772</v>
      </c>
      <c r="G115" s="54">
        <v>80</v>
      </c>
      <c r="H115" s="54">
        <v>80</v>
      </c>
      <c r="I115" s="54">
        <v>0</v>
      </c>
      <c r="J115" s="51">
        <v>4</v>
      </c>
      <c r="K115" s="188" t="s">
        <v>648</v>
      </c>
    </row>
    <row r="116" spans="1:11" s="36" customFormat="1" ht="63" customHeight="1">
      <c r="A116" s="154" t="s">
        <v>336</v>
      </c>
      <c r="B116" s="238" t="s">
        <v>174</v>
      </c>
      <c r="C116" s="37" t="s">
        <v>175</v>
      </c>
      <c r="D116" s="7" t="s">
        <v>864</v>
      </c>
      <c r="E116" s="9" t="s">
        <v>346</v>
      </c>
      <c r="F116" s="18" t="s">
        <v>773</v>
      </c>
      <c r="G116" s="37" t="s">
        <v>347</v>
      </c>
      <c r="H116" s="37" t="s">
        <v>347</v>
      </c>
      <c r="I116" s="37" t="s">
        <v>100</v>
      </c>
      <c r="J116" s="37" t="s">
        <v>108</v>
      </c>
      <c r="K116" s="208" t="s">
        <v>340</v>
      </c>
    </row>
    <row r="117" spans="1:11" s="39" customFormat="1" ht="60">
      <c r="A117" s="154" t="s">
        <v>337</v>
      </c>
      <c r="B117" s="238" t="s">
        <v>243</v>
      </c>
      <c r="C117" s="37" t="s">
        <v>282</v>
      </c>
      <c r="D117" s="132" t="s">
        <v>735</v>
      </c>
      <c r="E117" s="99" t="s">
        <v>650</v>
      </c>
      <c r="F117" s="18" t="s">
        <v>771</v>
      </c>
      <c r="G117" s="38" t="s">
        <v>206</v>
      </c>
      <c r="H117" s="41">
        <v>40</v>
      </c>
      <c r="I117" s="38" t="s">
        <v>100</v>
      </c>
      <c r="J117" s="38" t="s">
        <v>95</v>
      </c>
      <c r="K117" s="188" t="s">
        <v>34</v>
      </c>
    </row>
    <row r="118" spans="1:11" s="39" customFormat="1" ht="60">
      <c r="A118" s="154" t="s">
        <v>252</v>
      </c>
      <c r="B118" s="238" t="s">
        <v>243</v>
      </c>
      <c r="C118" s="37" t="s">
        <v>282</v>
      </c>
      <c r="D118" s="132" t="s">
        <v>736</v>
      </c>
      <c r="E118" s="9" t="s">
        <v>244</v>
      </c>
      <c r="F118" s="18" t="s">
        <v>774</v>
      </c>
      <c r="G118" s="38" t="s">
        <v>99</v>
      </c>
      <c r="H118" s="38" t="s">
        <v>99</v>
      </c>
      <c r="I118" s="38" t="s">
        <v>100</v>
      </c>
      <c r="J118" s="38" t="s">
        <v>101</v>
      </c>
      <c r="K118" s="188" t="s">
        <v>34</v>
      </c>
    </row>
    <row r="119" spans="1:11" s="39" customFormat="1" ht="60">
      <c r="A119" s="154" t="s">
        <v>343</v>
      </c>
      <c r="B119" s="238" t="s">
        <v>243</v>
      </c>
      <c r="C119" s="37" t="s">
        <v>282</v>
      </c>
      <c r="D119" s="132" t="s">
        <v>737</v>
      </c>
      <c r="E119" s="9" t="s">
        <v>244</v>
      </c>
      <c r="F119" s="18" t="s">
        <v>651</v>
      </c>
      <c r="G119" s="38" t="s">
        <v>99</v>
      </c>
      <c r="H119" s="38" t="s">
        <v>99</v>
      </c>
      <c r="I119" s="38" t="s">
        <v>100</v>
      </c>
      <c r="J119" s="38" t="s">
        <v>101</v>
      </c>
      <c r="K119" s="188" t="s">
        <v>34</v>
      </c>
    </row>
    <row r="120" spans="1:11" s="39" customFormat="1" ht="45">
      <c r="A120" s="154" t="s">
        <v>344</v>
      </c>
      <c r="B120" s="238" t="s">
        <v>352</v>
      </c>
      <c r="C120" s="37" t="s">
        <v>353</v>
      </c>
      <c r="D120" s="9" t="s">
        <v>652</v>
      </c>
      <c r="E120" s="9" t="s">
        <v>257</v>
      </c>
      <c r="F120" s="18" t="s">
        <v>653</v>
      </c>
      <c r="G120" s="38" t="s">
        <v>232</v>
      </c>
      <c r="H120" s="38" t="s">
        <v>232</v>
      </c>
      <c r="I120" s="38" t="s">
        <v>100</v>
      </c>
      <c r="J120" s="38" t="s">
        <v>101</v>
      </c>
      <c r="K120" s="188" t="s">
        <v>41</v>
      </c>
    </row>
    <row r="121" spans="1:11" s="39" customFormat="1" ht="13.5" customHeight="1">
      <c r="A121" s="135"/>
      <c r="B121" s="195" t="s">
        <v>354</v>
      </c>
      <c r="C121" s="77"/>
      <c r="D121" s="77"/>
      <c r="E121" s="77"/>
      <c r="F121" s="77"/>
      <c r="G121" s="45">
        <f>G122+G123+G124+G125+G126+G127+G128+G129+G130+G131</f>
        <v>877.1</v>
      </c>
      <c r="H121" s="45">
        <f>H122+H123+H124+H125+H126+H127+H128+H129+H130+H131</f>
        <v>638.8000000000001</v>
      </c>
      <c r="I121" s="35">
        <f>I122+I123+I124+I125+I126+I127+I128+I129+I130+I131</f>
        <v>238.3</v>
      </c>
      <c r="J121" s="35">
        <f>J122+J123+J124+J125+J126+J127+J128+J129+J130+J131</f>
        <v>25</v>
      </c>
      <c r="K121" s="203"/>
    </row>
    <row r="122" spans="1:11" s="39" customFormat="1" ht="45">
      <c r="A122" s="154" t="s">
        <v>345</v>
      </c>
      <c r="B122" s="185" t="s">
        <v>597</v>
      </c>
      <c r="C122" s="37" t="s">
        <v>26</v>
      </c>
      <c r="D122" s="9" t="s">
        <v>543</v>
      </c>
      <c r="E122" s="9" t="s">
        <v>262</v>
      </c>
      <c r="F122" s="9" t="s">
        <v>542</v>
      </c>
      <c r="G122" s="37" t="s">
        <v>355</v>
      </c>
      <c r="H122" s="37" t="s">
        <v>355</v>
      </c>
      <c r="I122" s="37" t="s">
        <v>100</v>
      </c>
      <c r="J122" s="37" t="s">
        <v>101</v>
      </c>
      <c r="K122" s="188" t="s">
        <v>34</v>
      </c>
    </row>
    <row r="123" spans="1:11" s="36" customFormat="1" ht="45">
      <c r="A123" s="154" t="s">
        <v>348</v>
      </c>
      <c r="B123" s="185" t="s">
        <v>597</v>
      </c>
      <c r="C123" s="37" t="s">
        <v>26</v>
      </c>
      <c r="D123" s="9" t="s">
        <v>543</v>
      </c>
      <c r="E123" s="9" t="s">
        <v>262</v>
      </c>
      <c r="F123" s="9" t="s">
        <v>545</v>
      </c>
      <c r="G123" s="7">
        <v>67.1</v>
      </c>
      <c r="H123" s="7">
        <v>67.1</v>
      </c>
      <c r="I123" s="38" t="s">
        <v>100</v>
      </c>
      <c r="J123" s="7">
        <v>3</v>
      </c>
      <c r="K123" s="208" t="s">
        <v>717</v>
      </c>
    </row>
    <row r="124" spans="1:11" s="39" customFormat="1" ht="45">
      <c r="A124" s="154" t="s">
        <v>349</v>
      </c>
      <c r="B124" s="185" t="s">
        <v>597</v>
      </c>
      <c r="C124" s="37" t="s">
        <v>26</v>
      </c>
      <c r="D124" s="9" t="s">
        <v>543</v>
      </c>
      <c r="E124" s="9" t="s">
        <v>262</v>
      </c>
      <c r="F124" s="9" t="s">
        <v>865</v>
      </c>
      <c r="G124" s="7">
        <v>65</v>
      </c>
      <c r="H124" s="7">
        <v>65</v>
      </c>
      <c r="I124" s="38" t="s">
        <v>100</v>
      </c>
      <c r="J124" s="7">
        <v>1</v>
      </c>
      <c r="K124" s="208" t="s">
        <v>34</v>
      </c>
    </row>
    <row r="125" spans="1:11" s="39" customFormat="1" ht="45">
      <c r="A125" s="154" t="s">
        <v>350</v>
      </c>
      <c r="B125" s="185" t="s">
        <v>597</v>
      </c>
      <c r="C125" s="37" t="s">
        <v>26</v>
      </c>
      <c r="D125" s="9" t="s">
        <v>543</v>
      </c>
      <c r="E125" s="9" t="s">
        <v>262</v>
      </c>
      <c r="F125" s="37" t="s">
        <v>544</v>
      </c>
      <c r="G125" s="37" t="s">
        <v>314</v>
      </c>
      <c r="H125" s="50">
        <v>78</v>
      </c>
      <c r="I125" s="37" t="s">
        <v>100</v>
      </c>
      <c r="J125" s="37" t="s">
        <v>95</v>
      </c>
      <c r="K125" s="188" t="s">
        <v>34</v>
      </c>
    </row>
    <row r="126" spans="1:11" s="39" customFormat="1" ht="42" customHeight="1">
      <c r="A126" s="154" t="s">
        <v>351</v>
      </c>
      <c r="B126" s="185" t="s">
        <v>360</v>
      </c>
      <c r="C126" s="89" t="s">
        <v>278</v>
      </c>
      <c r="D126" s="9" t="s">
        <v>866</v>
      </c>
      <c r="E126" s="9" t="s">
        <v>262</v>
      </c>
      <c r="F126" s="9" t="s">
        <v>546</v>
      </c>
      <c r="G126" s="7">
        <v>113</v>
      </c>
      <c r="H126" s="7">
        <v>113</v>
      </c>
      <c r="I126" s="7">
        <v>0</v>
      </c>
      <c r="J126" s="7">
        <v>5</v>
      </c>
      <c r="K126" s="208" t="s">
        <v>247</v>
      </c>
    </row>
    <row r="127" spans="1:11" s="39" customFormat="1" ht="39" customHeight="1">
      <c r="A127" s="154" t="s">
        <v>713</v>
      </c>
      <c r="B127" s="185" t="s">
        <v>888</v>
      </c>
      <c r="C127" s="38" t="s">
        <v>278</v>
      </c>
      <c r="D127" s="9" t="s">
        <v>867</v>
      </c>
      <c r="E127" s="9" t="s">
        <v>262</v>
      </c>
      <c r="F127" s="9" t="s">
        <v>552</v>
      </c>
      <c r="G127" s="7">
        <v>60</v>
      </c>
      <c r="H127" s="7">
        <v>60</v>
      </c>
      <c r="I127" s="7">
        <v>0</v>
      </c>
      <c r="J127" s="7">
        <v>3</v>
      </c>
      <c r="K127" s="208" t="s">
        <v>247</v>
      </c>
    </row>
    <row r="128" spans="1:11" s="39" customFormat="1" ht="44.25" customHeight="1">
      <c r="A128" s="154" t="s">
        <v>347</v>
      </c>
      <c r="B128" s="185" t="s">
        <v>547</v>
      </c>
      <c r="C128" s="38" t="s">
        <v>261</v>
      </c>
      <c r="D128" s="9" t="s">
        <v>868</v>
      </c>
      <c r="E128" s="9" t="s">
        <v>262</v>
      </c>
      <c r="F128" s="9" t="s">
        <v>895</v>
      </c>
      <c r="G128" s="7">
        <v>97</v>
      </c>
      <c r="H128" s="7">
        <v>0</v>
      </c>
      <c r="I128" s="7">
        <v>97</v>
      </c>
      <c r="J128" s="7">
        <v>3</v>
      </c>
      <c r="K128" s="186" t="s">
        <v>263</v>
      </c>
    </row>
    <row r="129" spans="1:11" s="39" customFormat="1" ht="45" customHeight="1">
      <c r="A129" s="154" t="s">
        <v>356</v>
      </c>
      <c r="B129" s="185" t="s">
        <v>548</v>
      </c>
      <c r="C129" s="38" t="s">
        <v>261</v>
      </c>
      <c r="D129" s="9" t="s">
        <v>868</v>
      </c>
      <c r="E129" s="9" t="s">
        <v>262</v>
      </c>
      <c r="F129" s="9" t="s">
        <v>549</v>
      </c>
      <c r="G129" s="7">
        <v>153.20000000000002</v>
      </c>
      <c r="H129" s="7">
        <v>153.20000000000002</v>
      </c>
      <c r="I129" s="7">
        <v>0</v>
      </c>
      <c r="J129" s="7">
        <v>3</v>
      </c>
      <c r="K129" s="186" t="s">
        <v>263</v>
      </c>
    </row>
    <row r="130" spans="1:11" s="39" customFormat="1" ht="58.5" customHeight="1">
      <c r="A130" s="154" t="s">
        <v>357</v>
      </c>
      <c r="B130" s="185" t="s">
        <v>365</v>
      </c>
      <c r="C130" s="38" t="s">
        <v>175</v>
      </c>
      <c r="D130" s="7" t="s">
        <v>864</v>
      </c>
      <c r="E130" s="9" t="s">
        <v>262</v>
      </c>
      <c r="F130" s="9" t="s">
        <v>895</v>
      </c>
      <c r="G130" s="7">
        <v>78.8</v>
      </c>
      <c r="H130" s="38" t="s">
        <v>100</v>
      </c>
      <c r="I130" s="7">
        <v>78.8</v>
      </c>
      <c r="J130" s="7">
        <v>2</v>
      </c>
      <c r="K130" s="186" t="s">
        <v>115</v>
      </c>
    </row>
    <row r="131" spans="1:11" s="39" customFormat="1" ht="57">
      <c r="A131" s="154" t="s">
        <v>358</v>
      </c>
      <c r="B131" s="185" t="s">
        <v>550</v>
      </c>
      <c r="C131" s="38" t="s">
        <v>256</v>
      </c>
      <c r="D131" s="9" t="s">
        <v>775</v>
      </c>
      <c r="E131" s="9" t="s">
        <v>262</v>
      </c>
      <c r="F131" s="9" t="s">
        <v>551</v>
      </c>
      <c r="G131" s="7">
        <v>62.5</v>
      </c>
      <c r="H131" s="38" t="s">
        <v>100</v>
      </c>
      <c r="I131" s="7">
        <v>62.5</v>
      </c>
      <c r="J131" s="7">
        <v>2</v>
      </c>
      <c r="K131" s="186" t="s">
        <v>247</v>
      </c>
    </row>
    <row r="132" spans="1:11" s="39" customFormat="1" ht="14.25" customHeight="1">
      <c r="A132" s="135"/>
      <c r="B132" s="195" t="s">
        <v>33</v>
      </c>
      <c r="C132" s="77"/>
      <c r="D132" s="77"/>
      <c r="E132" s="77"/>
      <c r="F132" s="77"/>
      <c r="G132" s="45">
        <f>G133+G134+G135+G136+G137+G138+G139+G140+G141+G142+G143+G144+G145+G146+G147+G148</f>
        <v>1021.3000000000001</v>
      </c>
      <c r="H132" s="45">
        <f>H133+H134+H135+H136+H137+H138+H139+H140+H141+H142+H143+H144+H145+H146+H147+H148</f>
        <v>799.3000000000001</v>
      </c>
      <c r="I132" s="45">
        <f>I133+I134+I135+I136+I137+I138+I139+I140+I141+I142+I143+I144+I145+I146+I147+I148</f>
        <v>222</v>
      </c>
      <c r="J132" s="45">
        <f>J133+J134+J135+J136+J137+J138+J139+J140+J141+J142+J143+J144+J145+J146+J147+J148</f>
        <v>43</v>
      </c>
      <c r="K132" s="203"/>
    </row>
    <row r="133" spans="1:11" s="39" customFormat="1" ht="45">
      <c r="A133" s="154" t="s">
        <v>359</v>
      </c>
      <c r="B133" s="185" t="s">
        <v>597</v>
      </c>
      <c r="C133" s="37" t="s">
        <v>26</v>
      </c>
      <c r="D133" s="9" t="s">
        <v>738</v>
      </c>
      <c r="E133" s="9" t="s">
        <v>368</v>
      </c>
      <c r="F133" s="9" t="s">
        <v>592</v>
      </c>
      <c r="G133" s="50">
        <v>145.4</v>
      </c>
      <c r="H133" s="50">
        <v>145.4</v>
      </c>
      <c r="I133" s="41">
        <v>0</v>
      </c>
      <c r="J133" s="55">
        <v>5</v>
      </c>
      <c r="K133" s="220" t="s">
        <v>340</v>
      </c>
    </row>
    <row r="134" spans="1:11" s="36" customFormat="1" ht="45">
      <c r="A134" s="154" t="s">
        <v>361</v>
      </c>
      <c r="B134" s="185" t="s">
        <v>597</v>
      </c>
      <c r="C134" s="37" t="s">
        <v>26</v>
      </c>
      <c r="D134" s="9" t="s">
        <v>738</v>
      </c>
      <c r="E134" s="9" t="s">
        <v>370</v>
      </c>
      <c r="F134" s="9" t="s">
        <v>593</v>
      </c>
      <c r="G134" s="54">
        <v>33.9</v>
      </c>
      <c r="H134" s="54">
        <v>33.9</v>
      </c>
      <c r="I134" s="54">
        <v>0</v>
      </c>
      <c r="J134" s="51">
        <v>6</v>
      </c>
      <c r="K134" s="221" t="s">
        <v>20</v>
      </c>
    </row>
    <row r="135" spans="1:11" s="39" customFormat="1" ht="45">
      <c r="A135" s="154" t="s">
        <v>362</v>
      </c>
      <c r="B135" s="185" t="s">
        <v>597</v>
      </c>
      <c r="C135" s="37" t="s">
        <v>26</v>
      </c>
      <c r="D135" s="9" t="s">
        <v>738</v>
      </c>
      <c r="E135" s="9" t="s">
        <v>370</v>
      </c>
      <c r="F135" s="9" t="s">
        <v>372</v>
      </c>
      <c r="G135" s="50">
        <v>52.8</v>
      </c>
      <c r="H135" s="50">
        <v>52.8</v>
      </c>
      <c r="I135" s="41">
        <v>0</v>
      </c>
      <c r="J135" s="55">
        <v>2</v>
      </c>
      <c r="K135" s="220" t="s">
        <v>34</v>
      </c>
    </row>
    <row r="136" spans="1:11" s="39" customFormat="1" ht="45">
      <c r="A136" s="154" t="s">
        <v>363</v>
      </c>
      <c r="B136" s="185" t="s">
        <v>597</v>
      </c>
      <c r="C136" s="37" t="s">
        <v>26</v>
      </c>
      <c r="D136" s="9" t="s">
        <v>738</v>
      </c>
      <c r="E136" s="9" t="s">
        <v>244</v>
      </c>
      <c r="F136" s="9" t="s">
        <v>374</v>
      </c>
      <c r="G136" s="50">
        <v>69.8</v>
      </c>
      <c r="H136" s="50">
        <v>69.8</v>
      </c>
      <c r="I136" s="41">
        <v>0</v>
      </c>
      <c r="J136" s="55">
        <v>1</v>
      </c>
      <c r="K136" s="220" t="s">
        <v>34</v>
      </c>
    </row>
    <row r="137" spans="1:11" s="39" customFormat="1" ht="45">
      <c r="A137" s="154" t="s">
        <v>364</v>
      </c>
      <c r="B137" s="185" t="s">
        <v>597</v>
      </c>
      <c r="C137" s="37" t="s">
        <v>26</v>
      </c>
      <c r="D137" s="9" t="s">
        <v>738</v>
      </c>
      <c r="E137" s="9" t="s">
        <v>375</v>
      </c>
      <c r="F137" s="9" t="s">
        <v>376</v>
      </c>
      <c r="G137" s="50">
        <v>51.6</v>
      </c>
      <c r="H137" s="50">
        <v>51.6</v>
      </c>
      <c r="I137" s="41">
        <v>0</v>
      </c>
      <c r="J137" s="55">
        <v>2</v>
      </c>
      <c r="K137" s="220" t="s">
        <v>34</v>
      </c>
    </row>
    <row r="138" spans="1:11" s="39" customFormat="1" ht="45">
      <c r="A138" s="154" t="s">
        <v>366</v>
      </c>
      <c r="B138" s="185" t="s">
        <v>597</v>
      </c>
      <c r="C138" s="37" t="s">
        <v>26</v>
      </c>
      <c r="D138" s="9" t="s">
        <v>738</v>
      </c>
      <c r="E138" s="9" t="s">
        <v>375</v>
      </c>
      <c r="F138" s="9" t="s">
        <v>378</v>
      </c>
      <c r="G138" s="50">
        <v>25</v>
      </c>
      <c r="H138" s="50">
        <v>25</v>
      </c>
      <c r="I138" s="41">
        <v>0</v>
      </c>
      <c r="J138" s="55">
        <v>1</v>
      </c>
      <c r="K138" s="220" t="s">
        <v>34</v>
      </c>
    </row>
    <row r="139" spans="1:11" s="39" customFormat="1" ht="45">
      <c r="A139" s="154" t="s">
        <v>367</v>
      </c>
      <c r="B139" s="185" t="s">
        <v>597</v>
      </c>
      <c r="C139" s="37" t="s">
        <v>26</v>
      </c>
      <c r="D139" s="9" t="s">
        <v>738</v>
      </c>
      <c r="E139" s="9" t="s">
        <v>375</v>
      </c>
      <c r="F139" s="9" t="s">
        <v>600</v>
      </c>
      <c r="G139" s="50">
        <v>22</v>
      </c>
      <c r="H139" s="50">
        <v>22</v>
      </c>
      <c r="I139" s="41">
        <v>0</v>
      </c>
      <c r="J139" s="55">
        <v>1</v>
      </c>
      <c r="K139" s="220" t="s">
        <v>34</v>
      </c>
    </row>
    <row r="140" spans="1:11" s="39" customFormat="1" ht="45">
      <c r="A140" s="154" t="s">
        <v>369</v>
      </c>
      <c r="B140" s="185" t="s">
        <v>597</v>
      </c>
      <c r="C140" s="37" t="s">
        <v>26</v>
      </c>
      <c r="D140" s="9" t="s">
        <v>738</v>
      </c>
      <c r="E140" s="9" t="s">
        <v>375</v>
      </c>
      <c r="F140" s="9" t="s">
        <v>381</v>
      </c>
      <c r="G140" s="37">
        <v>40</v>
      </c>
      <c r="H140" s="37">
        <v>40</v>
      </c>
      <c r="I140" s="41">
        <v>0</v>
      </c>
      <c r="J140" s="37">
        <v>2</v>
      </c>
      <c r="K140" s="220" t="s">
        <v>263</v>
      </c>
    </row>
    <row r="141" spans="1:11" s="39" customFormat="1" ht="36">
      <c r="A141" s="154" t="s">
        <v>371</v>
      </c>
      <c r="B141" s="192" t="s">
        <v>383</v>
      </c>
      <c r="C141" s="37" t="s">
        <v>869</v>
      </c>
      <c r="D141" s="37" t="s">
        <v>739</v>
      </c>
      <c r="E141" s="37" t="s">
        <v>384</v>
      </c>
      <c r="F141" s="37" t="s">
        <v>386</v>
      </c>
      <c r="G141" s="50">
        <v>30.6</v>
      </c>
      <c r="H141" s="54">
        <v>30.6</v>
      </c>
      <c r="I141" s="50">
        <v>0</v>
      </c>
      <c r="J141" s="55">
        <v>1</v>
      </c>
      <c r="K141" s="188" t="s">
        <v>253</v>
      </c>
    </row>
    <row r="142" spans="1:11" s="39" customFormat="1" ht="45">
      <c r="A142" s="154" t="s">
        <v>373</v>
      </c>
      <c r="B142" s="185" t="s">
        <v>597</v>
      </c>
      <c r="C142" s="37" t="s">
        <v>26</v>
      </c>
      <c r="D142" s="9" t="s">
        <v>738</v>
      </c>
      <c r="E142" s="37" t="s">
        <v>384</v>
      </c>
      <c r="F142" s="37" t="s">
        <v>389</v>
      </c>
      <c r="G142" s="37" t="s">
        <v>390</v>
      </c>
      <c r="H142" s="37" t="s">
        <v>390</v>
      </c>
      <c r="I142" s="37" t="s">
        <v>100</v>
      </c>
      <c r="J142" s="55">
        <v>7</v>
      </c>
      <c r="K142" s="188" t="s">
        <v>34</v>
      </c>
    </row>
    <row r="143" spans="1:11" s="39" customFormat="1" ht="45">
      <c r="A143" s="154" t="s">
        <v>794</v>
      </c>
      <c r="B143" s="185" t="s">
        <v>597</v>
      </c>
      <c r="C143" s="37" t="s">
        <v>26</v>
      </c>
      <c r="D143" s="9" t="s">
        <v>738</v>
      </c>
      <c r="E143" s="37" t="s">
        <v>384</v>
      </c>
      <c r="F143" s="37" t="s">
        <v>392</v>
      </c>
      <c r="G143" s="37" t="s">
        <v>300</v>
      </c>
      <c r="H143" s="37" t="s">
        <v>300</v>
      </c>
      <c r="I143" s="37" t="s">
        <v>100</v>
      </c>
      <c r="J143" s="55">
        <v>1</v>
      </c>
      <c r="K143" s="188" t="s">
        <v>34</v>
      </c>
    </row>
    <row r="144" spans="1:11" s="39" customFormat="1" ht="45">
      <c r="A144" s="154" t="s">
        <v>377</v>
      </c>
      <c r="B144" s="185" t="s">
        <v>597</v>
      </c>
      <c r="C144" s="37" t="s">
        <v>26</v>
      </c>
      <c r="D144" s="9" t="s">
        <v>738</v>
      </c>
      <c r="E144" s="37" t="s">
        <v>384</v>
      </c>
      <c r="F144" s="37" t="s">
        <v>394</v>
      </c>
      <c r="G144" s="37" t="s">
        <v>336</v>
      </c>
      <c r="H144" s="37" t="s">
        <v>336</v>
      </c>
      <c r="I144" s="37" t="s">
        <v>100</v>
      </c>
      <c r="J144" s="55">
        <v>1</v>
      </c>
      <c r="K144" s="188" t="s">
        <v>34</v>
      </c>
    </row>
    <row r="145" spans="1:11" s="39" customFormat="1" ht="45">
      <c r="A145" s="154" t="s">
        <v>379</v>
      </c>
      <c r="B145" s="185" t="s">
        <v>597</v>
      </c>
      <c r="C145" s="37" t="s">
        <v>26</v>
      </c>
      <c r="D145" s="9" t="s">
        <v>738</v>
      </c>
      <c r="E145" s="37" t="s">
        <v>384</v>
      </c>
      <c r="F145" s="37" t="s">
        <v>601</v>
      </c>
      <c r="G145" s="37" t="s">
        <v>184</v>
      </c>
      <c r="H145" s="37" t="s">
        <v>184</v>
      </c>
      <c r="I145" s="37" t="s">
        <v>100</v>
      </c>
      <c r="J145" s="55">
        <v>1</v>
      </c>
      <c r="K145" s="188" t="s">
        <v>34</v>
      </c>
    </row>
    <row r="146" spans="1:11" s="39" customFormat="1" ht="63.75" customHeight="1">
      <c r="A146" s="154" t="s">
        <v>380</v>
      </c>
      <c r="B146" s="192" t="s">
        <v>174</v>
      </c>
      <c r="C146" s="37" t="s">
        <v>334</v>
      </c>
      <c r="D146" s="7" t="s">
        <v>864</v>
      </c>
      <c r="E146" s="37" t="s">
        <v>231</v>
      </c>
      <c r="F146" s="37" t="s">
        <v>397</v>
      </c>
      <c r="G146" s="37" t="s">
        <v>398</v>
      </c>
      <c r="H146" s="37" t="s">
        <v>100</v>
      </c>
      <c r="I146" s="37" t="s">
        <v>398</v>
      </c>
      <c r="J146" s="37" t="s">
        <v>108</v>
      </c>
      <c r="K146" s="186" t="s">
        <v>115</v>
      </c>
    </row>
    <row r="147" spans="1:11" s="39" customFormat="1" ht="45">
      <c r="A147" s="154" t="s">
        <v>382</v>
      </c>
      <c r="B147" s="192" t="s">
        <v>255</v>
      </c>
      <c r="C147" s="9" t="s">
        <v>338</v>
      </c>
      <c r="D147" s="9" t="s">
        <v>594</v>
      </c>
      <c r="E147" s="37" t="s">
        <v>257</v>
      </c>
      <c r="F147" s="37" t="s">
        <v>400</v>
      </c>
      <c r="G147" s="50">
        <v>88</v>
      </c>
      <c r="H147" s="50">
        <v>0</v>
      </c>
      <c r="I147" s="41">
        <v>88</v>
      </c>
      <c r="J147" s="37" t="s">
        <v>108</v>
      </c>
      <c r="K147" s="188" t="s">
        <v>401</v>
      </c>
    </row>
    <row r="148" spans="1:11" s="39" customFormat="1" ht="48">
      <c r="A148" s="154" t="s">
        <v>385</v>
      </c>
      <c r="B148" s="192" t="s">
        <v>403</v>
      </c>
      <c r="C148" s="37" t="s">
        <v>404</v>
      </c>
      <c r="D148" s="37" t="s">
        <v>740</v>
      </c>
      <c r="E148" s="37" t="s">
        <v>384</v>
      </c>
      <c r="F148" s="37" t="s">
        <v>405</v>
      </c>
      <c r="G148" s="50">
        <v>40</v>
      </c>
      <c r="H148" s="50">
        <v>40</v>
      </c>
      <c r="I148" s="41">
        <v>0</v>
      </c>
      <c r="J148" s="41">
        <v>4</v>
      </c>
      <c r="K148" s="188" t="s">
        <v>34</v>
      </c>
    </row>
    <row r="149" spans="1:11" s="39" customFormat="1" ht="12.75">
      <c r="A149" s="135"/>
      <c r="B149" s="195" t="s">
        <v>116</v>
      </c>
      <c r="C149" s="77"/>
      <c r="D149" s="77"/>
      <c r="E149" s="77"/>
      <c r="F149" s="77"/>
      <c r="G149" s="45">
        <f>G150+G151+G152+G153+G154+G155+G156+G157+G158+G159+G160</f>
        <v>646.8</v>
      </c>
      <c r="H149" s="45">
        <f>H150+H151+H152+H153+H154+H155+H156+H157+H158+H159+H160</f>
        <v>411.8</v>
      </c>
      <c r="I149" s="45">
        <f>I150+I151+I152+I153+I154+I155+I156+I157+I158+I159+I160</f>
        <v>235</v>
      </c>
      <c r="J149" s="45">
        <f>J150+J151+J152+J153+J154+J155+J156+J157+J158+J159+J160</f>
        <v>28</v>
      </c>
      <c r="K149" s="203"/>
    </row>
    <row r="150" spans="1:11" s="39" customFormat="1" ht="36">
      <c r="A150" s="154" t="s">
        <v>387</v>
      </c>
      <c r="B150" s="192" t="s">
        <v>407</v>
      </c>
      <c r="C150" s="37" t="s">
        <v>408</v>
      </c>
      <c r="D150" s="37" t="s">
        <v>688</v>
      </c>
      <c r="E150" s="9" t="s">
        <v>409</v>
      </c>
      <c r="F150" s="9" t="s">
        <v>691</v>
      </c>
      <c r="G150" s="37" t="s">
        <v>410</v>
      </c>
      <c r="H150" s="37" t="s">
        <v>410</v>
      </c>
      <c r="I150" s="37" t="s">
        <v>100</v>
      </c>
      <c r="J150" s="37" t="s">
        <v>136</v>
      </c>
      <c r="K150" s="188" t="s">
        <v>263</v>
      </c>
    </row>
    <row r="151" spans="1:11" s="36" customFormat="1" ht="36">
      <c r="A151" s="154" t="s">
        <v>388</v>
      </c>
      <c r="B151" s="192" t="s">
        <v>412</v>
      </c>
      <c r="C151" s="37" t="s">
        <v>408</v>
      </c>
      <c r="D151" s="37" t="s">
        <v>688</v>
      </c>
      <c r="E151" s="9" t="s">
        <v>409</v>
      </c>
      <c r="F151" s="9" t="s">
        <v>689</v>
      </c>
      <c r="G151" s="37" t="s">
        <v>246</v>
      </c>
      <c r="H151" s="37" t="s">
        <v>246</v>
      </c>
      <c r="I151" s="37" t="s">
        <v>100</v>
      </c>
      <c r="J151" s="37" t="s">
        <v>101</v>
      </c>
      <c r="K151" s="188" t="s">
        <v>413</v>
      </c>
    </row>
    <row r="152" spans="1:11" s="39" customFormat="1" ht="36">
      <c r="A152" s="154" t="s">
        <v>391</v>
      </c>
      <c r="B152" s="192" t="s">
        <v>415</v>
      </c>
      <c r="C152" s="37" t="s">
        <v>408</v>
      </c>
      <c r="D152" s="37" t="s">
        <v>688</v>
      </c>
      <c r="E152" s="9" t="s">
        <v>409</v>
      </c>
      <c r="F152" s="9" t="s">
        <v>690</v>
      </c>
      <c r="G152" s="37" t="s">
        <v>150</v>
      </c>
      <c r="H152" s="37" t="s">
        <v>150</v>
      </c>
      <c r="I152" s="37" t="s">
        <v>100</v>
      </c>
      <c r="J152" s="37" t="s">
        <v>95</v>
      </c>
      <c r="K152" s="188" t="s">
        <v>115</v>
      </c>
    </row>
    <row r="153" spans="1:11" s="39" customFormat="1" ht="36">
      <c r="A153" s="154" t="s">
        <v>393</v>
      </c>
      <c r="B153" s="192" t="s">
        <v>417</v>
      </c>
      <c r="C153" s="37" t="s">
        <v>418</v>
      </c>
      <c r="D153" s="37" t="s">
        <v>741</v>
      </c>
      <c r="E153" s="9" t="s">
        <v>409</v>
      </c>
      <c r="F153" s="37" t="s">
        <v>692</v>
      </c>
      <c r="G153" s="41">
        <v>50</v>
      </c>
      <c r="H153" s="41">
        <v>0</v>
      </c>
      <c r="I153" s="41">
        <v>50</v>
      </c>
      <c r="J153" s="41">
        <v>2</v>
      </c>
      <c r="K153" s="188" t="s">
        <v>102</v>
      </c>
    </row>
    <row r="154" spans="1:11" s="39" customFormat="1" ht="36">
      <c r="A154" s="154" t="s">
        <v>395</v>
      </c>
      <c r="B154" s="192" t="s">
        <v>417</v>
      </c>
      <c r="C154" s="37" t="s">
        <v>418</v>
      </c>
      <c r="D154" s="37" t="s">
        <v>741</v>
      </c>
      <c r="E154" s="9" t="s">
        <v>409</v>
      </c>
      <c r="F154" s="37" t="s">
        <v>693</v>
      </c>
      <c r="G154" s="41">
        <v>54</v>
      </c>
      <c r="H154" s="41">
        <v>0</v>
      </c>
      <c r="I154" s="41">
        <v>54</v>
      </c>
      <c r="J154" s="41">
        <v>2</v>
      </c>
      <c r="K154" s="188" t="s">
        <v>247</v>
      </c>
    </row>
    <row r="155" spans="1:11" s="39" customFormat="1" ht="36">
      <c r="A155" s="154" t="s">
        <v>714</v>
      </c>
      <c r="B155" s="192" t="s">
        <v>417</v>
      </c>
      <c r="C155" s="37" t="s">
        <v>418</v>
      </c>
      <c r="D155" s="37" t="s">
        <v>741</v>
      </c>
      <c r="E155" s="9" t="s">
        <v>409</v>
      </c>
      <c r="F155" s="37" t="s">
        <v>694</v>
      </c>
      <c r="G155" s="41">
        <v>68</v>
      </c>
      <c r="H155" s="41">
        <v>0</v>
      </c>
      <c r="I155" s="41">
        <v>68</v>
      </c>
      <c r="J155" s="41">
        <v>2</v>
      </c>
      <c r="K155" s="188" t="s">
        <v>247</v>
      </c>
    </row>
    <row r="156" spans="1:11" s="39" customFormat="1" ht="36">
      <c r="A156" s="154" t="s">
        <v>396</v>
      </c>
      <c r="B156" s="192" t="s">
        <v>417</v>
      </c>
      <c r="C156" s="37" t="s">
        <v>418</v>
      </c>
      <c r="D156" s="37" t="s">
        <v>741</v>
      </c>
      <c r="E156" s="9" t="s">
        <v>409</v>
      </c>
      <c r="F156" s="37" t="s">
        <v>695</v>
      </c>
      <c r="G156" s="41">
        <v>35</v>
      </c>
      <c r="H156" s="41">
        <v>0</v>
      </c>
      <c r="I156" s="41">
        <v>35</v>
      </c>
      <c r="J156" s="41">
        <v>1</v>
      </c>
      <c r="K156" s="188" t="s">
        <v>247</v>
      </c>
    </row>
    <row r="157" spans="1:11" s="39" customFormat="1" ht="36">
      <c r="A157" s="154" t="s">
        <v>399</v>
      </c>
      <c r="B157" s="192" t="s">
        <v>417</v>
      </c>
      <c r="C157" s="37" t="s">
        <v>418</v>
      </c>
      <c r="D157" s="37" t="s">
        <v>741</v>
      </c>
      <c r="E157" s="9" t="s">
        <v>409</v>
      </c>
      <c r="F157" s="37" t="s">
        <v>704</v>
      </c>
      <c r="G157" s="41">
        <v>28</v>
      </c>
      <c r="H157" s="41">
        <v>0</v>
      </c>
      <c r="I157" s="41">
        <v>28</v>
      </c>
      <c r="J157" s="41">
        <v>1</v>
      </c>
      <c r="K157" s="188" t="s">
        <v>115</v>
      </c>
    </row>
    <row r="158" spans="1:11" s="39" customFormat="1" ht="36">
      <c r="A158" s="154" t="s">
        <v>402</v>
      </c>
      <c r="B158" s="192" t="s">
        <v>423</v>
      </c>
      <c r="C158" s="37" t="s">
        <v>424</v>
      </c>
      <c r="D158" s="37" t="s">
        <v>873</v>
      </c>
      <c r="E158" s="9" t="s">
        <v>409</v>
      </c>
      <c r="F158" s="37" t="s">
        <v>696</v>
      </c>
      <c r="G158" s="41">
        <v>27</v>
      </c>
      <c r="H158" s="41">
        <v>27</v>
      </c>
      <c r="I158" s="41">
        <v>0</v>
      </c>
      <c r="J158" s="41">
        <v>1</v>
      </c>
      <c r="K158" s="188" t="s">
        <v>28</v>
      </c>
    </row>
    <row r="159" spans="1:11" s="39" customFormat="1" ht="22.5">
      <c r="A159" s="154" t="s">
        <v>406</v>
      </c>
      <c r="B159" s="185" t="s">
        <v>426</v>
      </c>
      <c r="C159" s="9" t="s">
        <v>705</v>
      </c>
      <c r="D159" s="9" t="s">
        <v>697</v>
      </c>
      <c r="E159" s="9" t="s">
        <v>409</v>
      </c>
      <c r="F159" s="52" t="s">
        <v>427</v>
      </c>
      <c r="G159" s="41">
        <v>130</v>
      </c>
      <c r="H159" s="41">
        <v>130</v>
      </c>
      <c r="I159" s="41">
        <v>0</v>
      </c>
      <c r="J159" s="41">
        <v>3</v>
      </c>
      <c r="K159" s="188" t="s">
        <v>247</v>
      </c>
    </row>
    <row r="160" spans="1:11" s="39" customFormat="1" ht="22.5">
      <c r="A160" s="154" t="s">
        <v>411</v>
      </c>
      <c r="B160" s="185" t="s">
        <v>426</v>
      </c>
      <c r="C160" s="9" t="s">
        <v>705</v>
      </c>
      <c r="D160" s="9" t="s">
        <v>697</v>
      </c>
      <c r="E160" s="9" t="s">
        <v>409</v>
      </c>
      <c r="F160" s="9" t="s">
        <v>706</v>
      </c>
      <c r="G160" s="41">
        <v>32.8</v>
      </c>
      <c r="H160" s="41">
        <v>32.8</v>
      </c>
      <c r="I160" s="41">
        <v>0</v>
      </c>
      <c r="J160" s="41">
        <v>1</v>
      </c>
      <c r="K160" s="188" t="s">
        <v>429</v>
      </c>
    </row>
    <row r="161" spans="1:11" s="39" customFormat="1" ht="14.25" customHeight="1">
      <c r="A161" s="135"/>
      <c r="B161" s="195" t="s">
        <v>430</v>
      </c>
      <c r="C161" s="77"/>
      <c r="D161" s="77"/>
      <c r="E161" s="77"/>
      <c r="F161" s="77"/>
      <c r="G161" s="35">
        <f>G162+G163+G164+G165+G166+G167+G168+G169+G170+G171+G172+G173+G174</f>
        <v>608.5</v>
      </c>
      <c r="H161" s="35">
        <f>H162+H163+H164+H165+H166+H167+H168+H169+H170+H171+H172+H173+H174</f>
        <v>583.9</v>
      </c>
      <c r="I161" s="35">
        <f>I162+I163+I164+I165+I166+I167+I168+I169+I170+I171+I172+I173+I174</f>
        <v>24.6</v>
      </c>
      <c r="J161" s="35">
        <f>J162+J163+J164+J165+J166+J167+J168+J169+J170+J171+J172+J173+J174</f>
        <v>25</v>
      </c>
      <c r="K161" s="203"/>
    </row>
    <row r="162" spans="1:11" s="39" customFormat="1" ht="48">
      <c r="A162" s="154" t="s">
        <v>414</v>
      </c>
      <c r="B162" s="192" t="s">
        <v>597</v>
      </c>
      <c r="C162" s="37" t="s">
        <v>432</v>
      </c>
      <c r="D162" s="37" t="s">
        <v>664</v>
      </c>
      <c r="E162" s="37" t="s">
        <v>244</v>
      </c>
      <c r="F162" s="37" t="s">
        <v>665</v>
      </c>
      <c r="G162" s="37" t="s">
        <v>433</v>
      </c>
      <c r="H162" s="37" t="s">
        <v>433</v>
      </c>
      <c r="I162" s="37" t="s">
        <v>100</v>
      </c>
      <c r="J162" s="37" t="s">
        <v>95</v>
      </c>
      <c r="K162" s="188" t="s">
        <v>24</v>
      </c>
    </row>
    <row r="163" spans="1:11" s="36" customFormat="1" ht="48">
      <c r="A163" s="154" t="s">
        <v>416</v>
      </c>
      <c r="B163" s="192" t="s">
        <v>597</v>
      </c>
      <c r="C163" s="37" t="s">
        <v>432</v>
      </c>
      <c r="D163" s="37" t="s">
        <v>664</v>
      </c>
      <c r="E163" s="37" t="s">
        <v>244</v>
      </c>
      <c r="F163" s="37" t="s">
        <v>666</v>
      </c>
      <c r="G163" s="37" t="s">
        <v>435</v>
      </c>
      <c r="H163" s="37" t="s">
        <v>435</v>
      </c>
      <c r="I163" s="37" t="s">
        <v>100</v>
      </c>
      <c r="J163" s="37" t="s">
        <v>95</v>
      </c>
      <c r="K163" s="188" t="s">
        <v>24</v>
      </c>
    </row>
    <row r="164" spans="1:11" s="39" customFormat="1" ht="48">
      <c r="A164" s="154" t="s">
        <v>419</v>
      </c>
      <c r="B164" s="192" t="s">
        <v>597</v>
      </c>
      <c r="C164" s="37" t="s">
        <v>432</v>
      </c>
      <c r="D164" s="37" t="s">
        <v>664</v>
      </c>
      <c r="E164" s="37" t="s">
        <v>244</v>
      </c>
      <c r="F164" s="37" t="s">
        <v>667</v>
      </c>
      <c r="G164" s="37" t="s">
        <v>436</v>
      </c>
      <c r="H164" s="37" t="s">
        <v>436</v>
      </c>
      <c r="I164" s="37" t="s">
        <v>100</v>
      </c>
      <c r="J164" s="37" t="s">
        <v>101</v>
      </c>
      <c r="K164" s="188" t="s">
        <v>340</v>
      </c>
    </row>
    <row r="165" spans="1:11" s="39" customFormat="1" ht="48">
      <c r="A165" s="154" t="s">
        <v>398</v>
      </c>
      <c r="B165" s="192" t="s">
        <v>597</v>
      </c>
      <c r="C165" s="37" t="s">
        <v>432</v>
      </c>
      <c r="D165" s="37" t="s">
        <v>664</v>
      </c>
      <c r="E165" s="37" t="s">
        <v>244</v>
      </c>
      <c r="F165" s="37" t="s">
        <v>896</v>
      </c>
      <c r="G165" s="37" t="s">
        <v>184</v>
      </c>
      <c r="H165" s="37" t="s">
        <v>184</v>
      </c>
      <c r="I165" s="37" t="s">
        <v>100</v>
      </c>
      <c r="J165" s="37" t="s">
        <v>95</v>
      </c>
      <c r="K165" s="188" t="s">
        <v>24</v>
      </c>
    </row>
    <row r="166" spans="1:11" s="39" customFormat="1" ht="48">
      <c r="A166" s="154" t="s">
        <v>420</v>
      </c>
      <c r="B166" s="192" t="s">
        <v>597</v>
      </c>
      <c r="C166" s="37" t="s">
        <v>432</v>
      </c>
      <c r="D166" s="37" t="s">
        <v>664</v>
      </c>
      <c r="E166" s="37" t="s">
        <v>244</v>
      </c>
      <c r="F166" s="37" t="s">
        <v>668</v>
      </c>
      <c r="G166" s="37" t="s">
        <v>439</v>
      </c>
      <c r="H166" s="37" t="s">
        <v>439</v>
      </c>
      <c r="I166" s="37" t="s">
        <v>100</v>
      </c>
      <c r="J166" s="37" t="s">
        <v>101</v>
      </c>
      <c r="K166" s="188" t="s">
        <v>340</v>
      </c>
    </row>
    <row r="167" spans="1:11" s="39" customFormat="1" ht="48">
      <c r="A167" s="154" t="s">
        <v>421</v>
      </c>
      <c r="B167" s="192" t="s">
        <v>597</v>
      </c>
      <c r="C167" s="37" t="s">
        <v>432</v>
      </c>
      <c r="D167" s="37" t="s">
        <v>664</v>
      </c>
      <c r="E167" s="37" t="s">
        <v>244</v>
      </c>
      <c r="F167" s="90" t="s">
        <v>669</v>
      </c>
      <c r="G167" s="90" t="s">
        <v>171</v>
      </c>
      <c r="H167" s="90" t="s">
        <v>171</v>
      </c>
      <c r="I167" s="90" t="s">
        <v>100</v>
      </c>
      <c r="J167" s="90" t="s">
        <v>101</v>
      </c>
      <c r="K167" s="188" t="s">
        <v>340</v>
      </c>
    </row>
    <row r="168" spans="1:11" s="39" customFormat="1" ht="48">
      <c r="A168" s="154" t="s">
        <v>422</v>
      </c>
      <c r="B168" s="192" t="s">
        <v>597</v>
      </c>
      <c r="C168" s="90" t="s">
        <v>432</v>
      </c>
      <c r="D168" s="37" t="s">
        <v>664</v>
      </c>
      <c r="E168" s="153" t="s">
        <v>244</v>
      </c>
      <c r="F168" s="37" t="s">
        <v>670</v>
      </c>
      <c r="G168" s="37" t="s">
        <v>442</v>
      </c>
      <c r="H168" s="37" t="s">
        <v>442</v>
      </c>
      <c r="I168" s="37" t="s">
        <v>100</v>
      </c>
      <c r="J168" s="37" t="s">
        <v>101</v>
      </c>
      <c r="K168" s="188" t="s">
        <v>340</v>
      </c>
    </row>
    <row r="169" spans="1:11" s="39" customFormat="1" ht="45.75" customHeight="1">
      <c r="A169" s="154" t="s">
        <v>425</v>
      </c>
      <c r="B169" s="154" t="s">
        <v>255</v>
      </c>
      <c r="C169" s="154" t="s">
        <v>338</v>
      </c>
      <c r="D169" s="154" t="s">
        <v>874</v>
      </c>
      <c r="E169" s="154" t="s">
        <v>244</v>
      </c>
      <c r="F169" s="152" t="s">
        <v>671</v>
      </c>
      <c r="G169" s="37" t="s">
        <v>443</v>
      </c>
      <c r="H169" s="37" t="s">
        <v>443</v>
      </c>
      <c r="I169" s="37" t="s">
        <v>100</v>
      </c>
      <c r="J169" s="37" t="s">
        <v>108</v>
      </c>
      <c r="K169" s="188" t="s">
        <v>340</v>
      </c>
    </row>
    <row r="170" spans="1:11" s="39" customFormat="1" ht="36">
      <c r="A170" s="154" t="s">
        <v>428</v>
      </c>
      <c r="B170" s="154" t="s">
        <v>255</v>
      </c>
      <c r="C170" s="154" t="s">
        <v>338</v>
      </c>
      <c r="D170" s="154" t="s">
        <v>874</v>
      </c>
      <c r="E170" s="154" t="s">
        <v>244</v>
      </c>
      <c r="F170" s="152" t="s">
        <v>668</v>
      </c>
      <c r="G170" s="37" t="s">
        <v>251</v>
      </c>
      <c r="H170" s="37" t="s">
        <v>251</v>
      </c>
      <c r="I170" s="37" t="s">
        <v>100</v>
      </c>
      <c r="J170" s="37" t="s">
        <v>101</v>
      </c>
      <c r="K170" s="188" t="s">
        <v>340</v>
      </c>
    </row>
    <row r="171" spans="1:11" s="39" customFormat="1" ht="57.75" customHeight="1">
      <c r="A171" s="154" t="s">
        <v>431</v>
      </c>
      <c r="B171" s="154" t="s">
        <v>174</v>
      </c>
      <c r="C171" s="154" t="s">
        <v>175</v>
      </c>
      <c r="D171" s="7" t="s">
        <v>864</v>
      </c>
      <c r="E171" s="154" t="s">
        <v>244</v>
      </c>
      <c r="F171" s="152" t="s">
        <v>672</v>
      </c>
      <c r="G171" s="37" t="s">
        <v>259</v>
      </c>
      <c r="H171" s="37" t="s">
        <v>259</v>
      </c>
      <c r="I171" s="37" t="s">
        <v>100</v>
      </c>
      <c r="J171" s="37" t="s">
        <v>108</v>
      </c>
      <c r="K171" s="188" t="s">
        <v>340</v>
      </c>
    </row>
    <row r="172" spans="1:11" s="39" customFormat="1" ht="48">
      <c r="A172" s="154" t="s">
        <v>434</v>
      </c>
      <c r="B172" s="154" t="s">
        <v>673</v>
      </c>
      <c r="C172" s="154" t="s">
        <v>446</v>
      </c>
      <c r="D172" s="154" t="s">
        <v>742</v>
      </c>
      <c r="E172" s="154" t="s">
        <v>244</v>
      </c>
      <c r="F172" s="152" t="s">
        <v>875</v>
      </c>
      <c r="G172" s="37" t="s">
        <v>171</v>
      </c>
      <c r="H172" s="37" t="s">
        <v>171</v>
      </c>
      <c r="I172" s="37" t="s">
        <v>100</v>
      </c>
      <c r="J172" s="37" t="s">
        <v>95</v>
      </c>
      <c r="K172" s="188" t="s">
        <v>24</v>
      </c>
    </row>
    <row r="173" spans="1:11" s="39" customFormat="1" ht="36">
      <c r="A173" s="154" t="s">
        <v>250</v>
      </c>
      <c r="B173" s="229" t="s">
        <v>877</v>
      </c>
      <c r="C173" s="229" t="s">
        <v>295</v>
      </c>
      <c r="D173" s="229" t="s">
        <v>878</v>
      </c>
      <c r="E173" s="229" t="s">
        <v>244</v>
      </c>
      <c r="F173" s="229" t="s">
        <v>879</v>
      </c>
      <c r="G173" s="229" t="s">
        <v>880</v>
      </c>
      <c r="H173" s="229" t="s">
        <v>100</v>
      </c>
      <c r="I173" s="229" t="s">
        <v>880</v>
      </c>
      <c r="J173" s="229" t="s">
        <v>101</v>
      </c>
      <c r="K173" s="229" t="s">
        <v>340</v>
      </c>
    </row>
    <row r="174" spans="1:11" s="39" customFormat="1" ht="36">
      <c r="A174" s="154" t="s">
        <v>437</v>
      </c>
      <c r="B174" s="154" t="s">
        <v>448</v>
      </c>
      <c r="C174" s="154" t="s">
        <v>449</v>
      </c>
      <c r="D174" s="154" t="s">
        <v>674</v>
      </c>
      <c r="E174" s="154" t="s">
        <v>244</v>
      </c>
      <c r="F174" s="152" t="s">
        <v>876</v>
      </c>
      <c r="G174" s="37" t="s">
        <v>171</v>
      </c>
      <c r="H174" s="37" t="s">
        <v>171</v>
      </c>
      <c r="I174" s="37" t="s">
        <v>100</v>
      </c>
      <c r="J174" s="37" t="s">
        <v>95</v>
      </c>
      <c r="K174" s="188" t="s">
        <v>24</v>
      </c>
    </row>
    <row r="175" spans="1:11" s="39" customFormat="1" ht="15" customHeight="1">
      <c r="A175" s="135"/>
      <c r="B175" s="222" t="s">
        <v>450</v>
      </c>
      <c r="C175" s="91"/>
      <c r="D175" s="91"/>
      <c r="E175" s="91"/>
      <c r="F175" s="91"/>
      <c r="G175" s="92">
        <f>G176+G177+G178+G179+G180+G181+G182+G183+G184+G185</f>
        <v>698.6</v>
      </c>
      <c r="H175" s="93">
        <f>H176+H177+H178+H179+H180+H181+H182+H183+H184+H185</f>
        <v>602</v>
      </c>
      <c r="I175" s="92">
        <f>I176+I177+I178+I179+I180+I181+I182+I183+I184+I185</f>
        <v>96.6</v>
      </c>
      <c r="J175" s="93">
        <f>J176+J177+J178+J179+J180+J181+J182+J183+J184+J185</f>
        <v>15</v>
      </c>
      <c r="K175" s="223"/>
    </row>
    <row r="176" spans="1:11" s="39" customFormat="1" ht="44.25" customHeight="1">
      <c r="A176" s="154" t="s">
        <v>438</v>
      </c>
      <c r="B176" s="192" t="s">
        <v>452</v>
      </c>
      <c r="C176" s="37" t="s">
        <v>791</v>
      </c>
      <c r="D176" s="37" t="s">
        <v>887</v>
      </c>
      <c r="E176" s="37" t="s">
        <v>231</v>
      </c>
      <c r="F176" s="37" t="s">
        <v>897</v>
      </c>
      <c r="G176" s="37" t="s">
        <v>129</v>
      </c>
      <c r="H176" s="40">
        <v>0</v>
      </c>
      <c r="I176" s="40">
        <v>20</v>
      </c>
      <c r="J176" s="41">
        <v>1</v>
      </c>
      <c r="K176" s="188" t="s">
        <v>253</v>
      </c>
    </row>
    <row r="177" spans="1:11" s="39" customFormat="1" ht="48">
      <c r="A177" s="154" t="s">
        <v>440</v>
      </c>
      <c r="B177" s="192" t="s">
        <v>656</v>
      </c>
      <c r="C177" s="37" t="s">
        <v>454</v>
      </c>
      <c r="D177" s="37" t="s">
        <v>566</v>
      </c>
      <c r="E177" s="37" t="s">
        <v>455</v>
      </c>
      <c r="F177" s="37" t="s">
        <v>657</v>
      </c>
      <c r="G177" s="50" t="s">
        <v>456</v>
      </c>
      <c r="H177" s="50" t="s">
        <v>456</v>
      </c>
      <c r="I177" s="50">
        <v>0</v>
      </c>
      <c r="J177" s="37">
        <v>4</v>
      </c>
      <c r="K177" s="188" t="s">
        <v>102</v>
      </c>
    </row>
    <row r="178" spans="1:11" s="39" customFormat="1" ht="48">
      <c r="A178" s="154" t="s">
        <v>441</v>
      </c>
      <c r="B178" s="192" t="s">
        <v>656</v>
      </c>
      <c r="C178" s="37" t="s">
        <v>454</v>
      </c>
      <c r="D178" s="37" t="s">
        <v>566</v>
      </c>
      <c r="E178" s="37" t="s">
        <v>458</v>
      </c>
      <c r="F178" s="37" t="s">
        <v>658</v>
      </c>
      <c r="G178" s="50" t="s">
        <v>252</v>
      </c>
      <c r="H178" s="50" t="s">
        <v>252</v>
      </c>
      <c r="I178" s="50">
        <v>0</v>
      </c>
      <c r="J178" s="37">
        <v>2</v>
      </c>
      <c r="K178" s="188" t="s">
        <v>401</v>
      </c>
    </row>
    <row r="179" spans="1:11" s="39" customFormat="1" ht="48">
      <c r="A179" s="154" t="s">
        <v>303</v>
      </c>
      <c r="B179" s="192" t="s">
        <v>656</v>
      </c>
      <c r="C179" s="37" t="s">
        <v>454</v>
      </c>
      <c r="D179" s="37" t="s">
        <v>566</v>
      </c>
      <c r="E179" s="37" t="s">
        <v>460</v>
      </c>
      <c r="F179" s="37" t="s">
        <v>698</v>
      </c>
      <c r="G179" s="50" t="s">
        <v>273</v>
      </c>
      <c r="H179" s="50" t="s">
        <v>273</v>
      </c>
      <c r="I179" s="50">
        <v>0</v>
      </c>
      <c r="J179" s="37" t="s">
        <v>95</v>
      </c>
      <c r="K179" s="188" t="s">
        <v>193</v>
      </c>
    </row>
    <row r="180" spans="1:11" s="39" customFormat="1" ht="48">
      <c r="A180" s="154" t="s">
        <v>444</v>
      </c>
      <c r="B180" s="192" t="s">
        <v>656</v>
      </c>
      <c r="C180" s="37" t="s">
        <v>454</v>
      </c>
      <c r="D180" s="37" t="s">
        <v>566</v>
      </c>
      <c r="E180" s="37" t="s">
        <v>462</v>
      </c>
      <c r="F180" s="37" t="s">
        <v>659</v>
      </c>
      <c r="G180" s="50" t="s">
        <v>304</v>
      </c>
      <c r="H180" s="50" t="s">
        <v>304</v>
      </c>
      <c r="I180" s="50">
        <v>0</v>
      </c>
      <c r="J180" s="37" t="s">
        <v>95</v>
      </c>
      <c r="K180" s="188" t="s">
        <v>115</v>
      </c>
    </row>
    <row r="181" spans="1:11" s="39" customFormat="1" ht="48">
      <c r="A181" s="154" t="s">
        <v>410</v>
      </c>
      <c r="B181" s="192" t="s">
        <v>656</v>
      </c>
      <c r="C181" s="37" t="s">
        <v>454</v>
      </c>
      <c r="D181" s="37" t="s">
        <v>566</v>
      </c>
      <c r="E181" s="37" t="s">
        <v>464</v>
      </c>
      <c r="F181" s="37" t="s">
        <v>699</v>
      </c>
      <c r="G181" s="50" t="s">
        <v>215</v>
      </c>
      <c r="H181" s="50" t="s">
        <v>215</v>
      </c>
      <c r="I181" s="50">
        <v>0</v>
      </c>
      <c r="J181" s="37" t="s">
        <v>95</v>
      </c>
      <c r="K181" s="188" t="s">
        <v>193</v>
      </c>
    </row>
    <row r="182" spans="1:11" s="39" customFormat="1" ht="48">
      <c r="A182" s="154" t="s">
        <v>445</v>
      </c>
      <c r="B182" s="192" t="s">
        <v>656</v>
      </c>
      <c r="C182" s="37" t="s">
        <v>454</v>
      </c>
      <c r="D182" s="37" t="s">
        <v>566</v>
      </c>
      <c r="E182" s="37" t="s">
        <v>466</v>
      </c>
      <c r="F182" s="37" t="s">
        <v>700</v>
      </c>
      <c r="G182" s="50" t="s">
        <v>317</v>
      </c>
      <c r="H182" s="50" t="s">
        <v>317</v>
      </c>
      <c r="I182" s="50">
        <v>0</v>
      </c>
      <c r="J182" s="37" t="s">
        <v>101</v>
      </c>
      <c r="K182" s="188" t="s">
        <v>247</v>
      </c>
    </row>
    <row r="183" spans="1:11" s="39" customFormat="1" ht="48">
      <c r="A183" s="154" t="s">
        <v>447</v>
      </c>
      <c r="B183" s="192" t="s">
        <v>656</v>
      </c>
      <c r="C183" s="37" t="s">
        <v>454</v>
      </c>
      <c r="D183" s="37" t="s">
        <v>566</v>
      </c>
      <c r="E183" s="37" t="s">
        <v>468</v>
      </c>
      <c r="F183" s="37" t="s">
        <v>701</v>
      </c>
      <c r="G183" s="50" t="s">
        <v>254</v>
      </c>
      <c r="H183" s="50" t="s">
        <v>254</v>
      </c>
      <c r="I183" s="50">
        <v>0</v>
      </c>
      <c r="J183" s="37" t="s">
        <v>95</v>
      </c>
      <c r="K183" s="188" t="s">
        <v>193</v>
      </c>
    </row>
    <row r="184" spans="1:11" s="39" customFormat="1" ht="48">
      <c r="A184" s="154" t="s">
        <v>451</v>
      </c>
      <c r="B184" s="192" t="s">
        <v>656</v>
      </c>
      <c r="C184" s="37" t="s">
        <v>454</v>
      </c>
      <c r="D184" s="37" t="s">
        <v>566</v>
      </c>
      <c r="E184" s="37" t="s">
        <v>470</v>
      </c>
      <c r="F184" s="37" t="s">
        <v>702</v>
      </c>
      <c r="G184" s="87">
        <v>8</v>
      </c>
      <c r="H184" s="50">
        <v>8</v>
      </c>
      <c r="I184" s="87">
        <v>0</v>
      </c>
      <c r="J184" s="37" t="s">
        <v>95</v>
      </c>
      <c r="K184" s="188" t="s">
        <v>881</v>
      </c>
    </row>
    <row r="185" spans="1:11" s="39" customFormat="1" ht="48">
      <c r="A185" s="154" t="s">
        <v>453</v>
      </c>
      <c r="B185" s="192" t="s">
        <v>255</v>
      </c>
      <c r="C185" s="7" t="s">
        <v>338</v>
      </c>
      <c r="D185" s="7" t="s">
        <v>807</v>
      </c>
      <c r="E185" s="37" t="s">
        <v>257</v>
      </c>
      <c r="F185" s="37" t="s">
        <v>703</v>
      </c>
      <c r="G185" s="87">
        <v>76.6</v>
      </c>
      <c r="H185" s="50">
        <v>0</v>
      </c>
      <c r="I185" s="87">
        <v>76.6</v>
      </c>
      <c r="J185" s="37" t="s">
        <v>95</v>
      </c>
      <c r="K185" s="188" t="s">
        <v>34</v>
      </c>
    </row>
    <row r="186" spans="1:11" s="39" customFormat="1" ht="15" customHeight="1">
      <c r="A186" s="135"/>
      <c r="B186" s="195" t="s">
        <v>803</v>
      </c>
      <c r="C186" s="77"/>
      <c r="D186" s="77"/>
      <c r="E186" s="77"/>
      <c r="F186" s="77"/>
      <c r="G186" s="35">
        <f>G187+G188+G189+G190+G191+G192+G193</f>
        <v>425.5</v>
      </c>
      <c r="H186" s="35">
        <f>H187+H188+H189+H190+H191+H192+H193</f>
        <v>299.5</v>
      </c>
      <c r="I186" s="35">
        <f>I187+I188+I189+I190+I191+I192+I193</f>
        <v>126</v>
      </c>
      <c r="J186" s="35">
        <f>J187+J188+J189+J190+J191+J192+J193</f>
        <v>14</v>
      </c>
      <c r="K186" s="203"/>
    </row>
    <row r="187" spans="1:11" s="39" customFormat="1" ht="45">
      <c r="A187" s="154" t="s">
        <v>457</v>
      </c>
      <c r="B187" s="185" t="s">
        <v>597</v>
      </c>
      <c r="C187" s="37" t="s">
        <v>26</v>
      </c>
      <c r="D187" s="9" t="s">
        <v>553</v>
      </c>
      <c r="E187" s="9" t="s">
        <v>375</v>
      </c>
      <c r="F187" s="9" t="s">
        <v>554</v>
      </c>
      <c r="G187" s="41">
        <v>113.5</v>
      </c>
      <c r="H187" s="41">
        <v>113.5</v>
      </c>
      <c r="I187" s="41">
        <v>0</v>
      </c>
      <c r="J187" s="41">
        <v>2</v>
      </c>
      <c r="K187" s="188" t="s">
        <v>115</v>
      </c>
    </row>
    <row r="188" spans="1:11" s="39" customFormat="1" ht="45">
      <c r="A188" s="154" t="s">
        <v>459</v>
      </c>
      <c r="B188" s="185" t="s">
        <v>597</v>
      </c>
      <c r="C188" s="37" t="s">
        <v>26</v>
      </c>
      <c r="D188" s="9" t="s">
        <v>553</v>
      </c>
      <c r="E188" s="9" t="s">
        <v>375</v>
      </c>
      <c r="F188" s="9" t="s">
        <v>555</v>
      </c>
      <c r="G188" s="41">
        <v>67.2</v>
      </c>
      <c r="H188" s="41">
        <v>67.2</v>
      </c>
      <c r="I188" s="41">
        <v>0</v>
      </c>
      <c r="J188" s="41">
        <v>2</v>
      </c>
      <c r="K188" s="188" t="s">
        <v>115</v>
      </c>
    </row>
    <row r="189" spans="1:11" s="39" customFormat="1" ht="57">
      <c r="A189" s="154" t="s">
        <v>461</v>
      </c>
      <c r="B189" s="192" t="s">
        <v>243</v>
      </c>
      <c r="C189" s="37" t="s">
        <v>282</v>
      </c>
      <c r="D189" s="9" t="s">
        <v>743</v>
      </c>
      <c r="E189" s="9" t="s">
        <v>244</v>
      </c>
      <c r="F189" s="9" t="s">
        <v>556</v>
      </c>
      <c r="G189" s="41">
        <v>87</v>
      </c>
      <c r="H189" s="41">
        <v>0</v>
      </c>
      <c r="I189" s="41">
        <v>87</v>
      </c>
      <c r="J189" s="37" t="s">
        <v>101</v>
      </c>
      <c r="K189" s="188" t="s">
        <v>247</v>
      </c>
    </row>
    <row r="190" spans="1:11" s="39" customFormat="1" ht="57" customHeight="1">
      <c r="A190" s="154" t="s">
        <v>463</v>
      </c>
      <c r="B190" s="185" t="s">
        <v>597</v>
      </c>
      <c r="C190" s="37" t="s">
        <v>26</v>
      </c>
      <c r="D190" s="9" t="s">
        <v>553</v>
      </c>
      <c r="E190" s="37" t="s">
        <v>231</v>
      </c>
      <c r="F190" s="37" t="s">
        <v>557</v>
      </c>
      <c r="G190" s="37" t="s">
        <v>188</v>
      </c>
      <c r="H190" s="37" t="s">
        <v>188</v>
      </c>
      <c r="I190" s="37" t="s">
        <v>100</v>
      </c>
      <c r="J190" s="37" t="s">
        <v>95</v>
      </c>
      <c r="K190" s="188" t="s">
        <v>34</v>
      </c>
    </row>
    <row r="191" spans="1:11" s="39" customFormat="1" ht="48" customHeight="1">
      <c r="A191" s="154" t="s">
        <v>465</v>
      </c>
      <c r="B191" s="192" t="s">
        <v>471</v>
      </c>
      <c r="C191" s="85" t="s">
        <v>278</v>
      </c>
      <c r="D191" s="9" t="s">
        <v>558</v>
      </c>
      <c r="E191" s="37" t="s">
        <v>231</v>
      </c>
      <c r="F191" s="37" t="s">
        <v>472</v>
      </c>
      <c r="G191" s="41">
        <v>56</v>
      </c>
      <c r="H191" s="41">
        <v>56</v>
      </c>
      <c r="I191" s="41">
        <v>0</v>
      </c>
      <c r="J191" s="41">
        <v>4</v>
      </c>
      <c r="K191" s="188" t="s">
        <v>263</v>
      </c>
    </row>
    <row r="192" spans="1:11" s="39" customFormat="1" ht="60.75" customHeight="1">
      <c r="A192" s="154" t="s">
        <v>467</v>
      </c>
      <c r="B192" s="192" t="s">
        <v>174</v>
      </c>
      <c r="C192" s="40" t="s">
        <v>175</v>
      </c>
      <c r="D192" s="7" t="s">
        <v>864</v>
      </c>
      <c r="E192" s="9" t="s">
        <v>244</v>
      </c>
      <c r="F192" s="37" t="s">
        <v>559</v>
      </c>
      <c r="G192" s="50">
        <v>39</v>
      </c>
      <c r="H192" s="40">
        <v>0</v>
      </c>
      <c r="I192" s="50">
        <v>39</v>
      </c>
      <c r="J192" s="41">
        <v>2</v>
      </c>
      <c r="K192" s="188" t="s">
        <v>115</v>
      </c>
    </row>
    <row r="193" spans="1:11" s="39" customFormat="1" ht="60.75" customHeight="1">
      <c r="A193" s="154" t="s">
        <v>469</v>
      </c>
      <c r="B193" s="185" t="s">
        <v>597</v>
      </c>
      <c r="C193" s="37" t="s">
        <v>26</v>
      </c>
      <c r="D193" s="9" t="s">
        <v>553</v>
      </c>
      <c r="E193" s="242" t="s">
        <v>375</v>
      </c>
      <c r="F193" s="242" t="s">
        <v>883</v>
      </c>
      <c r="G193" s="248">
        <v>30.8</v>
      </c>
      <c r="H193" s="248">
        <v>30.8</v>
      </c>
      <c r="I193" s="248">
        <v>0</v>
      </c>
      <c r="J193" s="248">
        <v>1</v>
      </c>
      <c r="K193" s="247" t="s">
        <v>34</v>
      </c>
    </row>
    <row r="194" spans="1:11" s="39" customFormat="1" ht="12.75">
      <c r="A194" s="132"/>
      <c r="B194" s="194"/>
      <c r="C194" s="3"/>
      <c r="D194" s="3"/>
      <c r="E194" s="3"/>
      <c r="F194" s="94" t="s">
        <v>473</v>
      </c>
      <c r="G194" s="48">
        <f>G71+G86+G102+G114+G121+G132+G149+G161+G175+G186</f>
        <v>6910.8</v>
      </c>
      <c r="H194" s="48">
        <f>H71+H86+H102+H114+H121+H132+H149+H161+H175+H186</f>
        <v>5111.3</v>
      </c>
      <c r="I194" s="48">
        <f>I71+I86+I102+I114+I121+I132+I149+I161+I175+I186</f>
        <v>1799.4999999999998</v>
      </c>
      <c r="J194" s="48">
        <f>J71+J86+J102+J114+J121+J132+J149+J161+J175+J186</f>
        <v>251</v>
      </c>
      <c r="K194" s="200"/>
    </row>
    <row r="195" spans="1:11" s="39" customFormat="1" ht="12.75">
      <c r="A195" s="132"/>
      <c r="B195" s="194"/>
      <c r="C195" s="3"/>
      <c r="D195" s="3"/>
      <c r="E195" s="3"/>
      <c r="F195" s="47" t="s">
        <v>474</v>
      </c>
      <c r="G195" s="95">
        <f>G22+G54+G194</f>
        <v>8583</v>
      </c>
      <c r="H195" s="95">
        <f>H22+H54+H194</f>
        <v>6303.5</v>
      </c>
      <c r="I195" s="95">
        <f>I22+I54+I194</f>
        <v>2279.5</v>
      </c>
      <c r="J195" s="95">
        <f>J22+J54+J194</f>
        <v>305</v>
      </c>
      <c r="K195" s="200"/>
    </row>
    <row r="196" spans="1:11" ht="12.75">
      <c r="A196" s="132"/>
      <c r="B196" s="194"/>
      <c r="C196" s="3"/>
      <c r="D196" s="3"/>
      <c r="E196" s="3"/>
      <c r="F196" s="47" t="s">
        <v>475</v>
      </c>
      <c r="G196" s="96">
        <f>G55</f>
        <v>359.2</v>
      </c>
      <c r="H196" s="96">
        <f>H55</f>
        <v>310.9</v>
      </c>
      <c r="I196" s="47">
        <f>I55</f>
        <v>48.3</v>
      </c>
      <c r="J196" s="97">
        <f>J55</f>
        <v>12</v>
      </c>
      <c r="K196" s="200"/>
    </row>
    <row r="197" spans="1:11" ht="12.75">
      <c r="A197" s="132"/>
      <c r="B197" s="194"/>
      <c r="C197" s="3"/>
      <c r="D197" s="3"/>
      <c r="E197" s="3"/>
      <c r="F197" s="47" t="s">
        <v>217</v>
      </c>
      <c r="G197" s="95">
        <f>G62</f>
        <v>1184.7</v>
      </c>
      <c r="H197" s="95">
        <f>H62</f>
        <v>72.1</v>
      </c>
      <c r="I197" s="47">
        <f>I62</f>
        <v>1112.6</v>
      </c>
      <c r="J197" s="97">
        <f>J62</f>
        <v>23</v>
      </c>
      <c r="K197" s="200"/>
    </row>
    <row r="198" spans="1:11" ht="12.75">
      <c r="A198" s="132"/>
      <c r="B198" s="194"/>
      <c r="C198" s="3"/>
      <c r="D198" s="3"/>
      <c r="E198" s="3"/>
      <c r="F198" s="47" t="s">
        <v>476</v>
      </c>
      <c r="G198" s="241">
        <f>G195+G196+G197</f>
        <v>10126.900000000001</v>
      </c>
      <c r="H198" s="241">
        <f>H195+H196+H197</f>
        <v>6686.5</v>
      </c>
      <c r="I198" s="241">
        <f>I195+I196+I197</f>
        <v>3440.4</v>
      </c>
      <c r="J198" s="241">
        <f>J195+J196+J197</f>
        <v>340</v>
      </c>
      <c r="K198" s="200"/>
    </row>
    <row r="199" spans="1:11" ht="12.75">
      <c r="A199" s="132"/>
      <c r="B199" s="194"/>
      <c r="C199" s="3"/>
      <c r="D199" s="3"/>
      <c r="E199" s="3"/>
      <c r="F199" s="3"/>
      <c r="G199" s="3"/>
      <c r="H199" s="3"/>
      <c r="I199" s="3"/>
      <c r="J199" s="3"/>
      <c r="K199" s="200"/>
    </row>
    <row r="200" spans="1:11" ht="12.75">
      <c r="A200" s="132"/>
      <c r="B200" s="194"/>
      <c r="C200" s="3"/>
      <c r="D200" s="3"/>
      <c r="E200" s="3"/>
      <c r="F200" s="3"/>
      <c r="G200" s="3"/>
      <c r="H200" s="3"/>
      <c r="I200" s="3"/>
      <c r="J200" s="3"/>
      <c r="K200" s="200"/>
    </row>
    <row r="201" spans="1:11" ht="12.75">
      <c r="A201" s="132"/>
      <c r="B201" s="216"/>
      <c r="C201" s="140"/>
      <c r="D201" s="140"/>
      <c r="E201" s="140"/>
      <c r="F201" s="140"/>
      <c r="G201" s="140"/>
      <c r="H201" s="140"/>
      <c r="I201" s="140"/>
      <c r="J201" s="140"/>
      <c r="K201" s="217"/>
    </row>
    <row r="202" spans="1:11" ht="12.75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</row>
    <row r="203" spans="1:11" s="99" customFormat="1" ht="12.7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</row>
    <row r="204" spans="1:11" s="99" customFormat="1" ht="23.25" customHeight="1">
      <c r="A204" s="98"/>
      <c r="B204" s="250" t="s">
        <v>902</v>
      </c>
      <c r="C204" s="250"/>
      <c r="D204" s="100"/>
      <c r="E204" s="98"/>
      <c r="F204" s="98"/>
      <c r="G204" s="98"/>
      <c r="H204" s="98"/>
      <c r="I204" s="98"/>
      <c r="J204" s="98"/>
      <c r="K204" s="98"/>
    </row>
    <row r="205" spans="1:11" s="99" customFormat="1" ht="12.75">
      <c r="A205" s="98"/>
      <c r="B205" s="98"/>
      <c r="C205" s="98"/>
      <c r="D205" s="98"/>
      <c r="E205" s="98"/>
      <c r="F205" s="98" t="s">
        <v>183</v>
      </c>
      <c r="G205" s="98"/>
      <c r="H205" s="98"/>
      <c r="I205" s="98"/>
      <c r="J205" s="98"/>
      <c r="K205" s="98"/>
    </row>
    <row r="206" spans="1:11" s="99" customFormat="1" ht="27" customHeight="1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</row>
    <row r="207" spans="1:11" s="99" customFormat="1" ht="41.25" customHeight="1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</row>
    <row r="208" spans="1:11" s="99" customFormat="1" ht="12.7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</row>
    <row r="209" spans="1:11" s="99" customFormat="1" ht="12.7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</row>
    <row r="210" spans="1:11" s="99" customFormat="1" ht="12.7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</row>
    <row r="211" spans="1:11" s="99" customFormat="1" ht="12.75">
      <c r="A211" s="33"/>
      <c r="B211" s="98"/>
      <c r="C211" s="98"/>
      <c r="D211" s="98"/>
      <c r="E211" s="98"/>
      <c r="F211" s="98"/>
      <c r="G211" s="98"/>
      <c r="H211" s="98"/>
      <c r="I211" s="98"/>
      <c r="J211" s="98"/>
      <c r="K211" s="98"/>
    </row>
    <row r="212" spans="1:11" s="99" customFormat="1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1" s="99" customFormat="1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</row>
    <row r="235" spans="2:11" ht="12.75">
      <c r="B235" s="99"/>
      <c r="C235" s="99"/>
      <c r="D235" s="99"/>
      <c r="E235" s="99"/>
      <c r="F235" s="99"/>
      <c r="G235" s="99"/>
      <c r="H235" s="99"/>
      <c r="I235" s="99"/>
      <c r="J235" s="99"/>
      <c r="K235" s="99"/>
    </row>
    <row r="236" spans="2:11" ht="12.75">
      <c r="B236" s="99"/>
      <c r="C236" s="99"/>
      <c r="D236" s="99"/>
      <c r="E236" s="99"/>
      <c r="F236" s="99"/>
      <c r="G236" s="99"/>
      <c r="H236" s="99"/>
      <c r="I236" s="99"/>
      <c r="J236" s="99"/>
      <c r="K236" s="99"/>
    </row>
    <row r="237" spans="2:11" ht="12.75">
      <c r="B237" s="99"/>
      <c r="C237" s="99"/>
      <c r="D237" s="99"/>
      <c r="E237" s="99"/>
      <c r="F237" s="99"/>
      <c r="G237" s="99"/>
      <c r="H237" s="99"/>
      <c r="I237" s="99"/>
      <c r="J237" s="99"/>
      <c r="K237" s="99"/>
    </row>
    <row r="238" spans="2:11" ht="12.75">
      <c r="B238" s="99"/>
      <c r="C238" s="99"/>
      <c r="D238" s="99"/>
      <c r="E238" s="99"/>
      <c r="F238" s="99"/>
      <c r="G238" s="99"/>
      <c r="H238" s="99"/>
      <c r="I238" s="99"/>
      <c r="J238" s="99"/>
      <c r="K238" s="99"/>
    </row>
    <row r="239" spans="2:11" ht="12.75">
      <c r="B239" s="99"/>
      <c r="C239" s="99"/>
      <c r="D239" s="99"/>
      <c r="E239" s="99"/>
      <c r="F239" s="99"/>
      <c r="G239" s="99"/>
      <c r="H239" s="99"/>
      <c r="I239" s="99"/>
      <c r="J239" s="99"/>
      <c r="K239" s="99"/>
    </row>
    <row r="240" spans="2:11" ht="12.75">
      <c r="B240" s="99"/>
      <c r="C240" s="99"/>
      <c r="D240" s="99"/>
      <c r="E240" s="99"/>
      <c r="F240" s="99"/>
      <c r="G240" s="99"/>
      <c r="H240" s="99"/>
      <c r="I240" s="99"/>
      <c r="J240" s="99"/>
      <c r="K240" s="99"/>
    </row>
    <row r="241" spans="2:11" ht="12.75">
      <c r="B241" s="99"/>
      <c r="C241" s="99"/>
      <c r="D241" s="99"/>
      <c r="E241" s="99"/>
      <c r="F241" s="99"/>
      <c r="G241" s="99"/>
      <c r="H241" s="99"/>
      <c r="I241" s="99"/>
      <c r="J241" s="99"/>
      <c r="K241" s="99"/>
    </row>
    <row r="242" spans="2:11" ht="12.75">
      <c r="B242" s="99"/>
      <c r="C242" s="99"/>
      <c r="D242" s="99"/>
      <c r="E242" s="99"/>
      <c r="F242" s="99"/>
      <c r="G242" s="99"/>
      <c r="H242" s="99"/>
      <c r="I242" s="99"/>
      <c r="J242" s="99"/>
      <c r="K242" s="99"/>
    </row>
    <row r="243" spans="2:11" ht="12.75">
      <c r="B243" s="99"/>
      <c r="C243" s="99"/>
      <c r="D243" s="99"/>
      <c r="E243" s="99"/>
      <c r="F243" s="99"/>
      <c r="G243" s="99"/>
      <c r="H243" s="99"/>
      <c r="I243" s="99"/>
      <c r="J243" s="99"/>
      <c r="K243" s="99"/>
    </row>
    <row r="244" spans="2:11" ht="12.75">
      <c r="B244" s="99"/>
      <c r="C244" s="99"/>
      <c r="D244" s="99"/>
      <c r="E244" s="99"/>
      <c r="F244" s="99"/>
      <c r="G244" s="99"/>
      <c r="H244" s="99"/>
      <c r="I244" s="99"/>
      <c r="J244" s="99"/>
      <c r="K244" s="99"/>
    </row>
    <row r="245" spans="2:11" ht="12.75">
      <c r="B245" s="99"/>
      <c r="C245" s="99"/>
      <c r="D245" s="99"/>
      <c r="E245" s="99"/>
      <c r="F245" s="99"/>
      <c r="G245" s="99"/>
      <c r="H245" s="99"/>
      <c r="I245" s="99"/>
      <c r="J245" s="99"/>
      <c r="K245" s="99"/>
    </row>
    <row r="246" spans="2:11" ht="12.75">
      <c r="B246" s="99"/>
      <c r="C246" s="99"/>
      <c r="D246" s="99"/>
      <c r="E246" s="99"/>
      <c r="F246" s="99"/>
      <c r="G246" s="99"/>
      <c r="H246" s="99"/>
      <c r="I246" s="99"/>
      <c r="J246" s="99"/>
      <c r="K246" s="99"/>
    </row>
    <row r="247" spans="2:11" ht="12.75">
      <c r="B247" s="99"/>
      <c r="C247" s="99"/>
      <c r="D247" s="99"/>
      <c r="E247" s="99"/>
      <c r="F247" s="99"/>
      <c r="G247" s="99"/>
      <c r="H247" s="99"/>
      <c r="I247" s="99"/>
      <c r="J247" s="99"/>
      <c r="K247" s="99"/>
    </row>
    <row r="248" spans="2:11" ht="12.75">
      <c r="B248" s="99"/>
      <c r="C248" s="99"/>
      <c r="D248" s="99"/>
      <c r="E248" s="99"/>
      <c r="F248" s="99"/>
      <c r="G248" s="99"/>
      <c r="H248" s="99"/>
      <c r="I248" s="99"/>
      <c r="J248" s="99"/>
      <c r="K248" s="99"/>
    </row>
    <row r="249" spans="2:11" ht="12.75">
      <c r="B249" s="99"/>
      <c r="C249" s="99"/>
      <c r="D249" s="99"/>
      <c r="E249" s="99"/>
      <c r="F249" s="99"/>
      <c r="G249" s="99"/>
      <c r="H249" s="99"/>
      <c r="I249" s="99"/>
      <c r="J249" s="99"/>
      <c r="K249" s="99"/>
    </row>
    <row r="250" spans="2:11" ht="12.75">
      <c r="B250" s="99"/>
      <c r="C250" s="99"/>
      <c r="D250" s="99"/>
      <c r="E250" s="99"/>
      <c r="F250" s="99"/>
      <c r="G250" s="99"/>
      <c r="H250" s="99"/>
      <c r="I250" s="99"/>
      <c r="J250" s="99"/>
      <c r="K250" s="99"/>
    </row>
    <row r="251" spans="2:11" ht="12.75">
      <c r="B251" s="99"/>
      <c r="C251" s="99"/>
      <c r="D251" s="99"/>
      <c r="E251" s="99"/>
      <c r="F251" s="99"/>
      <c r="G251" s="99"/>
      <c r="H251" s="99"/>
      <c r="I251" s="99"/>
      <c r="J251" s="99"/>
      <c r="K251" s="99"/>
    </row>
    <row r="252" spans="2:11" ht="12.75">
      <c r="B252" s="99"/>
      <c r="C252" s="99"/>
      <c r="D252" s="99"/>
      <c r="E252" s="99"/>
      <c r="F252" s="99"/>
      <c r="G252" s="99"/>
      <c r="H252" s="99"/>
      <c r="I252" s="99"/>
      <c r="J252" s="99"/>
      <c r="K252" s="99"/>
    </row>
    <row r="253" spans="2:11" ht="12.75">
      <c r="B253" s="99"/>
      <c r="C253" s="99"/>
      <c r="D253" s="99"/>
      <c r="E253" s="99"/>
      <c r="F253" s="99"/>
      <c r="G253" s="99"/>
      <c r="H253" s="99"/>
      <c r="I253" s="99"/>
      <c r="J253" s="99"/>
      <c r="K253" s="99"/>
    </row>
    <row r="254" spans="2:11" ht="12.75">
      <c r="B254" s="99"/>
      <c r="C254" s="99"/>
      <c r="D254" s="99"/>
      <c r="E254" s="99"/>
      <c r="F254" s="99"/>
      <c r="G254" s="99"/>
      <c r="H254" s="99"/>
      <c r="I254" s="99"/>
      <c r="J254" s="99"/>
      <c r="K254" s="99"/>
    </row>
    <row r="255" spans="2:11" ht="12.75">
      <c r="B255" s="99"/>
      <c r="C255" s="99"/>
      <c r="D255" s="99"/>
      <c r="E255" s="99"/>
      <c r="F255" s="99"/>
      <c r="G255" s="99"/>
      <c r="H255" s="99"/>
      <c r="I255" s="99"/>
      <c r="J255" s="99"/>
      <c r="K255" s="99"/>
    </row>
    <row r="256" spans="2:11" ht="12.75">
      <c r="B256" s="99"/>
      <c r="C256" s="99"/>
      <c r="D256" s="99"/>
      <c r="E256" s="99"/>
      <c r="F256" s="99"/>
      <c r="G256" s="99"/>
      <c r="H256" s="99"/>
      <c r="I256" s="99"/>
      <c r="J256" s="99"/>
      <c r="K256" s="99"/>
    </row>
    <row r="257" spans="2:11" ht="12.75">
      <c r="B257" s="99"/>
      <c r="C257" s="99"/>
      <c r="D257" s="99"/>
      <c r="E257" s="99"/>
      <c r="F257" s="99"/>
      <c r="G257" s="99"/>
      <c r="H257" s="99"/>
      <c r="I257" s="99"/>
      <c r="J257" s="99"/>
      <c r="K257" s="99"/>
    </row>
    <row r="258" spans="2:11" ht="12.75">
      <c r="B258" s="99"/>
      <c r="C258" s="99"/>
      <c r="D258" s="99"/>
      <c r="E258" s="99"/>
      <c r="F258" s="99"/>
      <c r="G258" s="99"/>
      <c r="H258" s="99"/>
      <c r="I258" s="99"/>
      <c r="J258" s="99"/>
      <c r="K258" s="99"/>
    </row>
  </sheetData>
  <sheetProtection/>
  <mergeCells count="16">
    <mergeCell ref="G4:G5"/>
    <mergeCell ref="H4:I4"/>
    <mergeCell ref="B8:K8"/>
    <mergeCell ref="B23:K23"/>
    <mergeCell ref="B70:K70"/>
    <mergeCell ref="B204:C204"/>
    <mergeCell ref="A1:K1"/>
    <mergeCell ref="A3:A5"/>
    <mergeCell ref="B3:B5"/>
    <mergeCell ref="C3:C5"/>
    <mergeCell ref="D3:D5"/>
    <mergeCell ref="E3:E5"/>
    <mergeCell ref="F3:F5"/>
    <mergeCell ref="G3:I3"/>
    <mergeCell ref="J3:J5"/>
    <mergeCell ref="K3:K5"/>
  </mergeCells>
  <printOptions/>
  <pageMargins left="0.45972222222222225" right="0.2" top="0.1902777777777778" bottom="0.2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7"/>
  <sheetViews>
    <sheetView view="pageBreakPreview" zoomScaleNormal="90" zoomScaleSheetLayoutView="100" zoomScalePageLayoutView="0" workbookViewId="0" topLeftCell="C1">
      <selection activeCell="A2" sqref="A2:J2"/>
    </sheetView>
  </sheetViews>
  <sheetFormatPr defaultColWidth="9.125" defaultRowHeight="12.75"/>
  <cols>
    <col min="1" max="1" width="4.50390625" style="33" customWidth="1"/>
    <col min="2" max="2" width="19.375" style="33" customWidth="1"/>
    <col min="3" max="3" width="24.875" style="33" customWidth="1"/>
    <col min="4" max="4" width="26.50390625" style="33" customWidth="1"/>
    <col min="5" max="5" width="32.625" style="33" customWidth="1"/>
    <col min="6" max="6" width="17.50390625" style="33" customWidth="1"/>
    <col min="7" max="7" width="11.50390625" style="33" customWidth="1"/>
    <col min="8" max="8" width="9.625" style="33" customWidth="1"/>
    <col min="9" max="9" width="10.375" style="33" customWidth="1"/>
    <col min="10" max="10" width="11.50390625" style="33" customWidth="1"/>
    <col min="11" max="16384" width="9.125" style="33" customWidth="1"/>
  </cols>
  <sheetData>
    <row r="2" spans="1:10" ht="23.25" customHeight="1">
      <c r="A2" s="253" t="s">
        <v>813</v>
      </c>
      <c r="B2" s="253"/>
      <c r="C2" s="253"/>
      <c r="D2" s="253"/>
      <c r="E2" s="253"/>
      <c r="F2" s="253"/>
      <c r="G2" s="253"/>
      <c r="H2" s="253"/>
      <c r="I2" s="253"/>
      <c r="J2" s="253"/>
    </row>
    <row r="4" spans="1:10" ht="19.5" customHeight="1">
      <c r="A4" s="252" t="s">
        <v>0</v>
      </c>
      <c r="B4" s="252" t="s">
        <v>1</v>
      </c>
      <c r="C4" s="252" t="s">
        <v>89</v>
      </c>
      <c r="D4" s="252" t="s">
        <v>3</v>
      </c>
      <c r="E4" s="252" t="s">
        <v>477</v>
      </c>
      <c r="F4" s="252" t="s">
        <v>478</v>
      </c>
      <c r="G4" s="252" t="s">
        <v>6</v>
      </c>
      <c r="H4" s="252"/>
      <c r="I4" s="252"/>
      <c r="J4" s="252" t="s">
        <v>7</v>
      </c>
    </row>
    <row r="5" spans="1:10" ht="12.75">
      <c r="A5" s="252"/>
      <c r="B5" s="252"/>
      <c r="C5" s="252"/>
      <c r="D5" s="252"/>
      <c r="E5" s="252"/>
      <c r="F5" s="252"/>
      <c r="G5" s="252" t="s">
        <v>10</v>
      </c>
      <c r="H5" s="252" t="s">
        <v>11</v>
      </c>
      <c r="I5" s="252"/>
      <c r="J5" s="252"/>
    </row>
    <row r="6" spans="1:10" ht="36">
      <c r="A6" s="252"/>
      <c r="B6" s="252"/>
      <c r="C6" s="252"/>
      <c r="D6" s="252"/>
      <c r="E6" s="252"/>
      <c r="F6" s="252"/>
      <c r="G6" s="252"/>
      <c r="H6" s="3" t="s">
        <v>12</v>
      </c>
      <c r="I6" s="3" t="s">
        <v>13</v>
      </c>
      <c r="J6" s="252"/>
    </row>
    <row r="7" spans="1:10" ht="12.75">
      <c r="A7" s="3">
        <v>1</v>
      </c>
      <c r="B7" s="3">
        <v>2</v>
      </c>
      <c r="C7" s="3">
        <v>3</v>
      </c>
      <c r="D7" s="3">
        <v>4</v>
      </c>
      <c r="E7" s="3">
        <v>6</v>
      </c>
      <c r="F7" s="3"/>
      <c r="G7" s="3">
        <v>7</v>
      </c>
      <c r="H7" s="3">
        <v>8</v>
      </c>
      <c r="I7" s="3">
        <v>9</v>
      </c>
      <c r="J7" s="3">
        <v>10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99" customFormat="1" ht="12.7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6" spans="2:4" ht="35.25" customHeight="1">
      <c r="B16" s="262" t="s">
        <v>479</v>
      </c>
      <c r="C16" s="262"/>
      <c r="D16" s="262"/>
    </row>
    <row r="17" spans="1:10" ht="31.5" customHeight="1">
      <c r="A17" s="171"/>
      <c r="B17" s="172"/>
      <c r="C17" s="172"/>
      <c r="D17" s="172"/>
      <c r="E17" s="171"/>
      <c r="F17" s="171"/>
      <c r="G17" s="171"/>
      <c r="H17" s="171"/>
      <c r="I17" s="171"/>
      <c r="J17" s="171"/>
    </row>
    <row r="18" spans="2:4" ht="31.5" customHeight="1">
      <c r="B18" s="170"/>
      <c r="C18" s="170"/>
      <c r="D18" s="170"/>
    </row>
    <row r="34" spans="2:10" ht="12.75">
      <c r="B34" s="99"/>
      <c r="C34" s="99"/>
      <c r="D34" s="99"/>
      <c r="E34" s="99"/>
      <c r="F34" s="99"/>
      <c r="G34" s="99"/>
      <c r="H34" s="99"/>
      <c r="I34" s="99"/>
      <c r="J34" s="99"/>
    </row>
    <row r="35" spans="2:10" ht="12.75">
      <c r="B35" s="99"/>
      <c r="C35" s="99"/>
      <c r="D35" s="99"/>
      <c r="E35" s="99"/>
      <c r="F35" s="99"/>
      <c r="G35" s="99"/>
      <c r="H35" s="99"/>
      <c r="I35" s="99"/>
      <c r="J35" s="99"/>
    </row>
    <row r="36" spans="2:10" ht="12.75">
      <c r="B36" s="99"/>
      <c r="C36" s="99"/>
      <c r="D36" s="99"/>
      <c r="E36" s="99"/>
      <c r="F36" s="99"/>
      <c r="G36" s="99"/>
      <c r="H36" s="99"/>
      <c r="I36" s="99"/>
      <c r="J36" s="99"/>
    </row>
    <row r="37" spans="2:10" ht="12.75">
      <c r="B37" s="99"/>
      <c r="C37" s="99"/>
      <c r="D37" s="99"/>
      <c r="E37" s="99"/>
      <c r="F37" s="99"/>
      <c r="G37" s="99"/>
      <c r="H37" s="99"/>
      <c r="I37" s="99"/>
      <c r="J37" s="99"/>
    </row>
    <row r="38" spans="2:10" ht="12.75">
      <c r="B38" s="99"/>
      <c r="C38" s="99"/>
      <c r="D38" s="99"/>
      <c r="E38" s="99"/>
      <c r="F38" s="99"/>
      <c r="G38" s="99"/>
      <c r="H38" s="99"/>
      <c r="I38" s="99"/>
      <c r="J38" s="99"/>
    </row>
    <row r="39" spans="2:10" ht="12.75">
      <c r="B39" s="99"/>
      <c r="C39" s="99"/>
      <c r="D39" s="99"/>
      <c r="E39" s="99"/>
      <c r="F39" s="99"/>
      <c r="G39" s="99"/>
      <c r="H39" s="99"/>
      <c r="I39" s="99"/>
      <c r="J39" s="99"/>
    </row>
    <row r="40" spans="2:10" ht="12.75">
      <c r="B40" s="99"/>
      <c r="C40" s="99"/>
      <c r="D40" s="99"/>
      <c r="E40" s="99"/>
      <c r="F40" s="99"/>
      <c r="G40" s="99"/>
      <c r="H40" s="99"/>
      <c r="I40" s="99"/>
      <c r="J40" s="99"/>
    </row>
    <row r="41" spans="2:10" ht="12.75">
      <c r="B41" s="99"/>
      <c r="C41" s="99"/>
      <c r="D41" s="99"/>
      <c r="E41" s="99"/>
      <c r="F41" s="99"/>
      <c r="G41" s="99"/>
      <c r="H41" s="99"/>
      <c r="I41" s="99"/>
      <c r="J41" s="99"/>
    </row>
    <row r="42" spans="2:10" ht="12.75">
      <c r="B42" s="99"/>
      <c r="C42" s="99"/>
      <c r="D42" s="99"/>
      <c r="E42" s="99"/>
      <c r="F42" s="99"/>
      <c r="G42" s="99"/>
      <c r="H42" s="99"/>
      <c r="I42" s="99"/>
      <c r="J42" s="99"/>
    </row>
    <row r="43" spans="2:10" ht="12.75">
      <c r="B43" s="99"/>
      <c r="C43" s="99"/>
      <c r="D43" s="99"/>
      <c r="E43" s="99"/>
      <c r="F43" s="99"/>
      <c r="G43" s="99"/>
      <c r="H43" s="99"/>
      <c r="I43" s="99"/>
      <c r="J43" s="99"/>
    </row>
    <row r="44" spans="2:10" ht="12.75">
      <c r="B44" s="99"/>
      <c r="C44" s="99"/>
      <c r="D44" s="99"/>
      <c r="E44" s="99"/>
      <c r="F44" s="99"/>
      <c r="G44" s="99"/>
      <c r="H44" s="99"/>
      <c r="I44" s="99"/>
      <c r="J44" s="99"/>
    </row>
    <row r="45" spans="2:10" ht="12.75">
      <c r="B45" s="99"/>
      <c r="C45" s="99"/>
      <c r="D45" s="99"/>
      <c r="E45" s="99"/>
      <c r="F45" s="99"/>
      <c r="G45" s="99"/>
      <c r="H45" s="99"/>
      <c r="I45" s="99"/>
      <c r="J45" s="99"/>
    </row>
    <row r="46" spans="2:10" ht="12.75">
      <c r="B46" s="99"/>
      <c r="C46" s="99"/>
      <c r="D46" s="99"/>
      <c r="E46" s="99"/>
      <c r="F46" s="99"/>
      <c r="G46" s="99"/>
      <c r="H46" s="99"/>
      <c r="I46" s="99"/>
      <c r="J46" s="99"/>
    </row>
    <row r="47" spans="2:10" ht="12.75">
      <c r="B47" s="99"/>
      <c r="C47" s="99"/>
      <c r="D47" s="99"/>
      <c r="E47" s="99"/>
      <c r="F47" s="99"/>
      <c r="G47" s="99"/>
      <c r="H47" s="99"/>
      <c r="I47" s="99"/>
      <c r="J47" s="99"/>
    </row>
    <row r="48" spans="2:10" ht="12.75">
      <c r="B48" s="99"/>
      <c r="C48" s="99"/>
      <c r="D48" s="99"/>
      <c r="E48" s="99"/>
      <c r="F48" s="99"/>
      <c r="G48" s="99"/>
      <c r="H48" s="99"/>
      <c r="I48" s="99"/>
      <c r="J48" s="99"/>
    </row>
    <row r="49" spans="2:10" ht="12.75">
      <c r="B49" s="99"/>
      <c r="C49" s="99"/>
      <c r="D49" s="99"/>
      <c r="E49" s="99"/>
      <c r="F49" s="99"/>
      <c r="G49" s="99"/>
      <c r="H49" s="99"/>
      <c r="I49" s="99"/>
      <c r="J49" s="99"/>
    </row>
    <row r="50" spans="2:10" ht="12.75">
      <c r="B50" s="99"/>
      <c r="C50" s="99"/>
      <c r="D50" s="99"/>
      <c r="E50" s="99"/>
      <c r="F50" s="99"/>
      <c r="G50" s="99"/>
      <c r="H50" s="99"/>
      <c r="I50" s="99"/>
      <c r="J50" s="99"/>
    </row>
    <row r="51" spans="2:10" ht="12.75">
      <c r="B51" s="99"/>
      <c r="C51" s="99"/>
      <c r="D51" s="99"/>
      <c r="E51" s="99"/>
      <c r="F51" s="99"/>
      <c r="G51" s="99"/>
      <c r="H51" s="99"/>
      <c r="I51" s="99"/>
      <c r="J51" s="99"/>
    </row>
    <row r="52" spans="2:10" ht="12.75">
      <c r="B52" s="99"/>
      <c r="C52" s="99"/>
      <c r="D52" s="99"/>
      <c r="E52" s="99"/>
      <c r="F52" s="99"/>
      <c r="G52" s="99"/>
      <c r="H52" s="99"/>
      <c r="I52" s="99"/>
      <c r="J52" s="99"/>
    </row>
    <row r="53" spans="2:10" ht="12.75">
      <c r="B53" s="99"/>
      <c r="C53" s="99"/>
      <c r="D53" s="99"/>
      <c r="E53" s="99"/>
      <c r="F53" s="99"/>
      <c r="G53" s="99"/>
      <c r="H53" s="99"/>
      <c r="I53" s="99"/>
      <c r="J53" s="99"/>
    </row>
    <row r="54" spans="2:10" ht="12.75">
      <c r="B54" s="99"/>
      <c r="C54" s="99"/>
      <c r="D54" s="99"/>
      <c r="E54" s="99"/>
      <c r="F54" s="99"/>
      <c r="G54" s="99"/>
      <c r="H54" s="99"/>
      <c r="I54" s="99"/>
      <c r="J54" s="99"/>
    </row>
    <row r="55" spans="2:10" ht="12.75">
      <c r="B55" s="99"/>
      <c r="C55" s="99"/>
      <c r="D55" s="99"/>
      <c r="E55" s="99"/>
      <c r="F55" s="99"/>
      <c r="G55" s="99"/>
      <c r="H55" s="99"/>
      <c r="I55" s="99"/>
      <c r="J55" s="99"/>
    </row>
    <row r="56" spans="2:10" ht="12.75">
      <c r="B56" s="99"/>
      <c r="C56" s="99"/>
      <c r="D56" s="99"/>
      <c r="E56" s="99"/>
      <c r="F56" s="99"/>
      <c r="G56" s="99"/>
      <c r="H56" s="99"/>
      <c r="I56" s="99"/>
      <c r="J56" s="99"/>
    </row>
    <row r="57" spans="2:10" ht="12.75">
      <c r="B57" s="99"/>
      <c r="C57" s="99"/>
      <c r="D57" s="99"/>
      <c r="E57" s="99"/>
      <c r="F57" s="99"/>
      <c r="G57" s="99"/>
      <c r="H57" s="99"/>
      <c r="I57" s="99"/>
      <c r="J57" s="99"/>
    </row>
  </sheetData>
  <sheetProtection/>
  <mergeCells count="12">
    <mergeCell ref="F4:F6"/>
    <mergeCell ref="G4:I4"/>
    <mergeCell ref="J4:J6"/>
    <mergeCell ref="G5:G6"/>
    <mergeCell ref="H5:I5"/>
    <mergeCell ref="B16:D16"/>
    <mergeCell ref="A2:J2"/>
    <mergeCell ref="A4:A6"/>
    <mergeCell ref="B4:B6"/>
    <mergeCell ref="C4:C6"/>
    <mergeCell ref="D4:D6"/>
    <mergeCell ref="E4:E6"/>
  </mergeCells>
  <printOptions/>
  <pageMargins left="0.35000000000000003" right="0.2" top="0.1902777777777778" bottom="0.2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90" zoomScaleNormal="90" zoomScaleSheetLayoutView="90" zoomScalePageLayoutView="0" workbookViewId="0" topLeftCell="A16">
      <selection activeCell="E21" sqref="E21"/>
    </sheetView>
  </sheetViews>
  <sheetFormatPr defaultColWidth="9.00390625" defaultRowHeight="12.75"/>
  <cols>
    <col min="1" max="1" width="4.50390625" style="1" customWidth="1"/>
    <col min="2" max="3" width="19.375" style="1" customWidth="1"/>
    <col min="4" max="4" width="23.75390625" style="1" customWidth="1"/>
    <col min="5" max="5" width="19.50390625" style="1" customWidth="1"/>
    <col min="6" max="6" width="10.875" style="1" customWidth="1"/>
    <col min="7" max="7" width="29.50390625" style="1" customWidth="1"/>
    <col min="8" max="8" width="8.625" style="1" customWidth="1"/>
    <col min="9" max="9" width="9.125" style="1" customWidth="1"/>
    <col min="10" max="10" width="8.375" style="1" customWidth="1"/>
    <col min="11" max="11" width="8.50390625" style="1" customWidth="1"/>
    <col min="12" max="12" width="10.875" style="1" customWidth="1"/>
    <col min="13" max="16384" width="8.875" style="1" customWidth="1"/>
  </cols>
  <sheetData>
    <row r="1" spans="1:12" ht="32.25" customHeight="1">
      <c r="A1" s="251" t="s">
        <v>814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3" spans="1:12" ht="30.75" customHeight="1">
      <c r="A3" s="249" t="s">
        <v>0</v>
      </c>
      <c r="B3" s="249" t="s">
        <v>480</v>
      </c>
      <c r="C3" s="249" t="s">
        <v>89</v>
      </c>
      <c r="D3" s="252" t="s">
        <v>3</v>
      </c>
      <c r="E3" s="249" t="s">
        <v>481</v>
      </c>
      <c r="F3" s="263" t="s">
        <v>815</v>
      </c>
      <c r="G3" s="249" t="s">
        <v>482</v>
      </c>
      <c r="H3" s="249" t="s">
        <v>483</v>
      </c>
      <c r="I3" s="249"/>
      <c r="J3" s="249"/>
      <c r="K3" s="249" t="s">
        <v>484</v>
      </c>
      <c r="L3" s="249" t="s">
        <v>9</v>
      </c>
    </row>
    <row r="4" spans="1:12" ht="12.75">
      <c r="A4" s="249"/>
      <c r="B4" s="249"/>
      <c r="C4" s="249"/>
      <c r="D4" s="252"/>
      <c r="E4" s="249"/>
      <c r="F4" s="264"/>
      <c r="G4" s="249"/>
      <c r="H4" s="249" t="s">
        <v>10</v>
      </c>
      <c r="I4" s="249" t="s">
        <v>485</v>
      </c>
      <c r="J4" s="249"/>
      <c r="K4" s="249"/>
      <c r="L4" s="249"/>
    </row>
    <row r="5" spans="1:12" ht="36">
      <c r="A5" s="249"/>
      <c r="B5" s="249"/>
      <c r="C5" s="249"/>
      <c r="D5" s="252"/>
      <c r="E5" s="249"/>
      <c r="F5" s="265"/>
      <c r="G5" s="249"/>
      <c r="H5" s="249"/>
      <c r="I5" s="2" t="s">
        <v>12</v>
      </c>
      <c r="J5" s="2" t="s">
        <v>13</v>
      </c>
      <c r="K5" s="249"/>
      <c r="L5" s="249"/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4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s="6" customFormat="1" ht="17.25" customHeight="1">
      <c r="A7" s="4"/>
      <c r="B7" s="5" t="s">
        <v>94</v>
      </c>
      <c r="C7" s="5"/>
      <c r="D7" s="5"/>
      <c r="E7" s="5"/>
      <c r="F7" s="5"/>
      <c r="G7" s="5"/>
      <c r="H7" s="71">
        <f>H8+H9+H10+H11+H12</f>
        <v>245.10000000000002</v>
      </c>
      <c r="I7" s="71">
        <f>I8+I9+I10+I11+I12</f>
        <v>89.10000000000001</v>
      </c>
      <c r="J7" s="71">
        <f>J8+J9+J10+J11+J12</f>
        <v>156</v>
      </c>
      <c r="K7" s="71">
        <f>K8+K9+K10+K11+K12</f>
        <v>5</v>
      </c>
      <c r="L7" s="5"/>
    </row>
    <row r="8" spans="1:12" ht="48" customHeight="1">
      <c r="A8" s="2">
        <v>1</v>
      </c>
      <c r="B8" s="2" t="s">
        <v>486</v>
      </c>
      <c r="C8" s="2" t="s">
        <v>486</v>
      </c>
      <c r="D8" s="2" t="s">
        <v>633</v>
      </c>
      <c r="E8" s="2" t="s">
        <v>487</v>
      </c>
      <c r="F8" s="242">
        <v>1</v>
      </c>
      <c r="G8" s="2" t="s">
        <v>103</v>
      </c>
      <c r="H8" s="2">
        <v>19</v>
      </c>
      <c r="I8" s="2">
        <v>0</v>
      </c>
      <c r="J8" s="2">
        <v>19</v>
      </c>
      <c r="K8" s="2">
        <v>1</v>
      </c>
      <c r="L8" s="2" t="s">
        <v>488</v>
      </c>
    </row>
    <row r="9" spans="1:12" ht="48.75" customHeight="1">
      <c r="A9" s="2">
        <v>2</v>
      </c>
      <c r="B9" s="2" t="s">
        <v>489</v>
      </c>
      <c r="C9" s="2" t="s">
        <v>489</v>
      </c>
      <c r="D9" s="2" t="s">
        <v>490</v>
      </c>
      <c r="E9" s="2" t="s">
        <v>487</v>
      </c>
      <c r="F9" s="242">
        <v>1</v>
      </c>
      <c r="G9" s="2" t="s">
        <v>491</v>
      </c>
      <c r="H9" s="2">
        <v>18</v>
      </c>
      <c r="I9" s="2">
        <v>18</v>
      </c>
      <c r="J9" s="2">
        <v>0</v>
      </c>
      <c r="K9" s="2">
        <v>1</v>
      </c>
      <c r="L9" s="2" t="s">
        <v>492</v>
      </c>
    </row>
    <row r="10" spans="1:12" ht="45" customHeight="1">
      <c r="A10" s="2">
        <v>3</v>
      </c>
      <c r="B10" s="2" t="s">
        <v>789</v>
      </c>
      <c r="C10" s="2" t="s">
        <v>789</v>
      </c>
      <c r="D10" s="2" t="s">
        <v>790</v>
      </c>
      <c r="E10" s="2" t="s">
        <v>493</v>
      </c>
      <c r="F10" s="242">
        <v>1</v>
      </c>
      <c r="G10" s="2" t="s">
        <v>900</v>
      </c>
      <c r="H10" s="2">
        <v>71.10000000000001</v>
      </c>
      <c r="I10" s="2">
        <v>71.10000000000001</v>
      </c>
      <c r="J10" s="2">
        <v>0</v>
      </c>
      <c r="K10" s="2">
        <v>1</v>
      </c>
      <c r="L10" s="2" t="s">
        <v>193</v>
      </c>
    </row>
    <row r="11" spans="1:12" ht="42.75" customHeight="1">
      <c r="A11" s="2">
        <v>4</v>
      </c>
      <c r="B11" s="131" t="s">
        <v>494</v>
      </c>
      <c r="C11" s="20" t="s">
        <v>847</v>
      </c>
      <c r="D11" s="46" t="s">
        <v>744</v>
      </c>
      <c r="E11" s="46" t="s">
        <v>634</v>
      </c>
      <c r="F11" s="242">
        <v>1</v>
      </c>
      <c r="G11" s="46" t="s">
        <v>635</v>
      </c>
      <c r="H11" s="46">
        <v>125</v>
      </c>
      <c r="I11" s="46">
        <v>0</v>
      </c>
      <c r="J11" s="46">
        <v>125</v>
      </c>
      <c r="K11" s="46">
        <v>1</v>
      </c>
      <c r="L11" s="46" t="s">
        <v>34</v>
      </c>
    </row>
    <row r="12" spans="1:12" ht="45.75" customHeight="1">
      <c r="A12" s="162">
        <v>5</v>
      </c>
      <c r="B12" s="127" t="s">
        <v>637</v>
      </c>
      <c r="C12" s="127" t="s">
        <v>636</v>
      </c>
      <c r="D12" s="46" t="s">
        <v>745</v>
      </c>
      <c r="E12" s="2" t="s">
        <v>487</v>
      </c>
      <c r="F12" s="242">
        <v>1</v>
      </c>
      <c r="G12" s="46" t="s">
        <v>612</v>
      </c>
      <c r="H12" s="46">
        <v>12</v>
      </c>
      <c r="I12" s="46">
        <v>0</v>
      </c>
      <c r="J12" s="46">
        <v>12</v>
      </c>
      <c r="K12" s="46">
        <v>1</v>
      </c>
      <c r="L12" s="46" t="s">
        <v>162</v>
      </c>
    </row>
    <row r="13" spans="1:12" s="6" customFormat="1" ht="16.5" customHeight="1">
      <c r="A13" s="4"/>
      <c r="B13" s="101" t="s">
        <v>29</v>
      </c>
      <c r="C13" s="102"/>
      <c r="D13" s="12"/>
      <c r="E13" s="12"/>
      <c r="F13" s="5"/>
      <c r="G13" s="12"/>
      <c r="H13" s="103">
        <v>156</v>
      </c>
      <c r="I13" s="103">
        <v>156</v>
      </c>
      <c r="J13" s="103">
        <v>0</v>
      </c>
      <c r="K13" s="103">
        <v>1</v>
      </c>
      <c r="L13" s="12"/>
    </row>
    <row r="14" spans="1:12" s="8" customFormat="1" ht="48" customHeight="1">
      <c r="A14" s="7">
        <v>6</v>
      </c>
      <c r="B14" s="9" t="s">
        <v>495</v>
      </c>
      <c r="C14" s="104" t="s">
        <v>496</v>
      </c>
      <c r="D14" s="104" t="s">
        <v>899</v>
      </c>
      <c r="E14" s="104" t="s">
        <v>497</v>
      </c>
      <c r="F14" s="104">
        <v>1</v>
      </c>
      <c r="G14" s="104" t="s">
        <v>654</v>
      </c>
      <c r="H14" s="104">
        <v>156</v>
      </c>
      <c r="I14" s="104">
        <v>156</v>
      </c>
      <c r="J14" s="104">
        <v>0</v>
      </c>
      <c r="K14" s="104">
        <v>1</v>
      </c>
      <c r="L14" s="104" t="s">
        <v>34</v>
      </c>
    </row>
    <row r="15" spans="1:12" s="6" customFormat="1" ht="16.5" customHeight="1">
      <c r="A15" s="4"/>
      <c r="B15" s="5" t="s">
        <v>25</v>
      </c>
      <c r="C15" s="105"/>
      <c r="D15" s="105"/>
      <c r="E15" s="105"/>
      <c r="F15" s="105"/>
      <c r="G15" s="105"/>
      <c r="H15" s="106">
        <v>30</v>
      </c>
      <c r="I15" s="106">
        <v>0</v>
      </c>
      <c r="J15" s="106">
        <v>30</v>
      </c>
      <c r="K15" s="106">
        <v>1</v>
      </c>
      <c r="L15" s="107"/>
    </row>
    <row r="16" spans="1:12" s="8" customFormat="1" ht="39" customHeight="1">
      <c r="A16" s="7">
        <v>7</v>
      </c>
      <c r="B16" s="9" t="s">
        <v>498</v>
      </c>
      <c r="C16" s="108" t="s">
        <v>499</v>
      </c>
      <c r="D16" s="108" t="s">
        <v>571</v>
      </c>
      <c r="E16" s="108" t="s">
        <v>500</v>
      </c>
      <c r="F16" s="108">
        <v>1</v>
      </c>
      <c r="G16" s="108" t="s">
        <v>572</v>
      </c>
      <c r="H16" s="108">
        <v>30</v>
      </c>
      <c r="I16" s="108">
        <v>0</v>
      </c>
      <c r="J16" s="108">
        <v>30</v>
      </c>
      <c r="K16" s="108">
        <v>1</v>
      </c>
      <c r="L16" s="108" t="s">
        <v>253</v>
      </c>
    </row>
    <row r="17" spans="1:12" s="6" customFormat="1" ht="17.25" customHeight="1">
      <c r="A17" s="4"/>
      <c r="B17" s="109" t="s">
        <v>33</v>
      </c>
      <c r="C17" s="12"/>
      <c r="D17" s="12"/>
      <c r="E17" s="12"/>
      <c r="F17" s="12"/>
      <c r="G17" s="12"/>
      <c r="H17" s="103">
        <v>178</v>
      </c>
      <c r="I17" s="103">
        <v>168</v>
      </c>
      <c r="J17" s="103">
        <v>10</v>
      </c>
      <c r="K17" s="103">
        <v>5</v>
      </c>
      <c r="L17" s="12"/>
    </row>
    <row r="18" spans="1:12" s="8" customFormat="1" ht="45" customHeight="1">
      <c r="A18" s="7">
        <v>8</v>
      </c>
      <c r="B18" s="7" t="s">
        <v>501</v>
      </c>
      <c r="C18" s="7" t="s">
        <v>502</v>
      </c>
      <c r="D18" s="7" t="s">
        <v>595</v>
      </c>
      <c r="E18" s="7" t="s">
        <v>901</v>
      </c>
      <c r="F18" s="7">
        <v>1</v>
      </c>
      <c r="G18" s="7" t="s">
        <v>503</v>
      </c>
      <c r="H18" s="7">
        <v>168</v>
      </c>
      <c r="I18" s="7">
        <v>168</v>
      </c>
      <c r="J18" s="7">
        <v>0</v>
      </c>
      <c r="K18" s="7">
        <v>4</v>
      </c>
      <c r="L18" s="9" t="s">
        <v>34</v>
      </c>
    </row>
    <row r="19" spans="1:12" s="8" customFormat="1" ht="51.75" customHeight="1">
      <c r="A19" s="7">
        <v>9</v>
      </c>
      <c r="B19" s="124" t="s">
        <v>639</v>
      </c>
      <c r="C19" s="124" t="s">
        <v>898</v>
      </c>
      <c r="D19" s="7" t="s">
        <v>640</v>
      </c>
      <c r="E19" s="124" t="s">
        <v>638</v>
      </c>
      <c r="F19" s="28">
        <v>1</v>
      </c>
      <c r="G19" s="7" t="s">
        <v>641</v>
      </c>
      <c r="H19" s="124">
        <v>10</v>
      </c>
      <c r="I19" s="124">
        <v>0</v>
      </c>
      <c r="J19" s="124">
        <v>10</v>
      </c>
      <c r="K19" s="124">
        <v>1</v>
      </c>
      <c r="L19" s="9" t="s">
        <v>24</v>
      </c>
    </row>
    <row r="20" spans="1:12" s="110" customFormat="1" ht="17.25" customHeight="1">
      <c r="A20" s="4"/>
      <c r="B20" s="5" t="s">
        <v>504</v>
      </c>
      <c r="C20" s="4"/>
      <c r="D20" s="4"/>
      <c r="E20" s="4"/>
      <c r="F20" s="4"/>
      <c r="G20" s="4"/>
      <c r="H20" s="5">
        <v>11.05</v>
      </c>
      <c r="I20" s="5">
        <v>0</v>
      </c>
      <c r="J20" s="5">
        <v>11.05</v>
      </c>
      <c r="K20" s="5">
        <v>1</v>
      </c>
      <c r="L20" s="4"/>
    </row>
    <row r="21" spans="1:12" s="110" customFormat="1" ht="45.75" customHeight="1">
      <c r="A21" s="74">
        <v>10</v>
      </c>
      <c r="B21" s="74" t="s">
        <v>505</v>
      </c>
      <c r="C21" s="74" t="s">
        <v>506</v>
      </c>
      <c r="D21" s="74" t="s">
        <v>507</v>
      </c>
      <c r="E21" s="74" t="s">
        <v>508</v>
      </c>
      <c r="F21" s="74">
        <v>1</v>
      </c>
      <c r="G21" s="74" t="s">
        <v>509</v>
      </c>
      <c r="H21" s="74">
        <v>11.05</v>
      </c>
      <c r="I21" s="74">
        <v>0</v>
      </c>
      <c r="J21" s="74">
        <v>11.05</v>
      </c>
      <c r="K21" s="74">
        <v>1</v>
      </c>
      <c r="L21" s="111" t="s">
        <v>510</v>
      </c>
    </row>
    <row r="22" spans="1:12" ht="20.25" customHeight="1">
      <c r="A22" s="2"/>
      <c r="B22" s="2"/>
      <c r="C22" s="2"/>
      <c r="D22" s="2"/>
      <c r="E22" s="2"/>
      <c r="F22" s="2">
        <v>10</v>
      </c>
      <c r="G22" s="68" t="s">
        <v>511</v>
      </c>
      <c r="H22" s="97">
        <f>SUM(H7,H13,H15,H17,H20)</f>
        <v>620.15</v>
      </c>
      <c r="I22" s="97">
        <f>I7+I13+I15+I17+I20</f>
        <v>413.1</v>
      </c>
      <c r="J22" s="97">
        <f>SUM(J7,J13,J15,J17,J20)</f>
        <v>207.05</v>
      </c>
      <c r="K22" s="97">
        <f>SUM(K7,K13,K15,K17,K20)</f>
        <v>13</v>
      </c>
      <c r="L22" s="2"/>
    </row>
    <row r="46" spans="2:11" ht="12.75"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2:11" ht="12.75"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2:11" ht="12.7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12.75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2.75"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2:11" ht="12.75"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2:11" ht="12.75"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2:11" ht="12.75"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2:11" ht="12.75"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2:11" ht="12.75"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2:11" ht="12.75"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2:11" ht="12.75"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2:11" ht="12.75"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2:11" ht="12.75"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2:11" ht="12.75"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2:11" ht="12.75"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2:11" ht="12.75"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2:11" ht="12.75"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2:11" ht="12.75"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2:11" ht="12.75"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2:11" ht="12.75"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2:11" ht="12.75"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2:11" ht="12.75"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2:11" ht="12.75">
      <c r="B69" s="22"/>
      <c r="C69" s="22"/>
      <c r="D69" s="22"/>
      <c r="E69" s="22"/>
      <c r="F69" s="22"/>
      <c r="G69" s="22"/>
      <c r="H69" s="22"/>
      <c r="I69" s="22"/>
      <c r="J69" s="22"/>
      <c r="K69" s="22"/>
    </row>
  </sheetData>
  <sheetProtection/>
  <mergeCells count="13">
    <mergeCell ref="H3:J3"/>
    <mergeCell ref="K3:K5"/>
    <mergeCell ref="L3:L5"/>
    <mergeCell ref="H4:H5"/>
    <mergeCell ref="I4:J4"/>
    <mergeCell ref="F3:F5"/>
    <mergeCell ref="A1:L1"/>
    <mergeCell ref="A3:A5"/>
    <mergeCell ref="B3:B5"/>
    <mergeCell ref="C3:C5"/>
    <mergeCell ref="D3:D5"/>
    <mergeCell ref="E3:E5"/>
    <mergeCell ref="G3:G5"/>
  </mergeCells>
  <printOptions/>
  <pageMargins left="0.2" right="0.2" top="0.1902777777777778" bottom="0.2" header="0.5118055555555556" footer="0.5118055555555556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Normal="90" zoomScaleSheetLayoutView="100" zoomScalePageLayoutView="0" workbookViewId="0" topLeftCell="A4">
      <selection activeCell="T11" sqref="T11"/>
    </sheetView>
  </sheetViews>
  <sheetFormatPr defaultColWidth="9.00390625" defaultRowHeight="12.75"/>
  <cols>
    <col min="1" max="1" width="4.50390625" style="33" customWidth="1"/>
    <col min="2" max="2" width="19.375" style="33" customWidth="1"/>
    <col min="3" max="3" width="26.125" style="33" customWidth="1"/>
    <col min="4" max="4" width="28.125" style="33" customWidth="1"/>
    <col min="5" max="5" width="29.375" style="33" customWidth="1"/>
    <col min="6" max="6" width="11.50390625" style="33" customWidth="1"/>
    <col min="7" max="9" width="9.625" style="33" customWidth="1"/>
    <col min="10" max="10" width="10.625" style="33" customWidth="1"/>
    <col min="11" max="16384" width="8.875" style="33" customWidth="1"/>
  </cols>
  <sheetData>
    <row r="1" spans="1:10" ht="38.25" customHeight="1">
      <c r="A1" s="253" t="s">
        <v>816</v>
      </c>
      <c r="B1" s="253"/>
      <c r="C1" s="253"/>
      <c r="D1" s="253"/>
      <c r="E1" s="253"/>
      <c r="F1" s="253"/>
      <c r="G1" s="253"/>
      <c r="H1" s="253"/>
      <c r="I1" s="253"/>
      <c r="J1" s="253"/>
    </row>
    <row r="3" spans="1:10" ht="19.5" customHeight="1">
      <c r="A3" s="252" t="s">
        <v>0</v>
      </c>
      <c r="B3" s="252" t="s">
        <v>1</v>
      </c>
      <c r="C3" s="252" t="s">
        <v>89</v>
      </c>
      <c r="D3" s="252" t="s">
        <v>3</v>
      </c>
      <c r="E3" s="252" t="s">
        <v>512</v>
      </c>
      <c r="F3" s="252" t="s">
        <v>513</v>
      </c>
      <c r="G3" s="252"/>
      <c r="H3" s="252"/>
      <c r="I3" s="252"/>
      <c r="J3" s="252" t="s">
        <v>514</v>
      </c>
    </row>
    <row r="4" spans="1:10" ht="12.75">
      <c r="A4" s="252"/>
      <c r="B4" s="252"/>
      <c r="C4" s="252"/>
      <c r="D4" s="252"/>
      <c r="E4" s="252"/>
      <c r="F4" s="252" t="s">
        <v>10</v>
      </c>
      <c r="G4" s="252" t="s">
        <v>11</v>
      </c>
      <c r="H4" s="252"/>
      <c r="I4" s="252"/>
      <c r="J4" s="252"/>
    </row>
    <row r="5" spans="1:10" ht="36">
      <c r="A5" s="252"/>
      <c r="B5" s="252"/>
      <c r="C5" s="252"/>
      <c r="D5" s="252"/>
      <c r="E5" s="252"/>
      <c r="F5" s="252"/>
      <c r="G5" s="3" t="s">
        <v>12</v>
      </c>
      <c r="H5" s="3" t="s">
        <v>13</v>
      </c>
      <c r="I5" s="3" t="s">
        <v>515</v>
      </c>
      <c r="J5" s="252"/>
    </row>
    <row r="6" spans="1:10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7</v>
      </c>
      <c r="G6" s="3">
        <v>8</v>
      </c>
      <c r="H6" s="3">
        <v>9</v>
      </c>
      <c r="I6" s="3" t="s">
        <v>107</v>
      </c>
      <c r="J6" s="80" t="s">
        <v>134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112"/>
      <c r="E15" s="112"/>
      <c r="F15" s="112"/>
      <c r="G15" s="112"/>
      <c r="H15" s="112"/>
      <c r="I15" s="112"/>
      <c r="J15" s="112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34.5" customHeight="1">
      <c r="A19" s="266" t="s">
        <v>817</v>
      </c>
      <c r="B19" s="266"/>
      <c r="C19" s="266" t="s">
        <v>818</v>
      </c>
      <c r="D19" s="266"/>
      <c r="E19" s="266"/>
      <c r="F19" s="266"/>
      <c r="G19" s="266"/>
      <c r="H19" s="266"/>
      <c r="I19" s="266"/>
      <c r="J19" s="266"/>
    </row>
    <row r="20" spans="1:10" s="99" customFormat="1" ht="12.75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10" s="99" customFormat="1" ht="12.75">
      <c r="A21" s="98"/>
      <c r="B21" s="98"/>
      <c r="C21" s="98"/>
      <c r="D21" s="98"/>
      <c r="E21" s="98"/>
      <c r="F21" s="98"/>
      <c r="G21" s="98"/>
      <c r="H21" s="98"/>
      <c r="I21" s="98"/>
      <c r="J21" s="98"/>
    </row>
    <row r="22" spans="1:10" s="99" customFormat="1" ht="12.75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0" s="99" customFormat="1" ht="12.75">
      <c r="A23" s="98"/>
      <c r="B23" s="98"/>
      <c r="C23" s="98"/>
      <c r="D23" s="98"/>
      <c r="E23" s="98"/>
      <c r="F23" s="98"/>
      <c r="G23" s="98"/>
      <c r="H23" s="98"/>
      <c r="I23" s="98"/>
      <c r="J23" s="98"/>
    </row>
    <row r="24" spans="1:10" s="99" customFormat="1" ht="12.75">
      <c r="A24" s="98"/>
      <c r="B24" s="98"/>
      <c r="C24" s="98"/>
      <c r="D24" s="98"/>
      <c r="E24" s="98"/>
      <c r="F24" s="98"/>
      <c r="G24" s="98"/>
      <c r="H24" s="98"/>
      <c r="I24" s="98"/>
      <c r="J24" s="98"/>
    </row>
    <row r="25" spans="1:10" s="99" customFormat="1" ht="12.75">
      <c r="A25" s="98"/>
      <c r="B25" s="98"/>
      <c r="C25" s="98"/>
      <c r="D25" s="98"/>
      <c r="E25" s="98"/>
      <c r="F25" s="98"/>
      <c r="G25" s="98"/>
      <c r="H25" s="98"/>
      <c r="I25" s="98"/>
      <c r="J25" s="98"/>
    </row>
    <row r="26" spans="1:10" s="99" customFormat="1" ht="12.75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s="99" customFormat="1" ht="12.75">
      <c r="A27" s="98"/>
      <c r="B27" s="98"/>
      <c r="C27" s="98"/>
      <c r="D27" s="98"/>
      <c r="E27" s="98"/>
      <c r="F27" s="98"/>
      <c r="G27" s="98"/>
      <c r="H27" s="98"/>
      <c r="I27" s="98"/>
      <c r="J27" s="98"/>
    </row>
    <row r="28" spans="1:10" s="99" customFormat="1" ht="12.75">
      <c r="A28" s="98"/>
      <c r="B28" s="98"/>
      <c r="C28" s="98"/>
      <c r="D28" s="98"/>
      <c r="E28" s="98"/>
      <c r="F28" s="98"/>
      <c r="G28" s="98"/>
      <c r="H28" s="98"/>
      <c r="I28" s="98"/>
      <c r="J28" s="98"/>
    </row>
    <row r="52" spans="2:10" ht="12.75">
      <c r="B52" s="99"/>
      <c r="C52" s="99"/>
      <c r="D52" s="99"/>
      <c r="E52" s="99"/>
      <c r="F52" s="99"/>
      <c r="G52" s="99"/>
      <c r="H52" s="99"/>
      <c r="I52" s="99"/>
      <c r="J52" s="99"/>
    </row>
    <row r="53" spans="2:10" ht="12.75">
      <c r="B53" s="99"/>
      <c r="C53" s="99"/>
      <c r="D53" s="99"/>
      <c r="E53" s="99"/>
      <c r="F53" s="99"/>
      <c r="G53" s="99"/>
      <c r="H53" s="99"/>
      <c r="I53" s="99"/>
      <c r="J53" s="99"/>
    </row>
    <row r="54" spans="2:10" ht="12.75">
      <c r="B54" s="99"/>
      <c r="C54" s="99"/>
      <c r="D54" s="99"/>
      <c r="E54" s="99"/>
      <c r="F54" s="99"/>
      <c r="G54" s="99"/>
      <c r="H54" s="99"/>
      <c r="I54" s="99"/>
      <c r="J54" s="99"/>
    </row>
    <row r="55" spans="2:10" ht="12.75">
      <c r="B55" s="99"/>
      <c r="C55" s="99"/>
      <c r="D55" s="99"/>
      <c r="E55" s="99"/>
      <c r="F55" s="99"/>
      <c r="G55" s="99"/>
      <c r="H55" s="99"/>
      <c r="I55" s="99"/>
      <c r="J55" s="99"/>
    </row>
    <row r="56" spans="2:10" ht="12.75">
      <c r="B56" s="99"/>
      <c r="C56" s="99"/>
      <c r="D56" s="99"/>
      <c r="E56" s="99"/>
      <c r="F56" s="99"/>
      <c r="G56" s="99"/>
      <c r="H56" s="99"/>
      <c r="I56" s="99"/>
      <c r="J56" s="99"/>
    </row>
    <row r="57" spans="2:10" ht="12.75">
      <c r="B57" s="99"/>
      <c r="C57" s="99"/>
      <c r="D57" s="99"/>
      <c r="E57" s="99"/>
      <c r="F57" s="99"/>
      <c r="G57" s="99"/>
      <c r="H57" s="99"/>
      <c r="I57" s="99"/>
      <c r="J57" s="99"/>
    </row>
    <row r="58" spans="2:10" ht="12.75">
      <c r="B58" s="99"/>
      <c r="C58" s="99"/>
      <c r="D58" s="99"/>
      <c r="E58" s="99"/>
      <c r="F58" s="99"/>
      <c r="G58" s="99"/>
      <c r="H58" s="99"/>
      <c r="I58" s="99"/>
      <c r="J58" s="99"/>
    </row>
    <row r="59" spans="2:10" ht="12.75">
      <c r="B59" s="99"/>
      <c r="C59" s="99"/>
      <c r="D59" s="99"/>
      <c r="E59" s="99"/>
      <c r="F59" s="99"/>
      <c r="G59" s="99"/>
      <c r="H59" s="99"/>
      <c r="I59" s="99"/>
      <c r="J59" s="99"/>
    </row>
    <row r="60" spans="2:10" ht="12.75">
      <c r="B60" s="99"/>
      <c r="C60" s="99"/>
      <c r="D60" s="99"/>
      <c r="E60" s="99"/>
      <c r="F60" s="99"/>
      <c r="G60" s="99"/>
      <c r="H60" s="99"/>
      <c r="I60" s="99"/>
      <c r="J60" s="99"/>
    </row>
    <row r="61" spans="2:10" ht="12.75">
      <c r="B61" s="99"/>
      <c r="C61" s="99"/>
      <c r="D61" s="99"/>
      <c r="E61" s="99"/>
      <c r="F61" s="99"/>
      <c r="G61" s="99"/>
      <c r="H61" s="99"/>
      <c r="I61" s="99"/>
      <c r="J61" s="99"/>
    </row>
    <row r="62" spans="2:10" ht="12.75">
      <c r="B62" s="99"/>
      <c r="C62" s="99"/>
      <c r="D62" s="99"/>
      <c r="E62" s="99"/>
      <c r="F62" s="99"/>
      <c r="G62" s="99"/>
      <c r="H62" s="99"/>
      <c r="I62" s="99"/>
      <c r="J62" s="99"/>
    </row>
    <row r="63" spans="2:10" ht="12.75">
      <c r="B63" s="99"/>
      <c r="C63" s="99"/>
      <c r="D63" s="99"/>
      <c r="E63" s="99"/>
      <c r="F63" s="99"/>
      <c r="G63" s="99"/>
      <c r="H63" s="99"/>
      <c r="I63" s="99"/>
      <c r="J63" s="99"/>
    </row>
    <row r="64" spans="2:10" ht="12.75">
      <c r="B64" s="99"/>
      <c r="C64" s="99"/>
      <c r="D64" s="99"/>
      <c r="E64" s="99"/>
      <c r="F64" s="99"/>
      <c r="G64" s="99"/>
      <c r="H64" s="99"/>
      <c r="I64" s="99"/>
      <c r="J64" s="99"/>
    </row>
    <row r="65" spans="2:10" ht="12.75">
      <c r="B65" s="99"/>
      <c r="C65" s="99"/>
      <c r="D65" s="99"/>
      <c r="E65" s="99"/>
      <c r="F65" s="99"/>
      <c r="G65" s="99"/>
      <c r="H65" s="99"/>
      <c r="I65" s="99"/>
      <c r="J65" s="99"/>
    </row>
    <row r="66" spans="2:10" ht="12.75">
      <c r="B66" s="99"/>
      <c r="C66" s="99"/>
      <c r="D66" s="99"/>
      <c r="E66" s="99"/>
      <c r="F66" s="99"/>
      <c r="G66" s="99"/>
      <c r="H66" s="99"/>
      <c r="I66" s="99"/>
      <c r="J66" s="99"/>
    </row>
    <row r="67" spans="2:10" ht="12.75">
      <c r="B67" s="99"/>
      <c r="C67" s="99"/>
      <c r="D67" s="99"/>
      <c r="E67" s="99"/>
      <c r="F67" s="99"/>
      <c r="G67" s="99"/>
      <c r="H67" s="99"/>
      <c r="I67" s="99"/>
      <c r="J67" s="99"/>
    </row>
    <row r="68" spans="2:10" ht="12.75">
      <c r="B68" s="99"/>
      <c r="C68" s="99"/>
      <c r="D68" s="99"/>
      <c r="E68" s="99"/>
      <c r="F68" s="99"/>
      <c r="G68" s="99"/>
      <c r="H68" s="99"/>
      <c r="I68" s="99"/>
      <c r="J68" s="99"/>
    </row>
    <row r="69" spans="2:10" ht="12.75">
      <c r="B69" s="99"/>
      <c r="C69" s="99"/>
      <c r="D69" s="99"/>
      <c r="E69" s="99"/>
      <c r="F69" s="99"/>
      <c r="G69" s="99"/>
      <c r="H69" s="99"/>
      <c r="I69" s="99"/>
      <c r="J69" s="99"/>
    </row>
    <row r="70" spans="2:10" ht="12.75">
      <c r="B70" s="99"/>
      <c r="C70" s="99"/>
      <c r="D70" s="99"/>
      <c r="E70" s="99"/>
      <c r="F70" s="99"/>
      <c r="G70" s="99"/>
      <c r="H70" s="99"/>
      <c r="I70" s="99"/>
      <c r="J70" s="99"/>
    </row>
    <row r="71" spans="2:10" ht="12.75">
      <c r="B71" s="99"/>
      <c r="C71" s="99"/>
      <c r="D71" s="99"/>
      <c r="E71" s="99"/>
      <c r="F71" s="99"/>
      <c r="G71" s="99"/>
      <c r="H71" s="99"/>
      <c r="I71" s="99"/>
      <c r="J71" s="99"/>
    </row>
    <row r="72" spans="2:10" ht="12.75">
      <c r="B72" s="99"/>
      <c r="C72" s="99"/>
      <c r="D72" s="99"/>
      <c r="E72" s="99"/>
      <c r="F72" s="99"/>
      <c r="G72" s="99"/>
      <c r="H72" s="99"/>
      <c r="I72" s="99"/>
      <c r="J72" s="99"/>
    </row>
    <row r="73" spans="2:10" ht="12.75">
      <c r="B73" s="99"/>
      <c r="C73" s="99"/>
      <c r="D73" s="99"/>
      <c r="E73" s="99"/>
      <c r="F73" s="99"/>
      <c r="G73" s="99"/>
      <c r="H73" s="99"/>
      <c r="I73" s="99"/>
      <c r="J73" s="99"/>
    </row>
    <row r="74" spans="2:10" ht="12.75">
      <c r="B74" s="99"/>
      <c r="C74" s="99"/>
      <c r="D74" s="99"/>
      <c r="E74" s="99"/>
      <c r="F74" s="99"/>
      <c r="G74" s="99"/>
      <c r="H74" s="99"/>
      <c r="I74" s="99"/>
      <c r="J74" s="99"/>
    </row>
    <row r="75" spans="2:10" ht="12.75">
      <c r="B75" s="99"/>
      <c r="C75" s="99"/>
      <c r="D75" s="99"/>
      <c r="E75" s="99"/>
      <c r="F75" s="99"/>
      <c r="G75" s="99"/>
      <c r="H75" s="99"/>
      <c r="I75" s="99"/>
      <c r="J75" s="99"/>
    </row>
  </sheetData>
  <sheetProtection/>
  <mergeCells count="12">
    <mergeCell ref="F3:I3"/>
    <mergeCell ref="J3:J5"/>
    <mergeCell ref="F4:F5"/>
    <mergeCell ref="G4:I4"/>
    <mergeCell ref="A19:B19"/>
    <mergeCell ref="C19:J19"/>
    <mergeCell ref="A1:J1"/>
    <mergeCell ref="A3:A5"/>
    <mergeCell ref="B3:B5"/>
    <mergeCell ref="C3:C5"/>
    <mergeCell ref="D3:D5"/>
    <mergeCell ref="E3:E5"/>
  </mergeCells>
  <printOptions/>
  <pageMargins left="0.7902777777777779" right="0.2" top="0.1798611111111111" bottom="0.2" header="0.5118055555555556" footer="0.5118055555555556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13"/>
  <sheetViews>
    <sheetView view="pageBreakPreview" zoomScale="70" zoomScaleNormal="90" zoomScaleSheetLayoutView="70" zoomScalePageLayoutView="0" workbookViewId="0" topLeftCell="A1">
      <selection activeCell="V11" sqref="V11"/>
    </sheetView>
  </sheetViews>
  <sheetFormatPr defaultColWidth="9.125" defaultRowHeight="12.75"/>
  <cols>
    <col min="1" max="1" width="20.875" style="1" customWidth="1"/>
    <col min="2" max="2" width="5.375" style="1" customWidth="1"/>
    <col min="3" max="3" width="6.00390625" style="1" customWidth="1"/>
    <col min="4" max="5" width="4.625" style="1" customWidth="1"/>
    <col min="6" max="6" width="6.125" style="1" customWidth="1"/>
    <col min="7" max="7" width="5.125" style="1" customWidth="1"/>
    <col min="8" max="8" width="5.625" style="1" customWidth="1"/>
    <col min="9" max="9" width="6.00390625" style="1" customWidth="1"/>
    <col min="10" max="10" width="4.50390625" style="1" customWidth="1"/>
    <col min="11" max="11" width="5.50390625" style="1" customWidth="1"/>
    <col min="12" max="12" width="6.125" style="1" customWidth="1"/>
    <col min="13" max="13" width="5.375" style="1" customWidth="1"/>
    <col min="14" max="14" width="5.625" style="1" customWidth="1"/>
    <col min="15" max="15" width="6.50390625" style="1" customWidth="1"/>
    <col min="16" max="16" width="5.125" style="1" customWidth="1"/>
    <col min="17" max="18" width="5.625" style="1" customWidth="1"/>
    <col min="19" max="19" width="4.875" style="1" customWidth="1"/>
    <col min="20" max="20" width="5.375" style="1" customWidth="1"/>
    <col min="21" max="21" width="6.00390625" style="1" customWidth="1"/>
    <col min="22" max="22" width="4.625" style="1" customWidth="1"/>
    <col min="23" max="23" width="5.50390625" style="1" customWidth="1"/>
    <col min="24" max="24" width="6.375" style="1" customWidth="1"/>
    <col min="25" max="25" width="4.875" style="1" customWidth="1"/>
    <col min="26" max="26" width="5.50390625" style="1" customWidth="1"/>
    <col min="27" max="27" width="6.125" style="1" customWidth="1"/>
    <col min="28" max="28" width="5.50390625" style="1" customWidth="1"/>
    <col min="29" max="29" width="5.375" style="1" customWidth="1"/>
    <col min="30" max="30" width="4.875" style="1" customWidth="1"/>
    <col min="31" max="31" width="5.875" style="1" customWidth="1"/>
    <col min="32" max="32" width="5.375" style="1" customWidth="1"/>
    <col min="33" max="33" width="6.00390625" style="1" customWidth="1"/>
    <col min="34" max="34" width="5.50390625" style="1" customWidth="1"/>
    <col min="35" max="35" width="5.375" style="1" customWidth="1"/>
    <col min="36" max="16384" width="9.125" style="1" customWidth="1"/>
  </cols>
  <sheetData>
    <row r="2" spans="1:34" ht="28.5" customHeight="1">
      <c r="A2" s="268" t="s">
        <v>819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</row>
    <row r="3" spans="8:28" ht="19.5" customHeight="1">
      <c r="H3" s="269" t="s">
        <v>769</v>
      </c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9"/>
    </row>
    <row r="5" spans="1:35" ht="37.5" customHeight="1">
      <c r="A5" s="270"/>
      <c r="B5" s="271" t="s">
        <v>68</v>
      </c>
      <c r="C5" s="271"/>
      <c r="D5" s="271"/>
      <c r="E5" s="271" t="s">
        <v>19</v>
      </c>
      <c r="F5" s="271"/>
      <c r="G5" s="271"/>
      <c r="H5" s="271" t="s">
        <v>69</v>
      </c>
      <c r="I5" s="271"/>
      <c r="J5" s="271"/>
      <c r="K5" s="271" t="s">
        <v>70</v>
      </c>
      <c r="L5" s="271"/>
      <c r="M5" s="271"/>
      <c r="N5" s="271" t="s">
        <v>71</v>
      </c>
      <c r="O5" s="271"/>
      <c r="P5" s="271"/>
      <c r="Q5" s="271" t="s">
        <v>72</v>
      </c>
      <c r="R5" s="271"/>
      <c r="S5" s="271"/>
      <c r="T5" s="271" t="s">
        <v>73</v>
      </c>
      <c r="U5" s="271"/>
      <c r="V5" s="271"/>
      <c r="W5" s="271" t="s">
        <v>74</v>
      </c>
      <c r="X5" s="271"/>
      <c r="Y5" s="271"/>
      <c r="Z5" s="271" t="s">
        <v>75</v>
      </c>
      <c r="AA5" s="271"/>
      <c r="AB5" s="271"/>
      <c r="AC5" s="271" t="s">
        <v>76</v>
      </c>
      <c r="AD5" s="271"/>
      <c r="AE5" s="271" t="s">
        <v>77</v>
      </c>
      <c r="AF5" s="271"/>
      <c r="AG5" s="267" t="s">
        <v>78</v>
      </c>
      <c r="AH5" s="267"/>
      <c r="AI5" s="267"/>
    </row>
    <row r="6" spans="1:35" ht="54.75" customHeight="1">
      <c r="A6" s="270"/>
      <c r="B6" s="30" t="s">
        <v>79</v>
      </c>
      <c r="C6" s="30" t="s">
        <v>80</v>
      </c>
      <c r="D6" s="30" t="s">
        <v>81</v>
      </c>
      <c r="E6" s="30" t="s">
        <v>79</v>
      </c>
      <c r="F6" s="30" t="s">
        <v>80</v>
      </c>
      <c r="G6" s="30" t="s">
        <v>81</v>
      </c>
      <c r="H6" s="30" t="s">
        <v>79</v>
      </c>
      <c r="I6" s="30" t="s">
        <v>80</v>
      </c>
      <c r="J6" s="30" t="s">
        <v>81</v>
      </c>
      <c r="K6" s="30" t="s">
        <v>79</v>
      </c>
      <c r="L6" s="30" t="s">
        <v>80</v>
      </c>
      <c r="M6" s="30" t="s">
        <v>81</v>
      </c>
      <c r="N6" s="30" t="s">
        <v>79</v>
      </c>
      <c r="O6" s="30" t="s">
        <v>80</v>
      </c>
      <c r="P6" s="30" t="s">
        <v>81</v>
      </c>
      <c r="Q6" s="30" t="s">
        <v>79</v>
      </c>
      <c r="R6" s="30" t="s">
        <v>80</v>
      </c>
      <c r="S6" s="30" t="s">
        <v>81</v>
      </c>
      <c r="T6" s="30" t="s">
        <v>79</v>
      </c>
      <c r="U6" s="30" t="s">
        <v>80</v>
      </c>
      <c r="V6" s="30" t="s">
        <v>81</v>
      </c>
      <c r="W6" s="30" t="s">
        <v>79</v>
      </c>
      <c r="X6" s="30" t="s">
        <v>80</v>
      </c>
      <c r="Y6" s="30" t="s">
        <v>81</v>
      </c>
      <c r="Z6" s="30" t="s">
        <v>79</v>
      </c>
      <c r="AA6" s="30" t="s">
        <v>80</v>
      </c>
      <c r="AB6" s="30" t="s">
        <v>81</v>
      </c>
      <c r="AC6" s="30" t="s">
        <v>79</v>
      </c>
      <c r="AD6" s="30" t="s">
        <v>81</v>
      </c>
      <c r="AE6" s="30" t="s">
        <v>79</v>
      </c>
      <c r="AF6" s="30" t="s">
        <v>81</v>
      </c>
      <c r="AG6" s="30" t="s">
        <v>79</v>
      </c>
      <c r="AH6" s="30" t="s">
        <v>80</v>
      </c>
      <c r="AI6" s="30" t="s">
        <v>81</v>
      </c>
    </row>
    <row r="7" spans="1:35" ht="25.5" customHeight="1">
      <c r="A7" s="31" t="s">
        <v>82</v>
      </c>
      <c r="B7" s="20"/>
      <c r="C7" s="20"/>
      <c r="D7" s="20"/>
      <c r="E7" s="20">
        <v>2</v>
      </c>
      <c r="F7" s="20">
        <v>40</v>
      </c>
      <c r="G7" s="20">
        <v>7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>
        <v>2</v>
      </c>
      <c r="U7" s="20">
        <v>68</v>
      </c>
      <c r="V7" s="20">
        <v>13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>
        <f aca="true" t="shared" si="0" ref="AG7:AG13">B7+E7+H7+K7+N7+Q7+T7+W7+Z7+AC7+AE7</f>
        <v>4</v>
      </c>
      <c r="AH7" s="20">
        <f aca="true" t="shared" si="1" ref="AH7:AH13">C7+F7+I7+L7+O7+R7+U7+X7+AA7</f>
        <v>108</v>
      </c>
      <c r="AI7" s="20">
        <f aca="true" t="shared" si="2" ref="AI7:AI13">D7+G7+J7+M7+P7+S7+V7+Y7+AB7+AD7+AF7</f>
        <v>20</v>
      </c>
    </row>
    <row r="8" spans="1:35" ht="26.25" customHeight="1">
      <c r="A8" s="31" t="s">
        <v>83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>
        <f t="shared" si="0"/>
        <v>0</v>
      </c>
      <c r="AH8" s="20">
        <f t="shared" si="1"/>
        <v>0</v>
      </c>
      <c r="AI8" s="20">
        <f t="shared" si="2"/>
        <v>0</v>
      </c>
    </row>
    <row r="9" spans="1:35" ht="24.75" customHeight="1">
      <c r="A9" s="32" t="s">
        <v>84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>
        <f t="shared" si="0"/>
        <v>0</v>
      </c>
      <c r="AH9" s="20">
        <f t="shared" si="1"/>
        <v>0</v>
      </c>
      <c r="AI9" s="20">
        <f t="shared" si="2"/>
        <v>0</v>
      </c>
    </row>
    <row r="10" spans="1:35" ht="25.5" customHeight="1">
      <c r="A10" s="32" t="s">
        <v>85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v>2</v>
      </c>
      <c r="U10" s="20">
        <v>160</v>
      </c>
      <c r="V10" s="20">
        <v>6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>
        <f t="shared" si="0"/>
        <v>2</v>
      </c>
      <c r="AH10" s="20">
        <f t="shared" si="1"/>
        <v>160</v>
      </c>
      <c r="AI10" s="20">
        <f t="shared" si="2"/>
        <v>6</v>
      </c>
    </row>
    <row r="11" spans="1:35" ht="43.5" customHeight="1">
      <c r="A11" s="32" t="s">
        <v>86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16</v>
      </c>
      <c r="U11" s="20">
        <v>1281</v>
      </c>
      <c r="V11" s="20">
        <v>50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>
        <f t="shared" si="0"/>
        <v>16</v>
      </c>
      <c r="AH11" s="20">
        <f t="shared" si="1"/>
        <v>1281</v>
      </c>
      <c r="AI11" s="20">
        <f t="shared" si="2"/>
        <v>50</v>
      </c>
    </row>
    <row r="12" spans="1:35" ht="52.5">
      <c r="A12" s="32" t="s">
        <v>87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>
        <f t="shared" si="0"/>
        <v>0</v>
      </c>
      <c r="AH12" s="20">
        <f t="shared" si="1"/>
        <v>0</v>
      </c>
      <c r="AI12" s="20">
        <f t="shared" si="2"/>
        <v>0</v>
      </c>
    </row>
    <row r="13" spans="1:35" ht="22.5" customHeight="1">
      <c r="A13" s="26" t="s">
        <v>88</v>
      </c>
      <c r="B13" s="20">
        <f aca="true" t="shared" si="3" ref="B13:AF13">B7+B8+B9+B10+B11+B12</f>
        <v>0</v>
      </c>
      <c r="C13" s="20">
        <f t="shared" si="3"/>
        <v>0</v>
      </c>
      <c r="D13" s="20">
        <f t="shared" si="3"/>
        <v>0</v>
      </c>
      <c r="E13" s="20">
        <f t="shared" si="3"/>
        <v>2</v>
      </c>
      <c r="F13" s="20">
        <f t="shared" si="3"/>
        <v>40</v>
      </c>
      <c r="G13" s="20">
        <f t="shared" si="3"/>
        <v>7</v>
      </c>
      <c r="H13" s="20">
        <f t="shared" si="3"/>
        <v>0</v>
      </c>
      <c r="I13" s="20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  <c r="M13" s="20">
        <f t="shared" si="3"/>
        <v>0</v>
      </c>
      <c r="N13" s="20">
        <f t="shared" si="3"/>
        <v>0</v>
      </c>
      <c r="O13" s="20">
        <f t="shared" si="3"/>
        <v>0</v>
      </c>
      <c r="P13" s="20">
        <f t="shared" si="3"/>
        <v>0</v>
      </c>
      <c r="Q13" s="20">
        <f t="shared" si="3"/>
        <v>0</v>
      </c>
      <c r="R13" s="20">
        <f t="shared" si="3"/>
        <v>0</v>
      </c>
      <c r="S13" s="20">
        <f t="shared" si="3"/>
        <v>0</v>
      </c>
      <c r="T13" s="20">
        <f t="shared" si="3"/>
        <v>20</v>
      </c>
      <c r="U13" s="20">
        <f t="shared" si="3"/>
        <v>1509</v>
      </c>
      <c r="V13" s="20">
        <f t="shared" si="3"/>
        <v>69</v>
      </c>
      <c r="W13" s="20">
        <f t="shared" si="3"/>
        <v>0</v>
      </c>
      <c r="X13" s="20">
        <f t="shared" si="3"/>
        <v>0</v>
      </c>
      <c r="Y13" s="20">
        <f t="shared" si="3"/>
        <v>0</v>
      </c>
      <c r="Z13" s="20">
        <f t="shared" si="3"/>
        <v>0</v>
      </c>
      <c r="AA13" s="20">
        <f t="shared" si="3"/>
        <v>0</v>
      </c>
      <c r="AB13" s="20">
        <f t="shared" si="3"/>
        <v>0</v>
      </c>
      <c r="AC13" s="20">
        <f t="shared" si="3"/>
        <v>0</v>
      </c>
      <c r="AD13" s="20">
        <f t="shared" si="3"/>
        <v>0</v>
      </c>
      <c r="AE13" s="20">
        <f t="shared" si="3"/>
        <v>0</v>
      </c>
      <c r="AF13" s="20">
        <f t="shared" si="3"/>
        <v>0</v>
      </c>
      <c r="AG13" s="20">
        <f t="shared" si="0"/>
        <v>22</v>
      </c>
      <c r="AH13" s="20">
        <f t="shared" si="1"/>
        <v>1549</v>
      </c>
      <c r="AI13" s="20">
        <f t="shared" si="2"/>
        <v>76</v>
      </c>
    </row>
  </sheetData>
  <sheetProtection/>
  <mergeCells count="15">
    <mergeCell ref="T5:V5"/>
    <mergeCell ref="W5:Y5"/>
    <mergeCell ref="Z5:AB5"/>
    <mergeCell ref="AC5:AD5"/>
    <mergeCell ref="AE5:AF5"/>
    <mergeCell ref="AG5:AI5"/>
    <mergeCell ref="A2:AH2"/>
    <mergeCell ref="H3:AA3"/>
    <mergeCell ref="A5:A6"/>
    <mergeCell ref="B5:D5"/>
    <mergeCell ref="E5:G5"/>
    <mergeCell ref="H5:J5"/>
    <mergeCell ref="K5:M5"/>
    <mergeCell ref="N5:P5"/>
    <mergeCell ref="Q5:S5"/>
  </mergeCells>
  <printOptions/>
  <pageMargins left="0.2" right="0.1902777777777778" top="0.25972222222222224" bottom="0.22986111111111113" header="0.5118055555555556" footer="0.5118055555555556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Normal="90" zoomScaleSheetLayoutView="100" zoomScalePageLayoutView="0" workbookViewId="0" topLeftCell="A10">
      <selection activeCell="K12" sqref="K12"/>
    </sheetView>
  </sheetViews>
  <sheetFormatPr defaultColWidth="9.00390625" defaultRowHeight="12.75"/>
  <cols>
    <col min="1" max="1" width="3.375" style="113" customWidth="1"/>
    <col min="2" max="2" width="23.875" style="113" customWidth="1"/>
    <col min="3" max="4" width="10.50390625" style="113" customWidth="1"/>
    <col min="5" max="5" width="10.00390625" style="113" customWidth="1"/>
    <col min="6" max="6" width="11.125" style="113" customWidth="1"/>
    <col min="7" max="7" width="10.50390625" style="113" customWidth="1"/>
    <col min="8" max="8" width="11.00390625" style="113" customWidth="1"/>
    <col min="9" max="9" width="0.12890625" style="113" customWidth="1"/>
    <col min="10" max="16384" width="8.875" style="113" customWidth="1"/>
  </cols>
  <sheetData>
    <row r="1" spans="2:9" ht="54.75" customHeight="1">
      <c r="B1" s="272" t="s">
        <v>822</v>
      </c>
      <c r="C1" s="272"/>
      <c r="D1" s="272"/>
      <c r="E1" s="272"/>
      <c r="F1" s="272"/>
      <c r="G1" s="272"/>
      <c r="H1" s="272"/>
      <c r="I1" s="231"/>
    </row>
    <row r="2" spans="2:9" ht="11.25">
      <c r="B2" s="114"/>
      <c r="I2" s="231"/>
    </row>
    <row r="3" spans="1:11" ht="12" customHeight="1">
      <c r="A3" s="274"/>
      <c r="B3" s="273" t="s">
        <v>821</v>
      </c>
      <c r="C3" s="273" t="s">
        <v>767</v>
      </c>
      <c r="D3" s="273"/>
      <c r="E3" s="273" t="s">
        <v>768</v>
      </c>
      <c r="F3" s="273"/>
      <c r="G3" s="273" t="s">
        <v>809</v>
      </c>
      <c r="H3" s="273"/>
      <c r="I3" s="232"/>
      <c r="J3" s="273" t="s">
        <v>820</v>
      </c>
      <c r="K3" s="273"/>
    </row>
    <row r="4" spans="1:11" ht="36">
      <c r="A4" s="274"/>
      <c r="B4" s="273"/>
      <c r="C4" s="115" t="s">
        <v>78</v>
      </c>
      <c r="D4" s="115" t="s">
        <v>516</v>
      </c>
      <c r="E4" s="115" t="s">
        <v>78</v>
      </c>
      <c r="F4" s="115" t="s">
        <v>516</v>
      </c>
      <c r="G4" s="115" t="s">
        <v>78</v>
      </c>
      <c r="H4" s="115" t="s">
        <v>516</v>
      </c>
      <c r="I4" s="232"/>
      <c r="J4" s="115" t="s">
        <v>78</v>
      </c>
      <c r="K4" s="115" t="s">
        <v>516</v>
      </c>
    </row>
    <row r="5" spans="1:11" ht="12">
      <c r="A5" s="116">
        <v>1</v>
      </c>
      <c r="B5" s="117" t="s">
        <v>517</v>
      </c>
      <c r="C5" s="118"/>
      <c r="D5" s="118"/>
      <c r="E5" s="118"/>
      <c r="F5" s="118"/>
      <c r="G5" s="118"/>
      <c r="H5" s="118"/>
      <c r="I5" s="233"/>
      <c r="J5" s="118"/>
      <c r="K5" s="118"/>
    </row>
    <row r="6" spans="1:11" ht="36">
      <c r="A6" s="116">
        <v>2</v>
      </c>
      <c r="B6" s="117" t="s">
        <v>518</v>
      </c>
      <c r="C6" s="118"/>
      <c r="D6" s="118"/>
      <c r="E6" s="118"/>
      <c r="F6" s="118"/>
      <c r="G6" s="118"/>
      <c r="H6" s="118"/>
      <c r="I6" s="233"/>
      <c r="J6" s="118"/>
      <c r="K6" s="118"/>
    </row>
    <row r="7" spans="1:11" ht="45.75" customHeight="1">
      <c r="A7" s="116">
        <v>3</v>
      </c>
      <c r="B7" s="117" t="s">
        <v>519</v>
      </c>
      <c r="C7" s="118"/>
      <c r="D7" s="118"/>
      <c r="E7" s="118"/>
      <c r="F7" s="118"/>
      <c r="G7" s="118"/>
      <c r="H7" s="118"/>
      <c r="I7" s="233"/>
      <c r="J7" s="118"/>
      <c r="K7" s="118"/>
    </row>
    <row r="8" spans="1:11" ht="18.75" customHeight="1">
      <c r="A8" s="116">
        <v>4</v>
      </c>
      <c r="B8" s="117" t="s">
        <v>520</v>
      </c>
      <c r="C8" s="118"/>
      <c r="D8" s="118"/>
      <c r="E8" s="118"/>
      <c r="F8" s="118"/>
      <c r="G8" s="118"/>
      <c r="H8" s="118"/>
      <c r="I8" s="233"/>
      <c r="J8" s="118"/>
      <c r="K8" s="118"/>
    </row>
    <row r="9" spans="1:11" ht="20.25" customHeight="1">
      <c r="A9" s="116">
        <v>5</v>
      </c>
      <c r="B9" s="117" t="s">
        <v>521</v>
      </c>
      <c r="C9" s="118"/>
      <c r="D9" s="118"/>
      <c r="E9" s="118"/>
      <c r="F9" s="118"/>
      <c r="G9" s="118"/>
      <c r="H9" s="118"/>
      <c r="I9" s="233"/>
      <c r="J9" s="118"/>
      <c r="K9" s="118"/>
    </row>
    <row r="10" spans="1:11" ht="12">
      <c r="A10" s="116">
        <v>6</v>
      </c>
      <c r="B10" s="117" t="s">
        <v>522</v>
      </c>
      <c r="C10" s="118"/>
      <c r="D10" s="118"/>
      <c r="E10" s="118"/>
      <c r="F10" s="118"/>
      <c r="G10" s="118"/>
      <c r="H10" s="118"/>
      <c r="I10" s="233"/>
      <c r="J10" s="118"/>
      <c r="K10" s="118"/>
    </row>
    <row r="11" spans="1:11" ht="24">
      <c r="A11" s="116">
        <v>7</v>
      </c>
      <c r="B11" s="117" t="s">
        <v>523</v>
      </c>
      <c r="C11" s="118"/>
      <c r="D11" s="118"/>
      <c r="E11" s="118"/>
      <c r="F11" s="118"/>
      <c r="G11" s="118"/>
      <c r="H11" s="118"/>
      <c r="I11" s="233"/>
      <c r="J11" s="118"/>
      <c r="K11" s="118"/>
    </row>
    <row r="12" spans="1:11" ht="24">
      <c r="A12" s="116">
        <v>8</v>
      </c>
      <c r="B12" s="117" t="s">
        <v>524</v>
      </c>
      <c r="C12" s="118">
        <v>6</v>
      </c>
      <c r="D12" s="118">
        <v>6</v>
      </c>
      <c r="E12" s="118">
        <v>6</v>
      </c>
      <c r="F12" s="118">
        <v>6</v>
      </c>
      <c r="G12" s="118">
        <v>6</v>
      </c>
      <c r="H12" s="118">
        <v>6</v>
      </c>
      <c r="I12" s="233"/>
      <c r="J12" s="118">
        <v>5</v>
      </c>
      <c r="K12" s="118">
        <v>5</v>
      </c>
    </row>
    <row r="13" spans="1:11" ht="24">
      <c r="A13" s="116">
        <v>9</v>
      </c>
      <c r="B13" s="117" t="s">
        <v>525</v>
      </c>
      <c r="C13" s="118"/>
      <c r="D13" s="118"/>
      <c r="E13" s="118"/>
      <c r="F13" s="118"/>
      <c r="G13" s="118"/>
      <c r="H13" s="118"/>
      <c r="I13" s="233"/>
      <c r="J13" s="118"/>
      <c r="K13" s="118"/>
    </row>
    <row r="14" spans="1:11" ht="12">
      <c r="A14" s="116">
        <v>10</v>
      </c>
      <c r="B14" s="117" t="s">
        <v>526</v>
      </c>
      <c r="C14" s="119"/>
      <c r="D14" s="119"/>
      <c r="E14" s="119"/>
      <c r="F14" s="119"/>
      <c r="G14" s="119"/>
      <c r="H14" s="119"/>
      <c r="I14" s="233"/>
      <c r="J14" s="119"/>
      <c r="K14" s="119"/>
    </row>
    <row r="15" spans="1:11" ht="12">
      <c r="A15" s="116">
        <v>11</v>
      </c>
      <c r="B15" s="117" t="s">
        <v>527</v>
      </c>
      <c r="C15" s="118">
        <v>5</v>
      </c>
      <c r="D15" s="118">
        <v>5</v>
      </c>
      <c r="E15" s="118">
        <v>5</v>
      </c>
      <c r="F15" s="118">
        <v>5</v>
      </c>
      <c r="G15" s="118">
        <v>5</v>
      </c>
      <c r="H15" s="118">
        <v>5</v>
      </c>
      <c r="I15" s="233"/>
      <c r="J15" s="118">
        <v>5</v>
      </c>
      <c r="K15" s="118">
        <v>5</v>
      </c>
    </row>
    <row r="16" spans="1:11" ht="12">
      <c r="A16" s="116">
        <v>12</v>
      </c>
      <c r="B16" s="117" t="s">
        <v>528</v>
      </c>
      <c r="C16" s="118"/>
      <c r="D16" s="118"/>
      <c r="E16" s="118"/>
      <c r="F16" s="118"/>
      <c r="G16" s="118"/>
      <c r="H16" s="118"/>
      <c r="I16" s="233"/>
      <c r="J16" s="118"/>
      <c r="K16" s="118"/>
    </row>
    <row r="17" spans="1:11" ht="12">
      <c r="A17" s="116">
        <v>13</v>
      </c>
      <c r="B17" s="117" t="s">
        <v>529</v>
      </c>
      <c r="C17" s="118"/>
      <c r="D17" s="118"/>
      <c r="E17" s="118"/>
      <c r="F17" s="118"/>
      <c r="G17" s="118"/>
      <c r="H17" s="118"/>
      <c r="I17" s="233"/>
      <c r="J17" s="118"/>
      <c r="K17" s="118"/>
    </row>
    <row r="18" spans="1:11" ht="12">
      <c r="A18" s="116">
        <v>14</v>
      </c>
      <c r="B18" s="117" t="s">
        <v>530</v>
      </c>
      <c r="C18" s="118"/>
      <c r="D18" s="118"/>
      <c r="E18" s="118"/>
      <c r="F18" s="118"/>
      <c r="G18" s="118"/>
      <c r="H18" s="118"/>
      <c r="I18" s="233"/>
      <c r="J18" s="118"/>
      <c r="K18" s="118"/>
    </row>
    <row r="19" ht="15" customHeight="1"/>
  </sheetData>
  <sheetProtection/>
  <mergeCells count="7">
    <mergeCell ref="B1:H1"/>
    <mergeCell ref="J3:K3"/>
    <mergeCell ref="G3:H3"/>
    <mergeCell ref="A3:A4"/>
    <mergeCell ref="B3:B4"/>
    <mergeCell ref="C3:D3"/>
    <mergeCell ref="E3:F3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2024-02-08T11:50:35Z</cp:lastPrinted>
  <dcterms:modified xsi:type="dcterms:W3CDTF">2024-02-08T11:50:44Z</dcterms:modified>
  <cp:category/>
  <cp:version/>
  <cp:contentType/>
  <cp:contentStatus/>
</cp:coreProperties>
</file>