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0170" activeTab="3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  <sheet name="Приложение 4_Освещение" sheetId="4" r:id="rId4"/>
  </sheets>
  <definedNames>
    <definedName name="_xlnm.Print_Area" localSheetId="1">'Приложение 2_Подтв.док-ты'!$A$1:$N$13</definedName>
  </definedNames>
  <calcPr fullCalcOnLoad="1"/>
</workbook>
</file>

<file path=xl/sharedStrings.xml><?xml version="1.0" encoding="utf-8"?>
<sst xmlns="http://schemas.openxmlformats.org/spreadsheetml/2006/main" count="371" uniqueCount="239">
  <si>
    <t>Приложение № 1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</si>
  <si>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</si>
  <si>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</si>
  <si>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</si>
  <si>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</si>
  <si>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</si>
  <si>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</si>
  <si>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</si>
  <si>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</si>
  <si>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</si>
  <si>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</si>
  <si>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</si>
  <si>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</si>
  <si>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</si>
  <si>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шт.</t>
  </si>
  <si>
    <t>2.1.</t>
  </si>
  <si>
    <t>наружного освещения - всего, в том числе:</t>
  </si>
  <si>
    <t>2.1.1.</t>
  </si>
  <si>
    <t>2.2.</t>
  </si>
  <si>
    <t>внутреннего освещения - всего, в том числе:</t>
  </si>
  <si>
    <t>2.2.1.</t>
  </si>
  <si>
    <t>3.</t>
  </si>
  <si>
    <t>4.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</si>
  <si>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</si>
  <si>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</si>
  <si>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</si>
  <si>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</si>
  <si>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</si>
  <si>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</si>
  <si>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</si>
  <si>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</si>
  <si>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</si>
  <si>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</si>
  <si>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</si>
  <si>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</si>
  <si>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</si>
  <si>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внебюджетные источники</t>
  </si>
  <si>
    <t>№ и дата платежного поручения</t>
  </si>
  <si>
    <t>Сумма, руб.</t>
  </si>
  <si>
    <t>…</t>
  </si>
  <si>
    <t xml:space="preserve">Ремонт зданий и сооружений по энергосберегающим проектам </t>
  </si>
  <si>
    <t>Приложение № 3</t>
  </si>
  <si>
    <t>чел.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</si>
  <si>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</si>
  <si>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</si>
  <si>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</si>
  <si>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</si>
  <si>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</si>
  <si>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</si>
  <si>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</si>
  <si>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</si>
  <si>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</si>
  <si>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</si>
  <si>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</si>
  <si>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</si>
  <si>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</si>
  <si>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</si>
  <si>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</si>
  <si>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</si>
  <si>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</si>
  <si>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</si>
  <si>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</si>
  <si>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</si>
  <si>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</si>
  <si>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</si>
  <si>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</si>
  <si>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</si>
  <si>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</si>
  <si>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</si>
  <si>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</si>
  <si>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</si>
  <si>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</si>
  <si>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</si>
  <si>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</si>
  <si>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</si>
  <si>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</si>
  <si>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</si>
  <si>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</si>
  <si>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</si>
  <si>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</si>
  <si>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</si>
  <si>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</si>
  <si>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</si>
  <si>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</si>
  <si>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</si>
  <si>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</si>
  <si>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</si>
  <si>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</si>
  <si>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</si>
  <si>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</si>
  <si>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</si>
  <si>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</si>
  <si>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</si>
  <si>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</si>
  <si>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</si>
  <si>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</si>
  <si>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</si>
  <si>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</si>
  <si>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</si>
  <si>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</si>
  <si>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</si>
  <si>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</si>
  <si>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</si>
  <si>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</si>
  <si>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</si>
  <si>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</si>
  <si>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</si>
  <si>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</si>
  <si>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</si>
  <si>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</si>
  <si>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</si>
  <si>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</si>
  <si>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</si>
  <si>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</si>
  <si>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</si>
  <si>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</si>
  <si>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</si>
  <si>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</si>
  <si>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</si>
  <si>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</si>
  <si>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</si>
  <si>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</si>
  <si>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</si>
  <si>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</si>
  <si>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</si>
  <si>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</si>
  <si>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</si>
  <si>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</si>
  <si>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</si>
  <si>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</si>
  <si>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</si>
  <si>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</si>
  <si>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</si>
  <si>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</si>
  <si>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</si>
  <si>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</si>
  <si>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</si>
  <si>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>9.</t>
  </si>
  <si>
    <t>тыс. кВт.ч</t>
  </si>
  <si>
    <t>тыс. куб.м</t>
  </si>
  <si>
    <t>9.1.</t>
  </si>
  <si>
    <t>9.2.</t>
  </si>
  <si>
    <t>9.3.</t>
  </si>
  <si>
    <t>10.</t>
  </si>
  <si>
    <t>руб.</t>
  </si>
  <si>
    <t>Замена приборов учета потребления топливно-энергетических ресурсов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</si>
  <si>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</si>
  <si>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</si>
  <si>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</si>
  <si>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</si>
  <si>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</si>
  <si>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(наименование министерства/ведомства)</t>
  </si>
  <si>
    <t>9.4.</t>
  </si>
  <si>
    <t>9.5.</t>
  </si>
  <si>
    <t>Доля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теплоносителя, в общем количестве указанных зданий, строений, сооружений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</si>
  <si>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</si>
  <si>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</t>
  </si>
  <si>
    <t>11.</t>
  </si>
  <si>
    <t>12.</t>
  </si>
  <si>
    <t>13.</t>
  </si>
  <si>
    <t>14.</t>
  </si>
  <si>
    <t>15.</t>
  </si>
  <si>
    <t>16.</t>
  </si>
  <si>
    <t xml:space="preserve">Количество государственных учреждений Республики Марий Эл (с учетом министерства/ведомства, по которым предоставляется информация) </t>
  </si>
  <si>
    <t>Списочная численность сотрудников и посетителей, всего</t>
  </si>
  <si>
    <t>в том числе: - списочная численность сотрудников</t>
  </si>
  <si>
    <t>Списочная численность сотрудников, занимающих помещения, в которых осуществляется потребление холодной воды</t>
  </si>
  <si>
    <t>Списочная численность сотрудников и посетителей, занимающих помещения, в которых расчеты за холодную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</si>
  <si>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</si>
  <si>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горячей воды</t>
  </si>
  <si>
    <t>Списочная численность сотрудников и посетителей, занимающих помещения, в которых расчеты за горячую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</si>
  <si>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</si>
  <si>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природного газа</t>
  </si>
  <si>
    <t xml:space="preserve">                                               по тепловой энергии (отопление+ подогрев)</t>
  </si>
  <si>
    <t xml:space="preserve">                                               по природному газу</t>
  </si>
  <si>
    <t xml:space="preserve">                                               по воде (ГВС +ХВС)</t>
  </si>
  <si>
    <t xml:space="preserve">                                               по стокам </t>
  </si>
  <si>
    <r>
      <t xml:space="preserve">Полученная экономия(-)/перерасход(+) в стоимостном выражении по всем энергетическим ресурсам, воде и стокам  </t>
    </r>
    <r>
      <rPr>
        <i/>
        <sz val="10"/>
        <color indexed="8"/>
        <rFont val="Times New Roman"/>
        <family val="1"/>
      </rPr>
      <t>(общая сумма расходов по ТЭР за фактический отчетный период "-" общая сумма расходов по ТЭР за аналогичный период прошлого года)</t>
    </r>
  </si>
  <si>
    <t>Информация по переходу на энергоэффективные системы освещения в</t>
  </si>
  <si>
    <t>№ п/п</t>
  </si>
  <si>
    <t>Наименование показателей</t>
  </si>
  <si>
    <t>Освещение бюджетных учреждений</t>
  </si>
  <si>
    <t>*</t>
  </si>
  <si>
    <t>энергосберегающих, в том числе:</t>
  </si>
  <si>
    <t>светодиодных</t>
  </si>
  <si>
    <t>2.2.1.1</t>
  </si>
  <si>
    <t>тыс. руб.</t>
  </si>
  <si>
    <t>Лампы</t>
  </si>
  <si>
    <t>Необходимая потребность для закупки светодиодных приборов (светильников) до 100 % светодиодного освещения</t>
  </si>
  <si>
    <t>наружного освещения</t>
  </si>
  <si>
    <t xml:space="preserve">внутреннего освещения </t>
  </si>
  <si>
    <t xml:space="preserve">светодиодных </t>
  </si>
  <si>
    <t>Единица измере-ния</t>
  </si>
  <si>
    <t>Доля энергосберегающих приборов в общем объеме используемых осветительных устройств</t>
  </si>
  <si>
    <t>Доля светодиодных приборов в общем объеме используемых осветительных устройств</t>
  </si>
  <si>
    <t xml:space="preserve">Целевые показатели в области энергосервиса </t>
  </si>
  <si>
    <t>(Наименование энергосервисной компании и бюджетного учреждения)</t>
  </si>
  <si>
    <t>млн. рублей</t>
  </si>
  <si>
    <t>Число энергосервисных договоров (контрактов), заключенных государственными заказчиками - всего, в том числе:</t>
  </si>
  <si>
    <t>Примечание: необходимо приложить копии энергосервисных договоров (контрактов)</t>
  </si>
  <si>
    <t xml:space="preserve">Приложение № 4 </t>
  </si>
  <si>
    <t>Светильники</t>
  </si>
  <si>
    <t>Значение показателя</t>
  </si>
  <si>
    <r>
      <rPr>
        <b/>
        <sz val="10"/>
        <color indexed="8"/>
        <rFont val="Times New Roman"/>
        <family val="1"/>
      </rPr>
      <t>в т.ч. в натуральном выражении:</t>
    </r>
    <r>
      <rPr>
        <sz val="10"/>
        <color indexed="8"/>
        <rFont val="Times New Roman"/>
        <family val="1"/>
      </rPr>
      <t xml:space="preserve"> по электрической энергии </t>
    </r>
  </si>
  <si>
    <t>Количество светоточек в учреждении - всего, в том числе:</t>
  </si>
  <si>
    <t>Объем инвестиций, направленных в отчетном периоде, на модернизацию освещения - всего, в том числе:</t>
  </si>
  <si>
    <t>на светодиодное освещение</t>
  </si>
  <si>
    <t>Объем инвестиций, направленных  на модернизацию освещения</t>
  </si>
  <si>
    <t>в том числе: -  на отопление</t>
  </si>
  <si>
    <t xml:space="preserve">                        - на подогрев горячей воды</t>
  </si>
  <si>
    <t>Объем потребления тепловой энергии на отопление, расчеты за которую осуществляются с использованием приборов учета</t>
  </si>
  <si>
    <t>Объем потребления тепловой энергии на отопление, расчеты за которую осуществляются с применением расчетных способов (по нормативу поставщика)</t>
  </si>
  <si>
    <t>в том числе на светодиодные</t>
  </si>
  <si>
    <t>17.</t>
  </si>
  <si>
    <t>Количество транспортных средств, используемых органами государственной власти и государственными учреждениями - всего, в том числе:</t>
  </si>
  <si>
    <t>17.1.</t>
  </si>
  <si>
    <t>17.2.</t>
  </si>
  <si>
    <t>количество транспортных средств, испольующих в качестве моторного топлива сжиженный углеводородный газ (пропан-бутан)</t>
  </si>
  <si>
    <t>количество транспортных средств, использующих в качестве моторного топлива природный газ  (метан)</t>
  </si>
  <si>
    <t>за счет                средств федерального бюджета, руб.</t>
  </si>
  <si>
    <t>за 1 квартал 2021 года</t>
  </si>
  <si>
    <r>
      <t xml:space="preserve">Общее количество осветительных приборов, установленных на </t>
    </r>
    <r>
      <rPr>
        <b/>
        <sz val="10"/>
        <rFont val="Times New Roman"/>
        <family val="1"/>
      </rPr>
      <t>01.01.2021</t>
    </r>
    <r>
      <rPr>
        <sz val="10"/>
        <rFont val="Times New Roman"/>
        <family val="1"/>
      </rPr>
      <t xml:space="preserve"> года - всего, в том числе:</t>
    </r>
  </si>
  <si>
    <t xml:space="preserve">Целевые показатели в области энергосбережения и повышения энергетической эффективности за 1 квартал 2021 года  </t>
  </si>
  <si>
    <t>Доля государственных учреждений Республики Марий Эл, предоставивших декларацию о потреблении энергетических ресурсов за 2020 год, в общем количестве государственных учреждений Республики Марий Эл</t>
  </si>
  <si>
    <t>Количество  государственных учреждений Республики Марий Эл, предоставивших декларацию о потреблении энергетических ресурсов за 2020 год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</si>
  <si>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2013- 2025 годы»  за 1 квартал 2021 года</t>
  </si>
  <si>
    <t>федеральный бюджет</t>
  </si>
  <si>
    <t xml:space="preserve">  республиканский бюджет Республики Марий Эл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</si>
  <si>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2013- 2025 годы» 
за 1 квартал 2021 года</t>
  </si>
  <si>
    <t>Замена/установка приборов учета потребления топливно-энергетических ресурсов</t>
  </si>
  <si>
    <t xml:space="preserve">Замена светильников на энергосберегающие </t>
  </si>
  <si>
    <r>
      <t xml:space="preserve">Общее количество установленных энергосберегающих осветительных приборов  на </t>
    </r>
    <r>
      <rPr>
        <b/>
        <sz val="10"/>
        <rFont val="Times New Roman"/>
        <family val="1"/>
      </rPr>
      <t>01.04.2021</t>
    </r>
    <r>
      <rPr>
        <sz val="10"/>
        <rFont val="Times New Roman"/>
        <family val="1"/>
      </rPr>
      <t xml:space="preserve"> г. - всего, в том числе: </t>
    </r>
  </si>
  <si>
    <t xml:space="preserve"> энергосберегающих, в том числе:</t>
  </si>
  <si>
    <t>Количество  испорченных/перегоревших/снятых осветительных приборов за 1 квартал 2021 г. - всего, в том числе:</t>
  </si>
  <si>
    <t>Количество установленных энергосберегающих осветительных приборов  за 1 квартал 2021 г. - всего, в том числе:</t>
  </si>
  <si>
    <t>ДТЗН Республики Марий Эл</t>
  </si>
  <si>
    <t>И.о.руководителя __________________________ (А.В. Лазарев)</t>
  </si>
  <si>
    <t>Попов А.А., тел. 45-14-26</t>
  </si>
  <si>
    <t>И.о.руководитея:    _______________   А.В. Лазарев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</si>
</sst>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0_р_._-;\-* #,##0.00_р_._-;_-* &quot;-&quot;?_р_._-;_-@_-"/>
    <numFmt numFmtId="180" formatCode="_-* #,##0_р_._-;\-* #,##0_р_._-;_-* &quot;-&quot;?_р_._-;_-@_-"/>
    <numFmt numFmtId="181" formatCode="#,##0.0"/>
  </numFmts>
  <fonts count="6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171" fontId="4" fillId="0" borderId="11" xfId="58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7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/>
      <protection hidden="1"/>
    </xf>
    <xf numFmtId="3" fontId="4" fillId="16" borderId="11" xfId="58" applyNumberFormat="1" applyFont="1" applyFill="1" applyBorder="1" applyAlignment="1" applyProtection="1">
      <alignment horizontal="center" vertical="center" wrapText="1"/>
      <protection hidden="1"/>
    </xf>
    <xf numFmtId="3" fontId="4" fillId="16" borderId="11" xfId="58" applyNumberFormat="1" applyFont="1" applyFill="1" applyBorder="1" applyAlignment="1">
      <alignment horizontal="center" vertical="center" wrapText="1"/>
    </xf>
    <xf numFmtId="3" fontId="7" fillId="16" borderId="11" xfId="58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11" xfId="0" applyFont="1" applyBorder="1" applyAlignment="1">
      <alignment horizontal="center" vertical="center"/>
    </xf>
    <xf numFmtId="3" fontId="7" fillId="0" borderId="11" xfId="58" applyNumberFormat="1" applyFont="1" applyFill="1" applyBorder="1" applyAlignment="1" applyProtection="1">
      <alignment horizontal="left" vertical="center" wrapText="1"/>
      <protection locked="0"/>
    </xf>
    <xf numFmtId="3" fontId="28" fillId="0" borderId="11" xfId="58" applyNumberFormat="1" applyFont="1" applyFill="1" applyBorder="1" applyAlignment="1" applyProtection="1">
      <alignment horizontal="right" vertical="center" wrapText="1"/>
      <protection locked="0"/>
    </xf>
    <xf numFmtId="4" fontId="12" fillId="36" borderId="11" xfId="0" applyNumberFormat="1" applyFont="1" applyFill="1" applyBorder="1" applyAlignment="1" applyProtection="1">
      <alignment horizontal="center" vertical="center"/>
      <protection hidden="1"/>
    </xf>
    <xf numFmtId="4" fontId="12" fillId="0" borderId="11" xfId="0" applyNumberFormat="1" applyFont="1" applyFill="1" applyBorder="1" applyAlignment="1" applyProtection="1">
      <alignment horizontal="center" vertical="center"/>
      <protection hidden="1"/>
    </xf>
    <xf numFmtId="4" fontId="30" fillId="0" borderId="11" xfId="0" applyNumberFormat="1" applyFont="1" applyFill="1" applyBorder="1" applyAlignment="1" applyProtection="1">
      <alignment horizontal="right" vertical="center"/>
      <protection hidden="1"/>
    </xf>
    <xf numFmtId="4" fontId="30" fillId="36" borderId="11" xfId="0" applyNumberFormat="1" applyFont="1" applyFill="1" applyBorder="1" applyAlignment="1" applyProtection="1">
      <alignment horizontal="right" vertical="center"/>
      <protection hidden="1"/>
    </xf>
    <xf numFmtId="3" fontId="28" fillId="16" borderId="11" xfId="58" applyNumberFormat="1" applyFont="1" applyFill="1" applyBorder="1" applyAlignment="1">
      <alignment horizontal="right" vertical="center" wrapText="1"/>
    </xf>
    <xf numFmtId="3" fontId="4" fillId="0" borderId="11" xfId="58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6" fillId="35" borderId="15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1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6.125" style="19" customWidth="1"/>
    <col min="2" max="2" width="47.625" style="19" customWidth="1"/>
    <col min="3" max="3" width="19.75390625" style="19" customWidth="1"/>
    <col min="4" max="4" width="13.625" style="19" customWidth="1"/>
    <col min="5" max="5" width="14.875" style="19" customWidth="1"/>
    <col min="6" max="6" width="15.25390625" style="19" customWidth="1"/>
    <col min="7" max="7" width="17.625" style="19" customWidth="1"/>
  </cols>
  <sheetData>
    <row r="1" ht="15.75">
      <c r="G1" s="1" t="s">
        <v>0</v>
      </c>
    </row>
    <row r="2" spans="1:7" ht="93.75" customHeight="1">
      <c r="A2" s="117" t="s">
        <v>228</v>
      </c>
      <c r="B2" s="117"/>
      <c r="C2" s="117"/>
      <c r="D2" s="117"/>
      <c r="E2" s="117"/>
      <c r="F2" s="117"/>
      <c r="G2" s="117"/>
    </row>
    <row r="3" spans="1:7" ht="37.5" customHeight="1">
      <c r="A3" s="118" t="s">
        <v>235</v>
      </c>
      <c r="B3" s="118"/>
      <c r="C3" s="118"/>
      <c r="D3" s="118"/>
      <c r="E3" s="118"/>
      <c r="F3" s="118"/>
      <c r="G3" s="118"/>
    </row>
    <row r="4" spans="1:7" ht="16.5" customHeight="1">
      <c r="A4" s="119" t="s">
        <v>151</v>
      </c>
      <c r="B4" s="119"/>
      <c r="C4" s="119"/>
      <c r="D4" s="119"/>
      <c r="E4" s="119"/>
      <c r="F4" s="119"/>
      <c r="G4" s="119"/>
    </row>
    <row r="5" ht="18.75" customHeight="1">
      <c r="G5" s="2" t="s">
        <v>1</v>
      </c>
    </row>
    <row r="6" spans="1:7" ht="15.75">
      <c r="A6" s="3"/>
      <c r="B6" s="3"/>
      <c r="C6" s="3"/>
      <c r="D6" s="3"/>
      <c r="E6" s="3"/>
      <c r="F6" s="3"/>
      <c r="G6" s="4"/>
    </row>
    <row r="7" spans="1:7" ht="12.75" customHeight="1">
      <c r="A7" s="120" t="s">
        <v>2</v>
      </c>
      <c r="B7" s="120" t="s">
        <v>3</v>
      </c>
      <c r="C7" s="120" t="s">
        <v>4</v>
      </c>
      <c r="D7" s="121" t="s">
        <v>5</v>
      </c>
      <c r="E7" s="122"/>
      <c r="F7" s="122"/>
      <c r="G7" s="123"/>
    </row>
    <row r="8" spans="1:7" ht="106.5" customHeight="1">
      <c r="A8" s="120"/>
      <c r="B8" s="120"/>
      <c r="C8" s="120"/>
      <c r="D8" s="50" t="s">
        <v>219</v>
      </c>
      <c r="E8" s="50" t="s">
        <v>146</v>
      </c>
      <c r="F8" s="51" t="s">
        <v>147</v>
      </c>
      <c r="G8" s="13" t="s">
        <v>148</v>
      </c>
    </row>
    <row r="9" spans="1:7" ht="12.75">
      <c r="A9" s="5">
        <v>1</v>
      </c>
      <c r="B9" s="5">
        <v>2</v>
      </c>
      <c r="C9" s="5">
        <v>3</v>
      </c>
      <c r="D9" s="5"/>
      <c r="E9" s="5">
        <v>4</v>
      </c>
      <c r="F9" s="5">
        <v>5</v>
      </c>
      <c r="G9" s="5">
        <v>6</v>
      </c>
    </row>
    <row r="10" spans="1:7" ht="33.75" customHeight="1">
      <c r="A10" s="5" t="s">
        <v>91</v>
      </c>
      <c r="B10" s="6" t="s">
        <v>229</v>
      </c>
      <c r="C10" s="87">
        <f aca="true" t="shared" si="0" ref="C10:C16">SUM(E10:G10)</f>
        <v>0</v>
      </c>
      <c r="D10" s="95"/>
      <c r="E10" s="96"/>
      <c r="F10" s="96"/>
      <c r="G10" s="96"/>
    </row>
    <row r="11" spans="1:7" ht="38.25" customHeight="1">
      <c r="A11" s="5" t="s">
        <v>90</v>
      </c>
      <c r="B11" s="10" t="s">
        <v>230</v>
      </c>
      <c r="C11" s="87">
        <f t="shared" si="0"/>
        <v>0</v>
      </c>
      <c r="D11" s="95"/>
      <c r="E11" s="96"/>
      <c r="F11" s="96"/>
      <c r="G11" s="96"/>
    </row>
    <row r="12" spans="1:7" ht="33.75" customHeight="1">
      <c r="A12" s="92" t="s">
        <v>15</v>
      </c>
      <c r="B12" s="80" t="s">
        <v>212</v>
      </c>
      <c r="C12" s="91">
        <f t="shared" si="0"/>
        <v>0</v>
      </c>
      <c r="D12" s="98"/>
      <c r="E12" s="97"/>
      <c r="F12" s="97"/>
      <c r="G12" s="97"/>
    </row>
    <row r="13" spans="1:7" ht="39.75" customHeight="1">
      <c r="A13" s="5" t="s">
        <v>21</v>
      </c>
      <c r="B13" s="6" t="s">
        <v>40</v>
      </c>
      <c r="C13" s="87">
        <f t="shared" si="0"/>
        <v>0</v>
      </c>
      <c r="D13" s="95"/>
      <c r="E13" s="96"/>
      <c r="F13" s="96"/>
      <c r="G13" s="96"/>
    </row>
    <row r="14" spans="1:7" ht="48.75" customHeight="1">
      <c r="A14" s="5" t="s">
        <v>22</v>
      </c>
      <c r="B14" s="6" t="s">
        <v>7</v>
      </c>
      <c r="C14" s="87">
        <f t="shared" si="0"/>
        <v>0</v>
      </c>
      <c r="D14" s="95"/>
      <c r="E14" s="96"/>
      <c r="F14" s="96"/>
      <c r="G14" s="96"/>
    </row>
    <row r="15" spans="1:7" ht="73.5" customHeight="1">
      <c r="A15" s="5" t="s">
        <v>23</v>
      </c>
      <c r="B15" s="6" t="s">
        <v>8</v>
      </c>
      <c r="C15" s="87">
        <f t="shared" si="0"/>
        <v>0</v>
      </c>
      <c r="D15" s="95"/>
      <c r="E15" s="96"/>
      <c r="F15" s="96"/>
      <c r="G15" s="96"/>
    </row>
    <row r="16" spans="1:7" ht="53.25" customHeight="1">
      <c r="A16" s="5" t="s">
        <v>25</v>
      </c>
      <c r="B16" s="6" t="s">
        <v>9</v>
      </c>
      <c r="C16" s="87">
        <f t="shared" si="0"/>
        <v>0</v>
      </c>
      <c r="D16" s="95"/>
      <c r="E16" s="96"/>
      <c r="F16" s="96"/>
      <c r="G16" s="96"/>
    </row>
    <row r="17" spans="1:7" ht="27.75" customHeight="1">
      <c r="A17" s="106" t="s">
        <v>10</v>
      </c>
      <c r="B17" s="107"/>
      <c r="C17" s="87">
        <f>SUM(C10:C16)-C12</f>
        <v>0</v>
      </c>
      <c r="D17" s="87">
        <f>SUM(D10:D16)-D12</f>
        <v>0</v>
      </c>
      <c r="E17" s="87">
        <f>SUM(E10:E16)-E12</f>
        <v>0</v>
      </c>
      <c r="F17" s="87">
        <f>SUM(F10:F16)-F12</f>
        <v>0</v>
      </c>
      <c r="G17" s="87">
        <f>SUM(G10:G16)-G12</f>
        <v>0</v>
      </c>
    </row>
    <row r="18" ht="39" customHeight="1">
      <c r="G18" s="7" t="s">
        <v>11</v>
      </c>
    </row>
    <row r="19" spans="1:7" ht="63" customHeight="1">
      <c r="A19" s="108" t="s">
        <v>195</v>
      </c>
      <c r="B19" s="108"/>
      <c r="C19" s="108"/>
      <c r="D19" s="108"/>
      <c r="E19" s="108"/>
      <c r="F19" s="108"/>
      <c r="G19" s="108"/>
    </row>
    <row r="20" spans="1:7" ht="37.5" customHeight="1">
      <c r="A20" s="49" t="s">
        <v>2</v>
      </c>
      <c r="B20" s="109" t="s">
        <v>12</v>
      </c>
      <c r="C20" s="110"/>
      <c r="D20" s="110"/>
      <c r="E20" s="111"/>
      <c r="F20" s="49" t="s">
        <v>13</v>
      </c>
      <c r="G20" s="49" t="s">
        <v>149</v>
      </c>
    </row>
    <row r="21" spans="1:7" ht="12.75">
      <c r="A21" s="8">
        <v>1</v>
      </c>
      <c r="B21" s="112">
        <v>2</v>
      </c>
      <c r="C21" s="113"/>
      <c r="D21" s="113"/>
      <c r="E21" s="114"/>
      <c r="F21" s="8">
        <v>3</v>
      </c>
      <c r="G21" s="8">
        <v>4</v>
      </c>
    </row>
    <row r="22" spans="1:7" ht="32.25" customHeight="1">
      <c r="A22" s="44" t="s">
        <v>91</v>
      </c>
      <c r="B22" s="101" t="s">
        <v>198</v>
      </c>
      <c r="C22" s="102"/>
      <c r="D22" s="102"/>
      <c r="E22" s="103"/>
      <c r="F22" s="47" t="s">
        <v>14</v>
      </c>
      <c r="G22" s="48"/>
    </row>
    <row r="23" spans="1:7" ht="38.25" customHeight="1">
      <c r="A23" s="5" t="s">
        <v>88</v>
      </c>
      <c r="B23" s="104" t="s">
        <v>196</v>
      </c>
      <c r="C23" s="104"/>
      <c r="D23" s="104"/>
      <c r="E23" s="104"/>
      <c r="F23" s="9" t="s">
        <v>197</v>
      </c>
      <c r="G23" s="48"/>
    </row>
    <row r="24" spans="1:7" ht="27.75" customHeight="1">
      <c r="A24" s="115" t="s">
        <v>199</v>
      </c>
      <c r="B24" s="116"/>
      <c r="C24" s="116"/>
      <c r="D24" s="116"/>
      <c r="E24" s="116"/>
      <c r="F24" s="116"/>
      <c r="G24" s="116"/>
    </row>
    <row r="25" spans="1:7" ht="20.25" customHeight="1">
      <c r="A25" s="72"/>
      <c r="B25" s="105"/>
      <c r="C25" s="105"/>
      <c r="D25" s="105"/>
      <c r="E25" s="105"/>
      <c r="F25" s="70"/>
      <c r="G25" s="71"/>
    </row>
  </sheetData>
  <sheetProtection/>
  <mergeCells count="15">
    <mergeCell ref="A2:G2"/>
    <mergeCell ref="A3:G3"/>
    <mergeCell ref="A4:G4"/>
    <mergeCell ref="A7:A8"/>
    <mergeCell ref="B7:B8"/>
    <mergeCell ref="C7:C8"/>
    <mergeCell ref="D7:G7"/>
    <mergeCell ref="B22:E22"/>
    <mergeCell ref="B23:E23"/>
    <mergeCell ref="B25:E25"/>
    <mergeCell ref="A17:B17"/>
    <mergeCell ref="A19:G19"/>
    <mergeCell ref="B20:E20"/>
    <mergeCell ref="B21:E21"/>
    <mergeCell ref="A24:G24"/>
  </mergeCells>
  <printOptions/>
  <pageMargins left="0.5905511811023623" right="0.1968503937007874" top="0.4724409448818898" bottom="0.35433070866141736" header="0.5118110236220472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1">
      <selection activeCell="A3" sqref="A3:N3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27</v>
      </c>
    </row>
    <row r="2" spans="1:14" ht="60" customHeight="1">
      <c r="A2" s="117" t="s">
        <v>225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60" customHeight="1">
      <c r="A3" s="131" t="s">
        <v>235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21" customHeight="1">
      <c r="A4" s="132" t="s">
        <v>151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6" spans="1:14" ht="25.5" customHeight="1">
      <c r="A6" s="133" t="s">
        <v>28</v>
      </c>
      <c r="B6" s="133" t="s">
        <v>3</v>
      </c>
      <c r="C6" s="133" t="s">
        <v>29</v>
      </c>
      <c r="D6" s="133" t="s">
        <v>30</v>
      </c>
      <c r="E6" s="124" t="s">
        <v>31</v>
      </c>
      <c r="F6" s="127" t="s">
        <v>32</v>
      </c>
      <c r="G6" s="124" t="s">
        <v>33</v>
      </c>
      <c r="H6" s="124" t="s">
        <v>34</v>
      </c>
      <c r="I6" s="130" t="s">
        <v>35</v>
      </c>
      <c r="J6" s="130"/>
      <c r="K6" s="130"/>
      <c r="L6" s="130"/>
      <c r="M6" s="130"/>
      <c r="N6" s="130"/>
    </row>
    <row r="7" spans="1:14" ht="85.5" customHeight="1">
      <c r="A7" s="133"/>
      <c r="B7" s="133"/>
      <c r="C7" s="133"/>
      <c r="D7" s="133"/>
      <c r="E7" s="125"/>
      <c r="F7" s="128"/>
      <c r="G7" s="125"/>
      <c r="H7" s="125"/>
      <c r="I7" s="133" t="s">
        <v>226</v>
      </c>
      <c r="J7" s="133"/>
      <c r="K7" s="133" t="s">
        <v>227</v>
      </c>
      <c r="L7" s="133"/>
      <c r="M7" s="133" t="s">
        <v>36</v>
      </c>
      <c r="N7" s="133"/>
    </row>
    <row r="8" spans="1:14" ht="102.75" customHeight="1">
      <c r="A8" s="133"/>
      <c r="B8" s="133"/>
      <c r="C8" s="133"/>
      <c r="D8" s="133"/>
      <c r="E8" s="126"/>
      <c r="F8" s="129"/>
      <c r="G8" s="126"/>
      <c r="H8" s="126"/>
      <c r="I8" s="25" t="s">
        <v>37</v>
      </c>
      <c r="J8" s="25" t="s">
        <v>38</v>
      </c>
      <c r="K8" s="25" t="s">
        <v>37</v>
      </c>
      <c r="L8" s="25" t="s">
        <v>38</v>
      </c>
      <c r="M8" s="25" t="s">
        <v>37</v>
      </c>
      <c r="N8" s="25" t="s">
        <v>38</v>
      </c>
    </row>
    <row r="9" spans="1:14" ht="15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f>F9+1</f>
        <v>7</v>
      </c>
      <c r="H9" s="42">
        <f aca="true" t="shared" si="0" ref="H9:N9">G9+1</f>
        <v>8</v>
      </c>
      <c r="I9" s="42">
        <f t="shared" si="0"/>
        <v>9</v>
      </c>
      <c r="J9" s="42">
        <f t="shared" si="0"/>
        <v>10</v>
      </c>
      <c r="K9" s="42">
        <f t="shared" si="0"/>
        <v>11</v>
      </c>
      <c r="L9" s="42">
        <f t="shared" si="0"/>
        <v>12</v>
      </c>
      <c r="M9" s="42">
        <f t="shared" si="0"/>
        <v>13</v>
      </c>
      <c r="N9" s="42">
        <f t="shared" si="0"/>
        <v>14</v>
      </c>
    </row>
    <row r="10" spans="1:14" ht="63.75" customHeight="1">
      <c r="A10" s="43" t="s">
        <v>91</v>
      </c>
      <c r="B10" s="46" t="s">
        <v>145</v>
      </c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</row>
    <row r="11" spans="1:14" s="17" customFormat="1" ht="114.75" customHeight="1">
      <c r="A11" s="43" t="s">
        <v>90</v>
      </c>
      <c r="B11" s="46" t="s">
        <v>6</v>
      </c>
      <c r="C11" s="13"/>
      <c r="D11" s="14"/>
      <c r="E11" s="15"/>
      <c r="F11" s="14"/>
      <c r="G11" s="14"/>
      <c r="H11" s="14"/>
      <c r="I11" s="15"/>
      <c r="J11" s="16"/>
      <c r="K11" s="16"/>
      <c r="L11" s="16"/>
      <c r="M11" s="14"/>
      <c r="N11" s="15"/>
    </row>
    <row r="12" spans="1:14" s="17" customFormat="1" ht="63.75" customHeight="1">
      <c r="A12" s="43" t="s">
        <v>21</v>
      </c>
      <c r="B12" s="10" t="s">
        <v>39</v>
      </c>
      <c r="C12" s="13"/>
      <c r="D12" s="14"/>
      <c r="E12" s="15"/>
      <c r="F12" s="14"/>
      <c r="G12" s="14"/>
      <c r="H12" s="14"/>
      <c r="I12" s="15"/>
      <c r="J12" s="16"/>
      <c r="K12" s="16"/>
      <c r="L12" s="16"/>
      <c r="M12" s="14"/>
      <c r="N12" s="15"/>
    </row>
    <row r="13" spans="1:14" s="18" customFormat="1" ht="45" customHeight="1">
      <c r="A13" s="44"/>
      <c r="B13" s="44" t="s">
        <v>10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4"/>
      <c r="N13" s="44"/>
    </row>
  </sheetData>
  <sheetProtection/>
  <mergeCells count="15">
    <mergeCell ref="A2:N2"/>
    <mergeCell ref="A6:A8"/>
    <mergeCell ref="B6:B8"/>
    <mergeCell ref="C6:C8"/>
    <mergeCell ref="D6:D8"/>
    <mergeCell ref="E6:E8"/>
    <mergeCell ref="F6:F8"/>
    <mergeCell ref="G6:G8"/>
    <mergeCell ref="H6:H8"/>
    <mergeCell ref="I6:N6"/>
    <mergeCell ref="A3:N3"/>
    <mergeCell ref="A4:N4"/>
    <mergeCell ref="I7:J7"/>
    <mergeCell ref="K7:L7"/>
    <mergeCell ref="M7:N7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0"/>
  <sheetViews>
    <sheetView zoomScalePageLayoutView="0" workbookViewId="0" topLeftCell="A70">
      <selection activeCell="D75" sqref="D75"/>
    </sheetView>
  </sheetViews>
  <sheetFormatPr defaultColWidth="9.00390625" defaultRowHeight="12.75"/>
  <cols>
    <col min="1" max="1" width="5.125" style="0" customWidth="1"/>
    <col min="2" max="2" width="56.125" style="0" customWidth="1"/>
    <col min="3" max="3" width="9.75390625" style="0" customWidth="1"/>
    <col min="4" max="4" width="12.375" style="0" customWidth="1"/>
  </cols>
  <sheetData>
    <row r="1" spans="1:4" ht="15.75" customHeight="1">
      <c r="A1" s="20"/>
      <c r="B1" s="21"/>
      <c r="C1" s="134" t="s">
        <v>41</v>
      </c>
      <c r="D1" s="135"/>
    </row>
    <row r="2" spans="1:4" ht="42.75" customHeight="1">
      <c r="A2" s="136" t="s">
        <v>222</v>
      </c>
      <c r="B2" s="136"/>
      <c r="C2" s="136"/>
      <c r="D2" s="137"/>
    </row>
    <row r="3" spans="1:4" ht="28.5" customHeight="1">
      <c r="A3" s="138" t="s">
        <v>235</v>
      </c>
      <c r="B3" s="138"/>
      <c r="C3" s="138"/>
      <c r="D3" s="139"/>
    </row>
    <row r="4" spans="1:4" ht="13.5" customHeight="1">
      <c r="A4" s="119" t="s">
        <v>151</v>
      </c>
      <c r="B4" s="119"/>
      <c r="C4" s="119"/>
      <c r="D4" s="137"/>
    </row>
    <row r="5" spans="1:3" ht="13.5" customHeight="1">
      <c r="A5" s="52"/>
      <c r="B5" s="52"/>
      <c r="C5" s="52"/>
    </row>
    <row r="6" spans="1:4" ht="48" customHeight="1">
      <c r="A6" s="13" t="s">
        <v>2</v>
      </c>
      <c r="B6" s="13" t="s">
        <v>12</v>
      </c>
      <c r="C6" s="13" t="s">
        <v>13</v>
      </c>
      <c r="D6" s="13" t="s">
        <v>202</v>
      </c>
    </row>
    <row r="7" spans="1:4" ht="12" customHeight="1">
      <c r="A7" s="8">
        <v>1</v>
      </c>
      <c r="B7" s="8">
        <v>2</v>
      </c>
      <c r="C7" s="8">
        <v>3</v>
      </c>
      <c r="D7" s="8">
        <v>4</v>
      </c>
    </row>
    <row r="8" spans="1:4" ht="18.75" customHeight="1">
      <c r="A8" s="27" t="s">
        <v>91</v>
      </c>
      <c r="B8" s="28" t="s">
        <v>164</v>
      </c>
      <c r="C8" s="29" t="s">
        <v>42</v>
      </c>
      <c r="D8" s="55">
        <f>D9+D10</f>
        <v>759</v>
      </c>
    </row>
    <row r="9" spans="1:4" ht="18.75" customHeight="1">
      <c r="A9" s="30" t="s">
        <v>88</v>
      </c>
      <c r="B9" s="31" t="s">
        <v>165</v>
      </c>
      <c r="C9" s="32" t="s">
        <v>42</v>
      </c>
      <c r="D9" s="56">
        <v>247</v>
      </c>
    </row>
    <row r="10" spans="1:4" ht="47.25" customHeight="1">
      <c r="A10" s="30" t="s">
        <v>89</v>
      </c>
      <c r="B10" s="31" t="s">
        <v>87</v>
      </c>
      <c r="C10" s="32" t="s">
        <v>42</v>
      </c>
      <c r="D10" s="56">
        <v>512</v>
      </c>
    </row>
    <row r="11" spans="1:4" ht="21" customHeight="1">
      <c r="A11" s="27" t="s">
        <v>90</v>
      </c>
      <c r="B11" s="33" t="s">
        <v>43</v>
      </c>
      <c r="C11" s="29" t="s">
        <v>44</v>
      </c>
      <c r="D11" s="55">
        <f>D12+D14+D13</f>
        <v>5344</v>
      </c>
    </row>
    <row r="12" spans="1:4" ht="15.75" customHeight="1">
      <c r="A12" s="30" t="s">
        <v>15</v>
      </c>
      <c r="B12" s="34" t="s">
        <v>45</v>
      </c>
      <c r="C12" s="32" t="s">
        <v>44</v>
      </c>
      <c r="D12" s="57">
        <v>4055</v>
      </c>
    </row>
    <row r="13" spans="1:4" ht="15.75" customHeight="1">
      <c r="A13" s="30" t="s">
        <v>18</v>
      </c>
      <c r="B13" s="34" t="s">
        <v>46</v>
      </c>
      <c r="C13" s="32" t="s">
        <v>44</v>
      </c>
      <c r="D13" s="57">
        <v>1016</v>
      </c>
    </row>
    <row r="14" spans="1:4" ht="15.75" customHeight="1">
      <c r="A14" s="30" t="s">
        <v>92</v>
      </c>
      <c r="B14" s="34" t="s">
        <v>47</v>
      </c>
      <c r="C14" s="32" t="s">
        <v>44</v>
      </c>
      <c r="D14" s="57">
        <v>273</v>
      </c>
    </row>
    <row r="15" spans="1:4" ht="24" customHeight="1">
      <c r="A15" s="27" t="s">
        <v>21</v>
      </c>
      <c r="B15" s="28" t="s">
        <v>109</v>
      </c>
      <c r="C15" s="29" t="s">
        <v>48</v>
      </c>
      <c r="D15" s="55">
        <f>D18+D20</f>
        <v>52834</v>
      </c>
    </row>
    <row r="16" spans="1:4" ht="26.25" customHeight="1">
      <c r="A16" s="35" t="s">
        <v>93</v>
      </c>
      <c r="B16" s="36" t="s">
        <v>49</v>
      </c>
      <c r="C16" s="32" t="s">
        <v>44</v>
      </c>
      <c r="D16" s="58">
        <v>5205.4</v>
      </c>
    </row>
    <row r="17" spans="1:4" ht="39.75" customHeight="1">
      <c r="A17" s="35" t="s">
        <v>94</v>
      </c>
      <c r="B17" s="37" t="s">
        <v>50</v>
      </c>
      <c r="C17" s="32" t="s">
        <v>51</v>
      </c>
      <c r="D17" s="59">
        <f>D15/D16</f>
        <v>10.149844392361778</v>
      </c>
    </row>
    <row r="18" spans="1:4" ht="26.25" customHeight="1">
      <c r="A18" s="35" t="s">
        <v>95</v>
      </c>
      <c r="B18" s="36" t="s">
        <v>52</v>
      </c>
      <c r="C18" s="32" t="s">
        <v>48</v>
      </c>
      <c r="D18" s="56">
        <v>52834</v>
      </c>
    </row>
    <row r="19" spans="1:4" ht="41.25" customHeight="1">
      <c r="A19" s="35" t="s">
        <v>96</v>
      </c>
      <c r="B19" s="36" t="s">
        <v>53</v>
      </c>
      <c r="C19" s="32" t="s">
        <v>44</v>
      </c>
      <c r="D19" s="56">
        <v>5205.4</v>
      </c>
    </row>
    <row r="20" spans="1:4" ht="41.25" customHeight="1">
      <c r="A20" s="35" t="s">
        <v>97</v>
      </c>
      <c r="B20" s="36" t="s">
        <v>54</v>
      </c>
      <c r="C20" s="32" t="s">
        <v>48</v>
      </c>
      <c r="D20" s="56"/>
    </row>
    <row r="21" spans="1:4" ht="39.75" customHeight="1">
      <c r="A21" s="35" t="s">
        <v>98</v>
      </c>
      <c r="B21" s="36" t="s">
        <v>55</v>
      </c>
      <c r="C21" s="32" t="s">
        <v>44</v>
      </c>
      <c r="D21" s="56"/>
    </row>
    <row r="22" spans="1:4" ht="30" customHeight="1">
      <c r="A22" s="35" t="s">
        <v>99</v>
      </c>
      <c r="B22" s="38" t="s">
        <v>56</v>
      </c>
      <c r="C22" s="32" t="s">
        <v>26</v>
      </c>
      <c r="D22" s="59">
        <f>D18/D15*100</f>
        <v>100</v>
      </c>
    </row>
    <row r="23" spans="1:4" ht="20.25" customHeight="1">
      <c r="A23" s="27">
        <v>4</v>
      </c>
      <c r="B23" s="28" t="s">
        <v>108</v>
      </c>
      <c r="C23" s="29" t="s">
        <v>57</v>
      </c>
      <c r="D23" s="55">
        <f>D24+D25</f>
        <v>472.45000000000005</v>
      </c>
    </row>
    <row r="24" spans="1:4" ht="20.25" customHeight="1">
      <c r="A24" s="27"/>
      <c r="B24" s="36" t="s">
        <v>208</v>
      </c>
      <c r="C24" s="32" t="s">
        <v>57</v>
      </c>
      <c r="D24" s="59">
        <f>D28+D30</f>
        <v>469.1</v>
      </c>
    </row>
    <row r="25" spans="1:4" ht="20.25" customHeight="1">
      <c r="A25" s="27"/>
      <c r="B25" s="36" t="s">
        <v>209</v>
      </c>
      <c r="C25" s="32" t="s">
        <v>57</v>
      </c>
      <c r="D25" s="54">
        <v>3.35</v>
      </c>
    </row>
    <row r="26" spans="1:4" ht="37.5" customHeight="1">
      <c r="A26" s="35" t="s">
        <v>100</v>
      </c>
      <c r="B26" s="36" t="s">
        <v>58</v>
      </c>
      <c r="C26" s="32" t="s">
        <v>44</v>
      </c>
      <c r="D26" s="58">
        <v>4387</v>
      </c>
    </row>
    <row r="27" spans="1:4" ht="38.25" customHeight="1">
      <c r="A27" s="35" t="s">
        <v>101</v>
      </c>
      <c r="B27" s="37" t="s">
        <v>59</v>
      </c>
      <c r="C27" s="32" t="s">
        <v>60</v>
      </c>
      <c r="D27" s="157">
        <f>D24/D26</f>
        <v>0.10692956462274904</v>
      </c>
    </row>
    <row r="28" spans="1:4" ht="29.25" customHeight="1">
      <c r="A28" s="35" t="s">
        <v>102</v>
      </c>
      <c r="B28" s="36" t="s">
        <v>210</v>
      </c>
      <c r="C28" s="32" t="s">
        <v>57</v>
      </c>
      <c r="D28" s="56">
        <v>270.8</v>
      </c>
    </row>
    <row r="29" spans="1:4" ht="33" customHeight="1">
      <c r="A29" s="35" t="s">
        <v>103</v>
      </c>
      <c r="B29" s="36" t="s">
        <v>61</v>
      </c>
      <c r="C29" s="32" t="s">
        <v>44</v>
      </c>
      <c r="D29" s="56">
        <v>2730.5</v>
      </c>
    </row>
    <row r="30" spans="1:4" ht="42" customHeight="1">
      <c r="A30" s="35" t="s">
        <v>104</v>
      </c>
      <c r="B30" s="36" t="s">
        <v>211</v>
      </c>
      <c r="C30" s="32" t="s">
        <v>57</v>
      </c>
      <c r="D30" s="56">
        <v>198.3</v>
      </c>
    </row>
    <row r="31" spans="1:4" ht="39" customHeight="1">
      <c r="A31" s="35" t="s">
        <v>105</v>
      </c>
      <c r="B31" s="36" t="s">
        <v>62</v>
      </c>
      <c r="C31" s="32" t="s">
        <v>44</v>
      </c>
      <c r="D31" s="56">
        <v>1656.6</v>
      </c>
    </row>
    <row r="32" spans="1:4" ht="28.5" customHeight="1">
      <c r="A32" s="35" t="s">
        <v>106</v>
      </c>
      <c r="B32" s="38" t="s">
        <v>63</v>
      </c>
      <c r="C32" s="32" t="s">
        <v>26</v>
      </c>
      <c r="D32" s="59">
        <f>D28/D24*100</f>
        <v>57.727563419313576</v>
      </c>
    </row>
    <row r="33" spans="1:4" ht="21.75" customHeight="1">
      <c r="A33" s="27" t="s">
        <v>23</v>
      </c>
      <c r="B33" s="28" t="s">
        <v>107</v>
      </c>
      <c r="C33" s="29" t="s">
        <v>64</v>
      </c>
      <c r="D33" s="55">
        <f>D37+D39</f>
        <v>381</v>
      </c>
    </row>
    <row r="34" spans="1:4" ht="27" customHeight="1">
      <c r="A34" s="35" t="s">
        <v>110</v>
      </c>
      <c r="B34" s="36" t="s">
        <v>166</v>
      </c>
      <c r="C34" s="32" t="s">
        <v>42</v>
      </c>
      <c r="D34" s="58">
        <v>247</v>
      </c>
    </row>
    <row r="35" spans="1:4" ht="30.75" customHeight="1">
      <c r="A35" s="35" t="s">
        <v>111</v>
      </c>
      <c r="B35" s="36" t="s">
        <v>65</v>
      </c>
      <c r="C35" s="32" t="s">
        <v>42</v>
      </c>
      <c r="D35" s="58">
        <v>512</v>
      </c>
    </row>
    <row r="36" spans="1:4" ht="38.25" customHeight="1">
      <c r="A36" s="35" t="s">
        <v>112</v>
      </c>
      <c r="B36" s="36" t="s">
        <v>66</v>
      </c>
      <c r="C36" s="32" t="s">
        <v>67</v>
      </c>
      <c r="D36" s="59">
        <f>D33/(D34+D35)</f>
        <v>0.5019762845849802</v>
      </c>
    </row>
    <row r="37" spans="1:4" ht="28.5" customHeight="1">
      <c r="A37" s="35" t="s">
        <v>113</v>
      </c>
      <c r="B37" s="36" t="s">
        <v>68</v>
      </c>
      <c r="C37" s="32" t="s">
        <v>64</v>
      </c>
      <c r="D37" s="56">
        <v>381</v>
      </c>
    </row>
    <row r="38" spans="1:4" ht="39" customHeight="1">
      <c r="A38" s="35" t="s">
        <v>114</v>
      </c>
      <c r="B38" s="36" t="s">
        <v>167</v>
      </c>
      <c r="C38" s="32" t="s">
        <v>42</v>
      </c>
      <c r="D38" s="56">
        <v>759</v>
      </c>
    </row>
    <row r="39" spans="1:4" ht="42" customHeight="1">
      <c r="A39" s="35" t="s">
        <v>115</v>
      </c>
      <c r="B39" s="36" t="s">
        <v>69</v>
      </c>
      <c r="C39" s="32" t="s">
        <v>64</v>
      </c>
      <c r="D39" s="56"/>
    </row>
    <row r="40" spans="1:4" ht="40.5" customHeight="1">
      <c r="A40" s="35" t="s">
        <v>116</v>
      </c>
      <c r="B40" s="36" t="s">
        <v>168</v>
      </c>
      <c r="C40" s="32" t="s">
        <v>42</v>
      </c>
      <c r="D40" s="56"/>
    </row>
    <row r="41" spans="1:4" ht="26.25" customHeight="1">
      <c r="A41" s="35" t="s">
        <v>117</v>
      </c>
      <c r="B41" s="38" t="s">
        <v>70</v>
      </c>
      <c r="C41" s="32" t="s">
        <v>26</v>
      </c>
      <c r="D41" s="59">
        <f>D37/D33*100</f>
        <v>100</v>
      </c>
    </row>
    <row r="42" spans="1:4" ht="21" customHeight="1">
      <c r="A42" s="27" t="s">
        <v>25</v>
      </c>
      <c r="B42" s="28" t="s">
        <v>71</v>
      </c>
      <c r="C42" s="29" t="s">
        <v>64</v>
      </c>
      <c r="D42" s="55">
        <f>D46+D48</f>
        <v>43.1</v>
      </c>
    </row>
    <row r="43" spans="1:4" ht="30.75" customHeight="1">
      <c r="A43" s="35" t="s">
        <v>118</v>
      </c>
      <c r="B43" s="36" t="s">
        <v>169</v>
      </c>
      <c r="C43" s="32" t="s">
        <v>42</v>
      </c>
      <c r="D43" s="58">
        <v>130</v>
      </c>
    </row>
    <row r="44" spans="1:4" ht="32.25" customHeight="1">
      <c r="A44" s="35" t="s">
        <v>119</v>
      </c>
      <c r="B44" s="36" t="s">
        <v>72</v>
      </c>
      <c r="C44" s="32" t="s">
        <v>42</v>
      </c>
      <c r="D44" s="58">
        <v>229</v>
      </c>
    </row>
    <row r="45" spans="1:4" ht="42" customHeight="1">
      <c r="A45" s="35" t="s">
        <v>120</v>
      </c>
      <c r="B45" s="36" t="s">
        <v>73</v>
      </c>
      <c r="C45" s="32" t="s">
        <v>67</v>
      </c>
      <c r="D45" s="59">
        <f>D42/(D43+D44)</f>
        <v>0.12005571030640669</v>
      </c>
    </row>
    <row r="46" spans="1:4" ht="32.25" customHeight="1">
      <c r="A46" s="35" t="s">
        <v>121</v>
      </c>
      <c r="B46" s="36" t="s">
        <v>74</v>
      </c>
      <c r="C46" s="32" t="s">
        <v>64</v>
      </c>
      <c r="D46" s="56">
        <v>43.1</v>
      </c>
    </row>
    <row r="47" spans="1:4" ht="39.75" customHeight="1">
      <c r="A47" s="35" t="s">
        <v>122</v>
      </c>
      <c r="B47" s="36" t="s">
        <v>170</v>
      </c>
      <c r="C47" s="32" t="s">
        <v>42</v>
      </c>
      <c r="D47" s="56">
        <v>359</v>
      </c>
    </row>
    <row r="48" spans="1:4" ht="40.5" customHeight="1">
      <c r="A48" s="35" t="s">
        <v>123</v>
      </c>
      <c r="B48" s="36" t="s">
        <v>75</v>
      </c>
      <c r="C48" s="32" t="s">
        <v>64</v>
      </c>
      <c r="D48" s="56"/>
    </row>
    <row r="49" spans="1:4" ht="42" customHeight="1">
      <c r="A49" s="35" t="s">
        <v>124</v>
      </c>
      <c r="B49" s="36" t="s">
        <v>171</v>
      </c>
      <c r="C49" s="32" t="s">
        <v>42</v>
      </c>
      <c r="D49" s="56"/>
    </row>
    <row r="50" spans="1:4" ht="26.25" customHeight="1">
      <c r="A50" s="35" t="s">
        <v>125</v>
      </c>
      <c r="B50" s="38" t="s">
        <v>76</v>
      </c>
      <c r="C50" s="32" t="s">
        <v>26</v>
      </c>
      <c r="D50" s="59">
        <f>D46/D42*100</f>
        <v>100</v>
      </c>
    </row>
    <row r="51" spans="1:4" ht="26.25" customHeight="1">
      <c r="A51" s="27" t="s">
        <v>126</v>
      </c>
      <c r="B51" s="28" t="s">
        <v>77</v>
      </c>
      <c r="C51" s="29" t="s">
        <v>64</v>
      </c>
      <c r="D51" s="60">
        <v>356</v>
      </c>
    </row>
    <row r="52" spans="1:4" ht="22.5" customHeight="1">
      <c r="A52" s="27" t="s">
        <v>127</v>
      </c>
      <c r="B52" s="28" t="s">
        <v>78</v>
      </c>
      <c r="C52" s="29" t="s">
        <v>64</v>
      </c>
      <c r="D52" s="60">
        <v>5627</v>
      </c>
    </row>
    <row r="53" spans="1:4" ht="27.75" customHeight="1">
      <c r="A53" s="35" t="s">
        <v>130</v>
      </c>
      <c r="B53" s="36" t="s">
        <v>79</v>
      </c>
      <c r="C53" s="32" t="s">
        <v>64</v>
      </c>
      <c r="D53" s="58">
        <v>5627</v>
      </c>
    </row>
    <row r="54" spans="1:4" ht="33" customHeight="1">
      <c r="A54" s="35" t="s">
        <v>131</v>
      </c>
      <c r="B54" s="36" t="s">
        <v>172</v>
      </c>
      <c r="C54" s="32" t="s">
        <v>42</v>
      </c>
      <c r="D54" s="58">
        <v>22</v>
      </c>
    </row>
    <row r="55" spans="1:4" ht="33" customHeight="1">
      <c r="A55" s="35" t="s">
        <v>132</v>
      </c>
      <c r="B55" s="36" t="s">
        <v>80</v>
      </c>
      <c r="C55" s="32" t="s">
        <v>42</v>
      </c>
      <c r="D55" s="58">
        <v>29</v>
      </c>
    </row>
    <row r="56" spans="1:4" ht="33" customHeight="1">
      <c r="A56" s="35" t="s">
        <v>133</v>
      </c>
      <c r="B56" s="36" t="s">
        <v>81</v>
      </c>
      <c r="C56" s="32" t="s">
        <v>44</v>
      </c>
      <c r="D56" s="58">
        <v>523</v>
      </c>
    </row>
    <row r="57" spans="1:4" ht="33" customHeight="1">
      <c r="A57" s="35" t="s">
        <v>134</v>
      </c>
      <c r="B57" s="36" t="s">
        <v>82</v>
      </c>
      <c r="C57" s="32" t="s">
        <v>44</v>
      </c>
      <c r="D57" s="58">
        <v>523</v>
      </c>
    </row>
    <row r="58" spans="1:4" ht="36.75" customHeight="1">
      <c r="A58" s="39" t="s">
        <v>135</v>
      </c>
      <c r="B58" s="36" t="s">
        <v>83</v>
      </c>
      <c r="C58" s="32" t="s">
        <v>84</v>
      </c>
      <c r="D58" s="59">
        <f>D52/(D54+D55)</f>
        <v>110.33333333333333</v>
      </c>
    </row>
    <row r="59" spans="1:4" ht="36.75" customHeight="1">
      <c r="A59" s="35" t="s">
        <v>136</v>
      </c>
      <c r="B59" s="36" t="s">
        <v>128</v>
      </c>
      <c r="C59" s="32" t="s">
        <v>129</v>
      </c>
      <c r="D59" s="59">
        <f>D52/D56</f>
        <v>10.759082217973232</v>
      </c>
    </row>
    <row r="60" spans="1:4" ht="52.5" customHeight="1">
      <c r="A60" s="27" t="s">
        <v>137</v>
      </c>
      <c r="B60" s="40" t="s">
        <v>177</v>
      </c>
      <c r="C60" s="29" t="s">
        <v>144</v>
      </c>
      <c r="D60" s="54">
        <v>214528</v>
      </c>
    </row>
    <row r="61" spans="1:4" ht="24" customHeight="1">
      <c r="A61" s="35" t="s">
        <v>140</v>
      </c>
      <c r="B61" s="38" t="s">
        <v>203</v>
      </c>
      <c r="C61" s="32" t="s">
        <v>138</v>
      </c>
      <c r="D61" s="58">
        <v>2.24</v>
      </c>
    </row>
    <row r="62" spans="1:4" ht="24" customHeight="1">
      <c r="A62" s="35" t="s">
        <v>141</v>
      </c>
      <c r="B62" s="38" t="s">
        <v>173</v>
      </c>
      <c r="C62" s="32" t="s">
        <v>57</v>
      </c>
      <c r="D62" s="58">
        <v>81.027</v>
      </c>
    </row>
    <row r="63" spans="1:4" ht="24" customHeight="1">
      <c r="A63" s="35" t="s">
        <v>142</v>
      </c>
      <c r="B63" s="38" t="s">
        <v>174</v>
      </c>
      <c r="C63" s="32" t="s">
        <v>139</v>
      </c>
      <c r="D63" s="58"/>
    </row>
    <row r="64" spans="1:4" ht="24" customHeight="1">
      <c r="A64" s="35" t="s">
        <v>152</v>
      </c>
      <c r="B64" s="38" t="s">
        <v>175</v>
      </c>
      <c r="C64" s="32" t="s">
        <v>139</v>
      </c>
      <c r="D64" s="58">
        <v>-0.097</v>
      </c>
    </row>
    <row r="65" spans="1:4" ht="24" customHeight="1">
      <c r="A65" s="35" t="s">
        <v>153</v>
      </c>
      <c r="B65" s="38" t="s">
        <v>176</v>
      </c>
      <c r="C65" s="32" t="s">
        <v>139</v>
      </c>
      <c r="D65" s="58">
        <v>-0.058</v>
      </c>
    </row>
    <row r="66" spans="1:4" ht="124.5" customHeight="1">
      <c r="A66" s="27" t="s">
        <v>143</v>
      </c>
      <c r="B66" s="40" t="s">
        <v>85</v>
      </c>
      <c r="C66" s="29" t="s">
        <v>86</v>
      </c>
      <c r="D66" s="61"/>
    </row>
    <row r="67" spans="1:4" ht="70.5" customHeight="1">
      <c r="A67" s="27" t="s">
        <v>157</v>
      </c>
      <c r="B67" s="6" t="s">
        <v>155</v>
      </c>
      <c r="C67" s="32" t="s">
        <v>86</v>
      </c>
      <c r="D67" s="56">
        <v>36</v>
      </c>
    </row>
    <row r="68" spans="1:4" ht="89.25" customHeight="1">
      <c r="A68" s="27" t="s">
        <v>158</v>
      </c>
      <c r="B68" s="6" t="s">
        <v>156</v>
      </c>
      <c r="C68" s="32" t="s">
        <v>86</v>
      </c>
      <c r="D68" s="56"/>
    </row>
    <row r="69" spans="1:4" ht="98.25" customHeight="1">
      <c r="A69" s="27" t="s">
        <v>159</v>
      </c>
      <c r="B69" s="53" t="s">
        <v>154</v>
      </c>
      <c r="C69" s="29" t="s">
        <v>26</v>
      </c>
      <c r="D69" s="55">
        <f>D68/D67*100</f>
        <v>0</v>
      </c>
    </row>
    <row r="70" spans="1:4" ht="45" customHeight="1">
      <c r="A70" s="27" t="s">
        <v>160</v>
      </c>
      <c r="B70" s="6" t="s">
        <v>163</v>
      </c>
      <c r="C70" s="32" t="s">
        <v>86</v>
      </c>
      <c r="D70" s="56">
        <v>16</v>
      </c>
    </row>
    <row r="71" spans="1:4" ht="46.5" customHeight="1">
      <c r="A71" s="27" t="s">
        <v>161</v>
      </c>
      <c r="B71" s="6" t="s">
        <v>224</v>
      </c>
      <c r="C71" s="32" t="s">
        <v>86</v>
      </c>
      <c r="D71" s="56">
        <v>0</v>
      </c>
    </row>
    <row r="72" spans="1:4" ht="60.75" customHeight="1">
      <c r="A72" s="27" t="s">
        <v>162</v>
      </c>
      <c r="B72" s="53" t="s">
        <v>223</v>
      </c>
      <c r="C72" s="29" t="s">
        <v>26</v>
      </c>
      <c r="D72" s="55">
        <f>D71/D70*100</f>
        <v>0</v>
      </c>
    </row>
    <row r="73" spans="1:4" ht="38.25" customHeight="1">
      <c r="A73" s="27" t="s">
        <v>213</v>
      </c>
      <c r="B73" s="6" t="s">
        <v>214</v>
      </c>
      <c r="C73" s="32" t="s">
        <v>86</v>
      </c>
      <c r="D73" s="56"/>
    </row>
    <row r="74" spans="1:4" ht="33.75" customHeight="1">
      <c r="A74" s="35" t="s">
        <v>215</v>
      </c>
      <c r="B74" s="6" t="s">
        <v>217</v>
      </c>
      <c r="C74" s="32" t="s">
        <v>86</v>
      </c>
      <c r="D74" s="56"/>
    </row>
    <row r="75" spans="1:4" ht="32.25" customHeight="1">
      <c r="A75" s="35" t="s">
        <v>216</v>
      </c>
      <c r="B75" s="6" t="s">
        <v>218</v>
      </c>
      <c r="C75" s="32" t="s">
        <v>86</v>
      </c>
      <c r="D75" s="56"/>
    </row>
    <row r="76" spans="1:4" ht="47.25" customHeight="1">
      <c r="A76" s="140" t="s">
        <v>238</v>
      </c>
      <c r="B76" s="140"/>
      <c r="C76" s="140"/>
      <c r="D76" s="137"/>
    </row>
    <row r="77" spans="1:3" ht="12.75">
      <c r="A77" s="23"/>
      <c r="B77" s="26"/>
      <c r="C77" s="22"/>
    </row>
    <row r="78" spans="1:2" ht="17.25" customHeight="1">
      <c r="A78" s="23"/>
      <c r="B78" s="41" t="s">
        <v>237</v>
      </c>
    </row>
    <row r="79" ht="15.75" customHeight="1">
      <c r="A79" s="23"/>
    </row>
    <row r="80" spans="1:2" ht="12.75">
      <c r="A80" s="23"/>
      <c r="B80" s="24"/>
    </row>
    <row r="81" spans="1:2" ht="12.75">
      <c r="A81" s="23"/>
      <c r="B81" s="24"/>
    </row>
    <row r="82" spans="1:2" ht="12.75">
      <c r="A82" s="23"/>
      <c r="B82" s="24"/>
    </row>
    <row r="83" spans="1:2" ht="12.75">
      <c r="A83" s="23"/>
      <c r="B83" s="24"/>
    </row>
    <row r="84" spans="1:2" ht="12.75">
      <c r="A84" s="23"/>
      <c r="B84" s="24"/>
    </row>
    <row r="85" spans="1:2" ht="12.75">
      <c r="A85" s="23"/>
      <c r="B85" s="24"/>
    </row>
    <row r="86" spans="1:2" ht="12.75">
      <c r="A86" s="23"/>
      <c r="B86" s="24"/>
    </row>
    <row r="87" spans="1:2" ht="12.75">
      <c r="A87" s="23"/>
      <c r="B87" s="24"/>
    </row>
    <row r="88" spans="1:2" ht="12.75">
      <c r="A88" s="23"/>
      <c r="B88" s="24"/>
    </row>
    <row r="89" spans="1:2" ht="12.75">
      <c r="A89" s="23"/>
      <c r="B89" s="24"/>
    </row>
    <row r="90" spans="1:2" ht="12.75">
      <c r="A90" s="23"/>
      <c r="B90" s="24"/>
    </row>
    <row r="91" spans="1:2" ht="12.75">
      <c r="A91" s="23"/>
      <c r="B91" s="24"/>
    </row>
    <row r="92" spans="1:2" ht="12.75">
      <c r="A92" s="23"/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</sheetData>
  <sheetProtection/>
  <mergeCells count="5">
    <mergeCell ref="C1:D1"/>
    <mergeCell ref="A2:D2"/>
    <mergeCell ref="A3:D3"/>
    <mergeCell ref="A4:D4"/>
    <mergeCell ref="A76:D76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2">
      <selection activeCell="A10" sqref="A10"/>
    </sheetView>
  </sheetViews>
  <sheetFormatPr defaultColWidth="9.00390625" defaultRowHeight="12.75"/>
  <cols>
    <col min="1" max="1" width="7.00390625" style="0" customWidth="1"/>
    <col min="2" max="2" width="52.375" style="0" customWidth="1"/>
    <col min="3" max="3" width="8.25390625" style="0" customWidth="1"/>
    <col min="4" max="4" width="13.125" style="0" customWidth="1"/>
    <col min="5" max="5" width="14.00390625" style="0" customWidth="1"/>
  </cols>
  <sheetData>
    <row r="1" spans="1:5" ht="15" customHeight="1">
      <c r="A1" s="62"/>
      <c r="B1" s="62"/>
      <c r="C1" s="63"/>
      <c r="D1" s="149" t="s">
        <v>200</v>
      </c>
      <c r="E1" s="150"/>
    </row>
    <row r="2" spans="1:5" ht="30" customHeight="1">
      <c r="A2" s="153" t="s">
        <v>178</v>
      </c>
      <c r="B2" s="153"/>
      <c r="C2" s="153"/>
      <c r="D2" s="153"/>
      <c r="E2" s="154"/>
    </row>
    <row r="3" spans="1:5" ht="18.75">
      <c r="A3" s="151" t="s">
        <v>235</v>
      </c>
      <c r="B3" s="151"/>
      <c r="C3" s="151"/>
      <c r="D3" s="151"/>
      <c r="E3" s="152"/>
    </row>
    <row r="4" spans="1:5" ht="12.75">
      <c r="A4" s="155" t="s">
        <v>151</v>
      </c>
      <c r="B4" s="155"/>
      <c r="C4" s="155"/>
      <c r="D4" s="155"/>
      <c r="E4" s="137"/>
    </row>
    <row r="5" spans="1:5" ht="18.75">
      <c r="A5" s="156" t="s">
        <v>220</v>
      </c>
      <c r="B5" s="156"/>
      <c r="C5" s="156"/>
      <c r="D5" s="156"/>
      <c r="E5" s="137"/>
    </row>
    <row r="6" spans="1:4" ht="8.25" customHeight="1">
      <c r="A6" s="148"/>
      <c r="B6" s="148"/>
      <c r="C6" s="148"/>
      <c r="D6" s="148"/>
    </row>
    <row r="7" spans="1:5" ht="51" customHeight="1">
      <c r="A7" s="64" t="s">
        <v>179</v>
      </c>
      <c r="B7" s="64" t="s">
        <v>180</v>
      </c>
      <c r="C7" s="64" t="s">
        <v>192</v>
      </c>
      <c r="D7" s="64" t="s">
        <v>201</v>
      </c>
      <c r="E7" s="64" t="s">
        <v>187</v>
      </c>
    </row>
    <row r="8" spans="1:5" ht="20.25">
      <c r="A8" s="144" t="s">
        <v>181</v>
      </c>
      <c r="B8" s="145"/>
      <c r="C8" s="65" t="s">
        <v>182</v>
      </c>
      <c r="D8" s="65" t="s">
        <v>182</v>
      </c>
      <c r="E8" s="65" t="s">
        <v>182</v>
      </c>
    </row>
    <row r="9" spans="1:5" ht="24.75" customHeight="1">
      <c r="A9" s="10" t="s">
        <v>91</v>
      </c>
      <c r="B9" s="10" t="s">
        <v>204</v>
      </c>
      <c r="C9" s="74" t="s">
        <v>14</v>
      </c>
      <c r="D9" s="88">
        <f>D10+D11</f>
        <v>914</v>
      </c>
      <c r="E9" s="88">
        <f>E10+E11</f>
        <v>1928</v>
      </c>
    </row>
    <row r="10" spans="1:5" ht="17.25" customHeight="1">
      <c r="A10" s="81" t="s">
        <v>88</v>
      </c>
      <c r="B10" s="82" t="s">
        <v>189</v>
      </c>
      <c r="C10" s="75" t="s">
        <v>14</v>
      </c>
      <c r="D10" s="78">
        <v>19</v>
      </c>
      <c r="E10" s="78">
        <v>19</v>
      </c>
    </row>
    <row r="11" spans="1:5" ht="18" customHeight="1">
      <c r="A11" s="10" t="s">
        <v>89</v>
      </c>
      <c r="B11" s="82" t="s">
        <v>190</v>
      </c>
      <c r="C11" s="75" t="s">
        <v>14</v>
      </c>
      <c r="D11" s="78">
        <v>895</v>
      </c>
      <c r="E11" s="78">
        <v>1909</v>
      </c>
    </row>
    <row r="12" spans="1:5" ht="33" customHeight="1">
      <c r="A12" s="10" t="s">
        <v>90</v>
      </c>
      <c r="B12" s="10" t="s">
        <v>221</v>
      </c>
      <c r="C12" s="74" t="s">
        <v>14</v>
      </c>
      <c r="D12" s="89">
        <f>D13+D16</f>
        <v>887</v>
      </c>
      <c r="E12" s="89">
        <f>E13+E16</f>
        <v>1892</v>
      </c>
    </row>
    <row r="13" spans="1:5" ht="18" customHeight="1">
      <c r="A13" s="83" t="s">
        <v>15</v>
      </c>
      <c r="B13" s="82" t="s">
        <v>16</v>
      </c>
      <c r="C13" s="75" t="s">
        <v>14</v>
      </c>
      <c r="D13" s="93">
        <v>15</v>
      </c>
      <c r="E13" s="93">
        <v>15</v>
      </c>
    </row>
    <row r="14" spans="1:5" ht="21" customHeight="1">
      <c r="A14" s="81" t="s">
        <v>17</v>
      </c>
      <c r="B14" s="84" t="s">
        <v>183</v>
      </c>
      <c r="C14" s="74" t="s">
        <v>14</v>
      </c>
      <c r="D14" s="79">
        <v>10</v>
      </c>
      <c r="E14" s="79">
        <v>10</v>
      </c>
    </row>
    <row r="15" spans="1:5" ht="22.5" customHeight="1">
      <c r="A15" s="10" t="s">
        <v>150</v>
      </c>
      <c r="B15" s="80" t="s">
        <v>184</v>
      </c>
      <c r="C15" s="76" t="s">
        <v>14</v>
      </c>
      <c r="D15" s="94">
        <v>5</v>
      </c>
      <c r="E15" s="94">
        <v>5</v>
      </c>
    </row>
    <row r="16" spans="1:5" ht="20.25" customHeight="1">
      <c r="A16" s="82" t="s">
        <v>18</v>
      </c>
      <c r="B16" s="82" t="s">
        <v>19</v>
      </c>
      <c r="C16" s="75" t="s">
        <v>14</v>
      </c>
      <c r="D16" s="93">
        <v>872</v>
      </c>
      <c r="E16" s="93">
        <v>1877</v>
      </c>
    </row>
    <row r="17" spans="1:5" ht="23.25" customHeight="1">
      <c r="A17" s="10" t="s">
        <v>20</v>
      </c>
      <c r="B17" s="84" t="s">
        <v>183</v>
      </c>
      <c r="C17" s="74" t="s">
        <v>14</v>
      </c>
      <c r="D17" s="79">
        <v>872</v>
      </c>
      <c r="E17" s="79">
        <v>1877</v>
      </c>
    </row>
    <row r="18" spans="1:5" ht="24" customHeight="1">
      <c r="A18" s="10" t="s">
        <v>185</v>
      </c>
      <c r="B18" s="80" t="s">
        <v>184</v>
      </c>
      <c r="C18" s="76" t="s">
        <v>14</v>
      </c>
      <c r="D18" s="94">
        <v>282</v>
      </c>
      <c r="E18" s="94">
        <v>282</v>
      </c>
    </row>
    <row r="19" spans="1:5" ht="33.75" customHeight="1">
      <c r="A19" s="10" t="s">
        <v>21</v>
      </c>
      <c r="B19" s="10" t="s">
        <v>233</v>
      </c>
      <c r="C19" s="74" t="s">
        <v>14</v>
      </c>
      <c r="D19" s="100"/>
      <c r="E19" s="100"/>
    </row>
    <row r="20" spans="1:5" ht="25.5" customHeight="1">
      <c r="A20" s="10" t="s">
        <v>93</v>
      </c>
      <c r="B20" s="84" t="s">
        <v>232</v>
      </c>
      <c r="C20" s="74" t="s">
        <v>14</v>
      </c>
      <c r="D20" s="79"/>
      <c r="E20" s="79"/>
    </row>
    <row r="21" spans="1:5" ht="22.5" customHeight="1">
      <c r="A21" s="10" t="s">
        <v>94</v>
      </c>
      <c r="B21" s="80" t="s">
        <v>191</v>
      </c>
      <c r="C21" s="76" t="s">
        <v>14</v>
      </c>
      <c r="D21" s="94"/>
      <c r="E21" s="94"/>
    </row>
    <row r="22" spans="1:5" ht="38.25">
      <c r="A22" s="10" t="s">
        <v>22</v>
      </c>
      <c r="B22" s="10" t="s">
        <v>234</v>
      </c>
      <c r="C22" s="74" t="s">
        <v>14</v>
      </c>
      <c r="D22" s="79"/>
      <c r="E22" s="79"/>
    </row>
    <row r="23" spans="1:5" ht="21" customHeight="1">
      <c r="A23" s="10" t="s">
        <v>100</v>
      </c>
      <c r="B23" s="80" t="s">
        <v>191</v>
      </c>
      <c r="C23" s="76" t="s">
        <v>14</v>
      </c>
      <c r="D23" s="94"/>
      <c r="E23" s="94"/>
    </row>
    <row r="24" spans="1:5" ht="30.75" customHeight="1">
      <c r="A24" s="10" t="s">
        <v>23</v>
      </c>
      <c r="B24" s="10" t="s">
        <v>231</v>
      </c>
      <c r="C24" s="74" t="s">
        <v>14</v>
      </c>
      <c r="D24" s="89">
        <f>D14+D17-D20+D22</f>
        <v>882</v>
      </c>
      <c r="E24" s="89">
        <f>E14+E17-E20+E22</f>
        <v>1887</v>
      </c>
    </row>
    <row r="25" spans="1:5" ht="23.25" customHeight="1">
      <c r="A25" s="81" t="s">
        <v>110</v>
      </c>
      <c r="B25" s="80" t="s">
        <v>184</v>
      </c>
      <c r="C25" s="76" t="s">
        <v>14</v>
      </c>
      <c r="D25" s="99">
        <f>D15+D18-D21+D23</f>
        <v>287</v>
      </c>
      <c r="E25" s="99">
        <f>E15+E18-E21+E23</f>
        <v>287</v>
      </c>
    </row>
    <row r="26" spans="1:5" ht="38.25">
      <c r="A26" s="10" t="s">
        <v>25</v>
      </c>
      <c r="B26" s="10" t="s">
        <v>24</v>
      </c>
      <c r="C26" s="74" t="s">
        <v>14</v>
      </c>
      <c r="D26" s="89">
        <f>D9-D24</f>
        <v>32</v>
      </c>
      <c r="E26" s="89">
        <f>E9-E24</f>
        <v>41</v>
      </c>
    </row>
    <row r="27" spans="1:5" ht="31.5" customHeight="1">
      <c r="A27" s="10" t="s">
        <v>126</v>
      </c>
      <c r="B27" s="82" t="s">
        <v>193</v>
      </c>
      <c r="C27" s="75" t="s">
        <v>26</v>
      </c>
      <c r="D27" s="90">
        <f>D24/D9*100</f>
        <v>96.49890590809628</v>
      </c>
      <c r="E27" s="90">
        <f>E24/E9*100</f>
        <v>97.87344398340248</v>
      </c>
    </row>
    <row r="28" spans="1:5" ht="33.75" customHeight="1">
      <c r="A28" s="10" t="s">
        <v>127</v>
      </c>
      <c r="B28" s="82" t="s">
        <v>194</v>
      </c>
      <c r="C28" s="75" t="s">
        <v>26</v>
      </c>
      <c r="D28" s="90">
        <f>D25/D9*100</f>
        <v>31.400437636761485</v>
      </c>
      <c r="E28" s="90">
        <f>E25/E9*100</f>
        <v>14.885892116182573</v>
      </c>
    </row>
    <row r="29" spans="1:5" ht="19.5" customHeight="1">
      <c r="A29" s="146" t="s">
        <v>207</v>
      </c>
      <c r="B29" s="147"/>
      <c r="C29" s="77" t="s">
        <v>182</v>
      </c>
      <c r="D29" s="77" t="s">
        <v>182</v>
      </c>
      <c r="E29" s="77" t="s">
        <v>182</v>
      </c>
    </row>
    <row r="30" spans="1:5" ht="34.5" customHeight="1">
      <c r="A30" s="85" t="s">
        <v>137</v>
      </c>
      <c r="B30" s="10" t="s">
        <v>205</v>
      </c>
      <c r="C30" s="74" t="s">
        <v>186</v>
      </c>
      <c r="D30" s="86"/>
      <c r="E30" s="86"/>
    </row>
    <row r="31" spans="1:5" ht="19.5" customHeight="1">
      <c r="A31" s="85" t="s">
        <v>140</v>
      </c>
      <c r="B31" s="80" t="s">
        <v>206</v>
      </c>
      <c r="C31" s="74" t="s">
        <v>186</v>
      </c>
      <c r="D31" s="86"/>
      <c r="E31" s="86"/>
    </row>
    <row r="32" spans="1:5" ht="29.25" customHeight="1">
      <c r="A32" s="10" t="s">
        <v>143</v>
      </c>
      <c r="B32" s="10" t="s">
        <v>188</v>
      </c>
      <c r="C32" s="74" t="s">
        <v>186</v>
      </c>
      <c r="D32" s="73">
        <v>600</v>
      </c>
      <c r="E32" s="77" t="s">
        <v>182</v>
      </c>
    </row>
    <row r="33" spans="1:5" ht="27" customHeight="1">
      <c r="A33" s="141" t="s">
        <v>236</v>
      </c>
      <c r="B33" s="141"/>
      <c r="C33" s="141"/>
      <c r="D33" s="141"/>
      <c r="E33" s="142"/>
    </row>
    <row r="34" spans="1:5" ht="7.5" customHeight="1">
      <c r="A34" s="66"/>
      <c r="B34" s="66"/>
      <c r="C34" s="66"/>
      <c r="D34" s="66"/>
      <c r="E34" s="69"/>
    </row>
    <row r="35" spans="1:5" ht="15">
      <c r="A35" s="143" t="s">
        <v>237</v>
      </c>
      <c r="B35" s="143"/>
      <c r="C35" s="67"/>
      <c r="D35" s="68"/>
      <c r="E35" s="69"/>
    </row>
    <row r="36" spans="1:5" ht="15">
      <c r="A36" s="143"/>
      <c r="B36" s="143"/>
      <c r="C36" s="67"/>
      <c r="D36" s="68"/>
      <c r="E36" s="69"/>
    </row>
  </sheetData>
  <sheetProtection password="CC1D" sheet="1"/>
  <mergeCells count="11">
    <mergeCell ref="A35:B35"/>
    <mergeCell ref="A33:E33"/>
    <mergeCell ref="A36:B36"/>
    <mergeCell ref="A8:B8"/>
    <mergeCell ref="A29:B29"/>
    <mergeCell ref="A6:D6"/>
    <mergeCell ref="D1:E1"/>
    <mergeCell ref="A3:E3"/>
    <mergeCell ref="A2:E2"/>
    <mergeCell ref="A4:E4"/>
    <mergeCell ref="A5:E5"/>
  </mergeCells>
  <printOptions/>
  <pageMargins left="0.7" right="0.2" top="0.23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реализации государственной программы Республики Марий Эл "Энергосбережение и повышение энергетической эффективности на 2013-2025 годы" за 1 квартал 2021 года</dc:title>
  <dc:subject/>
  <dc:creator>LauksLA</dc:creator>
  <cp:keywords/>
  <dc:description/>
  <cp:lastModifiedBy>Попов А.А.</cp:lastModifiedBy>
  <cp:lastPrinted>2021-04-22T08:39:30Z</cp:lastPrinted>
  <dcterms:created xsi:type="dcterms:W3CDTF">2014-04-04T13:17:56Z</dcterms:created>
  <dcterms:modified xsi:type="dcterms:W3CDTF">2021-04-22T08:39:57Z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XXJ7TYMEEKJ2-5466-73</vt:lpwstr>
  </property>
  <property fmtid="{D5CDD505-2E9C-101B-9397-08002B2CF9AE}" pid="4" name="_dlc_DocIdItemGu">
    <vt:lpwstr>4d1f1750-9ed9-4f8c-952f-4bf215a01354</vt:lpwstr>
  </property>
  <property fmtid="{D5CDD505-2E9C-101B-9397-08002B2CF9AE}" pid="5" name="_dlc_DocIdU">
    <vt:lpwstr>https://vip.gov.mari.ru/fgszn/_layouts/DocIdRedir.aspx?ID=XXJ7TYMEEKJ2-5466-73, XXJ7TYMEEKJ2-5466-73</vt:lpwstr>
  </property>
  <property fmtid="{D5CDD505-2E9C-101B-9397-08002B2CF9AE}" pid="6" name="Пап">
    <vt:lpwstr>2021 год</vt:lpwstr>
  </property>
  <property fmtid="{D5CDD505-2E9C-101B-9397-08002B2CF9AE}" pid="7" name="Описан">
    <vt:lpwstr/>
  </property>
</Properties>
</file>