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011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<sst xmlns="http://schemas.openxmlformats.org/spreadsheetml/2006/main" count="405" uniqueCount="262">
  <si>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</si>
  <si>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</si>
  <si>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</si>
  <si>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</si>
  <si>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</si>
  <si>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</si>
  <si>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</si>
  <si>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</si>
  <si>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</si>
  <si>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</si>
  <si>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</si>
  <si>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</si>
  <si>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</si>
  <si>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</si>
  <si>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</si>
  <si>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</si>
  <si>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</si>
  <si>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</si>
  <si>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</si>
  <si>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</si>
  <si>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</si>
  <si>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</si>
  <si>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</si>
  <si>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</si>
  <si>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</si>
  <si>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</si>
  <si>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</si>
  <si>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</si>
  <si>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</si>
  <si>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</si>
  <si>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</si>
  <si>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</si>
  <si>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</si>
  <si>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</si>
  <si>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</si>
  <si>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</si>
  <si>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</si>
  <si>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</si>
  <si>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</si>
  <si>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</si>
  <si>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</si>
  <si>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</si>
  <si>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</si>
  <si>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</si>
  <si>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</si>
  <si>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</si>
  <si>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</si>
  <si>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</si>
  <si>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</si>
  <si>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</si>
  <si>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</si>
  <si>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</si>
  <si>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</si>
  <si>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</si>
  <si>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</si>
  <si>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</si>
  <si>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</si>
  <si>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</si>
  <si>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</si>
  <si>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</si>
  <si>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</si>
  <si>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</si>
  <si>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</si>
  <si>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</si>
  <si>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</si>
  <si>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</si>
  <si>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</si>
  <si>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</si>
  <si>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</si>
  <si>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</si>
  <si>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</si>
  <si>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</si>
  <si>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</si>
  <si>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</si>
  <si>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</si>
  <si>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</si>
  <si>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</si>
  <si>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</si>
  <si>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</si>
  <si>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</si>
  <si>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</si>
  <si>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</si>
  <si>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</si>
  <si>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</si>
  <si>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</si>
  <si>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</si>
  <si>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</si>
  <si>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</si>
  <si>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</si>
  <si>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</si>
  <si>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</si>
  <si>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</si>
  <si>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</si>
  <si>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</si>
  <si>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</si>
  <si>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</si>
  <si>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</si>
  <si>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</si>
  <si>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</si>
  <si>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</si>
  <si>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</si>
  <si>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</si>
  <si>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</si>
  <si>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</si>
  <si>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</si>
  <si>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</si>
  <si>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</si>
  <si>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</si>
  <si>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</si>
  <si>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</si>
  <si>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</si>
  <si>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</si>
  <si>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</si>
  <si>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</si>
  <si>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</si>
  <si>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</si>
  <si>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</si>
  <si>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</si>
  <si>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</si>
  <si>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</si>
  <si>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</si>
  <si>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</si>
  <si>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</si>
  <si>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</si>
  <si>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</si>
  <si>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</si>
  <si>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</si>
  <si>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</si>
  <si>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</si>
  <si>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</si>
  <si>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</si>
  <si>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</si>
  <si>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</si>
  <si>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</si>
  <si>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</si>
  <si>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</si>
  <si>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</si>
  <si>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</si>
  <si>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</si>
  <si>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</si>
  <si>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</si>
  <si>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</si>
  <si>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</si>
  <si>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</si>
  <si>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</si>
  <si>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</si>
  <si>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</si>
  <si>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</si>
  <si>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</si>
  <si>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</si>
  <si>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</si>
  <si>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</si>
  <si>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</si>
  <si>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</si>
  <si>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</si>
  <si>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</si>
  <si>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</si>
  <si>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</si>
  <si>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</si>
  <si>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</si>
  <si>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</si>
  <si>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</si>
  <si>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</si>
  <si>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</si>
  <si>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</si>
  <si>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</si>
  <si>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</si>
  <si>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</si>
  <si>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</si>
  <si>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</si>
  <si>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</si>
  <si>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</si>
  <si>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</si>
  <si>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</si>
  <si>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</si>
  <si>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</si>
  <si>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</si>
  <si>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</si>
  <si>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</si>
  <si>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</si>
  <si>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</si>
  <si>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</si>
  <si>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</si>
  <si>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</si>
  <si>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</si>
  <si>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</si>
  <si>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</si>
  <si>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</si>
  <si>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</si>
  <si>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</si>
  <si>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</si>
  <si>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</si>
  <si>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</si>
  <si>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</si>
  <si>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</si>
  <si>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</si>
  <si>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</si>
  <si>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</si>
  <si>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</si>
  <si>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</si>
  <si>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</si>
  <si>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</si>
  <si>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</si>
  <si>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</si>
  <si>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</si>
  <si>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</si>
  <si>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</si>
  <si>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</si>
  <si>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</si>
  <si>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</si>
  <si>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</si>
  <si>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</si>
  <si>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</si>
  <si>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</si>
  <si>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</si>
  <si>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</si>
  <si>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</si>
  <si>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01.01.2021</t>
    </r>
    <r>
      <rPr>
        <sz val="10"/>
        <rFont val="Times New Roman"/>
        <family val="1"/>
      </rPr>
      <t xml:space="preserve"> года - всего, в том числе:</t>
    </r>
  </si>
  <si>
    <t>Доля государственных учреждений Республики Марий Эл, предоставивших декларацию о потреблении энергетических ресурсов за 2020 год, в общем количестве государственных учреждений Республики Марий Эл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</si>
  <si>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</si>
  <si>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федеральный бюджет</t>
  </si>
  <si>
    <t xml:space="preserve">  республиканский бюджет Республики Марий Эл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</si>
  <si>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</si>
  <si>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</si>
  <si>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t xml:space="preserve"> энергосберегающих, в том числе:</t>
  </si>
  <si>
    <t>Объем потребления природного газа, расчеты за который осуществляются с использованием приборов учета</t>
  </si>
  <si>
    <t xml:space="preserve">Доля объемов природного газа, расчеты за который осуществляются с использованием приборов учета </t>
  </si>
  <si>
    <t>8.8.</t>
  </si>
  <si>
    <t>8.9.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</si>
  <si>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9 месяцев 2021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</si>
  <si>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9 месяцев 2021 года</t>
  </si>
  <si>
    <t xml:space="preserve">Целевые показатели в области энергосбережения и повышения энергетической эффективности за 9 месяцев 2021 года  </t>
  </si>
  <si>
    <t>за 9  месяцев 2021 года</t>
  </si>
  <si>
    <r>
      <t>Количество  испорченных/перегоревших/снятых осветительных приборов</t>
    </r>
    <r>
      <rPr>
        <b/>
        <sz val="10"/>
        <rFont val="Times New Roman"/>
        <family val="1"/>
      </rPr>
      <t xml:space="preserve"> за 9 месяцев 2021 г.</t>
    </r>
    <r>
      <rPr>
        <sz val="10"/>
        <rFont val="Times New Roman"/>
        <family val="1"/>
      </rPr>
      <t xml:space="preserve"> - всего, в том числе:</t>
    </r>
  </si>
  <si>
    <r>
      <t xml:space="preserve">Количество установленных энергосберегающих осветительных приборов  </t>
    </r>
    <r>
      <rPr>
        <b/>
        <sz val="10"/>
        <rFont val="Times New Roman"/>
        <family val="1"/>
      </rPr>
      <t>за 9 месяцев 2021 г.</t>
    </r>
    <r>
      <rPr>
        <sz val="10"/>
        <rFont val="Times New Roman"/>
        <family val="1"/>
      </rPr>
      <t xml:space="preserve"> - всего, в том числе:</t>
    </r>
  </si>
  <si>
    <r>
      <t xml:space="preserve">Общее количество установленных энергосберегающих осветительных приборов  на </t>
    </r>
    <r>
      <rPr>
        <b/>
        <sz val="10"/>
        <rFont val="Times New Roman"/>
        <family val="1"/>
      </rPr>
      <t>01.10.2021</t>
    </r>
    <r>
      <rPr>
        <sz val="10"/>
        <rFont val="Times New Roman"/>
        <family val="1"/>
      </rPr>
      <t xml:space="preserve"> г. - всего, в том числе: </t>
    </r>
  </si>
  <si>
    <r>
      <t xml:space="preserve">Количество закупленных осветительных приборов </t>
    </r>
    <r>
      <rPr>
        <b/>
        <sz val="10"/>
        <rFont val="Times New Roman"/>
        <family val="1"/>
      </rPr>
      <t>за  9 месяцев 2021 г.</t>
    </r>
    <r>
      <rPr>
        <sz val="10"/>
        <rFont val="Times New Roman"/>
        <family val="1"/>
      </rPr>
      <t>-всего, в том числе:</t>
    </r>
  </si>
  <si>
    <t>Объем средств, направленных в отчетном периоде, на приобретение осветительных приборов - всего, в том числе:</t>
  </si>
  <si>
    <t>ДТЗН Республики Марий Эл</t>
  </si>
  <si>
    <t>Руководитель:    _______________   А.В.Лазарев</t>
  </si>
  <si>
    <t>Исполнитель: А.А.Попов, тел. 45-14-26</t>
  </si>
  <si>
    <t>ГКУ Республики Марий Эл "ЦЗН Звениговского района"</t>
  </si>
  <si>
    <t>Дог 959П-21 от 02.09.2021</t>
  </si>
  <si>
    <t>ФБУ "Марийский ЦСМ"</t>
  </si>
  <si>
    <t>услуги по поверке средств измерения</t>
  </si>
  <si>
    <t>сч-ф00000020546 от 09.09.21</t>
  </si>
  <si>
    <t>№ 1147 от 06.09.21               № 1171 от 09.09.21</t>
  </si>
  <si>
    <t>1012,28        2362,00</t>
  </si>
  <si>
    <t>Дог 1 от 15.03.2021    Дог 11 от 23.09.2021</t>
  </si>
  <si>
    <t>41382,00        31428,00</t>
  </si>
  <si>
    <t>ООО "Теплоплюс"  ООО "Теплоплюс"</t>
  </si>
  <si>
    <t>выполнение электромонтажных  работ в здании                     замена светильников в здании</t>
  </si>
  <si>
    <t>Счет 1 от 22.03.2021    счет 14 от 28.09.2021</t>
  </si>
  <si>
    <t>№ 330 от 22.03.2021 №1253 от 28.09.2021</t>
  </si>
  <si>
    <t>31.08.2021 № 45</t>
  </si>
  <si>
    <t>Договор о выполнении работ по установке узла учета</t>
  </si>
  <si>
    <t>установка  узла учета тепловой энергии</t>
  </si>
  <si>
    <t xml:space="preserve">Акт КС2 №1 от 07.10.2021, УПД №302 от 07.10.2021 г. </t>
  </si>
  <si>
    <t xml:space="preserve">кассовая заявка № 501 от 08.10.2021г </t>
  </si>
  <si>
    <t>ГКУ Республики Марий Эл "ЦЗН Оршанского района"</t>
  </si>
  <si>
    <t>Руководитель __________________________ А.В.Лазарев</t>
  </si>
  <si>
    <t>А.А.Попов, тел.45-14-26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</si>
</sst>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" fontId="30" fillId="36" borderId="11" xfId="0" applyNumberFormat="1" applyFont="1" applyFill="1" applyBorder="1" applyAlignment="1" applyProtection="1">
      <alignment horizontal="right" vertical="center"/>
      <protection hidden="1"/>
    </xf>
    <xf numFmtId="3" fontId="28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2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4">
      <selection activeCell="K16" sqref="K16"/>
    </sheetView>
  </sheetViews>
  <sheetFormatPr defaultColWidth="9.00390625" defaultRowHeight="12.75"/>
  <cols>
    <col min="1" max="1" width="6.125" style="18" customWidth="1"/>
    <col min="2" max="2" width="47.625" style="18" customWidth="1"/>
    <col min="3" max="3" width="19.75390625" style="18" customWidth="1"/>
    <col min="4" max="4" width="13.625" style="18" customWidth="1"/>
    <col min="5" max="5" width="14.875" style="18" customWidth="1"/>
    <col min="6" max="6" width="15.25390625" style="18" customWidth="1"/>
    <col min="7" max="7" width="17.625" style="18" customWidth="1"/>
  </cols>
  <sheetData>
    <row r="1" ht="15.75">
      <c r="G1" s="1" t="s">
        <v>0</v>
      </c>
    </row>
    <row r="2" spans="1:7" ht="93.75" customHeight="1">
      <c r="A2" s="98" t="s">
        <v>229</v>
      </c>
      <c r="B2" s="98"/>
      <c r="C2" s="98"/>
      <c r="D2" s="98"/>
      <c r="E2" s="98"/>
      <c r="F2" s="98"/>
      <c r="G2" s="98"/>
    </row>
    <row r="3" spans="1:7" ht="37.5" customHeight="1">
      <c r="A3" s="99" t="s">
        <v>238</v>
      </c>
      <c r="B3" s="99"/>
      <c r="C3" s="99"/>
      <c r="D3" s="99"/>
      <c r="E3" s="99"/>
      <c r="F3" s="99"/>
      <c r="G3" s="99"/>
    </row>
    <row r="4" spans="1:7" ht="16.5" customHeight="1">
      <c r="A4" s="100" t="s">
        <v>150</v>
      </c>
      <c r="B4" s="100"/>
      <c r="C4" s="100"/>
      <c r="D4" s="100"/>
      <c r="E4" s="100"/>
      <c r="F4" s="100"/>
      <c r="G4" s="100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01" t="s">
        <v>2</v>
      </c>
      <c r="B7" s="101" t="s">
        <v>3</v>
      </c>
      <c r="C7" s="101" t="s">
        <v>4</v>
      </c>
      <c r="D7" s="102" t="s">
        <v>5</v>
      </c>
      <c r="E7" s="103"/>
      <c r="F7" s="103"/>
      <c r="G7" s="104"/>
    </row>
    <row r="8" spans="1:7" ht="106.5" customHeight="1">
      <c r="A8" s="101"/>
      <c r="B8" s="101"/>
      <c r="C8" s="101"/>
      <c r="D8" s="49" t="s">
        <v>216</v>
      </c>
      <c r="E8" s="49" t="s">
        <v>145</v>
      </c>
      <c r="F8" s="50" t="s">
        <v>146</v>
      </c>
      <c r="G8" s="13" t="s">
        <v>147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90</v>
      </c>
      <c r="B10" s="6" t="s">
        <v>222</v>
      </c>
      <c r="C10" s="84">
        <f aca="true" t="shared" si="0" ref="C10:C16">SUM(E10:G10)</f>
        <v>19848</v>
      </c>
      <c r="D10" s="92"/>
      <c r="E10" s="93">
        <v>19848</v>
      </c>
      <c r="F10" s="93"/>
      <c r="G10" s="93"/>
    </row>
    <row r="11" spans="1:7" ht="38.25" customHeight="1">
      <c r="A11" s="5" t="s">
        <v>89</v>
      </c>
      <c r="B11" s="10" t="s">
        <v>223</v>
      </c>
      <c r="C11" s="84">
        <f t="shared" si="0"/>
        <v>72810</v>
      </c>
      <c r="D11" s="92"/>
      <c r="E11" s="93">
        <v>72810</v>
      </c>
      <c r="F11" s="93"/>
      <c r="G11" s="93"/>
    </row>
    <row r="12" spans="1:7" ht="33.75" customHeight="1">
      <c r="A12" s="89" t="s">
        <v>15</v>
      </c>
      <c r="B12" s="77" t="s">
        <v>209</v>
      </c>
      <c r="C12" s="88">
        <f t="shared" si="0"/>
        <v>72810</v>
      </c>
      <c r="D12" s="95"/>
      <c r="E12" s="94">
        <v>72810</v>
      </c>
      <c r="F12" s="94"/>
      <c r="G12" s="94"/>
    </row>
    <row r="13" spans="1:7" ht="39.75" customHeight="1">
      <c r="A13" s="5" t="s">
        <v>21</v>
      </c>
      <c r="B13" s="6" t="s">
        <v>39</v>
      </c>
      <c r="C13" s="84">
        <f t="shared" si="0"/>
        <v>0</v>
      </c>
      <c r="D13" s="92"/>
      <c r="E13" s="93"/>
      <c r="F13" s="93"/>
      <c r="G13" s="93"/>
    </row>
    <row r="14" spans="1:7" ht="48.75" customHeight="1">
      <c r="A14" s="5" t="s">
        <v>22</v>
      </c>
      <c r="B14" s="6" t="s">
        <v>7</v>
      </c>
      <c r="C14" s="84">
        <f t="shared" si="0"/>
        <v>3374.28</v>
      </c>
      <c r="D14" s="92"/>
      <c r="E14" s="93">
        <v>3374.28</v>
      </c>
      <c r="F14" s="93"/>
      <c r="G14" s="93"/>
    </row>
    <row r="15" spans="1:7" ht="73.5" customHeight="1">
      <c r="A15" s="5" t="s">
        <v>23</v>
      </c>
      <c r="B15" s="6" t="s">
        <v>8</v>
      </c>
      <c r="C15" s="84">
        <f t="shared" si="0"/>
        <v>0</v>
      </c>
      <c r="D15" s="92"/>
      <c r="E15" s="93"/>
      <c r="F15" s="93"/>
      <c r="G15" s="93"/>
    </row>
    <row r="16" spans="1:7" ht="53.25" customHeight="1">
      <c r="A16" s="5" t="s">
        <v>25</v>
      </c>
      <c r="B16" s="6" t="s">
        <v>9</v>
      </c>
      <c r="C16" s="84">
        <f t="shared" si="0"/>
        <v>0</v>
      </c>
      <c r="D16" s="92"/>
      <c r="E16" s="93"/>
      <c r="F16" s="93"/>
      <c r="G16" s="93"/>
    </row>
    <row r="17" spans="1:7" ht="27.75" customHeight="1">
      <c r="A17" s="110" t="s">
        <v>10</v>
      </c>
      <c r="B17" s="111"/>
      <c r="C17" s="84">
        <f>SUM(C10:C16)-C12</f>
        <v>96032.28</v>
      </c>
      <c r="D17" s="84">
        <f>SUM(D10:D16)-D12</f>
        <v>0</v>
      </c>
      <c r="E17" s="84">
        <f>SUM(E10:E16)-E12</f>
        <v>96032.28</v>
      </c>
      <c r="F17" s="84">
        <f>SUM(F10:F16)-F12</f>
        <v>0</v>
      </c>
      <c r="G17" s="84">
        <f>SUM(G10:G16)-G12</f>
        <v>0</v>
      </c>
    </row>
    <row r="18" ht="39" customHeight="1">
      <c r="G18" s="7" t="s">
        <v>11</v>
      </c>
    </row>
    <row r="19" spans="1:7" ht="63" customHeight="1">
      <c r="A19" s="112" t="s">
        <v>194</v>
      </c>
      <c r="B19" s="112"/>
      <c r="C19" s="112"/>
      <c r="D19" s="112"/>
      <c r="E19" s="112"/>
      <c r="F19" s="112"/>
      <c r="G19" s="112"/>
    </row>
    <row r="20" spans="1:7" ht="37.5" customHeight="1">
      <c r="A20" s="48" t="s">
        <v>2</v>
      </c>
      <c r="B20" s="113" t="s">
        <v>12</v>
      </c>
      <c r="C20" s="114"/>
      <c r="D20" s="114"/>
      <c r="E20" s="115"/>
      <c r="F20" s="48" t="s">
        <v>13</v>
      </c>
      <c r="G20" s="48" t="s">
        <v>148</v>
      </c>
    </row>
    <row r="21" spans="1:7" ht="12.75">
      <c r="A21" s="8">
        <v>1</v>
      </c>
      <c r="B21" s="116">
        <v>2</v>
      </c>
      <c r="C21" s="117"/>
      <c r="D21" s="117"/>
      <c r="E21" s="118"/>
      <c r="F21" s="8">
        <v>3</v>
      </c>
      <c r="G21" s="8">
        <v>4</v>
      </c>
    </row>
    <row r="22" spans="1:7" ht="32.25" customHeight="1">
      <c r="A22" s="43" t="s">
        <v>90</v>
      </c>
      <c r="B22" s="105" t="s">
        <v>197</v>
      </c>
      <c r="C22" s="106"/>
      <c r="D22" s="106"/>
      <c r="E22" s="107"/>
      <c r="F22" s="46" t="s">
        <v>14</v>
      </c>
      <c r="G22" s="47"/>
    </row>
    <row r="23" spans="1:7" ht="38.25" customHeight="1">
      <c r="A23" s="5" t="s">
        <v>87</v>
      </c>
      <c r="B23" s="108" t="s">
        <v>195</v>
      </c>
      <c r="C23" s="108"/>
      <c r="D23" s="108"/>
      <c r="E23" s="108"/>
      <c r="F23" s="9" t="s">
        <v>196</v>
      </c>
      <c r="G23" s="47"/>
    </row>
    <row r="24" spans="1:7" ht="27.75" customHeight="1">
      <c r="A24" s="119" t="s">
        <v>198</v>
      </c>
      <c r="B24" s="120"/>
      <c r="C24" s="120"/>
      <c r="D24" s="120"/>
      <c r="E24" s="120"/>
      <c r="F24" s="120"/>
      <c r="G24" s="120"/>
    </row>
    <row r="25" spans="1:7" ht="20.25" customHeight="1">
      <c r="A25" s="69"/>
      <c r="B25" s="109"/>
      <c r="C25" s="109"/>
      <c r="D25" s="109"/>
      <c r="E25" s="109"/>
      <c r="F25" s="67"/>
      <c r="G25" s="68"/>
    </row>
  </sheetData>
  <sheetProtection/>
  <mergeCells count="15">
    <mergeCell ref="B22:E22"/>
    <mergeCell ref="B23:E23"/>
    <mergeCell ref="B25:E25"/>
    <mergeCell ref="A17:B17"/>
    <mergeCell ref="A19:G19"/>
    <mergeCell ref="B20:E20"/>
    <mergeCell ref="B21:E21"/>
    <mergeCell ref="A24:G24"/>
    <mergeCell ref="A2:G2"/>
    <mergeCell ref="A3:G3"/>
    <mergeCell ref="A4:G4"/>
    <mergeCell ref="A7:A8"/>
    <mergeCell ref="B7:B8"/>
    <mergeCell ref="C7:C8"/>
    <mergeCell ref="D7:G7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7">
      <selection activeCell="H22" sqref="H22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98" t="s">
        <v>230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60" customHeight="1">
      <c r="A3" s="128" t="s">
        <v>238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1" customHeight="1">
      <c r="A4" s="129" t="s">
        <v>150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14" ht="25.5" customHeight="1">
      <c r="A6" s="130" t="s">
        <v>28</v>
      </c>
      <c r="B6" s="130" t="s">
        <v>3</v>
      </c>
      <c r="C6" s="130" t="s">
        <v>29</v>
      </c>
      <c r="D6" s="130" t="s">
        <v>30</v>
      </c>
      <c r="E6" s="121" t="s">
        <v>31</v>
      </c>
      <c r="F6" s="124" t="s">
        <v>32</v>
      </c>
      <c r="G6" s="121" t="s">
        <v>33</v>
      </c>
      <c r="H6" s="121" t="s">
        <v>34</v>
      </c>
      <c r="I6" s="127" t="s">
        <v>35</v>
      </c>
      <c r="J6" s="127"/>
      <c r="K6" s="127"/>
      <c r="L6" s="127"/>
      <c r="M6" s="127"/>
      <c r="N6" s="127"/>
    </row>
    <row r="7" spans="1:14" ht="85.5" customHeight="1">
      <c r="A7" s="130"/>
      <c r="B7" s="130"/>
      <c r="C7" s="130"/>
      <c r="D7" s="130"/>
      <c r="E7" s="122"/>
      <c r="F7" s="125"/>
      <c r="G7" s="122"/>
      <c r="H7" s="122"/>
      <c r="I7" s="130" t="s">
        <v>220</v>
      </c>
      <c r="J7" s="130"/>
      <c r="K7" s="130" t="s">
        <v>221</v>
      </c>
      <c r="L7" s="130"/>
      <c r="M7" s="130" t="s">
        <v>36</v>
      </c>
      <c r="N7" s="130"/>
    </row>
    <row r="8" spans="1:14" ht="102.75" customHeight="1">
      <c r="A8" s="130"/>
      <c r="B8" s="130"/>
      <c r="C8" s="130"/>
      <c r="D8" s="130"/>
      <c r="E8" s="123"/>
      <c r="F8" s="126"/>
      <c r="G8" s="123"/>
      <c r="H8" s="123"/>
      <c r="I8" s="24" t="s">
        <v>37</v>
      </c>
      <c r="J8" s="24" t="s">
        <v>38</v>
      </c>
      <c r="K8" s="24" t="s">
        <v>37</v>
      </c>
      <c r="L8" s="24" t="s">
        <v>38</v>
      </c>
      <c r="M8" s="24" t="s">
        <v>37</v>
      </c>
      <c r="N8" s="24" t="s">
        <v>38</v>
      </c>
    </row>
    <row r="9" spans="1:14" ht="15.7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f>F9+1</f>
        <v>7</v>
      </c>
      <c r="H9" s="41">
        <f aca="true" t="shared" si="0" ref="H9:N9">G9+1</f>
        <v>8</v>
      </c>
      <c r="I9" s="41">
        <f t="shared" si="0"/>
        <v>9</v>
      </c>
      <c r="J9" s="41">
        <f t="shared" si="0"/>
        <v>10</v>
      </c>
      <c r="K9" s="41">
        <f t="shared" si="0"/>
        <v>11</v>
      </c>
      <c r="L9" s="41">
        <f t="shared" si="0"/>
        <v>12</v>
      </c>
      <c r="M9" s="41">
        <f t="shared" si="0"/>
        <v>13</v>
      </c>
      <c r="N9" s="41">
        <f t="shared" si="0"/>
        <v>14</v>
      </c>
    </row>
    <row r="10" spans="1:14" ht="63.75" customHeight="1">
      <c r="A10" s="42" t="s">
        <v>90</v>
      </c>
      <c r="B10" s="45" t="s">
        <v>144</v>
      </c>
      <c r="C10" s="156" t="s">
        <v>259</v>
      </c>
      <c r="D10" s="156" t="s">
        <v>254</v>
      </c>
      <c r="E10" s="5">
        <v>19848</v>
      </c>
      <c r="F10" s="156" t="s">
        <v>255</v>
      </c>
      <c r="G10" s="156" t="s">
        <v>256</v>
      </c>
      <c r="H10" s="156" t="s">
        <v>257</v>
      </c>
      <c r="I10" s="11"/>
      <c r="J10" s="12"/>
      <c r="K10" s="157" t="s">
        <v>258</v>
      </c>
      <c r="L10" s="153">
        <v>19848</v>
      </c>
      <c r="M10" s="12"/>
      <c r="N10" s="12"/>
    </row>
    <row r="11" spans="1:14" s="16" customFormat="1" ht="114.75" customHeight="1">
      <c r="A11" s="42" t="s">
        <v>89</v>
      </c>
      <c r="B11" s="45" t="s">
        <v>6</v>
      </c>
      <c r="C11" s="13" t="s">
        <v>241</v>
      </c>
      <c r="D11" s="13" t="s">
        <v>248</v>
      </c>
      <c r="E11" s="155" t="s">
        <v>249</v>
      </c>
      <c r="F11" s="13" t="s">
        <v>250</v>
      </c>
      <c r="G11" s="13" t="s">
        <v>251</v>
      </c>
      <c r="H11" s="13" t="s">
        <v>252</v>
      </c>
      <c r="I11" s="152"/>
      <c r="J11" s="154"/>
      <c r="K11" s="152" t="s">
        <v>253</v>
      </c>
      <c r="L11" s="154" t="s">
        <v>249</v>
      </c>
      <c r="M11" s="14"/>
      <c r="N11" s="15"/>
    </row>
    <row r="12" spans="1:14" s="16" customFormat="1" ht="121.5" customHeight="1">
      <c r="A12" s="42" t="s">
        <v>21</v>
      </c>
      <c r="B12" s="45" t="s">
        <v>7</v>
      </c>
      <c r="C12" s="13" t="s">
        <v>241</v>
      </c>
      <c r="D12" s="13" t="s">
        <v>242</v>
      </c>
      <c r="E12" s="151">
        <v>3374.28</v>
      </c>
      <c r="F12" s="13" t="s">
        <v>243</v>
      </c>
      <c r="G12" s="13" t="s">
        <v>244</v>
      </c>
      <c r="H12" s="13" t="s">
        <v>245</v>
      </c>
      <c r="I12" s="152"/>
      <c r="J12" s="154"/>
      <c r="K12" s="152" t="s">
        <v>246</v>
      </c>
      <c r="L12" s="154" t="s">
        <v>247</v>
      </c>
      <c r="M12" s="14"/>
      <c r="N12" s="15"/>
    </row>
    <row r="13" spans="1:14" s="17" customFormat="1" ht="45" customHeight="1">
      <c r="A13" s="43"/>
      <c r="B13" s="43" t="s">
        <v>10</v>
      </c>
      <c r="C13" s="44"/>
      <c r="D13" s="44"/>
      <c r="E13" s="44">
        <v>96032.28</v>
      </c>
      <c r="F13" s="44"/>
      <c r="G13" s="44"/>
      <c r="H13" s="44"/>
      <c r="I13" s="44"/>
      <c r="J13" s="44"/>
      <c r="K13" s="44"/>
      <c r="L13" s="44">
        <v>96032.28</v>
      </c>
      <c r="M13" s="43"/>
      <c r="N13" s="43"/>
    </row>
  </sheetData>
  <sheetProtection/>
  <mergeCells count="15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PageLayoutView="0" workbookViewId="0" topLeftCell="A52">
      <selection activeCell="B75" sqref="B75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19"/>
      <c r="B1" s="20"/>
      <c r="C1" s="131" t="s">
        <v>40</v>
      </c>
      <c r="D1" s="132"/>
    </row>
    <row r="2" spans="1:4" ht="42.75" customHeight="1">
      <c r="A2" s="133" t="s">
        <v>231</v>
      </c>
      <c r="B2" s="133"/>
      <c r="C2" s="133"/>
      <c r="D2" s="134"/>
    </row>
    <row r="3" spans="1:4" ht="28.5" customHeight="1">
      <c r="A3" s="135" t="s">
        <v>238</v>
      </c>
      <c r="B3" s="135"/>
      <c r="C3" s="135"/>
      <c r="D3" s="136"/>
    </row>
    <row r="4" spans="1:4" ht="13.5" customHeight="1">
      <c r="A4" s="100" t="s">
        <v>150</v>
      </c>
      <c r="B4" s="100"/>
      <c r="C4" s="100"/>
      <c r="D4" s="134"/>
    </row>
    <row r="5" spans="1:3" ht="13.5" customHeight="1">
      <c r="A5" s="51"/>
      <c r="B5" s="51"/>
      <c r="C5" s="51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200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6" t="s">
        <v>90</v>
      </c>
      <c r="B8" s="27" t="s">
        <v>163</v>
      </c>
      <c r="C8" s="28" t="s">
        <v>41</v>
      </c>
      <c r="D8" s="54">
        <f>D9+D10</f>
        <v>833</v>
      </c>
    </row>
    <row r="9" spans="1:4" ht="18.75" customHeight="1">
      <c r="A9" s="29" t="s">
        <v>87</v>
      </c>
      <c r="B9" s="30" t="s">
        <v>164</v>
      </c>
      <c r="C9" s="31" t="s">
        <v>41</v>
      </c>
      <c r="D9" s="55">
        <v>252</v>
      </c>
    </row>
    <row r="10" spans="1:4" ht="47.25" customHeight="1">
      <c r="A10" s="29" t="s">
        <v>88</v>
      </c>
      <c r="B10" s="30" t="s">
        <v>86</v>
      </c>
      <c r="C10" s="31" t="s">
        <v>41</v>
      </c>
      <c r="D10" s="55">
        <v>581</v>
      </c>
    </row>
    <row r="11" spans="1:4" ht="21" customHeight="1">
      <c r="A11" s="26" t="s">
        <v>89</v>
      </c>
      <c r="B11" s="32" t="s">
        <v>42</v>
      </c>
      <c r="C11" s="28" t="s">
        <v>43</v>
      </c>
      <c r="D11" s="54">
        <f>D12+D14+D13</f>
        <v>5361</v>
      </c>
    </row>
    <row r="12" spans="1:4" ht="15.75" customHeight="1">
      <c r="A12" s="29" t="s">
        <v>15</v>
      </c>
      <c r="B12" s="33" t="s">
        <v>44</v>
      </c>
      <c r="C12" s="31" t="s">
        <v>43</v>
      </c>
      <c r="D12" s="56">
        <v>4055</v>
      </c>
    </row>
    <row r="13" spans="1:4" ht="15.75" customHeight="1">
      <c r="A13" s="29" t="s">
        <v>18</v>
      </c>
      <c r="B13" s="33" t="s">
        <v>45</v>
      </c>
      <c r="C13" s="31" t="s">
        <v>43</v>
      </c>
      <c r="D13" s="56">
        <v>1033</v>
      </c>
    </row>
    <row r="14" spans="1:4" ht="15.75" customHeight="1">
      <c r="A14" s="29" t="s">
        <v>91</v>
      </c>
      <c r="B14" s="33" t="s">
        <v>46</v>
      </c>
      <c r="C14" s="31" t="s">
        <v>43</v>
      </c>
      <c r="D14" s="56">
        <v>273</v>
      </c>
    </row>
    <row r="15" spans="1:4" ht="24" customHeight="1">
      <c r="A15" s="26" t="s">
        <v>21</v>
      </c>
      <c r="B15" s="27" t="s">
        <v>108</v>
      </c>
      <c r="C15" s="28" t="s">
        <v>47</v>
      </c>
      <c r="D15" s="54">
        <f>D18+D20</f>
        <v>133761</v>
      </c>
    </row>
    <row r="16" spans="1:4" ht="26.25" customHeight="1">
      <c r="A16" s="34" t="s">
        <v>92</v>
      </c>
      <c r="B16" s="35" t="s">
        <v>48</v>
      </c>
      <c r="C16" s="31" t="s">
        <v>43</v>
      </c>
      <c r="D16" s="57">
        <v>5222.4</v>
      </c>
    </row>
    <row r="17" spans="1:4" ht="39.75" customHeight="1">
      <c r="A17" s="34" t="s">
        <v>93</v>
      </c>
      <c r="B17" s="36" t="s">
        <v>49</v>
      </c>
      <c r="C17" s="31" t="s">
        <v>50</v>
      </c>
      <c r="D17" s="58">
        <f>D15/D16</f>
        <v>25.612936580882355</v>
      </c>
    </row>
    <row r="18" spans="1:4" ht="26.25" customHeight="1">
      <c r="A18" s="34" t="s">
        <v>94</v>
      </c>
      <c r="B18" s="35" t="s">
        <v>51</v>
      </c>
      <c r="C18" s="31" t="s">
        <v>47</v>
      </c>
      <c r="D18" s="55">
        <v>133761</v>
      </c>
    </row>
    <row r="19" spans="1:4" ht="41.25" customHeight="1">
      <c r="A19" s="34" t="s">
        <v>95</v>
      </c>
      <c r="B19" s="35" t="s">
        <v>52</v>
      </c>
      <c r="C19" s="31" t="s">
        <v>43</v>
      </c>
      <c r="D19" s="55">
        <v>5222.4</v>
      </c>
    </row>
    <row r="20" spans="1:4" ht="41.25" customHeight="1">
      <c r="A20" s="34" t="s">
        <v>96</v>
      </c>
      <c r="B20" s="35" t="s">
        <v>53</v>
      </c>
      <c r="C20" s="31" t="s">
        <v>47</v>
      </c>
      <c r="D20" s="55"/>
    </row>
    <row r="21" spans="1:4" ht="39.75" customHeight="1">
      <c r="A21" s="34" t="s">
        <v>97</v>
      </c>
      <c r="B21" s="35" t="s">
        <v>54</v>
      </c>
      <c r="C21" s="31" t="s">
        <v>43</v>
      </c>
      <c r="D21" s="55"/>
    </row>
    <row r="22" spans="1:4" ht="30" customHeight="1">
      <c r="A22" s="34" t="s">
        <v>98</v>
      </c>
      <c r="B22" s="37" t="s">
        <v>55</v>
      </c>
      <c r="C22" s="31" t="s">
        <v>26</v>
      </c>
      <c r="D22" s="58">
        <f>D18/D15*100</f>
        <v>100</v>
      </c>
    </row>
    <row r="23" spans="1:4" ht="20.25" customHeight="1">
      <c r="A23" s="26">
        <v>4</v>
      </c>
      <c r="B23" s="27" t="s">
        <v>107</v>
      </c>
      <c r="C23" s="28" t="s">
        <v>56</v>
      </c>
      <c r="D23" s="54">
        <f>D24+D25</f>
        <v>611.7</v>
      </c>
    </row>
    <row r="24" spans="1:4" ht="20.25" customHeight="1">
      <c r="A24" s="26"/>
      <c r="B24" s="35" t="s">
        <v>205</v>
      </c>
      <c r="C24" s="31" t="s">
        <v>56</v>
      </c>
      <c r="D24" s="58">
        <v>605.1</v>
      </c>
    </row>
    <row r="25" spans="1:4" ht="20.25" customHeight="1">
      <c r="A25" s="26"/>
      <c r="B25" s="35" t="s">
        <v>206</v>
      </c>
      <c r="C25" s="31" t="s">
        <v>56</v>
      </c>
      <c r="D25" s="53">
        <v>6.6</v>
      </c>
    </row>
    <row r="26" spans="1:4" ht="37.5" customHeight="1">
      <c r="A26" s="34" t="s">
        <v>99</v>
      </c>
      <c r="B26" s="35" t="s">
        <v>57</v>
      </c>
      <c r="C26" s="31" t="s">
        <v>43</v>
      </c>
      <c r="D26" s="57">
        <v>4404</v>
      </c>
    </row>
    <row r="27" spans="1:4" ht="38.25" customHeight="1">
      <c r="A27" s="34" t="s">
        <v>100</v>
      </c>
      <c r="B27" s="36" t="s">
        <v>58</v>
      </c>
      <c r="C27" s="31" t="s">
        <v>59</v>
      </c>
      <c r="D27" s="58">
        <f>D24/D26</f>
        <v>0.13739782016348775</v>
      </c>
    </row>
    <row r="28" spans="1:4" ht="29.25" customHeight="1">
      <c r="A28" s="34" t="s">
        <v>101</v>
      </c>
      <c r="B28" s="35" t="s">
        <v>207</v>
      </c>
      <c r="C28" s="31" t="s">
        <v>56</v>
      </c>
      <c r="D28" s="55">
        <v>359.3</v>
      </c>
    </row>
    <row r="29" spans="1:4" ht="33" customHeight="1">
      <c r="A29" s="34" t="s">
        <v>102</v>
      </c>
      <c r="B29" s="35" t="s">
        <v>60</v>
      </c>
      <c r="C29" s="31" t="s">
        <v>43</v>
      </c>
      <c r="D29" s="55">
        <v>2730.5</v>
      </c>
    </row>
    <row r="30" spans="1:4" ht="42" customHeight="1">
      <c r="A30" s="34" t="s">
        <v>103</v>
      </c>
      <c r="B30" s="35" t="s">
        <v>208</v>
      </c>
      <c r="C30" s="31" t="s">
        <v>56</v>
      </c>
      <c r="D30" s="55">
        <v>245.8</v>
      </c>
    </row>
    <row r="31" spans="1:4" ht="39" customHeight="1">
      <c r="A31" s="34" t="s">
        <v>104</v>
      </c>
      <c r="B31" s="35" t="s">
        <v>61</v>
      </c>
      <c r="C31" s="31" t="s">
        <v>43</v>
      </c>
      <c r="D31" s="55">
        <v>1673.6</v>
      </c>
    </row>
    <row r="32" spans="1:4" ht="28.5" customHeight="1">
      <c r="A32" s="34" t="s">
        <v>105</v>
      </c>
      <c r="B32" s="37" t="s">
        <v>62</v>
      </c>
      <c r="C32" s="31" t="s">
        <v>26</v>
      </c>
      <c r="D32" s="58">
        <f>D28/D24*100</f>
        <v>59.37861510494133</v>
      </c>
    </row>
    <row r="33" spans="1:4" ht="21.75" customHeight="1">
      <c r="A33" s="26" t="s">
        <v>23</v>
      </c>
      <c r="B33" s="27" t="s">
        <v>106</v>
      </c>
      <c r="C33" s="28" t="s">
        <v>63</v>
      </c>
      <c r="D33" s="54">
        <f>D37+D39</f>
        <v>1208</v>
      </c>
    </row>
    <row r="34" spans="1:4" ht="27" customHeight="1">
      <c r="A34" s="34" t="s">
        <v>109</v>
      </c>
      <c r="B34" s="35" t="s">
        <v>165</v>
      </c>
      <c r="C34" s="31" t="s">
        <v>41</v>
      </c>
      <c r="D34" s="57">
        <v>252</v>
      </c>
    </row>
    <row r="35" spans="1:4" ht="30.75" customHeight="1">
      <c r="A35" s="34" t="s">
        <v>110</v>
      </c>
      <c r="B35" s="35" t="s">
        <v>64</v>
      </c>
      <c r="C35" s="31" t="s">
        <v>41</v>
      </c>
      <c r="D35" s="57">
        <v>581</v>
      </c>
    </row>
    <row r="36" spans="1:4" ht="38.25" customHeight="1">
      <c r="A36" s="34" t="s">
        <v>111</v>
      </c>
      <c r="B36" s="35" t="s">
        <v>65</v>
      </c>
      <c r="C36" s="31" t="s">
        <v>66</v>
      </c>
      <c r="D36" s="58">
        <f>D33/(D34+D35)</f>
        <v>1.4501800720288116</v>
      </c>
    </row>
    <row r="37" spans="1:4" ht="28.5" customHeight="1">
      <c r="A37" s="34" t="s">
        <v>112</v>
      </c>
      <c r="B37" s="35" t="s">
        <v>67</v>
      </c>
      <c r="C37" s="31" t="s">
        <v>63</v>
      </c>
      <c r="D37" s="55">
        <v>1208</v>
      </c>
    </row>
    <row r="38" spans="1:4" ht="39" customHeight="1">
      <c r="A38" s="34" t="s">
        <v>113</v>
      </c>
      <c r="B38" s="35" t="s">
        <v>166</v>
      </c>
      <c r="C38" s="31" t="s">
        <v>41</v>
      </c>
      <c r="D38" s="55">
        <v>833</v>
      </c>
    </row>
    <row r="39" spans="1:4" ht="42" customHeight="1">
      <c r="A39" s="34" t="s">
        <v>114</v>
      </c>
      <c r="B39" s="35" t="s">
        <v>68</v>
      </c>
      <c r="C39" s="31" t="s">
        <v>63</v>
      </c>
      <c r="D39" s="55"/>
    </row>
    <row r="40" spans="1:4" ht="40.5" customHeight="1">
      <c r="A40" s="34" t="s">
        <v>115</v>
      </c>
      <c r="B40" s="35" t="s">
        <v>167</v>
      </c>
      <c r="C40" s="31" t="s">
        <v>41</v>
      </c>
      <c r="D40" s="55"/>
    </row>
    <row r="41" spans="1:4" ht="26.25" customHeight="1">
      <c r="A41" s="34" t="s">
        <v>116</v>
      </c>
      <c r="B41" s="37" t="s">
        <v>69</v>
      </c>
      <c r="C41" s="31" t="s">
        <v>26</v>
      </c>
      <c r="D41" s="58">
        <f>D37/D33*100</f>
        <v>100</v>
      </c>
    </row>
    <row r="42" spans="1:4" ht="21" customHeight="1">
      <c r="A42" s="26" t="s">
        <v>25</v>
      </c>
      <c r="B42" s="27" t="s">
        <v>70</v>
      </c>
      <c r="C42" s="28" t="s">
        <v>63</v>
      </c>
      <c r="D42" s="54">
        <f>D46+D48</f>
        <v>130.5</v>
      </c>
    </row>
    <row r="43" spans="1:4" ht="30.75" customHeight="1">
      <c r="A43" s="34" t="s">
        <v>117</v>
      </c>
      <c r="B43" s="35" t="s">
        <v>168</v>
      </c>
      <c r="C43" s="31" t="s">
        <v>41</v>
      </c>
      <c r="D43" s="57">
        <v>135</v>
      </c>
    </row>
    <row r="44" spans="1:4" ht="32.25" customHeight="1">
      <c r="A44" s="34" t="s">
        <v>118</v>
      </c>
      <c r="B44" s="35" t="s">
        <v>71</v>
      </c>
      <c r="C44" s="31" t="s">
        <v>41</v>
      </c>
      <c r="D44" s="57">
        <v>317</v>
      </c>
    </row>
    <row r="45" spans="1:4" ht="42" customHeight="1">
      <c r="A45" s="34" t="s">
        <v>119</v>
      </c>
      <c r="B45" s="35" t="s">
        <v>72</v>
      </c>
      <c r="C45" s="31" t="s">
        <v>66</v>
      </c>
      <c r="D45" s="58">
        <f>D42/(D43+D44)</f>
        <v>0.288716814159292</v>
      </c>
    </row>
    <row r="46" spans="1:4" ht="32.25" customHeight="1">
      <c r="A46" s="34" t="s">
        <v>120</v>
      </c>
      <c r="B46" s="35" t="s">
        <v>73</v>
      </c>
      <c r="C46" s="31" t="s">
        <v>63</v>
      </c>
      <c r="D46" s="55">
        <v>130.5</v>
      </c>
    </row>
    <row r="47" spans="1:4" ht="39.75" customHeight="1">
      <c r="A47" s="34" t="s">
        <v>121</v>
      </c>
      <c r="B47" s="35" t="s">
        <v>169</v>
      </c>
      <c r="C47" s="31" t="s">
        <v>41</v>
      </c>
      <c r="D47" s="55">
        <v>452</v>
      </c>
    </row>
    <row r="48" spans="1:4" ht="40.5" customHeight="1">
      <c r="A48" s="34" t="s">
        <v>122</v>
      </c>
      <c r="B48" s="35" t="s">
        <v>74</v>
      </c>
      <c r="C48" s="31" t="s">
        <v>63</v>
      </c>
      <c r="D48" s="55"/>
    </row>
    <row r="49" spans="1:4" ht="42" customHeight="1">
      <c r="A49" s="34" t="s">
        <v>123</v>
      </c>
      <c r="B49" s="35" t="s">
        <v>170</v>
      </c>
      <c r="C49" s="31" t="s">
        <v>41</v>
      </c>
      <c r="D49" s="55"/>
    </row>
    <row r="50" spans="1:4" ht="26.25" customHeight="1">
      <c r="A50" s="34" t="s">
        <v>124</v>
      </c>
      <c r="B50" s="37" t="s">
        <v>75</v>
      </c>
      <c r="C50" s="31" t="s">
        <v>26</v>
      </c>
      <c r="D50" s="58">
        <f>D46/D42*100</f>
        <v>100</v>
      </c>
    </row>
    <row r="51" spans="1:4" ht="26.25" customHeight="1">
      <c r="A51" s="26" t="s">
        <v>125</v>
      </c>
      <c r="B51" s="27" t="s">
        <v>76</v>
      </c>
      <c r="C51" s="28" t="s">
        <v>63</v>
      </c>
      <c r="D51" s="59">
        <v>1038</v>
      </c>
    </row>
    <row r="52" spans="1:4" ht="22.5" customHeight="1">
      <c r="A52" s="26" t="s">
        <v>126</v>
      </c>
      <c r="B52" s="27" t="s">
        <v>77</v>
      </c>
      <c r="C52" s="28" t="s">
        <v>63</v>
      </c>
      <c r="D52" s="59">
        <v>8895</v>
      </c>
    </row>
    <row r="53" spans="1:4" ht="27.75" customHeight="1">
      <c r="A53" s="34" t="s">
        <v>129</v>
      </c>
      <c r="B53" s="35" t="s">
        <v>78</v>
      </c>
      <c r="C53" s="31" t="s">
        <v>63</v>
      </c>
      <c r="D53" s="57">
        <v>8895</v>
      </c>
    </row>
    <row r="54" spans="1:4" ht="33" customHeight="1">
      <c r="A54" s="34" t="s">
        <v>130</v>
      </c>
      <c r="B54" s="35" t="s">
        <v>171</v>
      </c>
      <c r="C54" s="31" t="s">
        <v>41</v>
      </c>
      <c r="D54" s="57">
        <v>22</v>
      </c>
    </row>
    <row r="55" spans="1:4" ht="33" customHeight="1">
      <c r="A55" s="34" t="s">
        <v>131</v>
      </c>
      <c r="B55" s="35" t="s">
        <v>79</v>
      </c>
      <c r="C55" s="31" t="s">
        <v>41</v>
      </c>
      <c r="D55" s="57">
        <v>58</v>
      </c>
    </row>
    <row r="56" spans="1:4" ht="33" customHeight="1">
      <c r="A56" s="34" t="s">
        <v>132</v>
      </c>
      <c r="B56" s="35" t="s">
        <v>80</v>
      </c>
      <c r="C56" s="31" t="s">
        <v>43</v>
      </c>
      <c r="D56" s="57">
        <v>523</v>
      </c>
    </row>
    <row r="57" spans="1:4" ht="33" customHeight="1">
      <c r="A57" s="34" t="s">
        <v>133</v>
      </c>
      <c r="B57" s="35" t="s">
        <v>81</v>
      </c>
      <c r="C57" s="31" t="s">
        <v>43</v>
      </c>
      <c r="D57" s="57">
        <v>523</v>
      </c>
    </row>
    <row r="58" spans="1:4" ht="36.75" customHeight="1">
      <c r="A58" s="38" t="s">
        <v>134</v>
      </c>
      <c r="B58" s="35" t="s">
        <v>82</v>
      </c>
      <c r="C58" s="31" t="s">
        <v>83</v>
      </c>
      <c r="D58" s="58">
        <f>D52/(D54+D55)</f>
        <v>111.1875</v>
      </c>
    </row>
    <row r="59" spans="1:4" ht="36.75" customHeight="1">
      <c r="A59" s="34" t="s">
        <v>135</v>
      </c>
      <c r="B59" s="35" t="s">
        <v>127</v>
      </c>
      <c r="C59" s="31" t="s">
        <v>128</v>
      </c>
      <c r="D59" s="58">
        <f>D52/D56</f>
        <v>17.007648183556405</v>
      </c>
    </row>
    <row r="60" spans="1:4" ht="36.75" customHeight="1">
      <c r="A60" s="34" t="s">
        <v>227</v>
      </c>
      <c r="B60" s="35" t="s">
        <v>225</v>
      </c>
      <c r="C60" s="31" t="s">
        <v>63</v>
      </c>
      <c r="D60" s="57">
        <v>8895</v>
      </c>
    </row>
    <row r="61" spans="1:4" ht="36.75" customHeight="1">
      <c r="A61" s="34" t="s">
        <v>228</v>
      </c>
      <c r="B61" s="35" t="s">
        <v>226</v>
      </c>
      <c r="C61" s="31" t="s">
        <v>26</v>
      </c>
      <c r="D61" s="58">
        <f>D60/D52</f>
        <v>1</v>
      </c>
    </row>
    <row r="62" spans="1:4" ht="52.5" customHeight="1">
      <c r="A62" s="26" t="s">
        <v>136</v>
      </c>
      <c r="B62" s="39" t="s">
        <v>176</v>
      </c>
      <c r="C62" s="28" t="s">
        <v>143</v>
      </c>
      <c r="D62" s="53">
        <v>244441</v>
      </c>
    </row>
    <row r="63" spans="1:4" ht="24" customHeight="1">
      <c r="A63" s="34" t="s">
        <v>139</v>
      </c>
      <c r="B63" s="37" t="s">
        <v>201</v>
      </c>
      <c r="C63" s="31" t="s">
        <v>137</v>
      </c>
      <c r="D63" s="57">
        <v>6.51</v>
      </c>
    </row>
    <row r="64" spans="1:4" ht="24" customHeight="1">
      <c r="A64" s="34" t="s">
        <v>140</v>
      </c>
      <c r="B64" s="37" t="s">
        <v>172</v>
      </c>
      <c r="C64" s="31" t="s">
        <v>56</v>
      </c>
      <c r="D64" s="57">
        <v>78.62</v>
      </c>
    </row>
    <row r="65" spans="1:4" ht="24" customHeight="1">
      <c r="A65" s="34" t="s">
        <v>141</v>
      </c>
      <c r="B65" s="37" t="s">
        <v>173</v>
      </c>
      <c r="C65" s="31" t="s">
        <v>138</v>
      </c>
      <c r="D65" s="57"/>
    </row>
    <row r="66" spans="1:4" ht="24" customHeight="1">
      <c r="A66" s="34" t="s">
        <v>151</v>
      </c>
      <c r="B66" s="37" t="s">
        <v>174</v>
      </c>
      <c r="C66" s="31" t="s">
        <v>138</v>
      </c>
      <c r="D66" s="57"/>
    </row>
    <row r="67" spans="1:4" ht="24" customHeight="1">
      <c r="A67" s="34" t="s">
        <v>152</v>
      </c>
      <c r="B67" s="37" t="s">
        <v>175</v>
      </c>
      <c r="C67" s="31" t="s">
        <v>138</v>
      </c>
      <c r="D67" s="57"/>
    </row>
    <row r="68" spans="1:4" ht="124.5" customHeight="1">
      <c r="A68" s="26" t="s">
        <v>142</v>
      </c>
      <c r="B68" s="39" t="s">
        <v>84</v>
      </c>
      <c r="C68" s="28" t="s">
        <v>85</v>
      </c>
      <c r="D68" s="60"/>
    </row>
    <row r="69" spans="1:4" ht="70.5" customHeight="1">
      <c r="A69" s="26" t="s">
        <v>156</v>
      </c>
      <c r="B69" s="6" t="s">
        <v>154</v>
      </c>
      <c r="C69" s="31" t="s">
        <v>85</v>
      </c>
      <c r="D69" s="55"/>
    </row>
    <row r="70" spans="1:4" ht="89.25" customHeight="1">
      <c r="A70" s="26" t="s">
        <v>157</v>
      </c>
      <c r="B70" s="6" t="s">
        <v>155</v>
      </c>
      <c r="C70" s="31" t="s">
        <v>85</v>
      </c>
      <c r="D70" s="55"/>
    </row>
    <row r="71" spans="1:4" ht="98.25" customHeight="1">
      <c r="A71" s="26" t="s">
        <v>158</v>
      </c>
      <c r="B71" s="52" t="s">
        <v>153</v>
      </c>
      <c r="C71" s="28" t="s">
        <v>26</v>
      </c>
      <c r="D71" s="54" t="e">
        <f>D70/D69*100</f>
        <v>#DIV/0!</v>
      </c>
    </row>
    <row r="72" spans="1:4" ht="45" customHeight="1">
      <c r="A72" s="26" t="s">
        <v>159</v>
      </c>
      <c r="B72" s="6" t="s">
        <v>162</v>
      </c>
      <c r="C72" s="31" t="s">
        <v>85</v>
      </c>
      <c r="D72" s="55">
        <v>15</v>
      </c>
    </row>
    <row r="73" spans="1:4" ht="46.5" customHeight="1">
      <c r="A73" s="26" t="s">
        <v>160</v>
      </c>
      <c r="B73" s="6" t="s">
        <v>219</v>
      </c>
      <c r="C73" s="31" t="s">
        <v>85</v>
      </c>
      <c r="D73" s="55">
        <v>15</v>
      </c>
    </row>
    <row r="74" spans="1:4" ht="60.75" customHeight="1">
      <c r="A74" s="26" t="s">
        <v>161</v>
      </c>
      <c r="B74" s="52" t="s">
        <v>218</v>
      </c>
      <c r="C74" s="28" t="s">
        <v>26</v>
      </c>
      <c r="D74" s="54">
        <f>D73/D72*100</f>
        <v>100</v>
      </c>
    </row>
    <row r="75" spans="1:4" ht="38.25" customHeight="1">
      <c r="A75" s="26" t="s">
        <v>210</v>
      </c>
      <c r="B75" s="6" t="s">
        <v>211</v>
      </c>
      <c r="C75" s="31" t="s">
        <v>85</v>
      </c>
      <c r="D75" s="55">
        <v>24</v>
      </c>
    </row>
    <row r="76" spans="1:4" ht="33.75" customHeight="1">
      <c r="A76" s="34" t="s">
        <v>212</v>
      </c>
      <c r="B76" s="6" t="s">
        <v>214</v>
      </c>
      <c r="C76" s="31" t="s">
        <v>85</v>
      </c>
      <c r="D76" s="55"/>
    </row>
    <row r="77" spans="1:4" ht="32.25" customHeight="1">
      <c r="A77" s="34" t="s">
        <v>213</v>
      </c>
      <c r="B77" s="6" t="s">
        <v>215</v>
      </c>
      <c r="C77" s="31" t="s">
        <v>85</v>
      </c>
      <c r="D77" s="55"/>
    </row>
    <row r="78" spans="1:4" ht="23.25" customHeight="1">
      <c r="A78" s="137" t="s">
        <v>239</v>
      </c>
      <c r="B78" s="137"/>
      <c r="C78" s="137"/>
      <c r="D78" s="134"/>
    </row>
    <row r="79" spans="1:3" ht="12.75">
      <c r="A79" s="22"/>
      <c r="B79" s="25"/>
      <c r="C79" s="21"/>
    </row>
    <row r="80" spans="1:2" ht="17.25" customHeight="1">
      <c r="A80" s="22"/>
      <c r="B80" s="40" t="s">
        <v>240</v>
      </c>
    </row>
    <row r="81" ht="15.75" customHeight="1">
      <c r="A81" s="22"/>
    </row>
    <row r="82" spans="1:2" ht="12.75">
      <c r="A82" s="22"/>
      <c r="B82" s="23"/>
    </row>
    <row r="83" spans="1:2" ht="12.75">
      <c r="A83" s="22"/>
      <c r="B83" s="23"/>
    </row>
    <row r="84" spans="1:2" ht="12.75">
      <c r="A84" s="22"/>
      <c r="B84" s="23"/>
    </row>
    <row r="85" spans="1:2" ht="12.75">
      <c r="A85" s="22"/>
      <c r="B85" s="23"/>
    </row>
    <row r="86" spans="1:2" ht="12.75">
      <c r="A86" s="22"/>
      <c r="B86" s="23"/>
    </row>
    <row r="87" spans="1:2" ht="12.75">
      <c r="A87" s="22"/>
      <c r="B87" s="23"/>
    </row>
    <row r="88" spans="1:2" ht="12.75">
      <c r="A88" s="22"/>
      <c r="B88" s="23"/>
    </row>
    <row r="89" spans="1:2" ht="12.75">
      <c r="A89" s="22"/>
      <c r="B89" s="23"/>
    </row>
    <row r="90" spans="1:2" ht="12.75">
      <c r="A90" s="22"/>
      <c r="B90" s="23"/>
    </row>
    <row r="91" spans="1:2" ht="12.75">
      <c r="A91" s="22"/>
      <c r="B91" s="23"/>
    </row>
    <row r="92" spans="1:2" ht="12.75">
      <c r="A92" s="22"/>
      <c r="B92" s="23"/>
    </row>
    <row r="93" spans="1:2" ht="12.75">
      <c r="A93" s="22"/>
      <c r="B93" s="23"/>
    </row>
    <row r="94" spans="1:2" ht="12.75">
      <c r="A94" s="22"/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</sheetData>
  <sheetProtection/>
  <mergeCells count="5">
    <mergeCell ref="C1:D1"/>
    <mergeCell ref="A2:D2"/>
    <mergeCell ref="A3:D3"/>
    <mergeCell ref="A4:D4"/>
    <mergeCell ref="A78:D78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5">
      <selection activeCell="D28" sqref="D28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22.5" customHeight="1">
      <c r="A1" s="145" t="s">
        <v>177</v>
      </c>
      <c r="B1" s="145"/>
      <c r="C1" s="145"/>
      <c r="D1" s="145"/>
      <c r="E1" s="146"/>
    </row>
    <row r="2" spans="1:5" ht="18" customHeight="1">
      <c r="A2" s="143" t="s">
        <v>238</v>
      </c>
      <c r="B2" s="143"/>
      <c r="C2" s="143"/>
      <c r="D2" s="143"/>
      <c r="E2" s="144"/>
    </row>
    <row r="3" spans="1:5" ht="12.75">
      <c r="A3" s="147" t="s">
        <v>150</v>
      </c>
      <c r="B3" s="147"/>
      <c r="C3" s="147"/>
      <c r="D3" s="147"/>
      <c r="E3" s="134"/>
    </row>
    <row r="4" spans="1:5" ht="18.75">
      <c r="A4" s="148" t="s">
        <v>232</v>
      </c>
      <c r="B4" s="148"/>
      <c r="C4" s="148"/>
      <c r="D4" s="148"/>
      <c r="E4" s="134"/>
    </row>
    <row r="5" spans="1:5" ht="51" customHeight="1">
      <c r="A5" s="61" t="s">
        <v>178</v>
      </c>
      <c r="B5" s="61" t="s">
        <v>179</v>
      </c>
      <c r="C5" s="61" t="s">
        <v>191</v>
      </c>
      <c r="D5" s="61" t="s">
        <v>199</v>
      </c>
      <c r="E5" s="61" t="s">
        <v>186</v>
      </c>
    </row>
    <row r="6" spans="1:5" ht="20.25">
      <c r="A6" s="139" t="s">
        <v>180</v>
      </c>
      <c r="B6" s="140"/>
      <c r="C6" s="62" t="s">
        <v>181</v>
      </c>
      <c r="D6" s="62" t="s">
        <v>181</v>
      </c>
      <c r="E6" s="62" t="s">
        <v>181</v>
      </c>
    </row>
    <row r="7" spans="1:5" ht="24.75" customHeight="1">
      <c r="A7" s="10" t="s">
        <v>90</v>
      </c>
      <c r="B7" s="10" t="s">
        <v>202</v>
      </c>
      <c r="C7" s="71" t="s">
        <v>14</v>
      </c>
      <c r="D7" s="85">
        <f>D8+D9</f>
        <v>906</v>
      </c>
      <c r="E7" s="85">
        <f>E8+E9</f>
        <v>1928</v>
      </c>
    </row>
    <row r="8" spans="1:5" ht="17.25" customHeight="1">
      <c r="A8" s="78" t="s">
        <v>87</v>
      </c>
      <c r="B8" s="79" t="s">
        <v>188</v>
      </c>
      <c r="C8" s="72" t="s">
        <v>14</v>
      </c>
      <c r="D8" s="75">
        <v>19</v>
      </c>
      <c r="E8" s="75">
        <v>19</v>
      </c>
    </row>
    <row r="9" spans="1:5" ht="18" customHeight="1">
      <c r="A9" s="10" t="s">
        <v>88</v>
      </c>
      <c r="B9" s="79" t="s">
        <v>189</v>
      </c>
      <c r="C9" s="72" t="s">
        <v>14</v>
      </c>
      <c r="D9" s="75">
        <v>887</v>
      </c>
      <c r="E9" s="75">
        <v>1909</v>
      </c>
    </row>
    <row r="10" spans="1:5" ht="33" customHeight="1">
      <c r="A10" s="10" t="s">
        <v>89</v>
      </c>
      <c r="B10" s="10" t="s">
        <v>217</v>
      </c>
      <c r="C10" s="71" t="s">
        <v>14</v>
      </c>
      <c r="D10" s="86">
        <f>D11+D14</f>
        <v>891</v>
      </c>
      <c r="E10" s="86">
        <f>E11+E14</f>
        <v>1896</v>
      </c>
    </row>
    <row r="11" spans="1:5" ht="18" customHeight="1">
      <c r="A11" s="80" t="s">
        <v>15</v>
      </c>
      <c r="B11" s="79" t="s">
        <v>16</v>
      </c>
      <c r="C11" s="72" t="s">
        <v>14</v>
      </c>
      <c r="D11" s="90">
        <v>19</v>
      </c>
      <c r="E11" s="90">
        <v>19</v>
      </c>
    </row>
    <row r="12" spans="1:5" ht="21" customHeight="1">
      <c r="A12" s="78" t="s">
        <v>17</v>
      </c>
      <c r="B12" s="81" t="s">
        <v>182</v>
      </c>
      <c r="C12" s="71" t="s">
        <v>14</v>
      </c>
      <c r="D12" s="76">
        <v>10</v>
      </c>
      <c r="E12" s="76">
        <v>10</v>
      </c>
    </row>
    <row r="13" spans="1:5" ht="22.5" customHeight="1">
      <c r="A13" s="10" t="s">
        <v>149</v>
      </c>
      <c r="B13" s="77" t="s">
        <v>183</v>
      </c>
      <c r="C13" s="73" t="s">
        <v>14</v>
      </c>
      <c r="D13" s="91">
        <v>9</v>
      </c>
      <c r="E13" s="91">
        <v>9</v>
      </c>
    </row>
    <row r="14" spans="1:5" ht="20.25" customHeight="1">
      <c r="A14" s="79" t="s">
        <v>18</v>
      </c>
      <c r="B14" s="79" t="s">
        <v>19</v>
      </c>
      <c r="C14" s="72" t="s">
        <v>14</v>
      </c>
      <c r="D14" s="90">
        <v>872</v>
      </c>
      <c r="E14" s="90">
        <v>1877</v>
      </c>
    </row>
    <row r="15" spans="1:5" ht="23.25" customHeight="1">
      <c r="A15" s="10" t="s">
        <v>20</v>
      </c>
      <c r="B15" s="81" t="s">
        <v>182</v>
      </c>
      <c r="C15" s="71" t="s">
        <v>14</v>
      </c>
      <c r="D15" s="76">
        <v>872</v>
      </c>
      <c r="E15" s="76">
        <v>1877</v>
      </c>
    </row>
    <row r="16" spans="1:5" ht="24" customHeight="1">
      <c r="A16" s="10" t="s">
        <v>184</v>
      </c>
      <c r="B16" s="77" t="s">
        <v>183</v>
      </c>
      <c r="C16" s="73" t="s">
        <v>14</v>
      </c>
      <c r="D16" s="91">
        <v>304</v>
      </c>
      <c r="E16" s="91">
        <v>304</v>
      </c>
    </row>
    <row r="17" spans="1:5" ht="33.75" customHeight="1">
      <c r="A17" s="10" t="s">
        <v>21</v>
      </c>
      <c r="B17" s="10" t="s">
        <v>233</v>
      </c>
      <c r="C17" s="71" t="s">
        <v>14</v>
      </c>
      <c r="D17" s="97">
        <v>25</v>
      </c>
      <c r="E17" s="97">
        <v>69</v>
      </c>
    </row>
    <row r="18" spans="1:5" ht="25.5" customHeight="1">
      <c r="A18" s="10" t="s">
        <v>92</v>
      </c>
      <c r="B18" s="81" t="s">
        <v>224</v>
      </c>
      <c r="C18" s="71" t="s">
        <v>14</v>
      </c>
      <c r="D18" s="76">
        <v>25</v>
      </c>
      <c r="E18" s="76">
        <v>69</v>
      </c>
    </row>
    <row r="19" spans="1:5" ht="22.5" customHeight="1">
      <c r="A19" s="10" t="s">
        <v>93</v>
      </c>
      <c r="B19" s="77" t="s">
        <v>190</v>
      </c>
      <c r="C19" s="73" t="s">
        <v>14</v>
      </c>
      <c r="D19" s="91"/>
      <c r="E19" s="91"/>
    </row>
    <row r="20" spans="1:5" ht="38.25">
      <c r="A20" s="10" t="s">
        <v>22</v>
      </c>
      <c r="B20" s="10" t="s">
        <v>234</v>
      </c>
      <c r="C20" s="71" t="s">
        <v>14</v>
      </c>
      <c r="D20" s="76">
        <v>25</v>
      </c>
      <c r="E20" s="76">
        <v>69</v>
      </c>
    </row>
    <row r="21" spans="1:5" ht="21" customHeight="1">
      <c r="A21" s="10" t="s">
        <v>99</v>
      </c>
      <c r="B21" s="77" t="s">
        <v>190</v>
      </c>
      <c r="C21" s="73" t="s">
        <v>14</v>
      </c>
      <c r="D21" s="91">
        <v>25</v>
      </c>
      <c r="E21" s="91">
        <v>69</v>
      </c>
    </row>
    <row r="22" spans="1:5" ht="30.75" customHeight="1">
      <c r="A22" s="10" t="s">
        <v>23</v>
      </c>
      <c r="B22" s="10" t="s">
        <v>235</v>
      </c>
      <c r="C22" s="71" t="s">
        <v>14</v>
      </c>
      <c r="D22" s="86">
        <f>D12+D15-D18+D20</f>
        <v>882</v>
      </c>
      <c r="E22" s="86">
        <f>E12+E15-E18+E20</f>
        <v>1887</v>
      </c>
    </row>
    <row r="23" spans="1:5" ht="23.25" customHeight="1">
      <c r="A23" s="78" t="s">
        <v>109</v>
      </c>
      <c r="B23" s="77" t="s">
        <v>183</v>
      </c>
      <c r="C23" s="73" t="s">
        <v>14</v>
      </c>
      <c r="D23" s="96">
        <f>D13+D16-D19+D21</f>
        <v>338</v>
      </c>
      <c r="E23" s="96">
        <f>E13+E16-E19+E21</f>
        <v>382</v>
      </c>
    </row>
    <row r="24" spans="1:5" ht="38.25">
      <c r="A24" s="10" t="s">
        <v>25</v>
      </c>
      <c r="B24" s="10" t="s">
        <v>24</v>
      </c>
      <c r="C24" s="71" t="s">
        <v>14</v>
      </c>
      <c r="D24" s="86">
        <f>D7-D22</f>
        <v>24</v>
      </c>
      <c r="E24" s="86">
        <f>E7-E22</f>
        <v>41</v>
      </c>
    </row>
    <row r="25" spans="1:5" ht="31.5" customHeight="1">
      <c r="A25" s="10" t="s">
        <v>125</v>
      </c>
      <c r="B25" s="79" t="s">
        <v>192</v>
      </c>
      <c r="C25" s="72" t="s">
        <v>26</v>
      </c>
      <c r="D25" s="87">
        <f>D22/D7*100</f>
        <v>97.35099337748345</v>
      </c>
      <c r="E25" s="87">
        <f>E22/E7*100</f>
        <v>97.87344398340248</v>
      </c>
    </row>
    <row r="26" spans="1:5" ht="33.75" customHeight="1">
      <c r="A26" s="10" t="s">
        <v>126</v>
      </c>
      <c r="B26" s="79" t="s">
        <v>193</v>
      </c>
      <c r="C26" s="72" t="s">
        <v>26</v>
      </c>
      <c r="D26" s="87">
        <f>D23/D7*100</f>
        <v>37.30684326710817</v>
      </c>
      <c r="E26" s="87">
        <f>E23/E7*100</f>
        <v>19.813278008298756</v>
      </c>
    </row>
    <row r="27" spans="1:5" ht="19.5" customHeight="1">
      <c r="A27" s="141" t="s">
        <v>204</v>
      </c>
      <c r="B27" s="142"/>
      <c r="C27" s="74" t="s">
        <v>181</v>
      </c>
      <c r="D27" s="74" t="s">
        <v>181</v>
      </c>
      <c r="E27" s="74" t="s">
        <v>181</v>
      </c>
    </row>
    <row r="28" spans="1:5" ht="34.5" customHeight="1">
      <c r="A28" s="82" t="s">
        <v>136</v>
      </c>
      <c r="B28" s="10" t="s">
        <v>237</v>
      </c>
      <c r="C28" s="71" t="s">
        <v>185</v>
      </c>
      <c r="D28" s="83">
        <v>72.8</v>
      </c>
      <c r="E28" s="83"/>
    </row>
    <row r="29" spans="1:5" ht="34.5" customHeight="1">
      <c r="A29" s="82"/>
      <c r="B29" s="81" t="s">
        <v>224</v>
      </c>
      <c r="C29" s="71" t="s">
        <v>185</v>
      </c>
      <c r="D29" s="83">
        <v>72.8</v>
      </c>
      <c r="E29" s="83"/>
    </row>
    <row r="30" spans="1:5" ht="19.5" customHeight="1">
      <c r="A30" s="82" t="s">
        <v>139</v>
      </c>
      <c r="B30" s="77" t="s">
        <v>203</v>
      </c>
      <c r="C30" s="71" t="s">
        <v>185</v>
      </c>
      <c r="D30" s="83">
        <v>72.8</v>
      </c>
      <c r="E30" s="83"/>
    </row>
    <row r="31" spans="1:5" ht="25.5" customHeight="1">
      <c r="A31" s="82" t="s">
        <v>142</v>
      </c>
      <c r="B31" s="10" t="s">
        <v>236</v>
      </c>
      <c r="C31" s="71"/>
      <c r="D31" s="83">
        <v>25</v>
      </c>
      <c r="E31" s="83"/>
    </row>
    <row r="32" spans="1:5" ht="19.5" customHeight="1">
      <c r="A32" s="82"/>
      <c r="B32" s="81" t="s">
        <v>224</v>
      </c>
      <c r="C32" s="71" t="s">
        <v>14</v>
      </c>
      <c r="D32" s="76">
        <v>25</v>
      </c>
      <c r="E32" s="76"/>
    </row>
    <row r="33" spans="1:5" ht="19.5" customHeight="1">
      <c r="A33" s="82"/>
      <c r="B33" s="77" t="s">
        <v>190</v>
      </c>
      <c r="C33" s="73" t="s">
        <v>14</v>
      </c>
      <c r="D33" s="91">
        <v>25</v>
      </c>
      <c r="E33" s="91"/>
    </row>
    <row r="34" spans="1:5" ht="29.25" customHeight="1">
      <c r="A34" s="10" t="s">
        <v>156</v>
      </c>
      <c r="B34" s="10" t="s">
        <v>187</v>
      </c>
      <c r="C34" s="71" t="s">
        <v>185</v>
      </c>
      <c r="D34" s="70">
        <v>600</v>
      </c>
      <c r="E34" s="74" t="s">
        <v>181</v>
      </c>
    </row>
    <row r="35" spans="1:5" ht="17.25" customHeight="1">
      <c r="A35" s="149" t="s">
        <v>260</v>
      </c>
      <c r="B35" s="149"/>
      <c r="C35" s="149"/>
      <c r="D35" s="149"/>
      <c r="E35" s="150"/>
    </row>
    <row r="36" spans="1:5" ht="7.5" customHeight="1">
      <c r="A36" s="63"/>
      <c r="B36" s="63"/>
      <c r="C36" s="63"/>
      <c r="D36" s="63"/>
      <c r="E36" s="66"/>
    </row>
    <row r="37" spans="1:5" ht="15">
      <c r="A37" s="138" t="s">
        <v>261</v>
      </c>
      <c r="B37" s="138"/>
      <c r="C37" s="64"/>
      <c r="D37" s="65"/>
      <c r="E37" s="66"/>
    </row>
    <row r="38" spans="1:5" ht="15">
      <c r="A38" s="138"/>
      <c r="B38" s="138"/>
      <c r="C38" s="64"/>
      <c r="D38" s="65"/>
      <c r="E38" s="66"/>
    </row>
  </sheetData>
  <sheetProtection/>
  <mergeCells count="9">
    <mergeCell ref="A35:E35"/>
    <mergeCell ref="A38:B38"/>
    <mergeCell ref="A6:B6"/>
    <mergeCell ref="A27:B27"/>
    <mergeCell ref="A2:E2"/>
    <mergeCell ref="A1:E1"/>
    <mergeCell ref="A3:E3"/>
    <mergeCell ref="A4:E4"/>
    <mergeCell ref="A37:B37"/>
  </mergeCells>
  <printOptions/>
  <pageMargins left="0.7" right="0.2" top="0.23" bottom="0.2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9 месяцев 2021 года</dc:title>
  <dc:subject/>
  <dc:creator>LauksLA</dc:creator>
  <cp:keywords/>
  <dc:description/>
  <cp:lastModifiedBy>Попов А.А.</cp:lastModifiedBy>
  <cp:lastPrinted>2021-10-25T11:21:44Z</cp:lastPrinted>
  <dcterms:created xsi:type="dcterms:W3CDTF">2014-04-04T13:17:56Z</dcterms:created>
  <dcterms:modified xsi:type="dcterms:W3CDTF">2021-10-25T11:22:08Z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XXJ7TYMEEKJ2-5466-75</vt:lpwstr>
  </property>
  <property fmtid="{D5CDD505-2E9C-101B-9397-08002B2CF9AE}" pid="4" name="_dlc_DocIdItemGu">
    <vt:lpwstr>63f2d625-7170-4021-828a-abc0361bc0e6</vt:lpwstr>
  </property>
  <property fmtid="{D5CDD505-2E9C-101B-9397-08002B2CF9AE}" pid="5" name="_dlc_DocIdU">
    <vt:lpwstr>https://vip.gov.mari.ru/fgszn/_layouts/DocIdRedir.aspx?ID=XXJ7TYMEEKJ2-5466-75, XXJ7TYMEEKJ2-5466-75</vt:lpwstr>
  </property>
  <property fmtid="{D5CDD505-2E9C-101B-9397-08002B2CF9AE}" pid="6" name="Пап">
    <vt:lpwstr>2021 год</vt:lpwstr>
  </property>
  <property fmtid="{D5CDD505-2E9C-101B-9397-08002B2CF9AE}" pid="7" name="Описан">
    <vt:lpwstr/>
  </property>
</Properties>
</file>