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730" windowHeight="8265" activeTab="2"/>
  </bookViews>
  <sheets>
    <sheet name="Приложение 4" sheetId="1" r:id="rId1"/>
    <sheet name="Приложение 5" sheetId="4" r:id="rId2"/>
    <sheet name="Приложение 6" sheetId="5" r:id="rId3"/>
    <sheet name="Лист2" sheetId="2" r:id="rId4"/>
    <sheet name="Лист3" sheetId="3" r:id="rId5"/>
  </sheets>
  <definedNames>
    <definedName name="_xlnm.Print_Titles" localSheetId="0">'Приложение 4'!$6:$8</definedName>
    <definedName name="_xlnm.Print_Titles" localSheetId="1">'Приложение 5'!$6:$8</definedName>
    <definedName name="_xlnm.Print_Titles" localSheetId="2">'Приложение 6'!$6:$8</definedName>
  </definedNames>
  <calcPr calcId="125725"/>
</workbook>
</file>

<file path=xl/calcChain.xml><?xml version="1.0" encoding="utf-8"?>
<calcChain xmlns="http://schemas.openxmlformats.org/spreadsheetml/2006/main">
  <c r="H14" i="5"/>
  <c r="L35" i="4"/>
  <c r="J11" i="5"/>
  <c r="I11"/>
  <c r="H11"/>
  <c r="H10" s="1"/>
  <c r="G14"/>
  <c r="I28"/>
  <c r="I27"/>
  <c r="I14"/>
  <c r="I10"/>
  <c r="I9" s="1"/>
  <c r="H28"/>
  <c r="H27" s="1"/>
  <c r="G28"/>
  <c r="G27" s="1"/>
  <c r="G10"/>
  <c r="G9" s="1"/>
  <c r="H9" l="1"/>
  <c r="M44" i="1"/>
  <c r="M54"/>
  <c r="J14" i="5"/>
  <c r="J10"/>
  <c r="J28"/>
  <c r="J27"/>
  <c r="J9" s="1"/>
  <c r="O18" i="4" l="1"/>
  <c r="N18"/>
  <c r="M18"/>
  <c r="L18"/>
  <c r="K18"/>
  <c r="J18"/>
  <c r="I18"/>
  <c r="H18"/>
  <c r="G18"/>
  <c r="F18"/>
  <c r="E18"/>
  <c r="D18"/>
  <c r="O17"/>
  <c r="N17"/>
  <c r="M17"/>
  <c r="L17"/>
  <c r="K17"/>
  <c r="J17"/>
  <c r="I17"/>
  <c r="H17"/>
  <c r="G17"/>
  <c r="F17"/>
  <c r="E17"/>
  <c r="O16"/>
  <c r="N16"/>
  <c r="M16"/>
  <c r="L16"/>
  <c r="K16"/>
  <c r="J16"/>
  <c r="I16"/>
  <c r="H16"/>
  <c r="G16"/>
  <c r="F16"/>
  <c r="E16"/>
  <c r="O15"/>
  <c r="N15"/>
  <c r="M15"/>
  <c r="L15"/>
  <c r="K15"/>
  <c r="J15"/>
  <c r="I15"/>
  <c r="H15"/>
  <c r="G15"/>
  <c r="F15"/>
  <c r="E15"/>
  <c r="D17"/>
  <c r="D16"/>
  <c r="D15"/>
  <c r="O24"/>
  <c r="N24"/>
  <c r="M24"/>
  <c r="L24"/>
  <c r="K24"/>
  <c r="J24"/>
  <c r="I24"/>
  <c r="H24"/>
  <c r="G24"/>
  <c r="F24"/>
  <c r="E24"/>
  <c r="D24"/>
  <c r="O29"/>
  <c r="N29"/>
  <c r="M29"/>
  <c r="L29"/>
  <c r="K29"/>
  <c r="J29"/>
  <c r="I29"/>
  <c r="H29"/>
  <c r="G29"/>
  <c r="F29"/>
  <c r="E29"/>
  <c r="D29"/>
  <c r="O39"/>
  <c r="N39"/>
  <c r="M39"/>
  <c r="L39"/>
  <c r="K39"/>
  <c r="J39"/>
  <c r="I39"/>
  <c r="H39"/>
  <c r="G39"/>
  <c r="F39"/>
  <c r="E39"/>
  <c r="D39"/>
  <c r="O44"/>
  <c r="N44"/>
  <c r="M44"/>
  <c r="L44"/>
  <c r="K44"/>
  <c r="J44"/>
  <c r="I44"/>
  <c r="H44"/>
  <c r="G44"/>
  <c r="F44"/>
  <c r="E44"/>
  <c r="D44"/>
  <c r="O49"/>
  <c r="N49"/>
  <c r="M49"/>
  <c r="L49"/>
  <c r="K49"/>
  <c r="J49"/>
  <c r="I49"/>
  <c r="H49"/>
  <c r="G49"/>
  <c r="F49"/>
  <c r="E49"/>
  <c r="D49"/>
  <c r="O58"/>
  <c r="O57"/>
  <c r="O12" s="1"/>
  <c r="O56"/>
  <c r="O55"/>
  <c r="O54" s="1"/>
  <c r="N58"/>
  <c r="N57"/>
  <c r="N56"/>
  <c r="N55"/>
  <c r="N10" s="1"/>
  <c r="M58"/>
  <c r="M57"/>
  <c r="M12" s="1"/>
  <c r="M56"/>
  <c r="M10"/>
  <c r="L58"/>
  <c r="L57"/>
  <c r="L12" s="1"/>
  <c r="L56"/>
  <c r="L55"/>
  <c r="L10" s="1"/>
  <c r="K58"/>
  <c r="K57"/>
  <c r="K12" s="1"/>
  <c r="K56"/>
  <c r="K55"/>
  <c r="K54" s="1"/>
  <c r="J58"/>
  <c r="J57"/>
  <c r="J56"/>
  <c r="J55"/>
  <c r="I58"/>
  <c r="I57"/>
  <c r="I12" s="1"/>
  <c r="I56"/>
  <c r="I55"/>
  <c r="I10" s="1"/>
  <c r="H58"/>
  <c r="H57"/>
  <c r="H56"/>
  <c r="H55"/>
  <c r="G58"/>
  <c r="G57"/>
  <c r="G12" s="1"/>
  <c r="G56"/>
  <c r="G55"/>
  <c r="G54" s="1"/>
  <c r="F58"/>
  <c r="F57"/>
  <c r="F56"/>
  <c r="F55"/>
  <c r="F10" s="1"/>
  <c r="E58"/>
  <c r="E57"/>
  <c r="E12" s="1"/>
  <c r="E56"/>
  <c r="E55"/>
  <c r="E10" s="1"/>
  <c r="D58"/>
  <c r="D57"/>
  <c r="D56"/>
  <c r="D55"/>
  <c r="D12"/>
  <c r="O11"/>
  <c r="N11"/>
  <c r="M11"/>
  <c r="L11"/>
  <c r="K11"/>
  <c r="J11"/>
  <c r="I11"/>
  <c r="G11"/>
  <c r="E11"/>
  <c r="D11"/>
  <c r="O10"/>
  <c r="G10"/>
  <c r="O14"/>
  <c r="M14"/>
  <c r="K14"/>
  <c r="I14"/>
  <c r="G14"/>
  <c r="E14"/>
  <c r="D14"/>
  <c r="O19"/>
  <c r="N19"/>
  <c r="M19"/>
  <c r="L19"/>
  <c r="K19"/>
  <c r="J19"/>
  <c r="I19"/>
  <c r="H19"/>
  <c r="G19"/>
  <c r="F19"/>
  <c r="E19"/>
  <c r="D19"/>
  <c r="O34"/>
  <c r="N34"/>
  <c r="M34"/>
  <c r="L34"/>
  <c r="K34"/>
  <c r="J34"/>
  <c r="I34"/>
  <c r="H34"/>
  <c r="G34"/>
  <c r="F34"/>
  <c r="E34"/>
  <c r="D34"/>
  <c r="M54"/>
  <c r="J54"/>
  <c r="I54"/>
  <c r="H54"/>
  <c r="F54"/>
  <c r="E54"/>
  <c r="D54"/>
  <c r="O59"/>
  <c r="N59"/>
  <c r="M59"/>
  <c r="L59"/>
  <c r="K59"/>
  <c r="J59"/>
  <c r="I59"/>
  <c r="H59"/>
  <c r="G59"/>
  <c r="F59"/>
  <c r="E59"/>
  <c r="D59"/>
  <c r="P15" i="1"/>
  <c r="O15"/>
  <c r="N15"/>
  <c r="M15"/>
  <c r="L15"/>
  <c r="L10" s="1"/>
  <c r="L9" s="1"/>
  <c r="K15"/>
  <c r="J15"/>
  <c r="J10" s="1"/>
  <c r="I15"/>
  <c r="I10" s="1"/>
  <c r="H15"/>
  <c r="H10" s="1"/>
  <c r="G15"/>
  <c r="G10" s="1"/>
  <c r="F15"/>
  <c r="F10" s="1"/>
  <c r="E15"/>
  <c r="E10" s="1"/>
  <c r="P31"/>
  <c r="O31"/>
  <c r="N31"/>
  <c r="M31"/>
  <c r="L31"/>
  <c r="K31"/>
  <c r="K10" s="1"/>
  <c r="J31"/>
  <c r="I31"/>
  <c r="H31"/>
  <c r="G31"/>
  <c r="F31"/>
  <c r="E31"/>
  <c r="P44"/>
  <c r="O44"/>
  <c r="N44"/>
  <c r="L44"/>
  <c r="K44"/>
  <c r="J44"/>
  <c r="I44"/>
  <c r="H44"/>
  <c r="G44"/>
  <c r="F44"/>
  <c r="E44"/>
  <c r="P54"/>
  <c r="O54"/>
  <c r="N54"/>
  <c r="L54"/>
  <c r="K54"/>
  <c r="J54"/>
  <c r="I54"/>
  <c r="H54"/>
  <c r="G54"/>
  <c r="F54"/>
  <c r="E54"/>
  <c r="N54" i="4" l="1"/>
  <c r="L54"/>
  <c r="P10" i="1"/>
  <c r="O10"/>
  <c r="O9" s="1"/>
  <c r="N10"/>
  <c r="N9" s="1"/>
  <c r="M10"/>
  <c r="M9" s="1"/>
  <c r="G9"/>
  <c r="P9"/>
  <c r="L9" i="4"/>
  <c r="D10"/>
  <c r="H10"/>
  <c r="J10"/>
  <c r="F12"/>
  <c r="H12"/>
  <c r="J12"/>
  <c r="N12"/>
  <c r="N9" s="1"/>
  <c r="F14"/>
  <c r="J14"/>
  <c r="N14"/>
  <c r="E9" i="1"/>
  <c r="I9"/>
  <c r="F9"/>
  <c r="H9"/>
  <c r="J9"/>
  <c r="K9"/>
  <c r="K10" i="4"/>
  <c r="F11"/>
  <c r="H11"/>
  <c r="L14"/>
  <c r="H14"/>
  <c r="H9"/>
  <c r="F9"/>
  <c r="I9"/>
  <c r="M9"/>
  <c r="E9"/>
  <c r="D9"/>
  <c r="O9"/>
  <c r="K9"/>
  <c r="G9"/>
  <c r="J9" l="1"/>
</calcChain>
</file>

<file path=xl/sharedStrings.xml><?xml version="1.0" encoding="utf-8"?>
<sst xmlns="http://schemas.openxmlformats.org/spreadsheetml/2006/main" count="242" uniqueCount="137">
  <si>
    <t>статус</t>
  </si>
  <si>
    <t>Наименование муниципальной программы, подпрограммы, основного мероприятия</t>
  </si>
  <si>
    <t>исполнитель</t>
  </si>
  <si>
    <t>Код бюджетной классификации</t>
  </si>
  <si>
    <t>Расходы по годам (тыс. рублей)</t>
  </si>
  <si>
    <t xml:space="preserve">Муниципальная программа </t>
  </si>
  <si>
    <t>Финуправление</t>
  </si>
  <si>
    <t>Всего</t>
  </si>
  <si>
    <t>Подпрограмма</t>
  </si>
  <si>
    <t>Основные мероприятия</t>
  </si>
  <si>
    <t>992 0111 0410129121 800</t>
  </si>
  <si>
    <t>992 0113 0410129600 800</t>
  </si>
  <si>
    <t>Итого</t>
  </si>
  <si>
    <t>4. Осуществление мер финансовой поддержки бюджетов поселений, направленных на обеспечение их сбалансированности и повышение уровня бюджетной обеспеченности</t>
  </si>
  <si>
    <t>992 0203 0410151180 500</t>
  </si>
  <si>
    <t>992 1401 0410471000 500</t>
  </si>
  <si>
    <t>992 1402 0410173000 500</t>
  </si>
  <si>
    <t>992 1003 0410149350 500</t>
  </si>
  <si>
    <t>992 0409 0412951 500</t>
  </si>
  <si>
    <t>992 0409 0412952 500</t>
  </si>
  <si>
    <t>992 0409 0417025 500</t>
  </si>
  <si>
    <t>992 0502 0410129120 500</t>
  </si>
  <si>
    <t xml:space="preserve">Итого </t>
  </si>
  <si>
    <t>992 0106 0420129020 100</t>
  </si>
  <si>
    <t>992 0106 0420129020 200</t>
  </si>
  <si>
    <t>992 0106 0420129020 800</t>
  </si>
  <si>
    <t>992 0705 0420129020 200</t>
  </si>
  <si>
    <t>992 0106 042015549F 100</t>
  </si>
  <si>
    <t>Итого по подпрограмме</t>
  </si>
  <si>
    <t xml:space="preserve">Осн мероприятие </t>
  </si>
  <si>
    <t>Приложение № 4</t>
  </si>
  <si>
    <t>к муниципальной программе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 на 2014 - 2025 годы»</t>
  </si>
  <si>
    <t xml:space="preserve">ФИНАНСОВОЕ ОБЕСПЕЧЕНИЕ
РЕАЛИЗАЦИИ МУНИЦИПАЛЬНОЙ ПРОГРАММЫ ОРШАНСКОГО МУНИЦИПАЛЬНОГО РАЙОНА РЕСПУБЛИКИ МАРИЙ ЭЛ
«УПРАВЛЕНИЕ МУНИЦИПАЛЬНЫМИ ФИНАНСАМИ И МУНИЦИПАЛЬНЫМ ДОЛГОМ ОРШАНСКОГО МУНИЦИПАЛЬНОГО РАЙОНА РЕСПУБЛИКИ МАРИЙ ЭЛ НА 2014 - 2025 ГОДЫ»
</t>
  </si>
  <si>
    <t>Приложение № 5</t>
  </si>
  <si>
    <t xml:space="preserve">ПРОГНОЗНАЯ ОЦЕНКА 
РАСХОДОВ НА РЕАЛИЗАЦИЮ ЦЕЛЕЙ МУНИЦИПАЛЬНОЙ ПРОГРАММЫ
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
на 2014 - 2025 годы»
</t>
  </si>
  <si>
    <t>Источники финансового обеспечения</t>
  </si>
  <si>
    <t>Оценка расходов (тыс. рублей) по годам</t>
  </si>
  <si>
    <t>Муниципальная программа</t>
  </si>
  <si>
    <t>Управление муниципальными финансами и муниципальным долгом Оршанского муниципального района Республики Марий Эл на 2014 - 2025 годы</t>
  </si>
  <si>
    <t>всего</t>
  </si>
  <si>
    <t>бюджет района</t>
  </si>
  <si>
    <t>федеральный бюджет &lt;*&gt;</t>
  </si>
  <si>
    <t>республиканский бюджет</t>
  </si>
  <si>
    <t>внебюджетные источники</t>
  </si>
  <si>
    <t xml:space="preserve">Совершенствование бюджетной политики и эффективное использование бюджетного потенциала Оршанского муниципального района Республики Марий Эл </t>
  </si>
  <si>
    <t xml:space="preserve">республиканский бюджет </t>
  </si>
  <si>
    <t>2. Повышение доходной базы, внесение изменений в решение Собрания «О бюджете Оршанского муниципального района Республики Марий Эл на очередной финансовый год и плановый период» в ходе его исполнения с учетом поступления доходов</t>
  </si>
  <si>
    <t>3. Развитие системы внутреннего муниципального финансового контроля</t>
  </si>
  <si>
    <t>7. Обеспечение открытости и прозрачности муниципальных финансов Оршанского муниципального района Республики Марий Эл</t>
  </si>
  <si>
    <t>Основное мероприятие</t>
  </si>
  <si>
    <t xml:space="preserve">Наименование подпрограммы, основного мероприятия, мероприятий </t>
  </si>
  <si>
    <t>в рамках основного мероприятия</t>
  </si>
  <si>
    <t xml:space="preserve">Ответств.исполнитель </t>
  </si>
  <si>
    <t>Срок</t>
  </si>
  <si>
    <t>Ожидаемый непосредственный результат (краткое описание)</t>
  </si>
  <si>
    <t xml:space="preserve">Код бюджетной классификации </t>
  </si>
  <si>
    <t>начала реализ.</t>
  </si>
  <si>
    <t>Окон. реал.</t>
  </si>
  <si>
    <t>2022 год</t>
  </si>
  <si>
    <t>2023 год</t>
  </si>
  <si>
    <t>2024 год</t>
  </si>
  <si>
    <t>В целом по муниципальной программе  «Управление муниципальными финансами и муниципальным долгом Оршанского муниципального района Республики Марий Эл на 2014 - 2025 годы»</t>
  </si>
  <si>
    <t>X</t>
  </si>
  <si>
    <t>Подпрограмма «Совершенствование бюджетной политики и эффективное использование бюджетного потенциала Оршанского муниципального района Республики Марий Эл»</t>
  </si>
  <si>
    <t>Основное мероприятие 1. Развитие бюджетного планирования, формирование бюджета Оршанского муниципального района Республики Марий Эл на очередной финансовый год и плановый период</t>
  </si>
  <si>
    <t>Основное мероприятие 2. Повышение доходной базы, внесение изменений в решение Собрания Оршанского муниципального района «О бюджете Оршанского муниципального района на очередной финансовый год и плановый период» в ходе его исполнения с учетом поступления доходов</t>
  </si>
  <si>
    <t>Основное мероприятие 3. Развитие системы внутреннего муниципального финансового контроля</t>
  </si>
  <si>
    <t>Формирование эффективной системы муниципального финансового контроля</t>
  </si>
  <si>
    <t>Мероприятие «Выравнивание бюджетной обеспеченности»</t>
  </si>
  <si>
    <t>Мероприятие «Иные межбюджетные трансферты, передаваемые бюджетам сельских поселений из бюджета Оршанского муниципального района республики Марий Эл на обеспечение расходных обязательств по решению вопросов местного значения поселений»</t>
  </si>
  <si>
    <t>Мероприятие «Субвенции на осуществление государственных полномочий по осуществление первичного воинского учета на территориях, где отсутствуют военные комиссариаты»</t>
  </si>
  <si>
    <t>Мероприятие «Поощрение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Федерации»</t>
  </si>
  <si>
    <t>Мероприятие «Резервные средства»</t>
  </si>
  <si>
    <t>Мероприятие «Субсидии, за исключением субсидий на софинансирование капитальных вложений в объект муниципальной собственности»</t>
  </si>
  <si>
    <t>Основное мероприятие 5. Реализация мер по оптимизации муниципального долга Оршанского муниципального района Республики Марий Эл и своевременному исполнению долговых обязательств</t>
  </si>
  <si>
    <t>Мероприятие «Прочие расходы, связанные с муниципальным долгом»</t>
  </si>
  <si>
    <t>Основное мероприятие 6. Совершенствование бюджетного процесса в условиях внедрения программно-целевых методов управления бюджетным процессом</t>
  </si>
  <si>
    <t xml:space="preserve">Усиление взаимосвязи бюджетного планирования с реализацией муниципальных программ </t>
  </si>
  <si>
    <t>Основное мероприятие 7. Обеспечение открытости и прозрачности муниципальных финансов Оршанского муниципального района Республики Марий Эл</t>
  </si>
  <si>
    <t xml:space="preserve">Открытость и доступность для граждан информации о составлении и исполнении бюджета </t>
  </si>
  <si>
    <t>Основное мероприятие 1. Обеспечение деятельности финансового управления администрации Оршанского муниципального района Республики Марий Эл</t>
  </si>
  <si>
    <t>Мероприятие «Расходы на обеспечение выполнения функций органов местного самоуправления»</t>
  </si>
  <si>
    <t>04100000000000000</t>
  </si>
  <si>
    <t>04101000000000000</t>
  </si>
  <si>
    <t>Приложение № 6</t>
  </si>
  <si>
    <t>992 0111 0410129121 800</t>
  </si>
  <si>
    <t>992 0113 0410129260 800</t>
  </si>
  <si>
    <t>992 1403 0410455500 500</t>
  </si>
  <si>
    <t>992 1403 0410429900 500</t>
  </si>
  <si>
    <t>992 1403 0410455490 500</t>
  </si>
  <si>
    <t>992 0106 0420129020 300</t>
  </si>
  <si>
    <t>992 0106 0420155500 100</t>
  </si>
  <si>
    <t>992 0106 0420155490 100</t>
  </si>
  <si>
    <t xml:space="preserve">Подпрограмма </t>
  </si>
  <si>
    <t>Статус</t>
  </si>
  <si>
    <t>5. Реализация мер по оптимизации муниципального долга Оршанского муниципального района Республики Марий Эл и своевременному исполнению долговых обязательств</t>
  </si>
  <si>
    <r>
      <t xml:space="preserve">4. </t>
    </r>
    <r>
      <rPr>
        <sz val="8.5"/>
        <color theme="1"/>
        <rFont val="Times New Roman"/>
        <family val="1"/>
        <charset val="204"/>
      </rPr>
      <t>Осуществление мер финансовой поддержки бюджетов поселений, направленных на обеспечение их сбалансированности и повышение уровня бюджетной обеспеченности</t>
    </r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</si>
  <si>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9"/>
        <color theme="1"/>
        <rFont val="Times New Roman"/>
        <family val="1"/>
        <charset val="204"/>
      </rPr>
      <t>Развитие бюджетного планирования, формирование бюджета Оршанского муниципального района Республики Марий Эл на очередной финансовый год и плановый период</t>
    </r>
  </si>
  <si>
    <t>1.Обеспечение деятельности финансового управления администрации Оршанского муни-ципального района Республики Марий Эл</t>
  </si>
  <si>
    <t>0400000000</t>
  </si>
  <si>
    <t>Формирование информационной базы по доходам бюджета для принятия управленческих решений по уточнению бюджета на очередной финансовый год</t>
  </si>
  <si>
    <t>Предоставление финансовой поддержки бюджетам поселений за счет средств бюджета Оршанского муниципального района на выравнивание бюджетной обеспеченности, обеспечение сбалансированности бюджетов поселений, эффективное исполнение переданных полномочий</t>
  </si>
  <si>
    <t>Подпрограмма «Обеспечение реализации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 на 2014 - 2025 годы»</t>
  </si>
  <si>
    <t>04104000000000000</t>
  </si>
  <si>
    <t>99214010410471000500</t>
  </si>
  <si>
    <t>99214030410429900500</t>
  </si>
  <si>
    <t>99202030410151180500</t>
  </si>
  <si>
    <t>99214030410455490500</t>
  </si>
  <si>
    <t>99201110410129121800</t>
  </si>
  <si>
    <t>99204090412951500</t>
  </si>
  <si>
    <t>99213010000000000</t>
  </si>
  <si>
    <t>99213010410529650</t>
  </si>
  <si>
    <t>04200000000000000</t>
  </si>
  <si>
    <t>04201000000000000</t>
  </si>
  <si>
    <t>99201060420129020</t>
  </si>
  <si>
    <t>99201060420155490100</t>
  </si>
  <si>
    <t>Бюджетные ассигнования  (тыс. рублей)</t>
  </si>
  <si>
    <t>Принятие решения Собрания депутатов Оршанского муниципального района «О бюд-жете Оршанского муниципального района на очередной финансовый год и плановый период»</t>
  </si>
  <si>
    <t>5. Реализация мер по оптимизации муниципаль-ного долга Оршанского муниципального района Республики Марий Эл и своевременному исполнению долговых обязательств</t>
  </si>
  <si>
    <t>1.Обеспечение деятельности финансового управления администрации Оршанского муниципального района Республики Марий Эл</t>
  </si>
  <si>
    <t>6. Совершенствование бюджетного процесса в условиях внедрения программно-целевых ме-тодов управления бюджетным процессом</t>
  </si>
  <si>
    <t>Обеспечение реализации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 на 2014 - 2025 годы»</t>
  </si>
  <si>
    <t>Оптимизация муниципального долга Оршанского муниципального района и своевременное исполнение долговых обязательств</t>
  </si>
  <si>
    <t>ПРОГНОЗНАЯ ОЦЕНКА 
РАСХОДОВ НА РЕАЛИЗАЦИЮ ЦЕЛЕЙ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
на 2014 - 2025 годы»</t>
  </si>
  <si>
    <t>1.Развитие бюджетного планирования, формирование бюджета Оршанского муниципального района Республики Марий Эл на очередной финансовый год и плановый период</t>
  </si>
  <si>
    <t>Совершенствование бюджетной политики и эффективное использование бюджетного потенциала Оршанского муниципального района Республики Марий Эл</t>
  </si>
  <si>
    <t>6. Совершенствование бюд-жетного процесса в усло-вииях внедрения программно-целевых методов управления бюджетным процессом</t>
  </si>
  <si>
    <t>Обеспечение реализации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муни-ципального района Республики Марий Эл на 2014 – 2025 годы»</t>
  </si>
  <si>
    <t xml:space="preserve">2. Повышение доходной базы, внесение изменений в решение Собрания депутатов Оршанского муниципального района Республики Марий Эл «О бюджете Оршанского муниципального района Республики Марий Эл на очередной финансовый год и плановый период» в ходе его исполнения с учетом поступления доходов </t>
  </si>
  <si>
    <t>992 1403 0410429650 500</t>
  </si>
  <si>
    <t>992 0106 0420129650 100</t>
  </si>
  <si>
    <t>2025 год</t>
  </si>
  <si>
    <t>Основное мероприятие 4. Осуществление мер финансовой поддержки бюджетов поселений, направленных на обеспечение их сбалан-сированности и повышение уровня бюджетной обеспеченности</t>
  </si>
  <si>
    <t>99214030410429650500</t>
  </si>
  <si>
    <t>99201130410129260800</t>
  </si>
  <si>
    <r>
      <t>(в редакции постановления администрации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Оршанского муниципального района Республики Марий от 1 июня 2023 г. № 255)</t>
    </r>
  </si>
  <si>
    <t>(в редакции постановления администрации Оршанского муниципального района Республики Марий от 1 июня 2023 г. № 255)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</si>
</sst>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right" vertical="top" wrapText="1"/>
    </xf>
    <xf numFmtId="164" fontId="10" fillId="3" borderId="1" xfId="0" applyNumberFormat="1" applyFont="1" applyFill="1" applyBorder="1" applyAlignment="1">
      <alignment horizontal="right"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164" fontId="11" fillId="3" borderId="1" xfId="0" applyNumberFormat="1" applyFont="1" applyFill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3" borderId="0" xfId="0" applyFill="1"/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opLeftCell="B1" zoomScaleNormal="100" workbookViewId="0">
      <selection activeCell="E3" sqref="E3:P3"/>
    </sheetView>
  </sheetViews>
  <sheetFormatPr defaultRowHeight="15"/>
  <cols>
    <col min="2" max="2" width="22.42578125" customWidth="1"/>
    <col min="4" max="4" width="33.5703125" customWidth="1"/>
    <col min="5" max="5" width="8.7109375" customWidth="1"/>
    <col min="13" max="13" width="9.140625" style="44"/>
  </cols>
  <sheetData>
    <row r="1" spans="1:16" ht="15" customHeight="1">
      <c r="E1" s="45" t="s">
        <v>30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28.5" customHeight="1">
      <c r="E2" s="45" t="s">
        <v>31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30.75" customHeight="1">
      <c r="E3" s="45" t="s">
        <v>135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43.9" customHeight="1">
      <c r="A4" s="50" t="s">
        <v>32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6" spans="1:16" ht="32.25" customHeight="1">
      <c r="A6" s="48" t="s">
        <v>0</v>
      </c>
      <c r="B6" s="49" t="s">
        <v>1</v>
      </c>
      <c r="C6" s="48" t="s">
        <v>2</v>
      </c>
      <c r="D6" s="48" t="s">
        <v>3</v>
      </c>
      <c r="E6" s="48" t="s">
        <v>4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>
      <c r="A7" s="48"/>
      <c r="B7" s="49"/>
      <c r="C7" s="48"/>
      <c r="D7" s="48"/>
      <c r="E7" s="3">
        <v>2014</v>
      </c>
      <c r="F7" s="3">
        <v>2015</v>
      </c>
      <c r="G7" s="3">
        <v>2016</v>
      </c>
      <c r="H7" s="3">
        <v>2017</v>
      </c>
      <c r="I7" s="3">
        <v>2018</v>
      </c>
      <c r="J7" s="3">
        <v>2019</v>
      </c>
      <c r="K7" s="3">
        <v>2020</v>
      </c>
      <c r="L7" s="3">
        <v>2021</v>
      </c>
      <c r="M7" s="34">
        <v>2022</v>
      </c>
      <c r="N7" s="34">
        <v>2023</v>
      </c>
      <c r="O7" s="34">
        <v>2024</v>
      </c>
      <c r="P7" s="34">
        <v>2025</v>
      </c>
    </row>
    <row r="8" spans="1:16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33">
        <v>13</v>
      </c>
      <c r="N8" s="33">
        <v>14</v>
      </c>
      <c r="O8" s="33">
        <v>15</v>
      </c>
      <c r="P8" s="33">
        <v>16</v>
      </c>
    </row>
    <row r="9" spans="1:16" ht="84">
      <c r="A9" s="5" t="s">
        <v>5</v>
      </c>
      <c r="B9" s="36" t="s">
        <v>38</v>
      </c>
      <c r="C9" s="6" t="s">
        <v>6</v>
      </c>
      <c r="D9" s="17" t="s">
        <v>7</v>
      </c>
      <c r="E9" s="22">
        <f t="shared" ref="E9:P9" si="0">E10+E44</f>
        <v>40055.600000000006</v>
      </c>
      <c r="F9" s="22">
        <f t="shared" si="0"/>
        <v>39970.800000000003</v>
      </c>
      <c r="G9" s="22">
        <f t="shared" si="0"/>
        <v>37555.69</v>
      </c>
      <c r="H9" s="22">
        <f t="shared" si="0"/>
        <v>40793</v>
      </c>
      <c r="I9" s="22">
        <f t="shared" si="0"/>
        <v>20345.099999999999</v>
      </c>
      <c r="J9" s="22">
        <f t="shared" si="0"/>
        <v>11376.6</v>
      </c>
      <c r="K9" s="22">
        <f>K10+K44+0.01</f>
        <v>12388.76</v>
      </c>
      <c r="L9" s="22">
        <f t="shared" si="0"/>
        <v>13697.099999999999</v>
      </c>
      <c r="M9" s="35">
        <f>M10+M44</f>
        <v>16603.2</v>
      </c>
      <c r="N9" s="35">
        <f t="shared" si="0"/>
        <v>16053.4</v>
      </c>
      <c r="O9" s="35">
        <f t="shared" si="0"/>
        <v>17605.2</v>
      </c>
      <c r="P9" s="35">
        <f t="shared" si="0"/>
        <v>22457.3</v>
      </c>
    </row>
    <row r="10" spans="1:16" ht="84">
      <c r="A10" s="6" t="s">
        <v>8</v>
      </c>
      <c r="B10" s="36" t="s">
        <v>125</v>
      </c>
      <c r="C10" s="6" t="s">
        <v>6</v>
      </c>
      <c r="D10" s="17" t="s">
        <v>7</v>
      </c>
      <c r="E10" s="22">
        <f t="shared" ref="E10:P10" si="1">E15+E16+E17+E31+E32+E33+E34</f>
        <v>35538.600000000006</v>
      </c>
      <c r="F10" s="22">
        <f t="shared" si="1"/>
        <v>34974.800000000003</v>
      </c>
      <c r="G10" s="22">
        <f t="shared" si="1"/>
        <v>32506.690000000002</v>
      </c>
      <c r="H10" s="22">
        <f t="shared" si="1"/>
        <v>35772</v>
      </c>
      <c r="I10" s="22">
        <f t="shared" si="1"/>
        <v>15307.1</v>
      </c>
      <c r="J10" s="22">
        <f t="shared" si="1"/>
        <v>5719.6</v>
      </c>
      <c r="K10" s="22">
        <f t="shared" si="1"/>
        <v>6185.2599999999984</v>
      </c>
      <c r="L10" s="22">
        <f t="shared" si="1"/>
        <v>7541.2</v>
      </c>
      <c r="M10" s="35">
        <f t="shared" si="1"/>
        <v>8093.1999999999989</v>
      </c>
      <c r="N10" s="35">
        <f t="shared" si="1"/>
        <v>8112.2</v>
      </c>
      <c r="O10" s="35">
        <f t="shared" si="1"/>
        <v>9751.2000000000007</v>
      </c>
      <c r="P10" s="35">
        <f t="shared" si="1"/>
        <v>14603.3</v>
      </c>
    </row>
    <row r="11" spans="1:16">
      <c r="A11" s="46" t="s">
        <v>9</v>
      </c>
      <c r="B11" s="47" t="s">
        <v>124</v>
      </c>
      <c r="C11" s="46" t="s">
        <v>6</v>
      </c>
      <c r="D11" s="16" t="s">
        <v>85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599.65</v>
      </c>
      <c r="L11" s="23">
        <v>5</v>
      </c>
      <c r="M11" s="30">
        <v>0</v>
      </c>
      <c r="N11" s="30">
        <v>500</v>
      </c>
      <c r="O11" s="30">
        <v>0</v>
      </c>
      <c r="P11" s="39">
        <v>0</v>
      </c>
    </row>
    <row r="12" spans="1:16">
      <c r="A12" s="46"/>
      <c r="B12" s="47"/>
      <c r="C12" s="46"/>
      <c r="D12" s="16" t="s">
        <v>86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30"/>
      <c r="N12" s="30">
        <v>1932.7</v>
      </c>
      <c r="O12" s="30">
        <v>0</v>
      </c>
      <c r="P12" s="39">
        <v>0</v>
      </c>
    </row>
    <row r="13" spans="1:16">
      <c r="A13" s="46"/>
      <c r="B13" s="47"/>
      <c r="C13" s="46"/>
      <c r="D13" s="16" t="s">
        <v>11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30">
        <v>0</v>
      </c>
      <c r="N13" s="30"/>
      <c r="O13" s="30">
        <v>4460</v>
      </c>
      <c r="P13" s="39">
        <v>9312.1</v>
      </c>
    </row>
    <row r="14" spans="1:16">
      <c r="A14" s="46"/>
      <c r="B14" s="47"/>
      <c r="C14" s="46"/>
      <c r="D14" s="16"/>
      <c r="E14" s="23"/>
      <c r="F14" s="23"/>
      <c r="G14" s="23"/>
      <c r="H14" s="23"/>
      <c r="I14" s="23"/>
      <c r="J14" s="23"/>
      <c r="K14" s="23"/>
      <c r="L14" s="23"/>
      <c r="M14" s="30"/>
      <c r="N14" s="30"/>
      <c r="O14" s="30"/>
      <c r="P14" s="39"/>
    </row>
    <row r="15" spans="1:16" ht="24.75" customHeight="1">
      <c r="A15" s="46"/>
      <c r="B15" s="47"/>
      <c r="C15" s="46"/>
      <c r="D15" s="17" t="s">
        <v>12</v>
      </c>
      <c r="E15" s="23">
        <f t="shared" ref="E15:P15" si="2">SUM(E11:E14)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  <c r="J15" s="23">
        <f t="shared" si="2"/>
        <v>0</v>
      </c>
      <c r="K15" s="23">
        <f t="shared" si="2"/>
        <v>599.65</v>
      </c>
      <c r="L15" s="23">
        <f t="shared" si="2"/>
        <v>5</v>
      </c>
      <c r="M15" s="30">
        <f t="shared" si="2"/>
        <v>0</v>
      </c>
      <c r="N15" s="30">
        <f t="shared" si="2"/>
        <v>2432.6999999999998</v>
      </c>
      <c r="O15" s="30">
        <f t="shared" si="2"/>
        <v>4460</v>
      </c>
      <c r="P15" s="30">
        <f t="shared" si="2"/>
        <v>9312.1</v>
      </c>
    </row>
    <row r="16" spans="1:16" ht="150" customHeight="1">
      <c r="A16" s="6"/>
      <c r="B16" s="36" t="s">
        <v>128</v>
      </c>
      <c r="C16" s="6" t="s">
        <v>6</v>
      </c>
      <c r="D16" s="17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30">
        <v>0</v>
      </c>
      <c r="N16" s="30">
        <v>0</v>
      </c>
      <c r="O16" s="30">
        <v>0</v>
      </c>
      <c r="P16" s="39">
        <v>0</v>
      </c>
    </row>
    <row r="17" spans="1:16" ht="48">
      <c r="A17" s="6"/>
      <c r="B17" s="36" t="s">
        <v>47</v>
      </c>
      <c r="C17" s="14" t="s">
        <v>6</v>
      </c>
      <c r="D17" s="17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30">
        <v>0</v>
      </c>
      <c r="N17" s="30">
        <v>0</v>
      </c>
      <c r="O17" s="30">
        <v>0</v>
      </c>
      <c r="P17" s="39">
        <v>0</v>
      </c>
    </row>
    <row r="18" spans="1:16">
      <c r="A18" s="46"/>
      <c r="B18" s="47" t="s">
        <v>13</v>
      </c>
      <c r="C18" s="46" t="s">
        <v>6</v>
      </c>
      <c r="D18" s="16" t="s">
        <v>14</v>
      </c>
      <c r="E18" s="23">
        <v>629</v>
      </c>
      <c r="F18" s="23">
        <v>410.5</v>
      </c>
      <c r="G18" s="23">
        <v>356</v>
      </c>
      <c r="H18" s="23">
        <v>429</v>
      </c>
      <c r="I18" s="23">
        <v>493.8</v>
      </c>
      <c r="J18" s="23">
        <v>603</v>
      </c>
      <c r="K18" s="23">
        <v>0</v>
      </c>
      <c r="L18" s="23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>
      <c r="A19" s="46"/>
      <c r="B19" s="47"/>
      <c r="C19" s="46"/>
      <c r="D19" s="16" t="s">
        <v>15</v>
      </c>
      <c r="E19" s="23">
        <v>22748</v>
      </c>
      <c r="F19" s="23">
        <v>20613</v>
      </c>
      <c r="G19" s="23">
        <v>18134</v>
      </c>
      <c r="H19" s="23">
        <v>14640</v>
      </c>
      <c r="I19" s="23">
        <v>4303.5</v>
      </c>
      <c r="J19" s="23">
        <v>4958</v>
      </c>
      <c r="K19" s="23">
        <v>4309.3999999999996</v>
      </c>
      <c r="L19" s="23">
        <v>3706</v>
      </c>
      <c r="M19" s="30">
        <v>3218.6</v>
      </c>
      <c r="N19" s="30">
        <v>5291.2</v>
      </c>
      <c r="O19" s="30">
        <v>5291.2</v>
      </c>
      <c r="P19" s="39">
        <v>5291.2</v>
      </c>
    </row>
    <row r="20" spans="1:16">
      <c r="A20" s="46"/>
      <c r="B20" s="47"/>
      <c r="C20" s="46"/>
      <c r="D20" s="16" t="s">
        <v>16</v>
      </c>
      <c r="E20" s="23">
        <v>8122.7</v>
      </c>
      <c r="F20" s="23">
        <v>13951.3</v>
      </c>
      <c r="G20" s="23">
        <v>10016.69</v>
      </c>
      <c r="H20" s="23">
        <v>20703</v>
      </c>
      <c r="I20" s="23">
        <v>10506.7</v>
      </c>
      <c r="J20" s="23">
        <v>0</v>
      </c>
      <c r="K20" s="23">
        <v>0</v>
      </c>
      <c r="L20" s="23">
        <v>0</v>
      </c>
      <c r="M20" s="30">
        <v>0</v>
      </c>
      <c r="N20" s="30">
        <v>0</v>
      </c>
      <c r="O20" s="30">
        <v>0</v>
      </c>
      <c r="P20" s="39">
        <v>0</v>
      </c>
    </row>
    <row r="21" spans="1:16">
      <c r="A21" s="46"/>
      <c r="B21" s="47"/>
      <c r="C21" s="46"/>
      <c r="D21" s="16" t="s">
        <v>129</v>
      </c>
      <c r="E21" s="23"/>
      <c r="F21" s="23"/>
      <c r="G21" s="23"/>
      <c r="H21" s="23"/>
      <c r="I21" s="23"/>
      <c r="J21" s="23"/>
      <c r="K21" s="23"/>
      <c r="L21" s="23"/>
      <c r="M21" s="30">
        <v>153.19999999999999</v>
      </c>
      <c r="N21" s="30"/>
      <c r="O21" s="30"/>
      <c r="P21" s="39"/>
    </row>
    <row r="22" spans="1:16">
      <c r="A22" s="46"/>
      <c r="B22" s="47"/>
      <c r="C22" s="46"/>
      <c r="D22" s="16" t="s">
        <v>87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158.6</v>
      </c>
      <c r="K22" s="23">
        <v>0</v>
      </c>
      <c r="L22" s="23">
        <v>0</v>
      </c>
      <c r="M22" s="30">
        <v>0</v>
      </c>
      <c r="N22" s="30">
        <v>0</v>
      </c>
      <c r="O22" s="30">
        <v>0</v>
      </c>
      <c r="P22" s="39">
        <v>0</v>
      </c>
    </row>
    <row r="23" spans="1:16">
      <c r="A23" s="46"/>
      <c r="B23" s="47"/>
      <c r="C23" s="46"/>
      <c r="D23" s="16" t="s">
        <v>88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1097.06</v>
      </c>
      <c r="L23" s="23">
        <v>0</v>
      </c>
      <c r="M23" s="30">
        <v>4721.3999999999996</v>
      </c>
      <c r="N23" s="30">
        <v>388.3</v>
      </c>
      <c r="O23" s="30">
        <v>0</v>
      </c>
      <c r="P23" s="30">
        <v>0</v>
      </c>
    </row>
    <row r="24" spans="1:16">
      <c r="A24" s="46"/>
      <c r="B24" s="47"/>
      <c r="C24" s="46"/>
      <c r="D24" s="16" t="s">
        <v>10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30">
        <v>0</v>
      </c>
      <c r="N24" s="30">
        <v>0</v>
      </c>
      <c r="O24" s="30">
        <v>0</v>
      </c>
      <c r="P24" s="39">
        <v>0</v>
      </c>
    </row>
    <row r="25" spans="1:16">
      <c r="A25" s="46"/>
      <c r="B25" s="47"/>
      <c r="C25" s="46"/>
      <c r="D25" s="16" t="s">
        <v>17</v>
      </c>
      <c r="E25" s="23">
        <v>0</v>
      </c>
      <c r="F25" s="23">
        <v>0</v>
      </c>
      <c r="G25" s="23">
        <v>3000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30">
        <v>0</v>
      </c>
      <c r="N25" s="30">
        <v>0</v>
      </c>
      <c r="O25" s="30">
        <v>0</v>
      </c>
      <c r="P25" s="39">
        <v>0</v>
      </c>
    </row>
    <row r="26" spans="1:16">
      <c r="A26" s="46"/>
      <c r="B26" s="47"/>
      <c r="C26" s="46"/>
      <c r="D26" s="16" t="s">
        <v>18</v>
      </c>
      <c r="E26" s="23">
        <v>995.4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30">
        <v>0</v>
      </c>
      <c r="N26" s="30">
        <v>0</v>
      </c>
      <c r="O26" s="30">
        <v>0</v>
      </c>
      <c r="P26" s="39">
        <v>0</v>
      </c>
    </row>
    <row r="27" spans="1:16">
      <c r="A27" s="46"/>
      <c r="B27" s="47"/>
      <c r="C27" s="46"/>
      <c r="D27" s="16" t="s">
        <v>19</v>
      </c>
      <c r="E27" s="23">
        <v>1043.5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30">
        <v>0</v>
      </c>
      <c r="N27" s="30">
        <v>0</v>
      </c>
      <c r="O27" s="30">
        <v>0</v>
      </c>
      <c r="P27" s="39">
        <v>0</v>
      </c>
    </row>
    <row r="28" spans="1:16">
      <c r="A28" s="46"/>
      <c r="B28" s="47"/>
      <c r="C28" s="46"/>
      <c r="D28" s="16" t="s">
        <v>20</v>
      </c>
      <c r="E28" s="23">
        <v>2000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30">
        <v>0</v>
      </c>
      <c r="N28" s="30">
        <v>0</v>
      </c>
      <c r="O28" s="30">
        <v>0</v>
      </c>
      <c r="P28" s="39">
        <v>0</v>
      </c>
    </row>
    <row r="29" spans="1:16">
      <c r="A29" s="46"/>
      <c r="B29" s="47"/>
      <c r="C29" s="46"/>
      <c r="D29" s="16" t="s">
        <v>21</v>
      </c>
      <c r="E29" s="23">
        <v>0</v>
      </c>
      <c r="F29" s="23">
        <v>0</v>
      </c>
      <c r="G29" s="23">
        <v>1000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30">
        <v>0</v>
      </c>
      <c r="N29" s="30">
        <v>0</v>
      </c>
      <c r="O29" s="30">
        <v>0</v>
      </c>
      <c r="P29" s="39">
        <v>0</v>
      </c>
    </row>
    <row r="30" spans="1:16">
      <c r="A30" s="46"/>
      <c r="B30" s="47"/>
      <c r="C30" s="46"/>
      <c r="D30" s="16" t="s">
        <v>89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179.15</v>
      </c>
      <c r="L30" s="23">
        <v>3830.2</v>
      </c>
      <c r="M30" s="30">
        <v>0</v>
      </c>
      <c r="N30" s="30">
        <v>0</v>
      </c>
      <c r="O30" s="30">
        <v>0</v>
      </c>
      <c r="P30" s="39">
        <v>0</v>
      </c>
    </row>
    <row r="31" spans="1:16">
      <c r="A31" s="46"/>
      <c r="B31" s="47"/>
      <c r="C31" s="46"/>
      <c r="D31" s="18" t="s">
        <v>22</v>
      </c>
      <c r="E31" s="24">
        <f t="shared" ref="E31:P31" si="3">SUM(E18:E30)</f>
        <v>35538.600000000006</v>
      </c>
      <c r="F31" s="24">
        <f t="shared" si="3"/>
        <v>34974.800000000003</v>
      </c>
      <c r="G31" s="24">
        <f t="shared" si="3"/>
        <v>32506.690000000002</v>
      </c>
      <c r="H31" s="24">
        <f t="shared" si="3"/>
        <v>35772</v>
      </c>
      <c r="I31" s="24">
        <f t="shared" si="3"/>
        <v>15304</v>
      </c>
      <c r="J31" s="24">
        <f t="shared" si="3"/>
        <v>5719.6</v>
      </c>
      <c r="K31" s="24">
        <f t="shared" si="3"/>
        <v>5585.6099999999988</v>
      </c>
      <c r="L31" s="24">
        <f t="shared" si="3"/>
        <v>7536.2</v>
      </c>
      <c r="M31" s="26">
        <f t="shared" si="3"/>
        <v>8093.1999999999989</v>
      </c>
      <c r="N31" s="26">
        <f t="shared" si="3"/>
        <v>5679.5</v>
      </c>
      <c r="O31" s="26">
        <f t="shared" si="3"/>
        <v>5291.2</v>
      </c>
      <c r="P31" s="26">
        <f t="shared" si="3"/>
        <v>5291.2</v>
      </c>
    </row>
    <row r="32" spans="1:16" ht="86.25" customHeight="1">
      <c r="A32" s="6"/>
      <c r="B32" s="15" t="s">
        <v>118</v>
      </c>
      <c r="C32" s="6" t="s">
        <v>6</v>
      </c>
      <c r="D32" s="19"/>
      <c r="E32" s="23">
        <v>0</v>
      </c>
      <c r="F32" s="23">
        <v>0</v>
      </c>
      <c r="G32" s="23">
        <v>0</v>
      </c>
      <c r="H32" s="23">
        <v>0</v>
      </c>
      <c r="I32" s="24">
        <v>3.1</v>
      </c>
      <c r="J32" s="23">
        <v>0</v>
      </c>
      <c r="K32" s="23">
        <v>0</v>
      </c>
      <c r="L32" s="23">
        <v>0</v>
      </c>
      <c r="M32" s="30">
        <v>0</v>
      </c>
      <c r="N32" s="30">
        <v>0</v>
      </c>
      <c r="O32" s="30">
        <v>0</v>
      </c>
      <c r="P32" s="39">
        <v>0</v>
      </c>
    </row>
    <row r="33" spans="1:16" ht="60.75" customHeight="1">
      <c r="A33" s="6"/>
      <c r="B33" s="36" t="s">
        <v>126</v>
      </c>
      <c r="C33" s="6" t="s">
        <v>6</v>
      </c>
      <c r="D33" s="19"/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30">
        <v>0</v>
      </c>
      <c r="N33" s="30">
        <v>0</v>
      </c>
      <c r="O33" s="30">
        <v>0</v>
      </c>
      <c r="P33" s="39">
        <v>0</v>
      </c>
    </row>
    <row r="34" spans="1:16" ht="72">
      <c r="A34" s="6"/>
      <c r="B34" s="36" t="s">
        <v>48</v>
      </c>
      <c r="C34" s="6" t="s">
        <v>6</v>
      </c>
      <c r="D34" s="19"/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30">
        <v>0</v>
      </c>
      <c r="N34" s="30">
        <v>0</v>
      </c>
      <c r="O34" s="30">
        <v>0</v>
      </c>
      <c r="P34" s="39">
        <v>0</v>
      </c>
    </row>
    <row r="35" spans="1:16" ht="21.75" customHeight="1">
      <c r="A35" s="46" t="s">
        <v>8</v>
      </c>
      <c r="B35" s="47" t="s">
        <v>127</v>
      </c>
      <c r="C35" s="46" t="s">
        <v>6</v>
      </c>
      <c r="D35" s="16" t="s">
        <v>23</v>
      </c>
      <c r="E35" s="23">
        <v>4256</v>
      </c>
      <c r="F35" s="23">
        <v>4737.9799999999996</v>
      </c>
      <c r="G35" s="25">
        <v>4700</v>
      </c>
      <c r="H35" s="23">
        <v>4720.8599999999997</v>
      </c>
      <c r="I35" s="23">
        <v>4671.5</v>
      </c>
      <c r="J35" s="23">
        <v>5078</v>
      </c>
      <c r="K35" s="23">
        <v>5623.51</v>
      </c>
      <c r="L35" s="23">
        <v>5504.9</v>
      </c>
      <c r="M35" s="30">
        <v>8006.4</v>
      </c>
      <c r="N35" s="30">
        <v>7679</v>
      </c>
      <c r="O35" s="30">
        <v>7679</v>
      </c>
      <c r="P35" s="30">
        <v>7679</v>
      </c>
    </row>
    <row r="36" spans="1:16">
      <c r="A36" s="46"/>
      <c r="B36" s="47"/>
      <c r="C36" s="46"/>
      <c r="D36" s="16" t="s">
        <v>24</v>
      </c>
      <c r="E36" s="23">
        <v>245</v>
      </c>
      <c r="F36" s="23">
        <v>218.4</v>
      </c>
      <c r="G36" s="25">
        <v>320.83</v>
      </c>
      <c r="H36" s="23">
        <v>268.55</v>
      </c>
      <c r="I36" s="23">
        <v>337.8</v>
      </c>
      <c r="J36" s="23">
        <v>435.1</v>
      </c>
      <c r="K36" s="23">
        <v>378.31</v>
      </c>
      <c r="L36" s="23">
        <v>425.4</v>
      </c>
      <c r="M36" s="30">
        <v>339.2</v>
      </c>
      <c r="N36" s="30">
        <v>258.5</v>
      </c>
      <c r="O36" s="30">
        <v>171.3</v>
      </c>
      <c r="P36" s="30">
        <v>171.3</v>
      </c>
    </row>
    <row r="37" spans="1:16">
      <c r="A37" s="46"/>
      <c r="B37" s="47"/>
      <c r="C37" s="46"/>
      <c r="D37" s="16" t="s">
        <v>90</v>
      </c>
      <c r="E37" s="23">
        <v>0</v>
      </c>
      <c r="F37" s="23">
        <v>0</v>
      </c>
      <c r="G37" s="25">
        <v>0</v>
      </c>
      <c r="H37" s="23">
        <v>0</v>
      </c>
      <c r="I37" s="23">
        <v>1</v>
      </c>
      <c r="J37" s="23">
        <v>0</v>
      </c>
      <c r="K37" s="23">
        <v>0</v>
      </c>
      <c r="L37" s="23">
        <v>0</v>
      </c>
      <c r="M37" s="30">
        <v>0</v>
      </c>
      <c r="N37" s="30">
        <v>0</v>
      </c>
      <c r="O37" s="30">
        <v>0</v>
      </c>
      <c r="P37" s="30">
        <v>0</v>
      </c>
    </row>
    <row r="38" spans="1:16">
      <c r="A38" s="46"/>
      <c r="B38" s="47"/>
      <c r="C38" s="46"/>
      <c r="D38" s="16" t="s">
        <v>91</v>
      </c>
      <c r="E38" s="23">
        <v>0</v>
      </c>
      <c r="F38" s="23">
        <v>0</v>
      </c>
      <c r="G38" s="25">
        <v>0</v>
      </c>
      <c r="H38" s="23">
        <v>0</v>
      </c>
      <c r="I38" s="23">
        <v>0</v>
      </c>
      <c r="J38" s="23">
        <v>106</v>
      </c>
      <c r="K38" s="23">
        <v>0</v>
      </c>
      <c r="L38" s="23">
        <v>0</v>
      </c>
      <c r="M38" s="30">
        <v>0</v>
      </c>
      <c r="N38" s="30">
        <v>0</v>
      </c>
      <c r="O38" s="30">
        <v>0</v>
      </c>
      <c r="P38" s="30">
        <v>0</v>
      </c>
    </row>
    <row r="39" spans="1:16">
      <c r="A39" s="46"/>
      <c r="B39" s="47"/>
      <c r="C39" s="46"/>
      <c r="D39" s="16" t="s">
        <v>25</v>
      </c>
      <c r="E39" s="23">
        <v>16</v>
      </c>
      <c r="F39" s="23">
        <v>39.619999999999997</v>
      </c>
      <c r="G39" s="25">
        <v>28.17</v>
      </c>
      <c r="H39" s="23">
        <v>31.59</v>
      </c>
      <c r="I39" s="23">
        <v>27.7</v>
      </c>
      <c r="J39" s="23">
        <v>25.9</v>
      </c>
      <c r="K39" s="23">
        <v>29.53</v>
      </c>
      <c r="L39" s="23">
        <v>28.7</v>
      </c>
      <c r="M39" s="30">
        <v>28.7</v>
      </c>
      <c r="N39" s="30">
        <v>3.7</v>
      </c>
      <c r="O39" s="30">
        <v>3.7</v>
      </c>
      <c r="P39" s="30">
        <v>3.7</v>
      </c>
    </row>
    <row r="40" spans="1:16">
      <c r="A40" s="46"/>
      <c r="B40" s="47"/>
      <c r="C40" s="46"/>
      <c r="D40" s="16" t="s">
        <v>26</v>
      </c>
      <c r="E40" s="23">
        <v>0</v>
      </c>
      <c r="F40" s="23">
        <v>0</v>
      </c>
      <c r="G40" s="25">
        <v>0</v>
      </c>
      <c r="H40" s="23">
        <v>0</v>
      </c>
      <c r="I40" s="23">
        <v>0</v>
      </c>
      <c r="J40" s="23">
        <v>12</v>
      </c>
      <c r="K40" s="23">
        <v>0</v>
      </c>
      <c r="L40" s="23">
        <v>0</v>
      </c>
      <c r="M40" s="30">
        <v>0</v>
      </c>
      <c r="N40" s="30">
        <v>0</v>
      </c>
      <c r="O40" s="30">
        <v>0</v>
      </c>
      <c r="P40" s="30">
        <v>0</v>
      </c>
    </row>
    <row r="41" spans="1:16">
      <c r="A41" s="46"/>
      <c r="B41" s="47"/>
      <c r="C41" s="46"/>
      <c r="D41" s="16" t="s">
        <v>27</v>
      </c>
      <c r="E41" s="23">
        <v>0</v>
      </c>
      <c r="F41" s="23">
        <v>0</v>
      </c>
      <c r="G41" s="25">
        <v>0</v>
      </c>
      <c r="H41" s="23">
        <v>0</v>
      </c>
      <c r="I41" s="23">
        <v>0</v>
      </c>
      <c r="J41" s="23">
        <v>0</v>
      </c>
      <c r="K41" s="23">
        <v>172.14</v>
      </c>
      <c r="L41" s="23">
        <v>0</v>
      </c>
      <c r="M41" s="30">
        <v>0</v>
      </c>
      <c r="N41" s="30">
        <v>0</v>
      </c>
      <c r="O41" s="30">
        <v>0</v>
      </c>
      <c r="P41" s="30">
        <v>0</v>
      </c>
    </row>
    <row r="42" spans="1:16">
      <c r="A42" s="46"/>
      <c r="B42" s="47"/>
      <c r="C42" s="46"/>
      <c r="D42" s="16" t="s">
        <v>130</v>
      </c>
      <c r="E42" s="23"/>
      <c r="F42" s="23"/>
      <c r="G42" s="25"/>
      <c r="H42" s="23"/>
      <c r="I42" s="23"/>
      <c r="J42" s="23"/>
      <c r="K42" s="23"/>
      <c r="L42" s="23"/>
      <c r="M42" s="30">
        <v>135.69999999999999</v>
      </c>
      <c r="N42" s="30"/>
      <c r="O42" s="30"/>
      <c r="P42" s="30"/>
    </row>
    <row r="43" spans="1:16">
      <c r="A43" s="46"/>
      <c r="B43" s="47"/>
      <c r="C43" s="46"/>
      <c r="D43" s="16" t="s">
        <v>92</v>
      </c>
      <c r="E43" s="23">
        <v>0</v>
      </c>
      <c r="F43" s="23">
        <v>0</v>
      </c>
      <c r="G43" s="25">
        <v>0</v>
      </c>
      <c r="H43" s="23">
        <v>0</v>
      </c>
      <c r="I43" s="23">
        <v>0</v>
      </c>
      <c r="J43" s="23">
        <v>0</v>
      </c>
      <c r="K43" s="23">
        <v>0</v>
      </c>
      <c r="L43" s="23">
        <v>196.9</v>
      </c>
      <c r="M43" s="30">
        <v>0</v>
      </c>
      <c r="N43" s="30">
        <v>0</v>
      </c>
      <c r="O43" s="30">
        <v>0</v>
      </c>
      <c r="P43" s="30">
        <v>0</v>
      </c>
    </row>
    <row r="44" spans="1:16" ht="13.5" customHeight="1">
      <c r="A44" s="46"/>
      <c r="B44" s="47"/>
      <c r="C44" s="46"/>
      <c r="D44" s="20" t="s">
        <v>28</v>
      </c>
      <c r="E44" s="24">
        <f t="shared" ref="E44:P44" si="4">SUM(E35:E43)</f>
        <v>4517</v>
      </c>
      <c r="F44" s="24">
        <f t="shared" si="4"/>
        <v>4995.9999999999991</v>
      </c>
      <c r="G44" s="24">
        <f t="shared" si="4"/>
        <v>5049</v>
      </c>
      <c r="H44" s="24">
        <f t="shared" si="4"/>
        <v>5021</v>
      </c>
      <c r="I44" s="24">
        <f t="shared" si="4"/>
        <v>5038</v>
      </c>
      <c r="J44" s="24">
        <f t="shared" si="4"/>
        <v>5657</v>
      </c>
      <c r="K44" s="24">
        <f t="shared" si="4"/>
        <v>6203.4900000000007</v>
      </c>
      <c r="L44" s="24">
        <f t="shared" si="4"/>
        <v>6155.8999999999987</v>
      </c>
      <c r="M44" s="26">
        <f>SUM(M35:M43)</f>
        <v>8510.0000000000018</v>
      </c>
      <c r="N44" s="26">
        <f t="shared" si="4"/>
        <v>7941.2</v>
      </c>
      <c r="O44" s="26">
        <f t="shared" si="4"/>
        <v>7854</v>
      </c>
      <c r="P44" s="26">
        <f t="shared" si="4"/>
        <v>7854</v>
      </c>
    </row>
    <row r="45" spans="1:16">
      <c r="A45" s="46" t="s">
        <v>29</v>
      </c>
      <c r="B45" s="47" t="s">
        <v>119</v>
      </c>
      <c r="C45" s="46" t="s">
        <v>6</v>
      </c>
      <c r="D45" s="16" t="s">
        <v>23</v>
      </c>
      <c r="E45" s="23">
        <v>4256</v>
      </c>
      <c r="F45" s="23">
        <v>4737.9799999999996</v>
      </c>
      <c r="G45" s="23">
        <v>4700</v>
      </c>
      <c r="H45" s="23">
        <v>4720.8599999999997</v>
      </c>
      <c r="I45" s="23">
        <v>4671.5</v>
      </c>
      <c r="J45" s="23">
        <v>5078</v>
      </c>
      <c r="K45" s="23">
        <v>5623.51</v>
      </c>
      <c r="L45" s="23">
        <v>5504.9</v>
      </c>
      <c r="M45" s="30">
        <v>8006.4</v>
      </c>
      <c r="N45" s="30">
        <v>7679</v>
      </c>
      <c r="O45" s="30">
        <v>7679</v>
      </c>
      <c r="P45" s="30">
        <v>7679</v>
      </c>
    </row>
    <row r="46" spans="1:16">
      <c r="A46" s="46"/>
      <c r="B46" s="47"/>
      <c r="C46" s="46"/>
      <c r="D46" s="16" t="s">
        <v>24</v>
      </c>
      <c r="E46" s="23">
        <v>245</v>
      </c>
      <c r="F46" s="23">
        <v>218.4</v>
      </c>
      <c r="G46" s="23">
        <v>320.83</v>
      </c>
      <c r="H46" s="23">
        <v>268.55</v>
      </c>
      <c r="I46" s="23">
        <v>337.8</v>
      </c>
      <c r="J46" s="23">
        <v>435.1</v>
      </c>
      <c r="K46" s="23">
        <v>378.31</v>
      </c>
      <c r="L46" s="23">
        <v>425.4</v>
      </c>
      <c r="M46" s="30">
        <v>339.2</v>
      </c>
      <c r="N46" s="30">
        <v>258.5</v>
      </c>
      <c r="O46" s="30">
        <v>171.3</v>
      </c>
      <c r="P46" s="30">
        <v>171.3</v>
      </c>
    </row>
    <row r="47" spans="1:16">
      <c r="A47" s="46"/>
      <c r="B47" s="47"/>
      <c r="C47" s="46"/>
      <c r="D47" s="16" t="s">
        <v>90</v>
      </c>
      <c r="E47" s="23">
        <v>0</v>
      </c>
      <c r="F47" s="23">
        <v>0</v>
      </c>
      <c r="G47" s="23">
        <v>0</v>
      </c>
      <c r="H47" s="23">
        <v>0</v>
      </c>
      <c r="I47" s="23">
        <v>1</v>
      </c>
      <c r="J47" s="23">
        <v>0</v>
      </c>
      <c r="K47" s="23">
        <v>0</v>
      </c>
      <c r="L47" s="23">
        <v>0</v>
      </c>
      <c r="M47" s="30">
        <v>0</v>
      </c>
      <c r="N47" s="30">
        <v>0</v>
      </c>
      <c r="O47" s="30">
        <v>0</v>
      </c>
      <c r="P47" s="30">
        <v>0</v>
      </c>
    </row>
    <row r="48" spans="1:16">
      <c r="A48" s="46"/>
      <c r="B48" s="47"/>
      <c r="C48" s="46"/>
      <c r="D48" s="16" t="s">
        <v>91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106</v>
      </c>
      <c r="K48" s="23">
        <v>0</v>
      </c>
      <c r="L48" s="23">
        <v>0</v>
      </c>
      <c r="M48" s="30">
        <v>0</v>
      </c>
      <c r="N48" s="30">
        <v>0</v>
      </c>
      <c r="O48" s="30">
        <v>0</v>
      </c>
      <c r="P48" s="30">
        <v>0</v>
      </c>
    </row>
    <row r="49" spans="1:16">
      <c r="A49" s="46"/>
      <c r="B49" s="47"/>
      <c r="C49" s="46"/>
      <c r="D49" s="16" t="s">
        <v>25</v>
      </c>
      <c r="E49" s="23">
        <v>16</v>
      </c>
      <c r="F49" s="23">
        <v>39.619999999999997</v>
      </c>
      <c r="G49" s="23">
        <v>28.17</v>
      </c>
      <c r="H49" s="23">
        <v>31.59</v>
      </c>
      <c r="I49" s="23">
        <v>27.7</v>
      </c>
      <c r="J49" s="23">
        <v>25.9</v>
      </c>
      <c r="K49" s="23">
        <v>29.53</v>
      </c>
      <c r="L49" s="23">
        <v>28.7</v>
      </c>
      <c r="M49" s="30">
        <v>28.7</v>
      </c>
      <c r="N49" s="30">
        <v>3.7</v>
      </c>
      <c r="O49" s="30">
        <v>3.7</v>
      </c>
      <c r="P49" s="30">
        <v>3.7</v>
      </c>
    </row>
    <row r="50" spans="1:16">
      <c r="A50" s="46"/>
      <c r="B50" s="47"/>
      <c r="C50" s="46"/>
      <c r="D50" s="16" t="s">
        <v>26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12</v>
      </c>
      <c r="K50" s="23">
        <v>0</v>
      </c>
      <c r="L50" s="23">
        <v>0</v>
      </c>
      <c r="M50" s="30">
        <v>0</v>
      </c>
      <c r="N50" s="30">
        <v>0</v>
      </c>
      <c r="O50" s="30">
        <v>0</v>
      </c>
      <c r="P50" s="30">
        <v>0</v>
      </c>
    </row>
    <row r="51" spans="1:16">
      <c r="A51" s="46"/>
      <c r="B51" s="47"/>
      <c r="C51" s="46"/>
      <c r="D51" s="16" t="s">
        <v>130</v>
      </c>
      <c r="E51" s="23"/>
      <c r="F51" s="23"/>
      <c r="G51" s="23"/>
      <c r="H51" s="23"/>
      <c r="I51" s="23"/>
      <c r="J51" s="23"/>
      <c r="K51" s="23"/>
      <c r="L51" s="23"/>
      <c r="M51" s="30">
        <v>135.69999999999999</v>
      </c>
      <c r="N51" s="30">
        <v>0</v>
      </c>
      <c r="O51" s="30">
        <v>0</v>
      </c>
      <c r="P51" s="30">
        <v>0</v>
      </c>
    </row>
    <row r="52" spans="1:16">
      <c r="A52" s="46"/>
      <c r="B52" s="47"/>
      <c r="C52" s="46"/>
      <c r="D52" s="16" t="s">
        <v>27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172.14</v>
      </c>
      <c r="L52" s="23">
        <v>0</v>
      </c>
      <c r="M52" s="30">
        <v>0</v>
      </c>
      <c r="N52" s="30"/>
      <c r="O52" s="30"/>
      <c r="P52" s="30"/>
    </row>
    <row r="53" spans="1:16">
      <c r="A53" s="46"/>
      <c r="B53" s="47"/>
      <c r="C53" s="46"/>
      <c r="D53" s="16" t="s">
        <v>92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196.9</v>
      </c>
      <c r="M53" s="30">
        <v>0</v>
      </c>
      <c r="N53" s="30">
        <v>0</v>
      </c>
      <c r="O53" s="30">
        <v>0</v>
      </c>
      <c r="P53" s="30">
        <v>0</v>
      </c>
    </row>
    <row r="54" spans="1:16">
      <c r="A54" s="46"/>
      <c r="B54" s="47"/>
      <c r="C54" s="46"/>
      <c r="D54" s="17" t="s">
        <v>22</v>
      </c>
      <c r="E54" s="24">
        <f t="shared" ref="E54:P54" si="5">SUM(E45:E53)</f>
        <v>4517</v>
      </c>
      <c r="F54" s="24">
        <f t="shared" si="5"/>
        <v>4995.9999999999991</v>
      </c>
      <c r="G54" s="24">
        <f t="shared" si="5"/>
        <v>5049</v>
      </c>
      <c r="H54" s="24">
        <f t="shared" si="5"/>
        <v>5021</v>
      </c>
      <c r="I54" s="24">
        <f t="shared" si="5"/>
        <v>5038</v>
      </c>
      <c r="J54" s="24">
        <f t="shared" si="5"/>
        <v>5657</v>
      </c>
      <c r="K54" s="24">
        <f t="shared" si="5"/>
        <v>6203.4900000000007</v>
      </c>
      <c r="L54" s="24">
        <f t="shared" si="5"/>
        <v>6155.8999999999987</v>
      </c>
      <c r="M54" s="26">
        <f>SUM(M45:M53)</f>
        <v>8510.0000000000018</v>
      </c>
      <c r="N54" s="26">
        <f t="shared" si="5"/>
        <v>7941.2</v>
      </c>
      <c r="O54" s="26">
        <f t="shared" si="5"/>
        <v>7854</v>
      </c>
      <c r="P54" s="26">
        <f t="shared" si="5"/>
        <v>7854</v>
      </c>
    </row>
  </sheetData>
  <mergeCells count="21">
    <mergeCell ref="A45:A54"/>
    <mergeCell ref="B45:B54"/>
    <mergeCell ref="C45:C54"/>
    <mergeCell ref="A35:A44"/>
    <mergeCell ref="B35:B44"/>
    <mergeCell ref="C35:C44"/>
    <mergeCell ref="E1:P1"/>
    <mergeCell ref="E2:P2"/>
    <mergeCell ref="A18:A31"/>
    <mergeCell ref="B18:B31"/>
    <mergeCell ref="C18:C31"/>
    <mergeCell ref="A6:A7"/>
    <mergeCell ref="B6:B7"/>
    <mergeCell ref="C6:C7"/>
    <mergeCell ref="D6:D7"/>
    <mergeCell ref="E6:P6"/>
    <mergeCell ref="A11:A15"/>
    <mergeCell ref="B11:B15"/>
    <mergeCell ref="C11:C15"/>
    <mergeCell ref="E3:P3"/>
    <mergeCell ref="A4:P4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200" verticalDpi="0" r:id="rId1"/>
  <rowBreaks count="1" manualBreakCount="1">
    <brk id="2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>
      <selection activeCell="D3" sqref="D3:O3"/>
    </sheetView>
  </sheetViews>
  <sheetFormatPr defaultRowHeight="15"/>
  <cols>
    <col min="1" max="1" width="14.5703125" customWidth="1"/>
    <col min="2" max="2" width="36.5703125" customWidth="1"/>
    <col min="3" max="3" width="33.5703125" customWidth="1"/>
    <col min="12" max="13" width="9.140625" style="44"/>
  </cols>
  <sheetData>
    <row r="1" spans="1:15" ht="15" customHeight="1">
      <c r="D1" s="45" t="s">
        <v>33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8.5" customHeight="1">
      <c r="D2" s="45" t="s">
        <v>31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4.6" customHeight="1">
      <c r="D3" s="45" t="s">
        <v>136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58.15" customHeight="1">
      <c r="A4" s="50" t="s">
        <v>123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6" spans="1:15" ht="40.5" customHeight="1">
      <c r="A6" s="51" t="s">
        <v>94</v>
      </c>
      <c r="B6" s="51" t="s">
        <v>1</v>
      </c>
      <c r="C6" s="51" t="s">
        <v>35</v>
      </c>
      <c r="D6" s="52" t="s">
        <v>36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>
      <c r="A7" s="51"/>
      <c r="B7" s="51"/>
      <c r="C7" s="51"/>
      <c r="D7" s="8">
        <v>2014</v>
      </c>
      <c r="E7" s="8">
        <v>2015</v>
      </c>
      <c r="F7" s="8">
        <v>2016</v>
      </c>
      <c r="G7" s="8">
        <v>2017</v>
      </c>
      <c r="H7" s="8">
        <v>2018</v>
      </c>
      <c r="I7" s="8">
        <v>2019</v>
      </c>
      <c r="J7" s="8">
        <v>2020</v>
      </c>
      <c r="K7" s="8">
        <v>2021</v>
      </c>
      <c r="L7" s="32">
        <v>2022</v>
      </c>
      <c r="M7" s="32">
        <v>2023</v>
      </c>
      <c r="N7" s="8">
        <v>2024</v>
      </c>
      <c r="O7" s="8">
        <v>2025</v>
      </c>
    </row>
    <row r="8" spans="1: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33">
        <v>12</v>
      </c>
      <c r="M8" s="33">
        <v>13</v>
      </c>
      <c r="N8" s="4">
        <v>14</v>
      </c>
      <c r="O8" s="4">
        <v>15</v>
      </c>
    </row>
    <row r="9" spans="1:15">
      <c r="A9" s="46" t="s">
        <v>37</v>
      </c>
      <c r="B9" s="47" t="s">
        <v>38</v>
      </c>
      <c r="C9" s="7" t="s">
        <v>39</v>
      </c>
      <c r="D9" s="24">
        <f t="shared" ref="D9:O9" si="0">SUM(D10:D13)</f>
        <v>40055.600000000006</v>
      </c>
      <c r="E9" s="24">
        <f t="shared" si="0"/>
        <v>39970.800000000003</v>
      </c>
      <c r="F9" s="24">
        <f t="shared" si="0"/>
        <v>37555.69</v>
      </c>
      <c r="G9" s="24">
        <f t="shared" si="0"/>
        <v>40793</v>
      </c>
      <c r="H9" s="24">
        <f t="shared" si="0"/>
        <v>20345.099999999999</v>
      </c>
      <c r="I9" s="24">
        <f t="shared" si="0"/>
        <v>11376.6</v>
      </c>
      <c r="J9" s="24">
        <f>SUM(J10:J13)+0.01</f>
        <v>12388.76</v>
      </c>
      <c r="K9" s="24">
        <f t="shared" si="0"/>
        <v>13697.099999999999</v>
      </c>
      <c r="L9" s="26">
        <f t="shared" si="0"/>
        <v>16603.199999999997</v>
      </c>
      <c r="M9" s="26">
        <f t="shared" si="0"/>
        <v>16053.400000000001</v>
      </c>
      <c r="N9" s="24">
        <f t="shared" si="0"/>
        <v>17605.2</v>
      </c>
      <c r="O9" s="24">
        <f t="shared" si="0"/>
        <v>22457.3</v>
      </c>
    </row>
    <row r="10" spans="1:15">
      <c r="A10" s="46"/>
      <c r="B10" s="47"/>
      <c r="C10" s="5" t="s">
        <v>40</v>
      </c>
      <c r="D10" s="23">
        <f t="shared" ref="D10:O10" si="1">D15+D55</f>
        <v>12639.7</v>
      </c>
      <c r="E10" s="23">
        <f t="shared" si="1"/>
        <v>18947.3</v>
      </c>
      <c r="F10" s="23">
        <f t="shared" si="1"/>
        <v>15065.69</v>
      </c>
      <c r="G10" s="23">
        <f t="shared" si="1"/>
        <v>25724</v>
      </c>
      <c r="H10" s="23">
        <f t="shared" si="1"/>
        <v>15547.800000000001</v>
      </c>
      <c r="I10" s="23">
        <f t="shared" si="1"/>
        <v>5751</v>
      </c>
      <c r="J10" s="23">
        <f>J15+J55</f>
        <v>8622.66</v>
      </c>
      <c r="K10" s="23">
        <f t="shared" si="1"/>
        <v>6693.2</v>
      </c>
      <c r="L10" s="30">
        <f t="shared" si="1"/>
        <v>13595.699999999999</v>
      </c>
      <c r="M10" s="30">
        <f t="shared" si="1"/>
        <v>10822.2</v>
      </c>
      <c r="N10" s="23">
        <f t="shared" si="1"/>
        <v>12374</v>
      </c>
      <c r="O10" s="23">
        <f t="shared" si="1"/>
        <v>17226.099999999999</v>
      </c>
    </row>
    <row r="11" spans="1:15">
      <c r="A11" s="46"/>
      <c r="B11" s="47"/>
      <c r="C11" s="5" t="s">
        <v>41</v>
      </c>
      <c r="D11" s="23">
        <f t="shared" ref="D11:O11" si="2">D16+D56</f>
        <v>629</v>
      </c>
      <c r="E11" s="23">
        <f t="shared" si="2"/>
        <v>410.5</v>
      </c>
      <c r="F11" s="23">
        <f t="shared" si="2"/>
        <v>356</v>
      </c>
      <c r="G11" s="23">
        <f t="shared" si="2"/>
        <v>429</v>
      </c>
      <c r="H11" s="23">
        <f t="shared" si="2"/>
        <v>493.8</v>
      </c>
      <c r="I11" s="23">
        <f t="shared" si="2"/>
        <v>867.6</v>
      </c>
      <c r="J11" s="23">
        <f t="shared" si="2"/>
        <v>351.28999999999996</v>
      </c>
      <c r="K11" s="23">
        <f t="shared" si="2"/>
        <v>4027.1</v>
      </c>
      <c r="L11" s="30">
        <f t="shared" si="2"/>
        <v>288.89999999999998</v>
      </c>
      <c r="M11" s="30">
        <f t="shared" si="2"/>
        <v>0</v>
      </c>
      <c r="N11" s="23">
        <f t="shared" si="2"/>
        <v>0</v>
      </c>
      <c r="O11" s="23">
        <f t="shared" si="2"/>
        <v>0</v>
      </c>
    </row>
    <row r="12" spans="1:15">
      <c r="A12" s="46"/>
      <c r="B12" s="47"/>
      <c r="C12" s="5" t="s">
        <v>42</v>
      </c>
      <c r="D12" s="23">
        <f t="shared" ref="D12:O12" si="3">D17+D57</f>
        <v>26786.9</v>
      </c>
      <c r="E12" s="23">
        <f t="shared" si="3"/>
        <v>20613</v>
      </c>
      <c r="F12" s="23">
        <f t="shared" si="3"/>
        <v>22134</v>
      </c>
      <c r="G12" s="23">
        <f t="shared" si="3"/>
        <v>14640</v>
      </c>
      <c r="H12" s="23">
        <f t="shared" si="3"/>
        <v>4303.5</v>
      </c>
      <c r="I12" s="23">
        <f t="shared" si="3"/>
        <v>4758</v>
      </c>
      <c r="J12" s="23">
        <f t="shared" si="3"/>
        <v>3414.8</v>
      </c>
      <c r="K12" s="23">
        <f t="shared" si="3"/>
        <v>2976.8</v>
      </c>
      <c r="L12" s="30">
        <f t="shared" si="3"/>
        <v>2718.6</v>
      </c>
      <c r="M12" s="30">
        <f t="shared" si="3"/>
        <v>5231.2</v>
      </c>
      <c r="N12" s="23">
        <f t="shared" si="3"/>
        <v>5231.2</v>
      </c>
      <c r="O12" s="23">
        <f t="shared" si="3"/>
        <v>5231.2</v>
      </c>
    </row>
    <row r="13" spans="1:15">
      <c r="A13" s="46"/>
      <c r="B13" s="47"/>
      <c r="C13" s="5" t="s">
        <v>43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30">
        <v>0</v>
      </c>
      <c r="M13" s="30">
        <v>0</v>
      </c>
      <c r="N13" s="23">
        <v>0</v>
      </c>
      <c r="O13" s="23">
        <v>0</v>
      </c>
    </row>
    <row r="14" spans="1:15">
      <c r="A14" s="46" t="s">
        <v>93</v>
      </c>
      <c r="B14" s="47" t="s">
        <v>44</v>
      </c>
      <c r="C14" s="7" t="s">
        <v>39</v>
      </c>
      <c r="D14" s="24">
        <f t="shared" ref="D14:O14" si="4">SUM(D15:D18)</f>
        <v>35538.600000000006</v>
      </c>
      <c r="E14" s="24">
        <f t="shared" si="4"/>
        <v>34974.800000000003</v>
      </c>
      <c r="F14" s="24">
        <f t="shared" si="4"/>
        <v>32506.690000000002</v>
      </c>
      <c r="G14" s="24">
        <f t="shared" si="4"/>
        <v>35772</v>
      </c>
      <c r="H14" s="24">
        <f t="shared" si="4"/>
        <v>15307.1</v>
      </c>
      <c r="I14" s="24">
        <f t="shared" si="4"/>
        <v>5719.6</v>
      </c>
      <c r="J14" s="24">
        <f t="shared" si="4"/>
        <v>6185.26</v>
      </c>
      <c r="K14" s="24">
        <f t="shared" si="4"/>
        <v>7541.2</v>
      </c>
      <c r="L14" s="26">
        <f t="shared" si="4"/>
        <v>8093.1999999999989</v>
      </c>
      <c r="M14" s="26">
        <f t="shared" si="4"/>
        <v>8112.2</v>
      </c>
      <c r="N14" s="24">
        <f t="shared" si="4"/>
        <v>9751.2000000000007</v>
      </c>
      <c r="O14" s="24">
        <f t="shared" si="4"/>
        <v>14603.3</v>
      </c>
    </row>
    <row r="15" spans="1:15">
      <c r="A15" s="46"/>
      <c r="B15" s="47"/>
      <c r="C15" s="5" t="s">
        <v>40</v>
      </c>
      <c r="D15" s="23">
        <f>D20+D25+D30+D35+D40+D45+D50</f>
        <v>8122.7</v>
      </c>
      <c r="E15" s="23">
        <f t="shared" ref="E15:O15" si="5">E20+E25+E30+E35+E40+E45+E50</f>
        <v>13951.3</v>
      </c>
      <c r="F15" s="23">
        <f t="shared" si="5"/>
        <v>10016.69</v>
      </c>
      <c r="G15" s="23">
        <f t="shared" si="5"/>
        <v>20703</v>
      </c>
      <c r="H15" s="23">
        <f t="shared" si="5"/>
        <v>10509.800000000001</v>
      </c>
      <c r="I15" s="23">
        <f t="shared" si="5"/>
        <v>200</v>
      </c>
      <c r="J15" s="23">
        <f t="shared" si="5"/>
        <v>2591.31</v>
      </c>
      <c r="K15" s="23">
        <f t="shared" si="5"/>
        <v>734.2</v>
      </c>
      <c r="L15" s="30">
        <f t="shared" si="5"/>
        <v>5221.3999999999996</v>
      </c>
      <c r="M15" s="30">
        <f t="shared" si="5"/>
        <v>2881</v>
      </c>
      <c r="N15" s="23">
        <f t="shared" si="5"/>
        <v>4520</v>
      </c>
      <c r="O15" s="23">
        <f t="shared" si="5"/>
        <v>9372.1</v>
      </c>
    </row>
    <row r="16" spans="1:15">
      <c r="A16" s="46"/>
      <c r="B16" s="47"/>
      <c r="C16" s="5" t="s">
        <v>41</v>
      </c>
      <c r="D16" s="23">
        <f>D21+D26+D31+D36+D41+D46+D51</f>
        <v>629</v>
      </c>
      <c r="E16" s="23">
        <f t="shared" ref="E16:O16" si="6">E21+E26+E31+E36+E41+E46+E51</f>
        <v>410.5</v>
      </c>
      <c r="F16" s="23">
        <f t="shared" si="6"/>
        <v>356</v>
      </c>
      <c r="G16" s="23">
        <f t="shared" si="6"/>
        <v>429</v>
      </c>
      <c r="H16" s="23">
        <f t="shared" si="6"/>
        <v>493.8</v>
      </c>
      <c r="I16" s="23">
        <f t="shared" si="6"/>
        <v>761.6</v>
      </c>
      <c r="J16" s="23">
        <f t="shared" si="6"/>
        <v>179.15</v>
      </c>
      <c r="K16" s="23">
        <f t="shared" si="6"/>
        <v>3830.2</v>
      </c>
      <c r="L16" s="30">
        <f t="shared" si="6"/>
        <v>153.19999999999999</v>
      </c>
      <c r="M16" s="30">
        <f t="shared" si="6"/>
        <v>0</v>
      </c>
      <c r="N16" s="23">
        <f t="shared" si="6"/>
        <v>0</v>
      </c>
      <c r="O16" s="23">
        <f t="shared" si="6"/>
        <v>0</v>
      </c>
    </row>
    <row r="17" spans="1:15">
      <c r="A17" s="46"/>
      <c r="B17" s="47"/>
      <c r="C17" s="5" t="s">
        <v>42</v>
      </c>
      <c r="D17" s="23">
        <f>D22+D27+D32+D37+D42+D47+D52</f>
        <v>26786.9</v>
      </c>
      <c r="E17" s="23">
        <f t="shared" ref="E17:O17" si="7">E22+E27+E32+E37+E42+E47+E52</f>
        <v>20613</v>
      </c>
      <c r="F17" s="23">
        <f t="shared" si="7"/>
        <v>22134</v>
      </c>
      <c r="G17" s="23">
        <f t="shared" si="7"/>
        <v>14640</v>
      </c>
      <c r="H17" s="23">
        <f t="shared" si="7"/>
        <v>4303.5</v>
      </c>
      <c r="I17" s="23">
        <f t="shared" si="7"/>
        <v>4758</v>
      </c>
      <c r="J17" s="23">
        <f t="shared" si="7"/>
        <v>3414.8</v>
      </c>
      <c r="K17" s="23">
        <f t="shared" si="7"/>
        <v>2976.8</v>
      </c>
      <c r="L17" s="30">
        <f t="shared" si="7"/>
        <v>2718.6</v>
      </c>
      <c r="M17" s="30">
        <f t="shared" si="7"/>
        <v>5231.2</v>
      </c>
      <c r="N17" s="23">
        <f t="shared" si="7"/>
        <v>5231.2</v>
      </c>
      <c r="O17" s="23">
        <f t="shared" si="7"/>
        <v>5231.2</v>
      </c>
    </row>
    <row r="18" spans="1:15">
      <c r="A18" s="46"/>
      <c r="B18" s="47"/>
      <c r="C18" s="5" t="s">
        <v>43</v>
      </c>
      <c r="D18" s="23">
        <f>D23+D28+D33+D38+D43+D48+D53</f>
        <v>0</v>
      </c>
      <c r="E18" s="23">
        <f t="shared" ref="E18:O18" si="8">E23+E28+E33+E38+E43+E48+E53</f>
        <v>0</v>
      </c>
      <c r="F18" s="23">
        <f t="shared" si="8"/>
        <v>0</v>
      </c>
      <c r="G18" s="23">
        <f t="shared" si="8"/>
        <v>0</v>
      </c>
      <c r="H18" s="23">
        <f t="shared" si="8"/>
        <v>0</v>
      </c>
      <c r="I18" s="23">
        <f t="shared" si="8"/>
        <v>0</v>
      </c>
      <c r="J18" s="23">
        <f t="shared" si="8"/>
        <v>0</v>
      </c>
      <c r="K18" s="23">
        <f t="shared" si="8"/>
        <v>0</v>
      </c>
      <c r="L18" s="30">
        <f t="shared" si="8"/>
        <v>0</v>
      </c>
      <c r="M18" s="30">
        <f t="shared" si="8"/>
        <v>0</v>
      </c>
      <c r="N18" s="23">
        <f t="shared" si="8"/>
        <v>0</v>
      </c>
      <c r="O18" s="23">
        <f t="shared" si="8"/>
        <v>0</v>
      </c>
    </row>
    <row r="19" spans="1:15">
      <c r="A19" s="46" t="s">
        <v>9</v>
      </c>
      <c r="B19" s="47" t="s">
        <v>97</v>
      </c>
      <c r="C19" s="7" t="s">
        <v>39</v>
      </c>
      <c r="D19" s="24">
        <f t="shared" ref="D19:O19" si="9">SUM(D20:D23)</f>
        <v>0</v>
      </c>
      <c r="E19" s="24">
        <f t="shared" si="9"/>
        <v>0</v>
      </c>
      <c r="F19" s="24">
        <f t="shared" si="9"/>
        <v>0</v>
      </c>
      <c r="G19" s="24">
        <f t="shared" si="9"/>
        <v>0</v>
      </c>
      <c r="H19" s="24">
        <f t="shared" si="9"/>
        <v>0</v>
      </c>
      <c r="I19" s="24">
        <f t="shared" si="9"/>
        <v>0</v>
      </c>
      <c r="J19" s="24">
        <f t="shared" si="9"/>
        <v>599.65</v>
      </c>
      <c r="K19" s="24">
        <f t="shared" si="9"/>
        <v>5</v>
      </c>
      <c r="L19" s="26">
        <f t="shared" si="9"/>
        <v>0</v>
      </c>
      <c r="M19" s="26">
        <f t="shared" si="9"/>
        <v>2432.6999999999998</v>
      </c>
      <c r="N19" s="24">
        <f t="shared" si="9"/>
        <v>4460</v>
      </c>
      <c r="O19" s="24">
        <f t="shared" si="9"/>
        <v>9312.1</v>
      </c>
    </row>
    <row r="20" spans="1:15">
      <c r="A20" s="46"/>
      <c r="B20" s="47"/>
      <c r="C20" s="5" t="s">
        <v>40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599.65</v>
      </c>
      <c r="K20" s="23">
        <v>5</v>
      </c>
      <c r="L20" s="30"/>
      <c r="M20" s="30">
        <v>2432.6999999999998</v>
      </c>
      <c r="N20" s="23">
        <v>4460</v>
      </c>
      <c r="O20" s="23">
        <v>9312.1</v>
      </c>
    </row>
    <row r="21" spans="1:15">
      <c r="A21" s="46"/>
      <c r="B21" s="47"/>
      <c r="C21" s="5" t="s">
        <v>41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30">
        <v>0</v>
      </c>
      <c r="M21" s="30">
        <v>0</v>
      </c>
      <c r="N21" s="23">
        <v>0</v>
      </c>
      <c r="O21" s="23">
        <v>0</v>
      </c>
    </row>
    <row r="22" spans="1:15">
      <c r="A22" s="46"/>
      <c r="B22" s="47"/>
      <c r="C22" s="5" t="s">
        <v>45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30">
        <v>0</v>
      </c>
      <c r="M22" s="30">
        <v>0</v>
      </c>
      <c r="N22" s="23">
        <v>0</v>
      </c>
      <c r="O22" s="23">
        <v>0</v>
      </c>
    </row>
    <row r="23" spans="1:15">
      <c r="A23" s="46"/>
      <c r="B23" s="47"/>
      <c r="C23" s="5" t="s">
        <v>43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30">
        <v>0</v>
      </c>
      <c r="M23" s="30">
        <v>0</v>
      </c>
      <c r="N23" s="23">
        <v>0</v>
      </c>
      <c r="O23" s="23">
        <v>0</v>
      </c>
    </row>
    <row r="24" spans="1:15">
      <c r="A24" s="46"/>
      <c r="B24" s="47" t="s">
        <v>46</v>
      </c>
      <c r="C24" s="7" t="s">
        <v>39</v>
      </c>
      <c r="D24" s="24">
        <f>SUM(D25:D28)</f>
        <v>0</v>
      </c>
      <c r="E24" s="24">
        <f t="shared" ref="E24:O24" si="10">SUM(E25:E28)</f>
        <v>0</v>
      </c>
      <c r="F24" s="24">
        <f t="shared" si="10"/>
        <v>0</v>
      </c>
      <c r="G24" s="24">
        <f t="shared" si="10"/>
        <v>0</v>
      </c>
      <c r="H24" s="24">
        <f t="shared" si="10"/>
        <v>0</v>
      </c>
      <c r="I24" s="24">
        <f t="shared" si="10"/>
        <v>0</v>
      </c>
      <c r="J24" s="24">
        <f t="shared" si="10"/>
        <v>0</v>
      </c>
      <c r="K24" s="24">
        <f t="shared" si="10"/>
        <v>0</v>
      </c>
      <c r="L24" s="26">
        <f t="shared" si="10"/>
        <v>0</v>
      </c>
      <c r="M24" s="26">
        <f t="shared" si="10"/>
        <v>0</v>
      </c>
      <c r="N24" s="24">
        <f t="shared" si="10"/>
        <v>0</v>
      </c>
      <c r="O24" s="24">
        <f t="shared" si="10"/>
        <v>0</v>
      </c>
    </row>
    <row r="25" spans="1:15">
      <c r="A25" s="46"/>
      <c r="B25" s="47"/>
      <c r="C25" s="5" t="s">
        <v>40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30">
        <v>0</v>
      </c>
      <c r="M25" s="30">
        <v>0</v>
      </c>
      <c r="N25" s="23">
        <v>0</v>
      </c>
      <c r="O25" s="23">
        <v>0</v>
      </c>
    </row>
    <row r="26" spans="1:15">
      <c r="A26" s="46"/>
      <c r="B26" s="47"/>
      <c r="C26" s="5" t="s">
        <v>41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30">
        <v>0</v>
      </c>
      <c r="M26" s="30">
        <v>0</v>
      </c>
      <c r="N26" s="23">
        <v>0</v>
      </c>
      <c r="O26" s="23">
        <v>0</v>
      </c>
    </row>
    <row r="27" spans="1:15">
      <c r="A27" s="46"/>
      <c r="B27" s="47"/>
      <c r="C27" s="5" t="s">
        <v>45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30">
        <v>0</v>
      </c>
      <c r="M27" s="30">
        <v>0</v>
      </c>
      <c r="N27" s="23">
        <v>0</v>
      </c>
      <c r="O27" s="23">
        <v>0</v>
      </c>
    </row>
    <row r="28" spans="1:15">
      <c r="A28" s="46"/>
      <c r="B28" s="47"/>
      <c r="C28" s="5" t="s">
        <v>43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30">
        <v>0</v>
      </c>
      <c r="M28" s="30">
        <v>0</v>
      </c>
      <c r="N28" s="23">
        <v>0</v>
      </c>
      <c r="O28" s="23">
        <v>0</v>
      </c>
    </row>
    <row r="29" spans="1:15">
      <c r="A29" s="46"/>
      <c r="B29" s="47" t="s">
        <v>47</v>
      </c>
      <c r="C29" s="7" t="s">
        <v>39</v>
      </c>
      <c r="D29" s="24">
        <f t="shared" ref="D29:O29" si="11">SUM(D30:D33)</f>
        <v>0</v>
      </c>
      <c r="E29" s="24">
        <f t="shared" si="11"/>
        <v>0</v>
      </c>
      <c r="F29" s="24">
        <f t="shared" si="11"/>
        <v>0</v>
      </c>
      <c r="G29" s="24">
        <f t="shared" si="11"/>
        <v>0</v>
      </c>
      <c r="H29" s="24">
        <f t="shared" si="11"/>
        <v>0</v>
      </c>
      <c r="I29" s="24">
        <f t="shared" si="11"/>
        <v>0</v>
      </c>
      <c r="J29" s="24">
        <f t="shared" si="11"/>
        <v>0</v>
      </c>
      <c r="K29" s="24">
        <f t="shared" si="11"/>
        <v>0</v>
      </c>
      <c r="L29" s="26">
        <f t="shared" si="11"/>
        <v>0</v>
      </c>
      <c r="M29" s="26">
        <f t="shared" si="11"/>
        <v>0</v>
      </c>
      <c r="N29" s="24">
        <f t="shared" si="11"/>
        <v>0</v>
      </c>
      <c r="O29" s="24">
        <f t="shared" si="11"/>
        <v>0</v>
      </c>
    </row>
    <row r="30" spans="1:15">
      <c r="A30" s="46"/>
      <c r="B30" s="47"/>
      <c r="C30" s="5" t="s">
        <v>40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30">
        <v>0</v>
      </c>
      <c r="M30" s="30">
        <v>0</v>
      </c>
      <c r="N30" s="23">
        <v>0</v>
      </c>
      <c r="O30" s="23">
        <v>0</v>
      </c>
    </row>
    <row r="31" spans="1:15">
      <c r="A31" s="46"/>
      <c r="B31" s="47"/>
      <c r="C31" s="5" t="s">
        <v>41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30">
        <v>0</v>
      </c>
      <c r="M31" s="30">
        <v>0</v>
      </c>
      <c r="N31" s="23">
        <v>0</v>
      </c>
      <c r="O31" s="23">
        <v>0</v>
      </c>
    </row>
    <row r="32" spans="1:15">
      <c r="A32" s="46"/>
      <c r="B32" s="47"/>
      <c r="C32" s="5" t="s">
        <v>45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30">
        <v>0</v>
      </c>
      <c r="M32" s="30">
        <v>0</v>
      </c>
      <c r="N32" s="23">
        <v>0</v>
      </c>
      <c r="O32" s="23">
        <v>0</v>
      </c>
    </row>
    <row r="33" spans="1:15">
      <c r="A33" s="46"/>
      <c r="B33" s="47"/>
      <c r="C33" s="5" t="s">
        <v>43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30">
        <v>0</v>
      </c>
      <c r="M33" s="30">
        <v>0</v>
      </c>
      <c r="N33" s="23">
        <v>0</v>
      </c>
      <c r="O33" s="23">
        <v>0</v>
      </c>
    </row>
    <row r="34" spans="1:15">
      <c r="A34" s="46"/>
      <c r="B34" s="47" t="s">
        <v>96</v>
      </c>
      <c r="C34" s="7" t="s">
        <v>39</v>
      </c>
      <c r="D34" s="24">
        <f t="shared" ref="D34:O34" si="12">SUM(D35:D38)</f>
        <v>35538.600000000006</v>
      </c>
      <c r="E34" s="24">
        <f t="shared" si="12"/>
        <v>34974.800000000003</v>
      </c>
      <c r="F34" s="24">
        <f t="shared" si="12"/>
        <v>32506.690000000002</v>
      </c>
      <c r="G34" s="24">
        <f t="shared" si="12"/>
        <v>35772</v>
      </c>
      <c r="H34" s="24">
        <f t="shared" si="12"/>
        <v>15304</v>
      </c>
      <c r="I34" s="24">
        <f t="shared" si="12"/>
        <v>5719.6</v>
      </c>
      <c r="J34" s="24">
        <f t="shared" si="12"/>
        <v>5585.6100000000006</v>
      </c>
      <c r="K34" s="24">
        <f t="shared" si="12"/>
        <v>7536.2</v>
      </c>
      <c r="L34" s="26">
        <f t="shared" si="12"/>
        <v>8093.1999999999989</v>
      </c>
      <c r="M34" s="26">
        <f t="shared" si="12"/>
        <v>5679.5</v>
      </c>
      <c r="N34" s="24">
        <f t="shared" si="12"/>
        <v>5291.2</v>
      </c>
      <c r="O34" s="24">
        <f t="shared" si="12"/>
        <v>5291.2</v>
      </c>
    </row>
    <row r="35" spans="1:15">
      <c r="A35" s="46"/>
      <c r="B35" s="47"/>
      <c r="C35" s="5" t="s">
        <v>40</v>
      </c>
      <c r="D35" s="23">
        <v>8122.7</v>
      </c>
      <c r="E35" s="23">
        <v>13951.3</v>
      </c>
      <c r="F35" s="23">
        <v>10016.69</v>
      </c>
      <c r="G35" s="23">
        <v>20703</v>
      </c>
      <c r="H35" s="23">
        <v>10506.7</v>
      </c>
      <c r="I35" s="23">
        <v>200</v>
      </c>
      <c r="J35" s="23">
        <v>1991.66</v>
      </c>
      <c r="K35" s="23">
        <v>729.2</v>
      </c>
      <c r="L35" s="30">
        <f>4721.4+500</f>
        <v>5221.3999999999996</v>
      </c>
      <c r="M35" s="30">
        <v>448.3</v>
      </c>
      <c r="N35" s="23">
        <v>60</v>
      </c>
      <c r="O35" s="23">
        <v>60</v>
      </c>
    </row>
    <row r="36" spans="1:15">
      <c r="A36" s="46"/>
      <c r="B36" s="47"/>
      <c r="C36" s="5" t="s">
        <v>41</v>
      </c>
      <c r="D36" s="23">
        <v>629</v>
      </c>
      <c r="E36" s="23">
        <v>410.5</v>
      </c>
      <c r="F36" s="23">
        <v>356</v>
      </c>
      <c r="G36" s="23">
        <v>429</v>
      </c>
      <c r="H36" s="23">
        <v>493.8</v>
      </c>
      <c r="I36" s="23">
        <v>761.6</v>
      </c>
      <c r="J36" s="23">
        <v>179.15</v>
      </c>
      <c r="K36" s="23">
        <v>3830.2</v>
      </c>
      <c r="L36" s="30">
        <v>153.19999999999999</v>
      </c>
      <c r="M36" s="30">
        <v>0</v>
      </c>
      <c r="N36" s="23">
        <v>0</v>
      </c>
      <c r="O36" s="23">
        <v>0</v>
      </c>
    </row>
    <row r="37" spans="1:15">
      <c r="A37" s="46"/>
      <c r="B37" s="47"/>
      <c r="C37" s="5" t="s">
        <v>45</v>
      </c>
      <c r="D37" s="23">
        <v>26786.9</v>
      </c>
      <c r="E37" s="23">
        <v>20613</v>
      </c>
      <c r="F37" s="23">
        <v>22134</v>
      </c>
      <c r="G37" s="23">
        <v>14640</v>
      </c>
      <c r="H37" s="23">
        <v>4303.5</v>
      </c>
      <c r="I37" s="23">
        <v>4758</v>
      </c>
      <c r="J37" s="23">
        <v>3414.8</v>
      </c>
      <c r="K37" s="23">
        <v>2976.8</v>
      </c>
      <c r="L37" s="30">
        <v>2718.6</v>
      </c>
      <c r="M37" s="30">
        <v>5231.2</v>
      </c>
      <c r="N37" s="23">
        <v>5231.2</v>
      </c>
      <c r="O37" s="23">
        <v>5231.2</v>
      </c>
    </row>
    <row r="38" spans="1:15">
      <c r="A38" s="46"/>
      <c r="B38" s="47"/>
      <c r="C38" s="5" t="s">
        <v>43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30">
        <v>0</v>
      </c>
      <c r="M38" s="30">
        <v>0</v>
      </c>
      <c r="N38" s="23">
        <v>0</v>
      </c>
      <c r="O38" s="23">
        <v>0</v>
      </c>
    </row>
    <row r="39" spans="1:15">
      <c r="A39" s="46"/>
      <c r="B39" s="47" t="s">
        <v>95</v>
      </c>
      <c r="C39" s="7" t="s">
        <v>39</v>
      </c>
      <c r="D39" s="24">
        <f t="shared" ref="D39:O39" si="13">SUM(D40:D43)</f>
        <v>0</v>
      </c>
      <c r="E39" s="24">
        <f t="shared" si="13"/>
        <v>0</v>
      </c>
      <c r="F39" s="24">
        <f t="shared" si="13"/>
        <v>0</v>
      </c>
      <c r="G39" s="24">
        <f t="shared" si="13"/>
        <v>0</v>
      </c>
      <c r="H39" s="24">
        <f t="shared" si="13"/>
        <v>3.1</v>
      </c>
      <c r="I39" s="24">
        <f t="shared" si="13"/>
        <v>0</v>
      </c>
      <c r="J39" s="24">
        <f t="shared" si="13"/>
        <v>0</v>
      </c>
      <c r="K39" s="24">
        <f t="shared" si="13"/>
        <v>0</v>
      </c>
      <c r="L39" s="26">
        <f t="shared" si="13"/>
        <v>0</v>
      </c>
      <c r="M39" s="26">
        <f t="shared" si="13"/>
        <v>0</v>
      </c>
      <c r="N39" s="24">
        <f t="shared" si="13"/>
        <v>0</v>
      </c>
      <c r="O39" s="24">
        <f t="shared" si="13"/>
        <v>0</v>
      </c>
    </row>
    <row r="40" spans="1:15">
      <c r="A40" s="46"/>
      <c r="B40" s="47"/>
      <c r="C40" s="5" t="s">
        <v>40</v>
      </c>
      <c r="D40" s="23">
        <v>0</v>
      </c>
      <c r="E40" s="23">
        <v>0</v>
      </c>
      <c r="F40" s="23">
        <v>0</v>
      </c>
      <c r="G40" s="23">
        <v>0</v>
      </c>
      <c r="H40" s="23">
        <v>3.1</v>
      </c>
      <c r="I40" s="23">
        <v>0</v>
      </c>
      <c r="J40" s="23">
        <v>0</v>
      </c>
      <c r="K40" s="23">
        <v>0</v>
      </c>
      <c r="L40" s="30">
        <v>0</v>
      </c>
      <c r="M40" s="30">
        <v>0</v>
      </c>
      <c r="N40" s="23">
        <v>0</v>
      </c>
      <c r="O40" s="23">
        <v>0</v>
      </c>
    </row>
    <row r="41" spans="1:15">
      <c r="A41" s="46"/>
      <c r="B41" s="47"/>
      <c r="C41" s="5" t="s">
        <v>41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30">
        <v>0</v>
      </c>
      <c r="M41" s="30">
        <v>0</v>
      </c>
      <c r="N41" s="23">
        <v>0</v>
      </c>
      <c r="O41" s="23">
        <v>0</v>
      </c>
    </row>
    <row r="42" spans="1:15">
      <c r="A42" s="46"/>
      <c r="B42" s="47"/>
      <c r="C42" s="5" t="s">
        <v>45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30">
        <v>0</v>
      </c>
      <c r="M42" s="30">
        <v>0</v>
      </c>
      <c r="N42" s="23">
        <v>0</v>
      </c>
      <c r="O42" s="23">
        <v>0</v>
      </c>
    </row>
    <row r="43" spans="1:15">
      <c r="A43" s="46"/>
      <c r="B43" s="47"/>
      <c r="C43" s="5" t="s">
        <v>43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30">
        <v>0</v>
      </c>
      <c r="M43" s="30">
        <v>0</v>
      </c>
      <c r="N43" s="23">
        <v>0</v>
      </c>
      <c r="O43" s="23">
        <v>0</v>
      </c>
    </row>
    <row r="44" spans="1:15">
      <c r="A44" s="46"/>
      <c r="B44" s="47" t="s">
        <v>120</v>
      </c>
      <c r="C44" s="7" t="s">
        <v>39</v>
      </c>
      <c r="D44" s="24">
        <f t="shared" ref="D44:O44" si="14">SUM(D45:D48)</f>
        <v>0</v>
      </c>
      <c r="E44" s="24">
        <f t="shared" si="14"/>
        <v>0</v>
      </c>
      <c r="F44" s="24">
        <f t="shared" si="14"/>
        <v>0</v>
      </c>
      <c r="G44" s="24">
        <f t="shared" si="14"/>
        <v>0</v>
      </c>
      <c r="H44" s="24">
        <f t="shared" si="14"/>
        <v>0</v>
      </c>
      <c r="I44" s="24">
        <f t="shared" si="14"/>
        <v>0</v>
      </c>
      <c r="J44" s="24">
        <f t="shared" si="14"/>
        <v>0</v>
      </c>
      <c r="K44" s="24">
        <f t="shared" si="14"/>
        <v>0</v>
      </c>
      <c r="L44" s="26">
        <f t="shared" si="14"/>
        <v>0</v>
      </c>
      <c r="M44" s="26">
        <f t="shared" si="14"/>
        <v>0</v>
      </c>
      <c r="N44" s="24">
        <f t="shared" si="14"/>
        <v>0</v>
      </c>
      <c r="O44" s="24">
        <f t="shared" si="14"/>
        <v>0</v>
      </c>
    </row>
    <row r="45" spans="1:15">
      <c r="A45" s="46"/>
      <c r="B45" s="47"/>
      <c r="C45" s="5" t="s">
        <v>40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v>0</v>
      </c>
      <c r="M45" s="30">
        <v>0</v>
      </c>
      <c r="N45" s="23">
        <v>0</v>
      </c>
      <c r="O45" s="23">
        <v>0</v>
      </c>
    </row>
    <row r="46" spans="1:15">
      <c r="A46" s="46"/>
      <c r="B46" s="47"/>
      <c r="C46" s="5" t="s">
        <v>41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30">
        <v>0</v>
      </c>
      <c r="M46" s="30">
        <v>0</v>
      </c>
      <c r="N46" s="23">
        <v>0</v>
      </c>
      <c r="O46" s="23">
        <v>0</v>
      </c>
    </row>
    <row r="47" spans="1:15">
      <c r="A47" s="46"/>
      <c r="B47" s="47"/>
      <c r="C47" s="5" t="s">
        <v>45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v>0</v>
      </c>
      <c r="M47" s="30">
        <v>0</v>
      </c>
      <c r="N47" s="23">
        <v>0</v>
      </c>
      <c r="O47" s="23">
        <v>0</v>
      </c>
    </row>
    <row r="48" spans="1:15">
      <c r="A48" s="46"/>
      <c r="B48" s="47"/>
      <c r="C48" s="5" t="s">
        <v>43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v>0</v>
      </c>
      <c r="M48" s="30">
        <v>0</v>
      </c>
      <c r="N48" s="23">
        <v>0</v>
      </c>
      <c r="O48" s="23">
        <v>0</v>
      </c>
    </row>
    <row r="49" spans="1:15">
      <c r="A49" s="46"/>
      <c r="B49" s="47" t="s">
        <v>48</v>
      </c>
      <c r="C49" s="7" t="s">
        <v>39</v>
      </c>
      <c r="D49" s="24">
        <f t="shared" ref="D49:O49" si="15">SUM(D50:D53)</f>
        <v>0</v>
      </c>
      <c r="E49" s="24">
        <f t="shared" si="15"/>
        <v>0</v>
      </c>
      <c r="F49" s="24">
        <f t="shared" si="15"/>
        <v>0</v>
      </c>
      <c r="G49" s="24">
        <f t="shared" si="15"/>
        <v>0</v>
      </c>
      <c r="H49" s="24">
        <f t="shared" si="15"/>
        <v>0</v>
      </c>
      <c r="I49" s="24">
        <f t="shared" si="15"/>
        <v>0</v>
      </c>
      <c r="J49" s="24">
        <f t="shared" si="15"/>
        <v>0</v>
      </c>
      <c r="K49" s="24">
        <f t="shared" si="15"/>
        <v>0</v>
      </c>
      <c r="L49" s="26">
        <f t="shared" si="15"/>
        <v>0</v>
      </c>
      <c r="M49" s="26">
        <f t="shared" si="15"/>
        <v>0</v>
      </c>
      <c r="N49" s="24">
        <f t="shared" si="15"/>
        <v>0</v>
      </c>
      <c r="O49" s="24">
        <f t="shared" si="15"/>
        <v>0</v>
      </c>
    </row>
    <row r="50" spans="1:15">
      <c r="A50" s="46"/>
      <c r="B50" s="47"/>
      <c r="C50" s="5" t="s">
        <v>40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30">
        <v>0</v>
      </c>
      <c r="M50" s="30">
        <v>0</v>
      </c>
      <c r="N50" s="23">
        <v>0</v>
      </c>
      <c r="O50" s="23">
        <v>0</v>
      </c>
    </row>
    <row r="51" spans="1:15">
      <c r="A51" s="46"/>
      <c r="B51" s="47"/>
      <c r="C51" s="5" t="s">
        <v>41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30">
        <v>0</v>
      </c>
      <c r="M51" s="30">
        <v>0</v>
      </c>
      <c r="N51" s="23">
        <v>0</v>
      </c>
      <c r="O51" s="23">
        <v>0</v>
      </c>
    </row>
    <row r="52" spans="1:15">
      <c r="A52" s="46"/>
      <c r="B52" s="47"/>
      <c r="C52" s="5" t="s">
        <v>45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30">
        <v>0</v>
      </c>
      <c r="M52" s="30">
        <v>0</v>
      </c>
      <c r="N52" s="23">
        <v>0</v>
      </c>
      <c r="O52" s="23">
        <v>0</v>
      </c>
    </row>
    <row r="53" spans="1:15">
      <c r="A53" s="46"/>
      <c r="B53" s="47"/>
      <c r="C53" s="5" t="s">
        <v>43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30">
        <v>0</v>
      </c>
      <c r="M53" s="30">
        <v>0</v>
      </c>
      <c r="N53" s="23">
        <v>0</v>
      </c>
      <c r="O53" s="23">
        <v>0</v>
      </c>
    </row>
    <row r="54" spans="1:15">
      <c r="A54" s="46" t="s">
        <v>93</v>
      </c>
      <c r="B54" s="47" t="s">
        <v>121</v>
      </c>
      <c r="C54" s="7" t="s">
        <v>39</v>
      </c>
      <c r="D54" s="24">
        <f t="shared" ref="D54:O54" si="16">SUM(D55:D58)</f>
        <v>4517</v>
      </c>
      <c r="E54" s="24">
        <f t="shared" si="16"/>
        <v>4996</v>
      </c>
      <c r="F54" s="24">
        <f t="shared" si="16"/>
        <v>5049</v>
      </c>
      <c r="G54" s="24">
        <f t="shared" si="16"/>
        <v>5021</v>
      </c>
      <c r="H54" s="24">
        <f t="shared" si="16"/>
        <v>5038</v>
      </c>
      <c r="I54" s="24">
        <f t="shared" si="16"/>
        <v>5657</v>
      </c>
      <c r="J54" s="24">
        <f t="shared" si="16"/>
        <v>6203.4900000000007</v>
      </c>
      <c r="K54" s="24">
        <f t="shared" si="16"/>
        <v>6155.9</v>
      </c>
      <c r="L54" s="26">
        <f t="shared" si="16"/>
        <v>8510</v>
      </c>
      <c r="M54" s="26">
        <f t="shared" si="16"/>
        <v>7941.2</v>
      </c>
      <c r="N54" s="24">
        <f t="shared" si="16"/>
        <v>7854</v>
      </c>
      <c r="O54" s="24">
        <f t="shared" si="16"/>
        <v>7854</v>
      </c>
    </row>
    <row r="55" spans="1:15">
      <c r="A55" s="46"/>
      <c r="B55" s="47"/>
      <c r="C55" s="5" t="s">
        <v>40</v>
      </c>
      <c r="D55" s="23">
        <f t="shared" ref="D55:O55" si="17">D60</f>
        <v>4517</v>
      </c>
      <c r="E55" s="23">
        <f t="shared" si="17"/>
        <v>4996</v>
      </c>
      <c r="F55" s="23">
        <f t="shared" si="17"/>
        <v>5049</v>
      </c>
      <c r="G55" s="23">
        <f t="shared" si="17"/>
        <v>5021</v>
      </c>
      <c r="H55" s="23">
        <f t="shared" si="17"/>
        <v>5038</v>
      </c>
      <c r="I55" s="23">
        <f t="shared" si="17"/>
        <v>5551</v>
      </c>
      <c r="J55" s="23">
        <f t="shared" si="17"/>
        <v>6031.35</v>
      </c>
      <c r="K55" s="23">
        <f t="shared" si="17"/>
        <v>5959</v>
      </c>
      <c r="L55" s="30">
        <f t="shared" si="17"/>
        <v>8374.2999999999993</v>
      </c>
      <c r="M55" s="30">
        <v>7941.2</v>
      </c>
      <c r="N55" s="23">
        <f t="shared" si="17"/>
        <v>7854</v>
      </c>
      <c r="O55" s="23">
        <f t="shared" si="17"/>
        <v>7854</v>
      </c>
    </row>
    <row r="56" spans="1:15">
      <c r="A56" s="46"/>
      <c r="B56" s="47"/>
      <c r="C56" s="5" t="s">
        <v>41</v>
      </c>
      <c r="D56" s="23">
        <f t="shared" ref="D56:O56" si="18">D61</f>
        <v>0</v>
      </c>
      <c r="E56" s="23">
        <f t="shared" si="18"/>
        <v>0</v>
      </c>
      <c r="F56" s="23">
        <f t="shared" si="18"/>
        <v>0</v>
      </c>
      <c r="G56" s="23">
        <f t="shared" si="18"/>
        <v>0</v>
      </c>
      <c r="H56" s="23">
        <f t="shared" si="18"/>
        <v>0</v>
      </c>
      <c r="I56" s="23">
        <f t="shared" si="18"/>
        <v>106</v>
      </c>
      <c r="J56" s="23">
        <f t="shared" si="18"/>
        <v>172.14</v>
      </c>
      <c r="K56" s="23">
        <f t="shared" si="18"/>
        <v>196.9</v>
      </c>
      <c r="L56" s="30">
        <f t="shared" si="18"/>
        <v>135.69999999999999</v>
      </c>
      <c r="M56" s="30">
        <f t="shared" si="18"/>
        <v>0</v>
      </c>
      <c r="N56" s="23">
        <f t="shared" si="18"/>
        <v>0</v>
      </c>
      <c r="O56" s="23">
        <f t="shared" si="18"/>
        <v>0</v>
      </c>
    </row>
    <row r="57" spans="1:15">
      <c r="A57" s="46"/>
      <c r="B57" s="47"/>
      <c r="C57" s="5" t="s">
        <v>45</v>
      </c>
      <c r="D57" s="23">
        <f t="shared" ref="D57:O57" si="19">D62</f>
        <v>0</v>
      </c>
      <c r="E57" s="23">
        <f t="shared" si="19"/>
        <v>0</v>
      </c>
      <c r="F57" s="23">
        <f t="shared" si="19"/>
        <v>0</v>
      </c>
      <c r="G57" s="23">
        <f t="shared" si="19"/>
        <v>0</v>
      </c>
      <c r="H57" s="23">
        <f t="shared" si="19"/>
        <v>0</v>
      </c>
      <c r="I57" s="23">
        <f t="shared" si="19"/>
        <v>0</v>
      </c>
      <c r="J57" s="23">
        <f t="shared" si="19"/>
        <v>0</v>
      </c>
      <c r="K57" s="23">
        <f t="shared" si="19"/>
        <v>0</v>
      </c>
      <c r="L57" s="30">
        <f t="shared" si="19"/>
        <v>0</v>
      </c>
      <c r="M57" s="30">
        <f t="shared" si="19"/>
        <v>0</v>
      </c>
      <c r="N57" s="23">
        <f t="shared" si="19"/>
        <v>0</v>
      </c>
      <c r="O57" s="23">
        <f t="shared" si="19"/>
        <v>0</v>
      </c>
    </row>
    <row r="58" spans="1:15">
      <c r="A58" s="46"/>
      <c r="B58" s="47"/>
      <c r="C58" s="5" t="s">
        <v>43</v>
      </c>
      <c r="D58" s="23">
        <f t="shared" ref="D58:O58" si="20">D63</f>
        <v>0</v>
      </c>
      <c r="E58" s="23">
        <f t="shared" si="20"/>
        <v>0</v>
      </c>
      <c r="F58" s="23">
        <f t="shared" si="20"/>
        <v>0</v>
      </c>
      <c r="G58" s="23">
        <f t="shared" si="20"/>
        <v>0</v>
      </c>
      <c r="H58" s="23">
        <f t="shared" si="20"/>
        <v>0</v>
      </c>
      <c r="I58" s="23">
        <f t="shared" si="20"/>
        <v>0</v>
      </c>
      <c r="J58" s="23">
        <f t="shared" si="20"/>
        <v>0</v>
      </c>
      <c r="K58" s="23">
        <f t="shared" si="20"/>
        <v>0</v>
      </c>
      <c r="L58" s="30">
        <f t="shared" si="20"/>
        <v>0</v>
      </c>
      <c r="M58" s="30">
        <f t="shared" si="20"/>
        <v>0</v>
      </c>
      <c r="N58" s="23">
        <f t="shared" si="20"/>
        <v>0</v>
      </c>
      <c r="O58" s="23">
        <f t="shared" si="20"/>
        <v>0</v>
      </c>
    </row>
    <row r="59" spans="1:15">
      <c r="A59" s="46" t="s">
        <v>49</v>
      </c>
      <c r="B59" s="47" t="s">
        <v>98</v>
      </c>
      <c r="C59" s="7" t="s">
        <v>39</v>
      </c>
      <c r="D59" s="24">
        <f t="shared" ref="D59:O59" si="21">SUM(D60:D63)</f>
        <v>4517</v>
      </c>
      <c r="E59" s="24">
        <f t="shared" si="21"/>
        <v>4996</v>
      </c>
      <c r="F59" s="24">
        <f t="shared" si="21"/>
        <v>5049</v>
      </c>
      <c r="G59" s="24">
        <f t="shared" si="21"/>
        <v>5021</v>
      </c>
      <c r="H59" s="24">
        <f t="shared" si="21"/>
        <v>5038</v>
      </c>
      <c r="I59" s="24">
        <f t="shared" si="21"/>
        <v>5657</v>
      </c>
      <c r="J59" s="24">
        <f t="shared" si="21"/>
        <v>6203.4900000000007</v>
      </c>
      <c r="K59" s="24">
        <f t="shared" si="21"/>
        <v>6155.9</v>
      </c>
      <c r="L59" s="26">
        <f t="shared" si="21"/>
        <v>8510</v>
      </c>
      <c r="M59" s="26">
        <f t="shared" si="21"/>
        <v>7941.2</v>
      </c>
      <c r="N59" s="24">
        <f t="shared" si="21"/>
        <v>7854</v>
      </c>
      <c r="O59" s="24">
        <f t="shared" si="21"/>
        <v>7854</v>
      </c>
    </row>
    <row r="60" spans="1:15">
      <c r="A60" s="46"/>
      <c r="B60" s="47"/>
      <c r="C60" s="5" t="s">
        <v>40</v>
      </c>
      <c r="D60" s="23">
        <v>4517</v>
      </c>
      <c r="E60" s="23">
        <v>4996</v>
      </c>
      <c r="F60" s="23">
        <v>5049</v>
      </c>
      <c r="G60" s="23">
        <v>5021</v>
      </c>
      <c r="H60" s="23">
        <v>5038</v>
      </c>
      <c r="I60" s="23">
        <v>5551</v>
      </c>
      <c r="J60" s="23">
        <v>6031.35</v>
      </c>
      <c r="K60" s="23">
        <v>5959</v>
      </c>
      <c r="L60" s="30">
        <v>8374.2999999999993</v>
      </c>
      <c r="M60" s="30">
        <v>7941.2</v>
      </c>
      <c r="N60" s="23">
        <v>7854</v>
      </c>
      <c r="O60" s="23">
        <v>7854</v>
      </c>
    </row>
    <row r="61" spans="1:15">
      <c r="A61" s="46"/>
      <c r="B61" s="47"/>
      <c r="C61" s="5" t="s">
        <v>41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106</v>
      </c>
      <c r="J61" s="23">
        <v>172.14</v>
      </c>
      <c r="K61" s="23">
        <v>196.9</v>
      </c>
      <c r="L61" s="30">
        <v>135.69999999999999</v>
      </c>
      <c r="M61" s="30">
        <v>0</v>
      </c>
      <c r="N61" s="23">
        <v>0</v>
      </c>
      <c r="O61" s="23">
        <v>0</v>
      </c>
    </row>
    <row r="62" spans="1:15">
      <c r="A62" s="46"/>
      <c r="B62" s="47"/>
      <c r="C62" s="5" t="s">
        <v>45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30">
        <v>0</v>
      </c>
      <c r="M62" s="30">
        <v>0</v>
      </c>
      <c r="N62" s="23">
        <v>0</v>
      </c>
      <c r="O62" s="23">
        <v>0</v>
      </c>
    </row>
    <row r="63" spans="1:15">
      <c r="A63" s="46"/>
      <c r="B63" s="47"/>
      <c r="C63" s="5" t="s">
        <v>43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30">
        <v>0</v>
      </c>
      <c r="M63" s="30">
        <v>0</v>
      </c>
      <c r="N63" s="23">
        <v>0</v>
      </c>
      <c r="O63" s="23">
        <v>0</v>
      </c>
    </row>
  </sheetData>
  <mergeCells count="30">
    <mergeCell ref="A24:A28"/>
    <mergeCell ref="B24:B28"/>
    <mergeCell ref="A59:A63"/>
    <mergeCell ref="B59:B63"/>
    <mergeCell ref="A54:A58"/>
    <mergeCell ref="B54:B58"/>
    <mergeCell ref="A44:A48"/>
    <mergeCell ref="B44:B48"/>
    <mergeCell ref="A49:A53"/>
    <mergeCell ref="B49:B53"/>
    <mergeCell ref="A29:A33"/>
    <mergeCell ref="B29:B33"/>
    <mergeCell ref="A34:A38"/>
    <mergeCell ref="B34:B38"/>
    <mergeCell ref="A39:A43"/>
    <mergeCell ref="B39:B43"/>
    <mergeCell ref="A9:A13"/>
    <mergeCell ref="B9:B13"/>
    <mergeCell ref="B14:B18"/>
    <mergeCell ref="A19:A23"/>
    <mergeCell ref="B19:B23"/>
    <mergeCell ref="A14:A18"/>
    <mergeCell ref="D1:O1"/>
    <mergeCell ref="D2:O2"/>
    <mergeCell ref="D3:O3"/>
    <mergeCell ref="A6:A7"/>
    <mergeCell ref="B6:B7"/>
    <mergeCell ref="C6:C7"/>
    <mergeCell ref="D6:O6"/>
    <mergeCell ref="A4:O4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>
      <selection activeCell="A4" sqref="A4:J4"/>
    </sheetView>
  </sheetViews>
  <sheetFormatPr defaultRowHeight="15"/>
  <cols>
    <col min="1" max="1" width="56.28515625" customWidth="1"/>
    <col min="2" max="2" width="15.85546875" customWidth="1"/>
    <col min="3" max="3" width="7.7109375" customWidth="1"/>
    <col min="4" max="4" width="7.85546875" customWidth="1"/>
    <col min="5" max="5" width="40.42578125" customWidth="1"/>
    <col min="6" max="6" width="19.7109375" customWidth="1"/>
  </cols>
  <sheetData>
    <row r="1" spans="1:15" ht="15" customHeight="1">
      <c r="D1" s="45" t="s">
        <v>84</v>
      </c>
      <c r="E1" s="45"/>
      <c r="F1" s="45"/>
      <c r="G1" s="45"/>
      <c r="H1" s="45"/>
      <c r="I1" s="45"/>
      <c r="J1" s="45"/>
      <c r="K1" s="2"/>
      <c r="L1" s="2"/>
      <c r="M1" s="2"/>
      <c r="N1" s="2"/>
      <c r="O1" s="2"/>
    </row>
    <row r="2" spans="1:15" ht="28.5" customHeight="1">
      <c r="D2" s="45" t="s">
        <v>31</v>
      </c>
      <c r="E2" s="45"/>
      <c r="F2" s="45"/>
      <c r="G2" s="45"/>
      <c r="H2" s="45"/>
      <c r="I2" s="45"/>
      <c r="J2" s="45"/>
      <c r="K2" s="2"/>
      <c r="L2" s="2"/>
      <c r="M2" s="2"/>
      <c r="N2" s="2"/>
      <c r="O2" s="2"/>
    </row>
    <row r="3" spans="1:15" ht="19.899999999999999" customHeight="1">
      <c r="D3" s="45" t="s">
        <v>136</v>
      </c>
      <c r="E3" s="45"/>
      <c r="F3" s="45"/>
      <c r="G3" s="45"/>
      <c r="H3" s="45"/>
      <c r="I3" s="45"/>
      <c r="J3" s="45"/>
      <c r="K3" s="2"/>
      <c r="L3" s="2"/>
      <c r="M3" s="2"/>
      <c r="N3" s="2"/>
      <c r="O3" s="2"/>
    </row>
    <row r="4" spans="1:15" ht="76.5" customHeight="1">
      <c r="A4" s="50" t="s">
        <v>34</v>
      </c>
      <c r="B4" s="50"/>
      <c r="C4" s="50"/>
      <c r="D4" s="50"/>
      <c r="E4" s="50"/>
      <c r="F4" s="50"/>
      <c r="G4" s="50"/>
      <c r="H4" s="50"/>
      <c r="I4" s="50"/>
      <c r="J4" s="50"/>
      <c r="K4" s="1"/>
      <c r="L4" s="1"/>
      <c r="M4" s="1"/>
      <c r="N4" s="1"/>
      <c r="O4" s="1"/>
    </row>
    <row r="6" spans="1:15" ht="26.25">
      <c r="A6" s="9" t="s">
        <v>50</v>
      </c>
      <c r="B6" s="54" t="s">
        <v>52</v>
      </c>
      <c r="C6" s="53" t="s">
        <v>53</v>
      </c>
      <c r="D6" s="53"/>
      <c r="E6" s="53" t="s">
        <v>54</v>
      </c>
      <c r="F6" s="53" t="s">
        <v>55</v>
      </c>
      <c r="G6" s="48" t="s">
        <v>116</v>
      </c>
      <c r="H6" s="48"/>
      <c r="I6" s="48"/>
      <c r="J6" s="48"/>
    </row>
    <row r="7" spans="1:15" ht="24.75">
      <c r="A7" s="9" t="s">
        <v>51</v>
      </c>
      <c r="B7" s="54"/>
      <c r="C7" s="10" t="s">
        <v>56</v>
      </c>
      <c r="D7" s="10" t="s">
        <v>57</v>
      </c>
      <c r="E7" s="53"/>
      <c r="F7" s="53"/>
      <c r="G7" s="37" t="s">
        <v>58</v>
      </c>
      <c r="H7" s="34" t="s">
        <v>59</v>
      </c>
      <c r="I7" s="34" t="s">
        <v>60</v>
      </c>
      <c r="J7" s="34" t="s">
        <v>131</v>
      </c>
    </row>
    <row r="8" spans="1: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38">
        <v>7</v>
      </c>
      <c r="H8" s="32">
        <v>8</v>
      </c>
      <c r="I8" s="32">
        <v>9</v>
      </c>
      <c r="J8" s="32">
        <v>10</v>
      </c>
    </row>
    <row r="9" spans="1:15" ht="51">
      <c r="A9" s="11" t="s">
        <v>61</v>
      </c>
      <c r="B9" s="12" t="s">
        <v>62</v>
      </c>
      <c r="C9" s="12" t="s">
        <v>62</v>
      </c>
      <c r="D9" s="12" t="s">
        <v>62</v>
      </c>
      <c r="E9" s="12" t="s">
        <v>62</v>
      </c>
      <c r="F9" s="13" t="s">
        <v>99</v>
      </c>
      <c r="G9" s="26">
        <f>G10+G27</f>
        <v>16603.2</v>
      </c>
      <c r="H9" s="26">
        <f>H10+H27</f>
        <v>16053.4</v>
      </c>
      <c r="I9" s="26">
        <f>I10+I27</f>
        <v>17605.2</v>
      </c>
      <c r="J9" s="26">
        <f>J10+J27</f>
        <v>22457.3</v>
      </c>
    </row>
    <row r="10" spans="1:15" ht="38.25">
      <c r="A10" s="11" t="s">
        <v>63</v>
      </c>
      <c r="B10" s="11" t="s">
        <v>6</v>
      </c>
      <c r="C10" s="11">
        <v>2014</v>
      </c>
      <c r="D10" s="11">
        <v>2025</v>
      </c>
      <c r="E10" s="3" t="s">
        <v>62</v>
      </c>
      <c r="F10" s="13" t="s">
        <v>82</v>
      </c>
      <c r="G10" s="26">
        <f t="shared" ref="G10:I10" si="0">G11+G14</f>
        <v>8093.2</v>
      </c>
      <c r="H10" s="26">
        <f t="shared" si="0"/>
        <v>8112.2</v>
      </c>
      <c r="I10" s="26">
        <f t="shared" si="0"/>
        <v>9751.2000000000007</v>
      </c>
      <c r="J10" s="26">
        <f t="shared" ref="J10" si="1">J11+J14</f>
        <v>14603.3</v>
      </c>
    </row>
    <row r="11" spans="1:15" ht="54" customHeight="1">
      <c r="A11" s="11" t="s">
        <v>64</v>
      </c>
      <c r="B11" s="11" t="s">
        <v>6</v>
      </c>
      <c r="C11" s="11">
        <v>2014</v>
      </c>
      <c r="D11" s="11">
        <v>2025</v>
      </c>
      <c r="E11" s="11" t="s">
        <v>117</v>
      </c>
      <c r="F11" s="13" t="s">
        <v>83</v>
      </c>
      <c r="G11" s="27"/>
      <c r="H11" s="27">
        <f>H20+H21</f>
        <v>2432.6999999999998</v>
      </c>
      <c r="I11" s="27">
        <f>I21</f>
        <v>4460</v>
      </c>
      <c r="J11" s="27">
        <f>J21</f>
        <v>9312.1</v>
      </c>
    </row>
    <row r="12" spans="1:15" ht="63.75">
      <c r="A12" s="11" t="s">
        <v>65</v>
      </c>
      <c r="B12" s="12" t="s">
        <v>6</v>
      </c>
      <c r="C12" s="11">
        <v>2014</v>
      </c>
      <c r="D12" s="11">
        <v>2025</v>
      </c>
      <c r="E12" s="11" t="s">
        <v>100</v>
      </c>
      <c r="F12" s="13" t="s">
        <v>62</v>
      </c>
      <c r="G12" s="28">
        <v>0</v>
      </c>
      <c r="H12" s="28">
        <v>0</v>
      </c>
      <c r="I12" s="28">
        <v>0</v>
      </c>
      <c r="J12" s="28">
        <v>0</v>
      </c>
    </row>
    <row r="13" spans="1:15" ht="25.5">
      <c r="A13" s="11" t="s">
        <v>66</v>
      </c>
      <c r="B13" s="12" t="s">
        <v>6</v>
      </c>
      <c r="C13" s="11">
        <v>2014</v>
      </c>
      <c r="D13" s="11">
        <v>2025</v>
      </c>
      <c r="E13" s="11" t="s">
        <v>67</v>
      </c>
      <c r="F13" s="13"/>
      <c r="G13" s="28">
        <v>0</v>
      </c>
      <c r="H13" s="28">
        <v>0</v>
      </c>
      <c r="I13" s="28">
        <v>0</v>
      </c>
      <c r="J13" s="28">
        <v>0</v>
      </c>
    </row>
    <row r="14" spans="1:15" ht="89.25">
      <c r="A14" s="11" t="s">
        <v>132</v>
      </c>
      <c r="B14" s="12" t="s">
        <v>6</v>
      </c>
      <c r="C14" s="11">
        <v>2014</v>
      </c>
      <c r="D14" s="11">
        <v>2025</v>
      </c>
      <c r="E14" s="11" t="s">
        <v>101</v>
      </c>
      <c r="F14" s="13" t="s">
        <v>103</v>
      </c>
      <c r="G14" s="29">
        <f>G15+G16+G17+G18+G20+G22+G23+G24+G25+G26+G19</f>
        <v>8093.2</v>
      </c>
      <c r="H14" s="29">
        <f>H15+H16</f>
        <v>5679.5</v>
      </c>
      <c r="I14" s="29">
        <f>I15+I16+I17+I18+I20+I22+I23+I24+I25+I26</f>
        <v>5291.2</v>
      </c>
      <c r="J14" s="29">
        <f t="shared" ref="J14" si="2">J15+J16+J17+J18+J20+J22+J23+J24+J25+J26</f>
        <v>5291.2</v>
      </c>
    </row>
    <row r="15" spans="1:15">
      <c r="A15" s="11" t="s">
        <v>68</v>
      </c>
      <c r="B15" s="12" t="s">
        <v>6</v>
      </c>
      <c r="C15" s="11">
        <v>2014</v>
      </c>
      <c r="D15" s="11">
        <v>2025</v>
      </c>
      <c r="E15" s="11"/>
      <c r="F15" s="13" t="s">
        <v>104</v>
      </c>
      <c r="G15" s="30">
        <v>3218.6</v>
      </c>
      <c r="H15" s="30">
        <v>5291.2</v>
      </c>
      <c r="I15" s="30">
        <v>5291.2</v>
      </c>
      <c r="J15" s="30">
        <v>5291.2</v>
      </c>
    </row>
    <row r="16" spans="1:15" ht="63.75">
      <c r="A16" s="11" t="s">
        <v>69</v>
      </c>
      <c r="B16" s="12" t="s">
        <v>6</v>
      </c>
      <c r="C16" s="11">
        <v>2014</v>
      </c>
      <c r="D16" s="11">
        <v>2025</v>
      </c>
      <c r="E16" s="11"/>
      <c r="F16" s="13" t="s">
        <v>105</v>
      </c>
      <c r="G16" s="30">
        <v>4721.3999999999996</v>
      </c>
      <c r="H16" s="30">
        <v>388.3</v>
      </c>
      <c r="I16" s="30">
        <v>0</v>
      </c>
      <c r="J16" s="30">
        <v>0</v>
      </c>
    </row>
    <row r="17" spans="1:10" ht="38.25">
      <c r="A17" s="11" t="s">
        <v>70</v>
      </c>
      <c r="B17" s="12" t="s">
        <v>6</v>
      </c>
      <c r="C17" s="11">
        <v>2014</v>
      </c>
      <c r="D17" s="11">
        <v>2025</v>
      </c>
      <c r="E17" s="11"/>
      <c r="F17" s="13" t="s">
        <v>106</v>
      </c>
      <c r="G17" s="28">
        <v>0</v>
      </c>
      <c r="H17" s="28">
        <v>0</v>
      </c>
      <c r="I17" s="28">
        <v>0</v>
      </c>
      <c r="J17" s="28">
        <v>0</v>
      </c>
    </row>
    <row r="18" spans="1:10" ht="51" customHeight="1">
      <c r="A18" s="40" t="s">
        <v>71</v>
      </c>
      <c r="B18" s="40" t="s">
        <v>6</v>
      </c>
      <c r="C18" s="42">
        <v>2014</v>
      </c>
      <c r="D18" s="55">
        <v>2025</v>
      </c>
      <c r="E18" s="57"/>
      <c r="F18" s="13" t="s">
        <v>107</v>
      </c>
      <c r="G18" s="28">
        <v>0</v>
      </c>
      <c r="H18" s="28">
        <v>0</v>
      </c>
      <c r="I18" s="28">
        <v>0</v>
      </c>
      <c r="J18" s="28">
        <v>0</v>
      </c>
    </row>
    <row r="19" spans="1:10" ht="15.75" customHeight="1">
      <c r="A19" s="41"/>
      <c r="B19" s="41"/>
      <c r="C19" s="43"/>
      <c r="D19" s="56"/>
      <c r="E19" s="58"/>
      <c r="F19" s="13" t="s">
        <v>133</v>
      </c>
      <c r="G19" s="28">
        <v>153.19999999999999</v>
      </c>
      <c r="H19" s="28">
        <v>0</v>
      </c>
      <c r="I19" s="28">
        <v>0</v>
      </c>
      <c r="J19" s="28">
        <v>0</v>
      </c>
    </row>
    <row r="20" spans="1:10">
      <c r="A20" s="55" t="s">
        <v>72</v>
      </c>
      <c r="B20" s="40" t="s">
        <v>6</v>
      </c>
      <c r="C20" s="42">
        <v>2014</v>
      </c>
      <c r="D20" s="55">
        <v>2025</v>
      </c>
      <c r="E20" s="57"/>
      <c r="F20" s="13" t="s">
        <v>108</v>
      </c>
      <c r="G20" s="28">
        <v>0</v>
      </c>
      <c r="H20" s="28">
        <v>500</v>
      </c>
      <c r="I20" s="28">
        <v>0</v>
      </c>
      <c r="J20" s="28">
        <v>0</v>
      </c>
    </row>
    <row r="21" spans="1:10">
      <c r="A21" s="56"/>
      <c r="B21" s="41"/>
      <c r="C21" s="43"/>
      <c r="D21" s="56"/>
      <c r="E21" s="58"/>
      <c r="F21" s="13" t="s">
        <v>134</v>
      </c>
      <c r="G21" s="28">
        <v>0</v>
      </c>
      <c r="H21" s="28">
        <v>1932.7</v>
      </c>
      <c r="I21" s="28">
        <v>4460</v>
      </c>
      <c r="J21" s="28">
        <v>9312.1</v>
      </c>
    </row>
    <row r="22" spans="1:10" ht="38.25">
      <c r="A22" s="11" t="s">
        <v>73</v>
      </c>
      <c r="B22" s="12" t="s">
        <v>6</v>
      </c>
      <c r="C22" s="11">
        <v>2014</v>
      </c>
      <c r="D22" s="11">
        <v>2025</v>
      </c>
      <c r="E22" s="12"/>
      <c r="F22" s="13" t="s">
        <v>109</v>
      </c>
      <c r="G22" s="28">
        <v>0</v>
      </c>
      <c r="H22" s="28">
        <v>0</v>
      </c>
      <c r="I22" s="28">
        <v>0</v>
      </c>
      <c r="J22" s="28">
        <v>0</v>
      </c>
    </row>
    <row r="23" spans="1:10" ht="51">
      <c r="A23" s="11" t="s">
        <v>74</v>
      </c>
      <c r="B23" s="12" t="s">
        <v>6</v>
      </c>
      <c r="C23" s="11">
        <v>2014</v>
      </c>
      <c r="D23" s="11">
        <v>2025</v>
      </c>
      <c r="E23" s="11" t="s">
        <v>122</v>
      </c>
      <c r="F23" s="13" t="s">
        <v>110</v>
      </c>
      <c r="G23" s="28">
        <v>0</v>
      </c>
      <c r="H23" s="28">
        <v>0</v>
      </c>
      <c r="I23" s="28">
        <v>0</v>
      </c>
      <c r="J23" s="28">
        <v>0</v>
      </c>
    </row>
    <row r="24" spans="1:10" ht="25.5">
      <c r="A24" s="11" t="s">
        <v>75</v>
      </c>
      <c r="B24" s="12" t="s">
        <v>6</v>
      </c>
      <c r="C24" s="11">
        <v>2014</v>
      </c>
      <c r="D24" s="11">
        <v>2025</v>
      </c>
      <c r="E24" s="11"/>
      <c r="F24" s="13" t="s">
        <v>111</v>
      </c>
      <c r="G24" s="28">
        <v>0</v>
      </c>
      <c r="H24" s="28">
        <v>0</v>
      </c>
      <c r="I24" s="28">
        <v>0</v>
      </c>
      <c r="J24" s="28">
        <v>0</v>
      </c>
    </row>
    <row r="25" spans="1:10" ht="38.25">
      <c r="A25" s="11" t="s">
        <v>76</v>
      </c>
      <c r="B25" s="12" t="s">
        <v>6</v>
      </c>
      <c r="C25" s="11">
        <v>2014</v>
      </c>
      <c r="D25" s="11">
        <v>2025</v>
      </c>
      <c r="E25" s="11" t="s">
        <v>77</v>
      </c>
      <c r="F25" s="13"/>
      <c r="G25" s="28">
        <v>0</v>
      </c>
      <c r="H25" s="28">
        <v>0</v>
      </c>
      <c r="I25" s="28">
        <v>0</v>
      </c>
      <c r="J25" s="28">
        <v>0</v>
      </c>
    </row>
    <row r="26" spans="1:10" ht="38.25">
      <c r="A26" s="11" t="s">
        <v>78</v>
      </c>
      <c r="B26" s="12" t="s">
        <v>6</v>
      </c>
      <c r="C26" s="11">
        <v>2014</v>
      </c>
      <c r="D26" s="11">
        <v>2025</v>
      </c>
      <c r="E26" s="11" t="s">
        <v>79</v>
      </c>
      <c r="F26" s="13"/>
      <c r="G26" s="28">
        <v>0</v>
      </c>
      <c r="H26" s="28">
        <v>0</v>
      </c>
      <c r="I26" s="28">
        <v>0</v>
      </c>
      <c r="J26" s="28">
        <v>0</v>
      </c>
    </row>
    <row r="27" spans="1:10" ht="63.75">
      <c r="A27" s="11" t="s">
        <v>102</v>
      </c>
      <c r="B27" s="12" t="s">
        <v>6</v>
      </c>
      <c r="C27" s="11">
        <v>2014</v>
      </c>
      <c r="D27" s="11">
        <v>2025</v>
      </c>
      <c r="E27" s="11"/>
      <c r="F27" s="13" t="s">
        <v>112</v>
      </c>
      <c r="G27" s="31">
        <f t="shared" ref="G27:J27" si="3">G28</f>
        <v>8510</v>
      </c>
      <c r="H27" s="31">
        <f t="shared" si="3"/>
        <v>7941.2</v>
      </c>
      <c r="I27" s="31">
        <f t="shared" si="3"/>
        <v>7854</v>
      </c>
      <c r="J27" s="31">
        <f t="shared" si="3"/>
        <v>7854</v>
      </c>
    </row>
    <row r="28" spans="1:10" ht="38.25">
      <c r="A28" s="11" t="s">
        <v>80</v>
      </c>
      <c r="B28" s="12" t="s">
        <v>6</v>
      </c>
      <c r="C28" s="11">
        <v>2014</v>
      </c>
      <c r="D28" s="11">
        <v>2025</v>
      </c>
      <c r="E28" s="11"/>
      <c r="F28" s="13" t="s">
        <v>113</v>
      </c>
      <c r="G28" s="27">
        <f t="shared" ref="G28:I28" si="4">G29+G30</f>
        <v>8510</v>
      </c>
      <c r="H28" s="27">
        <f t="shared" si="4"/>
        <v>7941.2</v>
      </c>
      <c r="I28" s="27">
        <f t="shared" si="4"/>
        <v>7854</v>
      </c>
      <c r="J28" s="27">
        <f t="shared" ref="J28" si="5">J29+J30</f>
        <v>7854</v>
      </c>
    </row>
    <row r="29" spans="1:10" ht="25.5">
      <c r="A29" s="11" t="s">
        <v>81</v>
      </c>
      <c r="B29" s="12" t="s">
        <v>6</v>
      </c>
      <c r="C29" s="11">
        <v>2014</v>
      </c>
      <c r="D29" s="11">
        <v>2025</v>
      </c>
      <c r="E29" s="12"/>
      <c r="F29" s="13" t="s">
        <v>114</v>
      </c>
      <c r="G29" s="28">
        <v>8510</v>
      </c>
      <c r="H29" s="28">
        <v>7941.2</v>
      </c>
      <c r="I29" s="30">
        <v>7854</v>
      </c>
      <c r="J29" s="30">
        <v>7854</v>
      </c>
    </row>
    <row r="30" spans="1:10" ht="51">
      <c r="A30" s="11" t="s">
        <v>71</v>
      </c>
      <c r="B30" s="12" t="s">
        <v>6</v>
      </c>
      <c r="C30" s="11">
        <v>2014</v>
      </c>
      <c r="D30" s="11">
        <v>2015</v>
      </c>
      <c r="E30" s="12"/>
      <c r="F30" s="21" t="s">
        <v>115</v>
      </c>
      <c r="G30" s="28">
        <v>0</v>
      </c>
      <c r="H30" s="28">
        <v>0</v>
      </c>
      <c r="I30" s="28">
        <v>0</v>
      </c>
      <c r="J30" s="28">
        <v>0</v>
      </c>
    </row>
  </sheetData>
  <mergeCells count="14">
    <mergeCell ref="A20:A21"/>
    <mergeCell ref="D20:D21"/>
    <mergeCell ref="E20:E21"/>
    <mergeCell ref="D18:D19"/>
    <mergeCell ref="E18:E19"/>
    <mergeCell ref="E6:E7"/>
    <mergeCell ref="F6:F7"/>
    <mergeCell ref="G6:J6"/>
    <mergeCell ref="D1:J1"/>
    <mergeCell ref="D2:J2"/>
    <mergeCell ref="D3:J3"/>
    <mergeCell ref="A4:J4"/>
    <mergeCell ref="B6:B7"/>
    <mergeCell ref="C6:D6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4</vt:lpstr>
      <vt:lpstr>Приложение 5</vt:lpstr>
      <vt:lpstr>Приложение 6</vt:lpstr>
      <vt:lpstr>Лист2</vt:lpstr>
      <vt:lpstr>Лист3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МАРИЯ_ИВАНОВНА</cp:lastModifiedBy>
  <cp:lastPrinted>2023-06-09T06:14:06Z</cp:lastPrinted>
  <dcterms:created xsi:type="dcterms:W3CDTF">2022-08-02T13:35:54Z</dcterms:created>
  <dcterms:modified xsi:type="dcterms:W3CDTF">2023-06-09T06:14:49Z</dcterms:modified>
</cp:coreProperties>
</file>