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Лист1" sheetId="1" r:id="rId1"/>
    <sheet name="Лист4" sheetId="2" r:id="rId2"/>
  </sheets>
  <definedNames>
    <definedName name="_xlnm.Print_Titles" localSheetId="1">'Лист4'!$18:$19</definedName>
  </definedNames>
  <calcPr fullCalcOnLoad="1"/>
</workbook>
</file>

<file path=xl/sharedStrings.xml><?xml version="1.0" encoding="utf-8"?>
<sst xmlns="http://schemas.openxmlformats.org/spreadsheetml/2006/main" count="1481" uniqueCount="229">
  <si>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</si>
  <si>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Доходы от продажи земельных участ-ков, находящихся в  государственной и муниципальной собственности (за иск-лючением земельных участков авто-номных учреждений, а также земельных участков государственных и муниципальных предприятий, в том числе казенных)</t>
  </si>
  <si>
    <t>ШТРАФЫ, САНКЦИИ, ВОЗМЕЩЕ-НИЕ УЩЕРБА</t>
  </si>
  <si>
    <r>
      <t>Доходы, получаемые в виде арендной платы за земли после разграничения государственной собственности на  землю, а также средства от</t>
    </r>
    <r>
      <rPr>
        <strike/>
        <sz val="13"/>
        <color indexed="10"/>
        <rFont val="Times New Roman"/>
        <family val="1"/>
      </rPr>
      <t xml:space="preserve">  </t>
    </r>
    <r>
      <rPr>
        <sz val="13"/>
        <rFont val="Times New Roman"/>
        <family val="1"/>
      </rPr>
      <t xml:space="preserve"> продажи права на заключение договоров</t>
    </r>
    <r>
      <rPr>
        <strike/>
        <sz val="13"/>
        <color indexed="10"/>
        <rFont val="Times New Roman"/>
        <family val="1"/>
      </rPr>
      <t xml:space="preserve">  </t>
    </r>
    <r>
      <rPr>
        <sz val="13"/>
        <rFont val="Times New Roman"/>
        <family val="1"/>
      </rPr>
      <t>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предприя-тий, в том числе казенных)</t>
    </r>
  </si>
  <si>
    <t>ДОХОДЫ ОТ ИСПОЛЬЗОВАНИЯ ИМУЩЕСТВА, НАХОДЯЩЕГОСЯ В ГОСУДАРСТВЕННОЙ И МУНИЦИ-ПАЛЬНОЙ СОБСТВЕННОСТИ</t>
  </si>
  <si>
    <t>Доходы, получаемые в виде арендной либо иной платы за передачу в возмезд-ное пользование государственного и муниципального имущества (за исклю-чением имущества автономных учреж-дений, а также имущества государст-венных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</si>
  <si>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государст-венная собственность на которые не разграничена, а также средства от про-дажи права на заключение договоров аренды указанных земельных участков</t>
  </si>
  <si>
    <t>Платежи от государственных и муници-пальных унитарных предприятий</t>
  </si>
  <si>
    <t>ДОХОДЫ ОТ ПРОДАЖИ МАТЕ-РИАЛЬНЫХ И НЕМАТЕРИАЛЬНЫХ АКТИВОВ</t>
  </si>
  <si>
    <t xml:space="preserve"> </t>
  </si>
  <si>
    <t>_________</t>
  </si>
  <si>
    <t>Прочие поступления от денежных взысканий (штрафов) и иных сумм в возмещение ущерба</t>
  </si>
  <si>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</si>
  <si>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</si>
  <si>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</si>
  <si>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</si>
  <si>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</si>
  <si>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</si>
  <si>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</si>
  <si>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</si>
  <si>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</si>
  <si>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</si>
  <si>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</si>
  <si>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</si>
  <si>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</si>
  <si>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</si>
  <si>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</si>
  <si>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</si>
  <si>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</si>
  <si>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</si>
  <si>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</si>
  <si>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</si>
  <si>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</si>
  <si>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</si>
  <si>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</si>
  <si>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</si>
  <si>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021</t>
  </si>
  <si>
    <t>022</t>
  </si>
  <si>
    <t>030</t>
  </si>
  <si>
    <t>040</t>
  </si>
  <si>
    <t>050</t>
  </si>
  <si>
    <t>03</t>
  </si>
  <si>
    <t>120</t>
  </si>
  <si>
    <t>05</t>
  </si>
  <si>
    <t>НАЛОГИ НА СОВОКУПНЫЙ ДОХОД</t>
  </si>
  <si>
    <t>06</t>
  </si>
  <si>
    <t>04</t>
  </si>
  <si>
    <t>07</t>
  </si>
  <si>
    <t>08</t>
  </si>
  <si>
    <t>09</t>
  </si>
  <si>
    <t>Налог с продаж</t>
  </si>
  <si>
    <t>11</t>
  </si>
  <si>
    <t>12</t>
  </si>
  <si>
    <t>ПЛАТЕЖИ ПРИ ПОЛЬЗОВАНИИ ПРИРОДНЫМИ РЕСУРСАМИ</t>
  </si>
  <si>
    <t xml:space="preserve">000 </t>
  </si>
  <si>
    <t>140</t>
  </si>
  <si>
    <t>16</t>
  </si>
  <si>
    <t>21</t>
  </si>
  <si>
    <t>90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</si>
  <si>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</si>
  <si>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</si>
  <si>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</si>
  <si>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</si>
  <si>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</si>
  <si>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>024</t>
  </si>
  <si>
    <t xml:space="preserve">Всего </t>
  </si>
  <si>
    <t>_________________</t>
  </si>
  <si>
    <t>______________</t>
  </si>
  <si>
    <t>Единый сельскохозяйственный налог</t>
  </si>
  <si>
    <t>Плата за негативное воздействие на окружающую среду</t>
  </si>
  <si>
    <t>14</t>
  </si>
  <si>
    <t>420</t>
  </si>
  <si>
    <t>Иные межбюджетные трансферты</t>
  </si>
  <si>
    <t>068</t>
  </si>
  <si>
    <t>003</t>
  </si>
  <si>
    <t>ГОСУДАРСТВЕННАЯ ПОШЛИНА</t>
  </si>
  <si>
    <t>Налог на доходы физических лиц с до-ходов, облагаемых по налоговой ставке, установленной пунктом 1 статьи 224 Налогового кодекса Российской Федерации</t>
  </si>
  <si>
    <t>025</t>
  </si>
  <si>
    <t xml:space="preserve">Дотации бюджетам субъектов Россий-ской Федерации и муниципальных образований </t>
  </si>
  <si>
    <t>Субсидии бюджетам субъектов Россий-ской Федерации и муниципальных обра-зований (межбюджетные субсидии)</t>
  </si>
  <si>
    <t>Субвенции бюджетам субъектов Рос-сийской Федерации и муниципальных образований</t>
  </si>
  <si>
    <t>Доходы от сдачи в аренду имущества, находящегося в оперативном управле-нии органов государственной власти, органов местного самоуправления, государственных внебюджетных фон-дов и созданных ими учреждений (за исключением имущества автономных учреждений)</t>
  </si>
  <si>
    <t>Налог на доходы физических лиц с до-ходов,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за-регистрированными в качестве инди-видуальных предпринимателей, част-ных нотариусов и других лиц, зани-мающихся частной практикой</t>
  </si>
  <si>
    <t>Налог на доходы физических лиц с до-ходов,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предприни-мателей, частных нотариусов и других лиц, занимающихся частной практикой</t>
  </si>
  <si>
    <t>ЗАДОЛЖЕННОСТЬ И ПЕРЕРАСЧЕТЫ ПО ОТМЕНЕННЫМ НАЛОГАМ, СБОРАМ И ИНЫМ ОБЯЗАТЕЛЬНЫМ ПЛАТЕЖАМ</t>
  </si>
  <si>
    <t>НАЛОГОВЫЕ    И    НЕНАЛОГОВЫЕ    ДОХОДЫ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</si>
  <si>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</si>
  <si>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юрисдикции,мировыми судьями (за исключением государственной пошлины по делам, рассматриваемым Верховным Судом Российской Федерации)</t>
  </si>
  <si>
    <t>Государственная пошлина за государственную регистрацию транспортных средств и иные юридические значимые действия, связанные с изменениями и выдачей документов на транспортные средства, выдачей регистрационных знаков</t>
  </si>
  <si>
    <t>10</t>
  </si>
  <si>
    <t>Доходы, получаемые в виде арендной платы за земельные участки, государст-венная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</si>
  <si>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 xml:space="preserve">Доходы, получаемые в виде арендной платы, а также средства от продажи права на </t>
    </r>
    <r>
      <rPr>
        <strike/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</t>
    </r>
    <r>
      <rPr>
        <strike/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унитарных предприятий, в том числе казенных)</t>
    </r>
  </si>
  <si>
    <t>035</t>
  </si>
  <si>
    <t>Доходы от сдачи в аренду имущества, находящегося в оперативном управле-нии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</si>
  <si>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 от перечисления части прибы-ли,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</si>
  <si>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014</t>
  </si>
  <si>
    <t>Доходы от продажи земельных участ-ков, государственная собственность на которые не разграничена и которые расположены в границах поселений</t>
  </si>
  <si>
    <t xml:space="preserve">Денежные взыскания (штрафы) за нару-шение законодательства о налогах и сборах, предусмотренные статьями 116, 117, 118, пунктами 1 и 2 статьи 120, статьями 125, 126, 128, 129, 1, 132, 133, 134, 135, 135.1 Налогового кодекса Российской Федерации 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</si>
  <si>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</si>
  <si>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Денежные взыскания (штрафы) за нарушение законодательства о применении контрольно-кассовой техники при осуществлении наличных деннежных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</si>
  <si>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возме-щение ущерба имуществу, зачисляемые в бюджеты муниципальных районов</t>
  </si>
  <si>
    <t>27</t>
  </si>
  <si>
    <t>Денежные взыскания (штрафы) за нарушение Федерального закона "О пожарной безопасности"</t>
  </si>
  <si>
    <t>30</t>
  </si>
  <si>
    <t xml:space="preserve">Денежные взыскания (штрафы) за административные правонарушения в области дорожного движения </t>
  </si>
  <si>
    <t>410</t>
  </si>
  <si>
    <t>Доходы от реализации имущества, нахдящегося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</si>
  <si>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  к  Решению Собрания депутатов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</si>
  <si>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</si>
  <si>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</si>
  <si>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 на 2008 год"</t>
  </si>
  <si>
    <t>на 2008 год</t>
  </si>
  <si>
    <t xml:space="preserve">Дотации бюджетам муниципальных районов на выравнивание бюджетной обеспеченности 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</si>
  <si>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</si>
  <si>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Субсидии бюджетам муниципальных районов на комплектование книжных фондов библиотек муниципальных образований </t>
  </si>
  <si>
    <t>077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</si>
  <si>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</si>
  <si>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999</t>
  </si>
  <si>
    <t>Прочие субсидии бюджетам муниципальных образований</t>
  </si>
  <si>
    <t xml:space="preserve">Субвенции бюджетам муниципальных образований на государственную регистрацию актов гражданского состояния </t>
  </si>
  <si>
    <t>027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</si>
  <si>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</si>
  <si>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</si>
  <si>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и на выполнение передаваемых полномочий субъектов Российской Федерации</t>
  </si>
  <si>
    <t xml:space="preserve">                    ПРИЛОЖЕНИЕ № 5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</si>
  <si>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</si>
  <si>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от 28 ноября 2007 года </t>
  </si>
  <si>
    <t>033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</si>
  <si>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</si>
  <si>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051</t>
  </si>
  <si>
    <t>Субсидии бюджетам муниципальных районов на реализацию федеральных целевых программ</t>
  </si>
  <si>
    <t>088</t>
  </si>
  <si>
    <t>0001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</si>
  <si>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коропрации Фонд содействия реформированию жилищно-коммунального хозяйства</t>
  </si>
  <si>
    <t>0002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</si>
  <si>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коропрации Фонд содействия реформированию жилищно-коммунального хозяйства</t>
  </si>
  <si>
    <t>089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</si>
  <si>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</si>
  <si>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</si>
  <si>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Субвенции бюджетам муниципальных районов на осуществление первичного воинского учета</t>
  </si>
  <si>
    <t>(в редакции Решения Собрания депутатов</t>
  </si>
  <si>
    <t xml:space="preserve">              Субвенции для осуществления государственных полномочий по составлению списков кандидатов в присяжные  заседатели федеральных судов общей юрисдикции РФ</t>
  </si>
  <si>
    <t>007</t>
  </si>
  <si>
    <t>поступлений доходов в бюджет</t>
  </si>
  <si>
    <t xml:space="preserve"> муниципального образования "Горномарийский муниципальный район" </t>
  </si>
  <si>
    <t xml:space="preserve">от 20 августа  2008 года) </t>
  </si>
  <si>
    <t xml:space="preserve">            Субсидии бюджетам муниципальных районов на обеспечение жильем молодых семей</t>
  </si>
  <si>
    <t xml:space="preserve">            Субсидии  бюджетам  субъектов Российской Федерации на государственную поддержку малого предпринимательсва, включая крестьяниские (фермерские) хозяйства</t>
  </si>
  <si>
    <t xml:space="preserve">            Субвенции бюджетам муниципальных образований на государственную поддержку муниципальных общеобразовательных учреждений  РМЭ, внедряющих инновационные образовательные программы</t>
  </si>
  <si>
    <t>008</t>
  </si>
  <si>
    <t>028</t>
  </si>
  <si>
    <t>3143 повышение зарплаты мун.служ</t>
  </si>
  <si>
    <t>12000 свобоная дотаци</t>
  </si>
  <si>
    <t>3762 возмещение разницы в ценах на тепло</t>
  </si>
  <si>
    <t>4467,7 повышениезарплаты работн бюджетной сферы</t>
  </si>
  <si>
    <t xml:space="preserve">850 приобретение автобуса  </t>
  </si>
  <si>
    <t>416,5 доплаты воспитателям</t>
  </si>
  <si>
    <t>повышение зарплаты работникам школ</t>
  </si>
  <si>
    <t>иновационные образовательные программы</t>
  </si>
  <si>
    <t>противоклещевая обработка</t>
  </si>
  <si>
    <t>009</t>
  </si>
  <si>
    <t>430</t>
  </si>
  <si>
    <t>17</t>
  </si>
  <si>
    <t>ПРОЧИЕ НЕНАЛОГОВЫЕ ДОХОДЫ</t>
  </si>
  <si>
    <t>Прочие неналоговые доходы</t>
  </si>
  <si>
    <t>Прочие неналогвые доходы бюджетов муниципальных районов</t>
  </si>
  <si>
    <t xml:space="preserve">            Субсидии  бюджетам муниципальных районов на государственную поддержку малого предпринимательсва, включая крестьяниские (фермерские) хозяйства</t>
  </si>
  <si>
    <t>085</t>
  </si>
  <si>
    <t>Субсидии бюджетам муниципальных районов на осуществление мероприятий по обеспечению жильем граждан Российской Федерации, прживающих в сельской местности</t>
  </si>
  <si>
    <t>012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</si>
  <si>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</si>
  <si>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___________</t>
  </si>
  <si>
    <t>Уточненная роспись</t>
  </si>
  <si>
    <t>Исполнено</t>
  </si>
  <si>
    <t>Налог на доходы физических лиц с доходов, полученных физическими лицами, являющимися налоговыми резидентами Российиской Федерации в виде дивидендов от долевого участия в деятельности организаций</t>
  </si>
  <si>
    <t>Надлог на прибыль организаций, зачислявшийся до 1 января 2005 года в местные бюджеты, мобилизуемый на территориях муниципальных районов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</si>
  <si>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</si>
  <si>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</si>
  <si>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25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</si>
  <si>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 в области охраны окружающей среды, земельного законодательства, лесного законодательства, водного законодательства</t>
  </si>
  <si>
    <t>060</t>
  </si>
  <si>
    <t>Денежные взыскания (штрафы) за нарушение земельного законодательства</t>
  </si>
  <si>
    <t>19</t>
  </si>
  <si>
    <t>ВОЗВРАТ ОСТАТКОВ СУБСИДИЙ И СУБВЕНЦИЙ ПРОШЛЫХ ЛЕТ</t>
  </si>
  <si>
    <t>Возврат остатков субсидий и субвенций прошлых лет из бюджетов муниципальных районов</t>
  </si>
  <si>
    <t>Налог на прибыль организаций, зачислявшийся до 1 января 2005 года в местные бюджеты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</si>
  <si>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</si>
  <si>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</si>
  <si>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</si>
  <si>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</si>
  <si>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</si>
  <si>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</si>
  <si>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</si>
  <si>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</si>
  <si>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</si>
  <si>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 xml:space="preserve"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1, 132, 133, 134, 135, 135.1 Налогового кодекса Российской Федерации 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</si>
  <si>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</si>
  <si>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Субсидии бюджетам субъектов Россий-ской Федерации и муниципальных образований (межбюджетные субсидии)</t>
  </si>
  <si>
    <t>Субвенции бюджетам мунципальных районовна выпалту единовременного пособия при всех формах устройства детей, лишенных родительского попечения, в семью</t>
  </si>
  <si>
    <t>046</t>
  </si>
  <si>
    <t>Субвенции бюджетам муниципальных районов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до 8 лет</t>
  </si>
  <si>
    <t>Доходы от продажи земельных участ-ков, находящихся в   собственности муниципальных районов (за иск-лючением земельных участков авто-номных учреждений)</t>
  </si>
  <si>
    <t>Доходы от продажи земельных участ-ков, находящихся в  государственной и муниципальной собственности (за исключением земельных участков автономных учреждений)</t>
  </si>
  <si>
    <t>Исполнение доходов бюджета муниципального образования "Горномарийский муниципальный район" по кодам видов доходов, подвидов доходов, классификации операций сектора государственного управления                                                                                                                                         за 2010 год</t>
  </si>
  <si>
    <r>
      <t>Доходы, получаемые в виде арендной платы за земли после разграничения государственной собственности на  землю, а также средства от</t>
    </r>
    <r>
      <rPr>
        <strike/>
        <sz val="14"/>
        <color indexed="10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продажи права на заключение договоров</t>
    </r>
    <r>
      <rPr>
        <strike/>
        <sz val="14"/>
        <color indexed="10"/>
        <rFont val="Times New Roman"/>
        <family val="1"/>
      </rPr>
      <t xml:space="preserve">  </t>
    </r>
    <r>
      <rPr>
        <sz val="14"/>
        <rFont val="Times New Roman"/>
        <family val="1"/>
      </rPr>
      <t>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  </r>
  </si>
  <si>
    <r>
      <t xml:space="preserve">Доходы, получаемые в виде арендной платы, а также средства от продажи права на </t>
    </r>
    <r>
      <rPr>
        <strike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</t>
    </r>
    <r>
      <rPr>
        <strike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унитарных предприятий, в том числе казенных)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</si>
  <si>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</si>
  <si>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Субвенции бюджетам субъектов Российской Федерации и муниципальных образований</t>
  </si>
  <si>
    <t>023</t>
  </si>
  <si>
    <t>Платежи за добычу подземных вод</t>
  </si>
  <si>
    <t>Налог на имущество предприятий</t>
  </si>
  <si>
    <t>Налоги на имущество</t>
  </si>
  <si>
    <t>Налог с имущества, переходящего в порядке наследования или дарения</t>
  </si>
  <si>
    <t>Прочие налоги и сборы (по отмененным  налогам и сборам субъектов Российской Федерации)</t>
  </si>
  <si>
    <t>Прочие местные налоги и сборы, мобилизуемые на территориях муниципальных районов</t>
  </si>
  <si>
    <t>13</t>
  </si>
  <si>
    <t>ДОХОДЫ ОТ ОКАЗАНИЯ ПЛАТНЫХ УСЛУГ И КОМПЕНСАЦИИ ЗАТРАТ ГОСУДАРСТВА</t>
  </si>
  <si>
    <t>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</si>
  <si>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</si>
  <si>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026</t>
  </si>
  <si>
    <t>Субвенции бюджетам муниципальных районов на обеспечение жилыми помещениями детей-сирот, детей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</si>
  <si>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оздоровление детей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</si>
  <si>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</si>
  <si>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межбюджетные трансферты, передаваемые бюджетам муниципальных районов</t>
  </si>
  <si>
    <t>070</t>
  </si>
  <si>
    <t>Денежные взыскания (штрафы) за нарушение лесного законодательства</t>
  </si>
  <si>
    <t>002</t>
  </si>
  <si>
    <t>Субвенции бюджетам муниципальных районов на осуществление полномочий по подготовке проведения статистических переписей</t>
  </si>
  <si>
    <t>ПРИЛОЖЕНИЕ № 2                 к решению Собрания депутатов Горномарийского муниципального района "Об утверждении годового отчета об исполнении бюджета муниципального образования "Горномарийский муниципальный район" за 2010 год"                                            от 18  мая 2011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</si>
</sst>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</numFmts>
  <fonts count="16">
    <font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8"/>
      <name val="Times New Roman"/>
      <family val="1"/>
    </font>
    <font>
      <b/>
      <sz val="13"/>
      <name val="Times New Roman"/>
      <family val="1"/>
    </font>
    <font>
      <b/>
      <sz val="7"/>
      <name val="Arial Cyr"/>
      <family val="2"/>
    </font>
    <font>
      <strike/>
      <sz val="13"/>
      <color indexed="10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trike/>
      <sz val="14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5" fillId="0" borderId="0" xfId="0" applyFont="1" applyFill="1" applyBorder="1" applyAlignment="1">
      <alignment/>
    </xf>
    <xf numFmtId="0" fontId="1" fillId="0" borderId="0" xfId="0" applyFont="1" applyFill="1" applyAlignment="1">
      <alignment horizontal="justify" vertical="top"/>
    </xf>
    <xf numFmtId="49" fontId="1" fillId="0" borderId="0" xfId="0" applyNumberFormat="1" applyFont="1" applyFill="1" applyAlignment="1">
      <alignment horizontal="center" vertical="top" wrapText="1"/>
    </xf>
    <xf numFmtId="167" fontId="1" fillId="0" borderId="0" xfId="0" applyNumberFormat="1" applyFont="1" applyFill="1" applyBorder="1" applyAlignment="1">
      <alignment horizontal="right" vertical="top"/>
    </xf>
    <xf numFmtId="167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justify" vertical="top"/>
    </xf>
    <xf numFmtId="167" fontId="1" fillId="0" borderId="0" xfId="0" applyNumberFormat="1" applyFont="1" applyFill="1" applyBorder="1" applyAlignment="1">
      <alignment horizontal="right" vertical="top"/>
    </xf>
    <xf numFmtId="167" fontId="1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0" fillId="2" borderId="0" xfId="0" applyFont="1" applyFill="1" applyBorder="1" applyAlignment="1">
      <alignment vertical="top" wrapText="1"/>
    </xf>
    <xf numFmtId="167" fontId="1" fillId="0" borderId="0" xfId="0" applyNumberFormat="1" applyFont="1" applyFill="1" applyAlignment="1">
      <alignment horizontal="justify" vertical="top"/>
    </xf>
    <xf numFmtId="0" fontId="1" fillId="3" borderId="0" xfId="0" applyFont="1" applyFill="1" applyAlignment="1">
      <alignment vertical="top"/>
    </xf>
    <xf numFmtId="0" fontId="10" fillId="3" borderId="0" xfId="0" applyFont="1" applyFill="1" applyBorder="1" applyAlignment="1">
      <alignment vertical="top" wrapText="1"/>
    </xf>
    <xf numFmtId="167" fontId="1" fillId="3" borderId="0" xfId="0" applyNumberFormat="1" applyFont="1" applyFill="1" applyBorder="1" applyAlignment="1">
      <alignment vertical="top"/>
    </xf>
    <xf numFmtId="167" fontId="1" fillId="3" borderId="0" xfId="0" applyNumberFormat="1" applyFont="1" applyFill="1" applyAlignment="1">
      <alignment horizontal="justify" vertical="top"/>
    </xf>
    <xf numFmtId="0" fontId="11" fillId="3" borderId="0" xfId="0" applyFont="1" applyFill="1" applyBorder="1" applyAlignment="1">
      <alignment vertical="top" wrapText="1"/>
    </xf>
    <xf numFmtId="0" fontId="1" fillId="3" borderId="0" xfId="0" applyFont="1" applyFill="1" applyAlignment="1">
      <alignment horizontal="justify" vertical="top" wrapText="1"/>
    </xf>
    <xf numFmtId="167" fontId="1" fillId="3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49" fontId="12" fillId="0" borderId="2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/>
    </xf>
    <xf numFmtId="167" fontId="12" fillId="0" borderId="0" xfId="0" applyNumberFormat="1" applyFont="1" applyFill="1" applyAlignment="1">
      <alignment vertical="top"/>
    </xf>
    <xf numFmtId="49" fontId="12" fillId="0" borderId="0" xfId="0" applyNumberFormat="1" applyFont="1" applyFill="1" applyBorder="1" applyAlignment="1">
      <alignment horizontal="left" vertical="top" wrapText="1"/>
    </xf>
    <xf numFmtId="167" fontId="12" fillId="0" borderId="0" xfId="0" applyNumberFormat="1" applyFont="1" applyFill="1" applyBorder="1" applyAlignment="1">
      <alignment horizontal="right" vertical="top"/>
    </xf>
    <xf numFmtId="167" fontId="12" fillId="0" borderId="0" xfId="0" applyNumberFormat="1" applyFont="1" applyFill="1" applyBorder="1" applyAlignment="1">
      <alignment vertical="top"/>
    </xf>
    <xf numFmtId="164" fontId="12" fillId="0" borderId="0" xfId="0" applyNumberFormat="1" applyFont="1" applyFill="1" applyAlignment="1">
      <alignment vertical="top"/>
    </xf>
    <xf numFmtId="49" fontId="12" fillId="0" borderId="0" xfId="0" applyNumberFormat="1" applyFont="1" applyFill="1" applyBorder="1" applyAlignment="1">
      <alignment horizontal="right" vertical="top"/>
    </xf>
    <xf numFmtId="49" fontId="12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12" fillId="0" borderId="0" xfId="0" applyFont="1" applyAlignment="1">
      <alignment/>
    </xf>
    <xf numFmtId="49" fontId="12" fillId="0" borderId="0" xfId="0" applyNumberFormat="1" applyFont="1" applyFill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justify" vertical="top" wrapText="1"/>
    </xf>
    <xf numFmtId="49" fontId="14" fillId="0" borderId="0" xfId="0" applyNumberFormat="1" applyFont="1" applyFill="1" applyAlignment="1">
      <alignment horizontal="center" vertical="top" wrapText="1"/>
    </xf>
    <xf numFmtId="0" fontId="12" fillId="0" borderId="0" xfId="0" applyFont="1" applyFill="1" applyAlignment="1">
      <alignment horizontal="justify" vertical="top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 wrapText="1"/>
    </xf>
    <xf numFmtId="0" fontId="13" fillId="0" borderId="4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7" fillId="0" borderId="4" xfId="0" applyFont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1" fillId="0" borderId="0" xfId="0" applyFont="1" applyFill="1" applyBorder="1" applyAlignment="1">
      <alignment horizontal="righ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0"/>
  <sheetViews>
    <sheetView tabSelected="1" workbookViewId="0" topLeftCell="A1">
      <selection activeCell="L11" sqref="L11"/>
    </sheetView>
  </sheetViews>
  <sheetFormatPr defaultColWidth="9.00390625" defaultRowHeight="12.75"/>
  <cols>
    <col min="1" max="1" width="5.125" style="45" customWidth="1"/>
    <col min="2" max="2" width="2.75390625" style="45" customWidth="1"/>
    <col min="3" max="3" width="4.625" style="45" customWidth="1"/>
    <col min="4" max="4" width="4.75390625" style="45" customWidth="1"/>
    <col min="5" max="5" width="5.75390625" style="45" customWidth="1"/>
    <col min="6" max="6" width="4.75390625" style="45" customWidth="1"/>
    <col min="7" max="7" width="7.00390625" style="45" customWidth="1"/>
    <col min="8" max="8" width="5.875" style="45" customWidth="1"/>
    <col min="9" max="9" width="37.25390625" style="45" customWidth="1"/>
    <col min="10" max="10" width="19.75390625" style="45" customWidth="1"/>
    <col min="11" max="11" width="15.375" style="0" customWidth="1"/>
  </cols>
  <sheetData>
    <row r="1" spans="1:11" s="72" customFormat="1" ht="230.25" customHeight="1">
      <c r="A1" s="70"/>
      <c r="B1" s="70"/>
      <c r="C1" s="70"/>
      <c r="D1" s="70"/>
      <c r="E1" s="70"/>
      <c r="F1" s="70"/>
      <c r="G1" s="70"/>
      <c r="H1" s="70"/>
      <c r="I1" s="71"/>
      <c r="J1" s="79" t="s">
        <v>228</v>
      </c>
      <c r="K1" s="79"/>
    </row>
    <row r="2" spans="1:5" s="47" customFormat="1" ht="12.75" customHeight="1">
      <c r="A2" s="46"/>
      <c r="D2" s="46"/>
      <c r="E2" s="46"/>
    </row>
    <row r="3" spans="1:11" s="47" customFormat="1" ht="78.75" customHeight="1">
      <c r="A3" s="84" t="s">
        <v>203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47" customFormat="1" ht="24" customHeight="1">
      <c r="A4" s="80"/>
      <c r="B4" s="81"/>
      <c r="C4" s="81"/>
      <c r="D4" s="81"/>
      <c r="E4" s="81"/>
      <c r="F4" s="81"/>
      <c r="G4" s="81"/>
      <c r="H4" s="81"/>
      <c r="J4" s="48"/>
      <c r="K4" s="48" t="s">
        <v>13</v>
      </c>
    </row>
    <row r="5" spans="1:11" s="52" customFormat="1" ht="35.25" customHeight="1">
      <c r="A5" s="82" t="s">
        <v>14</v>
      </c>
      <c r="B5" s="82"/>
      <c r="C5" s="82"/>
      <c r="D5" s="82"/>
      <c r="E5" s="82"/>
      <c r="F5" s="82"/>
      <c r="G5" s="82"/>
      <c r="H5" s="83"/>
      <c r="I5" s="49" t="s">
        <v>15</v>
      </c>
      <c r="J5" s="50" t="s">
        <v>172</v>
      </c>
      <c r="K5" s="51" t="s">
        <v>173</v>
      </c>
    </row>
    <row r="6" spans="1:11" s="47" customFormat="1" ht="15" customHeight="1">
      <c r="A6" s="53" t="s">
        <v>17</v>
      </c>
      <c r="B6" s="54" t="s">
        <v>18</v>
      </c>
      <c r="C6" s="54" t="s">
        <v>19</v>
      </c>
      <c r="D6" s="54" t="s">
        <v>20</v>
      </c>
      <c r="E6" s="54" t="s">
        <v>21</v>
      </c>
      <c r="F6" s="54" t="s">
        <v>22</v>
      </c>
      <c r="G6" s="54" t="s">
        <v>23</v>
      </c>
      <c r="H6" s="54" t="s">
        <v>24</v>
      </c>
      <c r="I6" s="55" t="s">
        <v>25</v>
      </c>
      <c r="J6" s="56">
        <v>10</v>
      </c>
      <c r="K6" s="57">
        <v>11</v>
      </c>
    </row>
    <row r="7" spans="1:10" s="47" customFormat="1" ht="9.75" customHeight="1">
      <c r="A7" s="58"/>
      <c r="B7" s="58"/>
      <c r="C7" s="58"/>
      <c r="D7" s="58"/>
      <c r="E7" s="58"/>
      <c r="F7" s="58"/>
      <c r="G7" s="58"/>
      <c r="H7" s="58"/>
      <c r="I7" s="59"/>
      <c r="J7" s="60"/>
    </row>
    <row r="8" spans="1:11" s="47" customFormat="1" ht="36.75" customHeight="1">
      <c r="A8" s="73" t="s">
        <v>26</v>
      </c>
      <c r="B8" s="73" t="s">
        <v>17</v>
      </c>
      <c r="C8" s="73" t="s">
        <v>27</v>
      </c>
      <c r="D8" s="73" t="s">
        <v>27</v>
      </c>
      <c r="E8" s="73" t="s">
        <v>26</v>
      </c>
      <c r="F8" s="73" t="s">
        <v>27</v>
      </c>
      <c r="G8" s="73" t="s">
        <v>28</v>
      </c>
      <c r="H8" s="73" t="s">
        <v>26</v>
      </c>
      <c r="I8" s="74" t="s">
        <v>85</v>
      </c>
      <c r="J8" s="63">
        <f>SUM(J9+J15+J18+J21+J33+J44+J46+J48+J54+J66)</f>
        <v>45435.5</v>
      </c>
      <c r="K8" s="63">
        <f>SUM(K9+K15+K18+K21+K33+K44+K46+K48+K54+K66+K69)</f>
        <v>47143.69999999999</v>
      </c>
    </row>
    <row r="9" spans="1:11" s="47" customFormat="1" ht="17.25" customHeight="1">
      <c r="A9" s="73" t="s">
        <v>26</v>
      </c>
      <c r="B9" s="73" t="s">
        <v>17</v>
      </c>
      <c r="C9" s="73" t="s">
        <v>29</v>
      </c>
      <c r="D9" s="73" t="s">
        <v>27</v>
      </c>
      <c r="E9" s="73" t="s">
        <v>26</v>
      </c>
      <c r="F9" s="73" t="s">
        <v>27</v>
      </c>
      <c r="G9" s="73" t="s">
        <v>28</v>
      </c>
      <c r="H9" s="73" t="s">
        <v>26</v>
      </c>
      <c r="I9" s="75" t="s">
        <v>30</v>
      </c>
      <c r="J9" s="63">
        <f>J10</f>
        <v>33618</v>
      </c>
      <c r="K9" s="63">
        <f>K10</f>
        <v>35113.799999999996</v>
      </c>
    </row>
    <row r="10" spans="1:11" s="47" customFormat="1" ht="17.25" customHeight="1">
      <c r="A10" s="73" t="s">
        <v>26</v>
      </c>
      <c r="B10" s="73" t="s">
        <v>17</v>
      </c>
      <c r="C10" s="73" t="s">
        <v>29</v>
      </c>
      <c r="D10" s="73" t="s">
        <v>31</v>
      </c>
      <c r="E10" s="73" t="s">
        <v>26</v>
      </c>
      <c r="F10" s="73" t="s">
        <v>29</v>
      </c>
      <c r="G10" s="73" t="s">
        <v>28</v>
      </c>
      <c r="H10" s="73" t="s">
        <v>32</v>
      </c>
      <c r="I10" s="75" t="s">
        <v>33</v>
      </c>
      <c r="J10" s="63">
        <f>SUM(J11:J12)</f>
        <v>33618</v>
      </c>
      <c r="K10" s="63">
        <f>SUM(K11:K12)</f>
        <v>35113.799999999996</v>
      </c>
    </row>
    <row r="11" spans="1:11" s="47" customFormat="1" ht="154.5" customHeight="1">
      <c r="A11" s="73" t="s">
        <v>26</v>
      </c>
      <c r="B11" s="73" t="s">
        <v>17</v>
      </c>
      <c r="C11" s="73" t="s">
        <v>29</v>
      </c>
      <c r="D11" s="73" t="s">
        <v>31</v>
      </c>
      <c r="E11" s="73" t="s">
        <v>34</v>
      </c>
      <c r="F11" s="73" t="s">
        <v>29</v>
      </c>
      <c r="G11" s="73" t="s">
        <v>28</v>
      </c>
      <c r="H11" s="73" t="s">
        <v>32</v>
      </c>
      <c r="I11" s="75" t="s">
        <v>174</v>
      </c>
      <c r="J11" s="63"/>
      <c r="K11" s="47">
        <v>0.6</v>
      </c>
    </row>
    <row r="12" spans="1:11" s="47" customFormat="1" ht="120" customHeight="1">
      <c r="A12" s="73" t="s">
        <v>26</v>
      </c>
      <c r="B12" s="73" t="s">
        <v>17</v>
      </c>
      <c r="C12" s="73" t="s">
        <v>29</v>
      </c>
      <c r="D12" s="73" t="s">
        <v>31</v>
      </c>
      <c r="E12" s="73" t="s">
        <v>35</v>
      </c>
      <c r="F12" s="73" t="s">
        <v>29</v>
      </c>
      <c r="G12" s="73" t="s">
        <v>28</v>
      </c>
      <c r="H12" s="73" t="s">
        <v>32</v>
      </c>
      <c r="I12" s="75" t="s">
        <v>76</v>
      </c>
      <c r="J12" s="63">
        <f>SUM(J13:J14)</f>
        <v>33618</v>
      </c>
      <c r="K12" s="63">
        <f>SUM(K13:K14)</f>
        <v>35113.2</v>
      </c>
    </row>
    <row r="13" spans="1:11" s="47" customFormat="1" ht="269.25" customHeight="1">
      <c r="A13" s="73" t="s">
        <v>26</v>
      </c>
      <c r="B13" s="73" t="s">
        <v>17</v>
      </c>
      <c r="C13" s="73" t="s">
        <v>29</v>
      </c>
      <c r="D13" s="73" t="s">
        <v>31</v>
      </c>
      <c r="E13" s="73" t="s">
        <v>36</v>
      </c>
      <c r="F13" s="73" t="s">
        <v>29</v>
      </c>
      <c r="G13" s="73" t="s">
        <v>28</v>
      </c>
      <c r="H13" s="73" t="s">
        <v>32</v>
      </c>
      <c r="I13" s="75" t="s">
        <v>82</v>
      </c>
      <c r="J13" s="63">
        <v>33592</v>
      </c>
      <c r="K13" s="47">
        <v>35014.1</v>
      </c>
    </row>
    <row r="14" spans="1:11" s="47" customFormat="1" ht="248.25" customHeight="1">
      <c r="A14" s="73" t="s">
        <v>26</v>
      </c>
      <c r="B14" s="73" t="s">
        <v>17</v>
      </c>
      <c r="C14" s="73" t="s">
        <v>29</v>
      </c>
      <c r="D14" s="73" t="s">
        <v>31</v>
      </c>
      <c r="E14" s="73" t="s">
        <v>37</v>
      </c>
      <c r="F14" s="73" t="s">
        <v>29</v>
      </c>
      <c r="G14" s="73" t="s">
        <v>28</v>
      </c>
      <c r="H14" s="73" t="s">
        <v>32</v>
      </c>
      <c r="I14" s="75" t="s">
        <v>83</v>
      </c>
      <c r="J14" s="63">
        <v>26</v>
      </c>
      <c r="K14" s="47">
        <v>99.1</v>
      </c>
    </row>
    <row r="15" spans="1:11" s="47" customFormat="1" ht="41.25" customHeight="1">
      <c r="A15" s="73" t="s">
        <v>26</v>
      </c>
      <c r="B15" s="73" t="s">
        <v>17</v>
      </c>
      <c r="C15" s="73" t="s">
        <v>43</v>
      </c>
      <c r="D15" s="73" t="s">
        <v>27</v>
      </c>
      <c r="E15" s="73" t="s">
        <v>26</v>
      </c>
      <c r="F15" s="73" t="s">
        <v>27</v>
      </c>
      <c r="G15" s="73" t="s">
        <v>28</v>
      </c>
      <c r="H15" s="73" t="s">
        <v>26</v>
      </c>
      <c r="I15" s="75" t="s">
        <v>44</v>
      </c>
      <c r="J15" s="63">
        <f>J16+J17</f>
        <v>4605</v>
      </c>
      <c r="K15" s="63">
        <f>K16+K17</f>
        <v>4698.6</v>
      </c>
    </row>
    <row r="16" spans="1:11" s="47" customFormat="1" ht="60.75" customHeight="1">
      <c r="A16" s="73" t="s">
        <v>26</v>
      </c>
      <c r="B16" s="73" t="s">
        <v>17</v>
      </c>
      <c r="C16" s="73" t="s">
        <v>43</v>
      </c>
      <c r="D16" s="73" t="s">
        <v>31</v>
      </c>
      <c r="E16" s="73" t="s">
        <v>26</v>
      </c>
      <c r="F16" s="73" t="s">
        <v>31</v>
      </c>
      <c r="G16" s="73" t="s">
        <v>28</v>
      </c>
      <c r="H16" s="73" t="s">
        <v>32</v>
      </c>
      <c r="I16" s="75" t="s">
        <v>86</v>
      </c>
      <c r="J16" s="63">
        <v>4155</v>
      </c>
      <c r="K16" s="65">
        <v>4180</v>
      </c>
    </row>
    <row r="17" spans="1:11" s="47" customFormat="1" ht="41.25" customHeight="1">
      <c r="A17" s="73" t="s">
        <v>26</v>
      </c>
      <c r="B17" s="73" t="s">
        <v>17</v>
      </c>
      <c r="C17" s="73" t="s">
        <v>43</v>
      </c>
      <c r="D17" s="73" t="s">
        <v>41</v>
      </c>
      <c r="E17" s="73" t="s">
        <v>26</v>
      </c>
      <c r="F17" s="73" t="s">
        <v>29</v>
      </c>
      <c r="G17" s="73" t="s">
        <v>28</v>
      </c>
      <c r="H17" s="73" t="s">
        <v>32</v>
      </c>
      <c r="I17" s="75" t="s">
        <v>68</v>
      </c>
      <c r="J17" s="63">
        <v>450</v>
      </c>
      <c r="K17" s="47">
        <v>518.6</v>
      </c>
    </row>
    <row r="18" spans="1:11" s="47" customFormat="1" ht="39" customHeight="1">
      <c r="A18" s="73" t="s">
        <v>26</v>
      </c>
      <c r="B18" s="73" t="s">
        <v>17</v>
      </c>
      <c r="C18" s="73" t="s">
        <v>48</v>
      </c>
      <c r="D18" s="73" t="s">
        <v>27</v>
      </c>
      <c r="E18" s="73" t="s">
        <v>26</v>
      </c>
      <c r="F18" s="73" t="s">
        <v>27</v>
      </c>
      <c r="G18" s="73" t="s">
        <v>28</v>
      </c>
      <c r="H18" s="73" t="s">
        <v>26</v>
      </c>
      <c r="I18" s="75" t="s">
        <v>75</v>
      </c>
      <c r="J18" s="63">
        <f>J19+J20</f>
        <v>503</v>
      </c>
      <c r="K18" s="63">
        <f>K19+K20</f>
        <v>554.9</v>
      </c>
    </row>
    <row r="19" spans="1:11" s="47" customFormat="1" ht="175.5" customHeight="1">
      <c r="A19" s="73" t="s">
        <v>26</v>
      </c>
      <c r="B19" s="73" t="s">
        <v>17</v>
      </c>
      <c r="C19" s="73" t="s">
        <v>48</v>
      </c>
      <c r="D19" s="73" t="s">
        <v>41</v>
      </c>
      <c r="E19" s="73" t="s">
        <v>34</v>
      </c>
      <c r="F19" s="73" t="s">
        <v>29</v>
      </c>
      <c r="G19" s="73" t="s">
        <v>28</v>
      </c>
      <c r="H19" s="73" t="s">
        <v>32</v>
      </c>
      <c r="I19" s="75" t="s">
        <v>87</v>
      </c>
      <c r="J19" s="63">
        <v>3</v>
      </c>
      <c r="K19" s="47">
        <v>5.9</v>
      </c>
    </row>
    <row r="20" spans="1:11" s="47" customFormat="1" ht="172.5" customHeight="1">
      <c r="A20" s="73" t="s">
        <v>26</v>
      </c>
      <c r="B20" s="73" t="s">
        <v>17</v>
      </c>
      <c r="C20" s="73" t="s">
        <v>48</v>
      </c>
      <c r="D20" s="73" t="s">
        <v>47</v>
      </c>
      <c r="E20" s="73" t="s">
        <v>55</v>
      </c>
      <c r="F20" s="73" t="s">
        <v>29</v>
      </c>
      <c r="G20" s="73" t="s">
        <v>28</v>
      </c>
      <c r="H20" s="73" t="s">
        <v>32</v>
      </c>
      <c r="I20" s="75" t="s">
        <v>88</v>
      </c>
      <c r="J20" s="63">
        <v>500</v>
      </c>
      <c r="K20" s="47">
        <v>549</v>
      </c>
    </row>
    <row r="21" spans="1:11" s="47" customFormat="1" ht="99.75" customHeight="1">
      <c r="A21" s="73" t="s">
        <v>26</v>
      </c>
      <c r="B21" s="73" t="s">
        <v>17</v>
      </c>
      <c r="C21" s="73" t="s">
        <v>49</v>
      </c>
      <c r="D21" s="73" t="s">
        <v>27</v>
      </c>
      <c r="E21" s="73" t="s">
        <v>26</v>
      </c>
      <c r="F21" s="73" t="s">
        <v>27</v>
      </c>
      <c r="G21" s="73" t="s">
        <v>28</v>
      </c>
      <c r="H21" s="73" t="s">
        <v>26</v>
      </c>
      <c r="I21" s="75" t="s">
        <v>84</v>
      </c>
      <c r="J21" s="61">
        <f>J22+J29+J30</f>
        <v>6</v>
      </c>
      <c r="K21" s="61">
        <f>SUM(K22+K24+K25+K28+K30)</f>
        <v>12.599999999999998</v>
      </c>
    </row>
    <row r="22" spans="1:11" s="47" customFormat="1" ht="81" customHeight="1">
      <c r="A22" s="73" t="s">
        <v>26</v>
      </c>
      <c r="B22" s="73" t="s">
        <v>17</v>
      </c>
      <c r="C22" s="73" t="s">
        <v>49</v>
      </c>
      <c r="D22" s="73" t="s">
        <v>29</v>
      </c>
      <c r="E22" s="73" t="s">
        <v>26</v>
      </c>
      <c r="F22" s="73" t="s">
        <v>27</v>
      </c>
      <c r="G22" s="73" t="s">
        <v>28</v>
      </c>
      <c r="H22" s="73" t="s">
        <v>32</v>
      </c>
      <c r="I22" s="75" t="s">
        <v>185</v>
      </c>
      <c r="J22" s="63"/>
      <c r="K22" s="47">
        <v>0.7</v>
      </c>
    </row>
    <row r="23" spans="1:11" s="47" customFormat="1" ht="116.25" customHeight="1">
      <c r="A23" s="73" t="s">
        <v>26</v>
      </c>
      <c r="B23" s="73" t="s">
        <v>17</v>
      </c>
      <c r="C23" s="73" t="s">
        <v>49</v>
      </c>
      <c r="D23" s="73" t="s">
        <v>29</v>
      </c>
      <c r="E23" s="73" t="s">
        <v>38</v>
      </c>
      <c r="F23" s="73" t="s">
        <v>43</v>
      </c>
      <c r="G23" s="73" t="s">
        <v>28</v>
      </c>
      <c r="H23" s="73" t="s">
        <v>32</v>
      </c>
      <c r="I23" s="75" t="s">
        <v>175</v>
      </c>
      <c r="J23" s="63"/>
      <c r="K23" s="47">
        <v>0.7</v>
      </c>
    </row>
    <row r="24" spans="1:11" s="47" customFormat="1" ht="45" customHeight="1">
      <c r="A24" s="73" t="s">
        <v>26</v>
      </c>
      <c r="B24" s="73" t="s">
        <v>17</v>
      </c>
      <c r="C24" s="73" t="s">
        <v>49</v>
      </c>
      <c r="D24" s="73" t="s">
        <v>41</v>
      </c>
      <c r="E24" s="73" t="s">
        <v>208</v>
      </c>
      <c r="F24" s="73" t="s">
        <v>29</v>
      </c>
      <c r="G24" s="73" t="s">
        <v>28</v>
      </c>
      <c r="H24" s="73" t="s">
        <v>32</v>
      </c>
      <c r="I24" s="75" t="s">
        <v>209</v>
      </c>
      <c r="J24" s="63"/>
      <c r="K24" s="47">
        <v>0.1</v>
      </c>
    </row>
    <row r="25" spans="1:11" s="47" customFormat="1" ht="27.75" customHeight="1">
      <c r="A25" s="73" t="s">
        <v>26</v>
      </c>
      <c r="B25" s="73" t="s">
        <v>17</v>
      </c>
      <c r="C25" s="73" t="s">
        <v>49</v>
      </c>
      <c r="D25" s="73" t="s">
        <v>46</v>
      </c>
      <c r="E25" s="73" t="s">
        <v>26</v>
      </c>
      <c r="F25" s="73" t="s">
        <v>27</v>
      </c>
      <c r="G25" s="73" t="s">
        <v>28</v>
      </c>
      <c r="H25" s="73" t="s">
        <v>32</v>
      </c>
      <c r="I25" s="75" t="s">
        <v>211</v>
      </c>
      <c r="J25" s="63"/>
      <c r="K25" s="65">
        <v>1</v>
      </c>
    </row>
    <row r="26" spans="1:11" s="47" customFormat="1" ht="45" customHeight="1">
      <c r="A26" s="73" t="s">
        <v>26</v>
      </c>
      <c r="B26" s="73" t="s">
        <v>17</v>
      </c>
      <c r="C26" s="73" t="s">
        <v>49</v>
      </c>
      <c r="D26" s="73" t="s">
        <v>46</v>
      </c>
      <c r="E26" s="73" t="s">
        <v>34</v>
      </c>
      <c r="F26" s="73" t="s">
        <v>31</v>
      </c>
      <c r="G26" s="73" t="s">
        <v>28</v>
      </c>
      <c r="H26" s="73" t="s">
        <v>32</v>
      </c>
      <c r="I26" s="75" t="s">
        <v>210</v>
      </c>
      <c r="J26" s="63"/>
      <c r="K26" s="47">
        <v>0.1</v>
      </c>
    </row>
    <row r="27" spans="1:11" s="47" customFormat="1" ht="45" customHeight="1">
      <c r="A27" s="73" t="s">
        <v>26</v>
      </c>
      <c r="B27" s="73" t="s">
        <v>17</v>
      </c>
      <c r="C27" s="73" t="s">
        <v>49</v>
      </c>
      <c r="D27" s="73" t="s">
        <v>46</v>
      </c>
      <c r="E27" s="73" t="s">
        <v>39</v>
      </c>
      <c r="F27" s="73" t="s">
        <v>29</v>
      </c>
      <c r="G27" s="73" t="s">
        <v>28</v>
      </c>
      <c r="H27" s="73" t="s">
        <v>32</v>
      </c>
      <c r="I27" s="75" t="s">
        <v>212</v>
      </c>
      <c r="J27" s="63"/>
      <c r="K27" s="47">
        <v>0.9</v>
      </c>
    </row>
    <row r="28" spans="1:11" s="47" customFormat="1" ht="74.25" customHeight="1">
      <c r="A28" s="73" t="s">
        <v>26</v>
      </c>
      <c r="B28" s="73" t="s">
        <v>17</v>
      </c>
      <c r="C28" s="73" t="s">
        <v>49</v>
      </c>
      <c r="D28" s="73" t="s">
        <v>45</v>
      </c>
      <c r="E28" s="73" t="s">
        <v>26</v>
      </c>
      <c r="F28" s="73" t="s">
        <v>31</v>
      </c>
      <c r="G28" s="73" t="s">
        <v>28</v>
      </c>
      <c r="H28" s="73" t="s">
        <v>32</v>
      </c>
      <c r="I28" s="75" t="s">
        <v>213</v>
      </c>
      <c r="J28" s="63">
        <v>5</v>
      </c>
      <c r="K28" s="47">
        <v>8.1</v>
      </c>
    </row>
    <row r="29" spans="1:11" s="47" customFormat="1" ht="22.5" customHeight="1">
      <c r="A29" s="73" t="s">
        <v>26</v>
      </c>
      <c r="B29" s="73" t="s">
        <v>17</v>
      </c>
      <c r="C29" s="73" t="s">
        <v>49</v>
      </c>
      <c r="D29" s="73" t="s">
        <v>45</v>
      </c>
      <c r="E29" s="73" t="s">
        <v>34</v>
      </c>
      <c r="F29" s="73" t="s">
        <v>31</v>
      </c>
      <c r="G29" s="73" t="s">
        <v>28</v>
      </c>
      <c r="H29" s="73" t="s">
        <v>32</v>
      </c>
      <c r="I29" s="75" t="s">
        <v>50</v>
      </c>
      <c r="J29" s="63">
        <v>5</v>
      </c>
      <c r="K29" s="47">
        <v>8.1</v>
      </c>
    </row>
    <row r="30" spans="1:11" s="47" customFormat="1" ht="57.75" customHeight="1">
      <c r="A30" s="73" t="s">
        <v>26</v>
      </c>
      <c r="B30" s="73" t="s">
        <v>17</v>
      </c>
      <c r="C30" s="73" t="s">
        <v>49</v>
      </c>
      <c r="D30" s="73" t="s">
        <v>47</v>
      </c>
      <c r="E30" s="73" t="s">
        <v>26</v>
      </c>
      <c r="F30" s="73" t="s">
        <v>27</v>
      </c>
      <c r="G30" s="73" t="s">
        <v>28</v>
      </c>
      <c r="H30" s="73" t="s">
        <v>32</v>
      </c>
      <c r="I30" s="75" t="s">
        <v>176</v>
      </c>
      <c r="J30" s="63">
        <v>1</v>
      </c>
      <c r="K30" s="47">
        <v>2.7</v>
      </c>
    </row>
    <row r="31" spans="1:11" s="47" customFormat="1" ht="150.75" customHeight="1">
      <c r="A31" s="73" t="s">
        <v>26</v>
      </c>
      <c r="B31" s="73" t="s">
        <v>17</v>
      </c>
      <c r="C31" s="73" t="s">
        <v>49</v>
      </c>
      <c r="D31" s="73" t="s">
        <v>47</v>
      </c>
      <c r="E31" s="73" t="s">
        <v>38</v>
      </c>
      <c r="F31" s="73" t="s">
        <v>43</v>
      </c>
      <c r="G31" s="73" t="s">
        <v>28</v>
      </c>
      <c r="H31" s="73" t="s">
        <v>32</v>
      </c>
      <c r="I31" s="75" t="s">
        <v>177</v>
      </c>
      <c r="J31" s="63">
        <v>0</v>
      </c>
      <c r="K31" s="47">
        <v>2.7</v>
      </c>
    </row>
    <row r="32" spans="1:11" s="47" customFormat="1" ht="79.5" customHeight="1">
      <c r="A32" s="73" t="s">
        <v>26</v>
      </c>
      <c r="B32" s="73" t="s">
        <v>17</v>
      </c>
      <c r="C32" s="73" t="s">
        <v>49</v>
      </c>
      <c r="D32" s="73" t="s">
        <v>47</v>
      </c>
      <c r="E32" s="73" t="s">
        <v>40</v>
      </c>
      <c r="F32" s="73" t="s">
        <v>43</v>
      </c>
      <c r="G32" s="73" t="s">
        <v>28</v>
      </c>
      <c r="H32" s="73" t="s">
        <v>32</v>
      </c>
      <c r="I32" s="75" t="s">
        <v>214</v>
      </c>
      <c r="J32" s="63">
        <v>1</v>
      </c>
      <c r="K32" s="47">
        <v>0</v>
      </c>
    </row>
    <row r="33" spans="1:11" s="47" customFormat="1" ht="133.5" customHeight="1">
      <c r="A33" s="73" t="s">
        <v>26</v>
      </c>
      <c r="B33" s="73" t="s">
        <v>17</v>
      </c>
      <c r="C33" s="73" t="s">
        <v>51</v>
      </c>
      <c r="D33" s="73" t="s">
        <v>27</v>
      </c>
      <c r="E33" s="73" t="s">
        <v>26</v>
      </c>
      <c r="F33" s="73" t="s">
        <v>27</v>
      </c>
      <c r="G33" s="73" t="s">
        <v>28</v>
      </c>
      <c r="H33" s="73" t="s">
        <v>26</v>
      </c>
      <c r="I33" s="75" t="s">
        <v>186</v>
      </c>
      <c r="J33" s="63">
        <f>J34+J41</f>
        <v>2893.5</v>
      </c>
      <c r="K33" s="63">
        <f>K34+K41</f>
        <v>3508.1</v>
      </c>
    </row>
    <row r="34" spans="1:11" s="47" customFormat="1" ht="189" customHeight="1">
      <c r="A34" s="73" t="s">
        <v>26</v>
      </c>
      <c r="B34" s="73" t="s">
        <v>17</v>
      </c>
      <c r="C34" s="73" t="s">
        <v>51</v>
      </c>
      <c r="D34" s="73" t="s">
        <v>43</v>
      </c>
      <c r="E34" s="73" t="s">
        <v>26</v>
      </c>
      <c r="F34" s="73" t="s">
        <v>27</v>
      </c>
      <c r="G34" s="73" t="s">
        <v>28</v>
      </c>
      <c r="H34" s="76" t="s">
        <v>42</v>
      </c>
      <c r="I34" s="77" t="s">
        <v>187</v>
      </c>
      <c r="J34" s="63">
        <f>J35+J37+J39</f>
        <v>2853.5</v>
      </c>
      <c r="K34" s="63">
        <f>K35+K37+K39</f>
        <v>3464.2</v>
      </c>
    </row>
    <row r="35" spans="1:11" s="47" customFormat="1" ht="132.75" customHeight="1">
      <c r="A35" s="73" t="s">
        <v>26</v>
      </c>
      <c r="B35" s="73" t="s">
        <v>17</v>
      </c>
      <c r="C35" s="73" t="s">
        <v>51</v>
      </c>
      <c r="D35" s="73" t="s">
        <v>43</v>
      </c>
      <c r="E35" s="73" t="s">
        <v>34</v>
      </c>
      <c r="F35" s="73" t="s">
        <v>27</v>
      </c>
      <c r="G35" s="73" t="s">
        <v>28</v>
      </c>
      <c r="H35" s="76" t="s">
        <v>42</v>
      </c>
      <c r="I35" s="75" t="s">
        <v>6</v>
      </c>
      <c r="J35" s="63">
        <f>SUM(J36)</f>
        <v>1287</v>
      </c>
      <c r="K35" s="63">
        <f>SUM(K36)</f>
        <v>1481.9</v>
      </c>
    </row>
    <row r="36" spans="1:11" s="47" customFormat="1" ht="156" customHeight="1">
      <c r="A36" s="73" t="s">
        <v>26</v>
      </c>
      <c r="B36" s="73" t="s">
        <v>17</v>
      </c>
      <c r="C36" s="73" t="s">
        <v>51</v>
      </c>
      <c r="D36" s="73" t="s">
        <v>43</v>
      </c>
      <c r="E36" s="73" t="s">
        <v>34</v>
      </c>
      <c r="F36" s="73" t="s">
        <v>89</v>
      </c>
      <c r="G36" s="73" t="s">
        <v>28</v>
      </c>
      <c r="H36" s="76" t="s">
        <v>42</v>
      </c>
      <c r="I36" s="75" t="s">
        <v>188</v>
      </c>
      <c r="J36" s="63">
        <v>1287</v>
      </c>
      <c r="K36" s="47">
        <v>1481.9</v>
      </c>
    </row>
    <row r="37" spans="1:11" s="47" customFormat="1" ht="318.75" customHeight="1">
      <c r="A37" s="73" t="s">
        <v>26</v>
      </c>
      <c r="B37" s="73" t="s">
        <v>17</v>
      </c>
      <c r="C37" s="73" t="s">
        <v>51</v>
      </c>
      <c r="D37" s="73" t="s">
        <v>43</v>
      </c>
      <c r="E37" s="73" t="s">
        <v>35</v>
      </c>
      <c r="F37" s="73" t="s">
        <v>27</v>
      </c>
      <c r="G37" s="73" t="s">
        <v>28</v>
      </c>
      <c r="H37" s="76" t="s">
        <v>42</v>
      </c>
      <c r="I37" s="75" t="s">
        <v>204</v>
      </c>
      <c r="J37" s="63">
        <v>500</v>
      </c>
      <c r="K37" s="63">
        <v>845.6</v>
      </c>
    </row>
    <row r="38" spans="1:11" s="47" customFormat="1" ht="208.5" customHeight="1">
      <c r="A38" s="73" t="s">
        <v>26</v>
      </c>
      <c r="B38" s="73" t="s">
        <v>17</v>
      </c>
      <c r="C38" s="73" t="s">
        <v>51</v>
      </c>
      <c r="D38" s="73" t="s">
        <v>43</v>
      </c>
      <c r="E38" s="73" t="s">
        <v>77</v>
      </c>
      <c r="F38" s="73" t="s">
        <v>43</v>
      </c>
      <c r="G38" s="73" t="s">
        <v>28</v>
      </c>
      <c r="H38" s="76" t="s">
        <v>42</v>
      </c>
      <c r="I38" s="75" t="s">
        <v>205</v>
      </c>
      <c r="J38" s="63">
        <v>500</v>
      </c>
      <c r="K38" s="47">
        <v>845.6</v>
      </c>
    </row>
    <row r="39" spans="1:11" s="47" customFormat="1" ht="176.25" customHeight="1">
      <c r="A39" s="73" t="s">
        <v>26</v>
      </c>
      <c r="B39" s="73" t="s">
        <v>17</v>
      </c>
      <c r="C39" s="73" t="s">
        <v>51</v>
      </c>
      <c r="D39" s="73" t="s">
        <v>43</v>
      </c>
      <c r="E39" s="73" t="s">
        <v>38</v>
      </c>
      <c r="F39" s="73" t="s">
        <v>27</v>
      </c>
      <c r="G39" s="73" t="s">
        <v>28</v>
      </c>
      <c r="H39" s="76" t="s">
        <v>42</v>
      </c>
      <c r="I39" s="75" t="s">
        <v>189</v>
      </c>
      <c r="J39" s="63">
        <v>1066.5</v>
      </c>
      <c r="K39" s="63">
        <v>1136.7</v>
      </c>
    </row>
    <row r="40" spans="1:11" s="47" customFormat="1" ht="172.5" customHeight="1">
      <c r="A40" s="73" t="s">
        <v>26</v>
      </c>
      <c r="B40" s="73" t="s">
        <v>17</v>
      </c>
      <c r="C40" s="73" t="s">
        <v>51</v>
      </c>
      <c r="D40" s="73" t="s">
        <v>43</v>
      </c>
      <c r="E40" s="73" t="s">
        <v>92</v>
      </c>
      <c r="F40" s="73" t="s">
        <v>43</v>
      </c>
      <c r="G40" s="73" t="s">
        <v>28</v>
      </c>
      <c r="H40" s="76" t="s">
        <v>42</v>
      </c>
      <c r="I40" s="75" t="s">
        <v>93</v>
      </c>
      <c r="J40" s="63">
        <v>1066.5</v>
      </c>
      <c r="K40" s="47">
        <v>1136.7</v>
      </c>
    </row>
    <row r="41" spans="1:11" s="47" customFormat="1" ht="59.25" customHeight="1">
      <c r="A41" s="73" t="s">
        <v>26</v>
      </c>
      <c r="B41" s="73" t="s">
        <v>17</v>
      </c>
      <c r="C41" s="73" t="s">
        <v>51</v>
      </c>
      <c r="D41" s="73" t="s">
        <v>47</v>
      </c>
      <c r="E41" s="73" t="s">
        <v>26</v>
      </c>
      <c r="F41" s="73" t="s">
        <v>27</v>
      </c>
      <c r="G41" s="73" t="s">
        <v>28</v>
      </c>
      <c r="H41" s="73" t="s">
        <v>42</v>
      </c>
      <c r="I41" s="75" t="s">
        <v>190</v>
      </c>
      <c r="J41" s="63">
        <v>40</v>
      </c>
      <c r="K41" s="63">
        <v>43.9</v>
      </c>
    </row>
    <row r="42" spans="1:11" s="47" customFormat="1" ht="114.75" customHeight="1">
      <c r="A42" s="73" t="s">
        <v>26</v>
      </c>
      <c r="B42" s="73" t="s">
        <v>17</v>
      </c>
      <c r="C42" s="73" t="s">
        <v>51</v>
      </c>
      <c r="D42" s="73" t="s">
        <v>47</v>
      </c>
      <c r="E42" s="73" t="s">
        <v>34</v>
      </c>
      <c r="F42" s="73" t="s">
        <v>27</v>
      </c>
      <c r="G42" s="73" t="s">
        <v>28</v>
      </c>
      <c r="H42" s="73" t="s">
        <v>42</v>
      </c>
      <c r="I42" s="75" t="s">
        <v>0</v>
      </c>
      <c r="J42" s="63">
        <v>40</v>
      </c>
      <c r="K42" s="63">
        <v>43.9</v>
      </c>
    </row>
    <row r="43" spans="1:11" s="47" customFormat="1" ht="139.5" customHeight="1">
      <c r="A43" s="73" t="s">
        <v>26</v>
      </c>
      <c r="B43" s="73" t="s">
        <v>17</v>
      </c>
      <c r="C43" s="73" t="s">
        <v>51</v>
      </c>
      <c r="D43" s="73" t="s">
        <v>47</v>
      </c>
      <c r="E43" s="73" t="s">
        <v>63</v>
      </c>
      <c r="F43" s="73" t="s">
        <v>43</v>
      </c>
      <c r="G43" s="73" t="s">
        <v>28</v>
      </c>
      <c r="H43" s="73" t="s">
        <v>42</v>
      </c>
      <c r="I43" s="75" t="s">
        <v>191</v>
      </c>
      <c r="J43" s="63">
        <v>40</v>
      </c>
      <c r="K43" s="47">
        <v>43.9</v>
      </c>
    </row>
    <row r="44" spans="1:11" s="47" customFormat="1" ht="63.75" customHeight="1">
      <c r="A44" s="73" t="s">
        <v>26</v>
      </c>
      <c r="B44" s="73" t="s">
        <v>17</v>
      </c>
      <c r="C44" s="73" t="s">
        <v>52</v>
      </c>
      <c r="D44" s="73" t="s">
        <v>27</v>
      </c>
      <c r="E44" s="73" t="s">
        <v>26</v>
      </c>
      <c r="F44" s="73" t="s">
        <v>27</v>
      </c>
      <c r="G44" s="73" t="s">
        <v>28</v>
      </c>
      <c r="H44" s="73" t="s">
        <v>26</v>
      </c>
      <c r="I44" s="75" t="s">
        <v>53</v>
      </c>
      <c r="J44" s="63">
        <f>J45</f>
        <v>115</v>
      </c>
      <c r="K44" s="63">
        <f>K45</f>
        <v>124.6</v>
      </c>
    </row>
    <row r="45" spans="1:11" s="47" customFormat="1" ht="60.75" customHeight="1">
      <c r="A45" s="73" t="s">
        <v>26</v>
      </c>
      <c r="B45" s="73" t="s">
        <v>17</v>
      </c>
      <c r="C45" s="73" t="s">
        <v>52</v>
      </c>
      <c r="D45" s="73" t="s">
        <v>29</v>
      </c>
      <c r="E45" s="73" t="s">
        <v>26</v>
      </c>
      <c r="F45" s="73" t="s">
        <v>29</v>
      </c>
      <c r="G45" s="73" t="s">
        <v>28</v>
      </c>
      <c r="H45" s="73" t="s">
        <v>42</v>
      </c>
      <c r="I45" s="75" t="s">
        <v>69</v>
      </c>
      <c r="J45" s="63">
        <v>115</v>
      </c>
      <c r="K45" s="47">
        <v>124.6</v>
      </c>
    </row>
    <row r="46" spans="1:11" s="47" customFormat="1" ht="80.25" customHeight="1">
      <c r="A46" s="73" t="s">
        <v>26</v>
      </c>
      <c r="B46" s="73" t="s">
        <v>17</v>
      </c>
      <c r="C46" s="73" t="s">
        <v>215</v>
      </c>
      <c r="D46" s="73" t="s">
        <v>27</v>
      </c>
      <c r="E46" s="73" t="s">
        <v>26</v>
      </c>
      <c r="F46" s="73" t="s">
        <v>27</v>
      </c>
      <c r="G46" s="73" t="s">
        <v>28</v>
      </c>
      <c r="H46" s="73" t="s">
        <v>26</v>
      </c>
      <c r="I46" s="75" t="s">
        <v>216</v>
      </c>
      <c r="J46" s="63">
        <v>100</v>
      </c>
      <c r="K46" s="47">
        <v>101.6</v>
      </c>
    </row>
    <row r="47" spans="1:11" s="47" customFormat="1" ht="114.75" customHeight="1">
      <c r="A47" s="73" t="s">
        <v>26</v>
      </c>
      <c r="B47" s="73" t="s">
        <v>17</v>
      </c>
      <c r="C47" s="73" t="s">
        <v>215</v>
      </c>
      <c r="D47" s="73" t="s">
        <v>41</v>
      </c>
      <c r="E47" s="73" t="s">
        <v>40</v>
      </c>
      <c r="F47" s="73" t="s">
        <v>43</v>
      </c>
      <c r="G47" s="73" t="s">
        <v>28</v>
      </c>
      <c r="H47" s="73" t="s">
        <v>217</v>
      </c>
      <c r="I47" s="75" t="s">
        <v>218</v>
      </c>
      <c r="J47" s="63">
        <v>100</v>
      </c>
      <c r="K47" s="47">
        <v>101.6</v>
      </c>
    </row>
    <row r="48" spans="1:11" s="47" customFormat="1" ht="77.25" customHeight="1">
      <c r="A48" s="73" t="s">
        <v>26</v>
      </c>
      <c r="B48" s="73" t="s">
        <v>17</v>
      </c>
      <c r="C48" s="73" t="s">
        <v>70</v>
      </c>
      <c r="D48" s="73" t="s">
        <v>27</v>
      </c>
      <c r="E48" s="73" t="s">
        <v>26</v>
      </c>
      <c r="F48" s="73" t="s">
        <v>27</v>
      </c>
      <c r="G48" s="73" t="s">
        <v>28</v>
      </c>
      <c r="H48" s="73" t="s">
        <v>26</v>
      </c>
      <c r="I48" s="75" t="s">
        <v>192</v>
      </c>
      <c r="J48" s="63">
        <f>SUM(J49+J51)</f>
        <v>1315</v>
      </c>
      <c r="K48" s="63">
        <f>SUM(K49+K51)</f>
        <v>1646.1</v>
      </c>
    </row>
    <row r="49" spans="1:11" s="47" customFormat="1" ht="231" customHeight="1">
      <c r="A49" s="73" t="s">
        <v>26</v>
      </c>
      <c r="B49" s="73" t="s">
        <v>17</v>
      </c>
      <c r="C49" s="73" t="s">
        <v>70</v>
      </c>
      <c r="D49" s="73" t="s">
        <v>31</v>
      </c>
      <c r="E49" s="73" t="s">
        <v>38</v>
      </c>
      <c r="F49" s="73" t="s">
        <v>43</v>
      </c>
      <c r="G49" s="73" t="s">
        <v>28</v>
      </c>
      <c r="H49" s="73" t="s">
        <v>105</v>
      </c>
      <c r="I49" s="75" t="s">
        <v>106</v>
      </c>
      <c r="J49" s="63">
        <f>J50</f>
        <v>930</v>
      </c>
      <c r="K49" s="63">
        <f>K50</f>
        <v>996</v>
      </c>
    </row>
    <row r="50" spans="1:11" s="47" customFormat="1" ht="193.5" customHeight="1">
      <c r="A50" s="73" t="s">
        <v>26</v>
      </c>
      <c r="B50" s="73" t="s">
        <v>17</v>
      </c>
      <c r="C50" s="73" t="s">
        <v>70</v>
      </c>
      <c r="D50" s="73" t="s">
        <v>31</v>
      </c>
      <c r="E50" s="73" t="s">
        <v>127</v>
      </c>
      <c r="F50" s="73" t="s">
        <v>43</v>
      </c>
      <c r="G50" s="73" t="s">
        <v>28</v>
      </c>
      <c r="H50" s="73" t="s">
        <v>105</v>
      </c>
      <c r="I50" s="75" t="s">
        <v>128</v>
      </c>
      <c r="J50" s="63">
        <v>930</v>
      </c>
      <c r="K50" s="65">
        <v>996</v>
      </c>
    </row>
    <row r="51" spans="1:12" s="47" customFormat="1" ht="153" customHeight="1">
      <c r="A51" s="73" t="s">
        <v>26</v>
      </c>
      <c r="B51" s="73" t="s">
        <v>17</v>
      </c>
      <c r="C51" s="73" t="s">
        <v>70</v>
      </c>
      <c r="D51" s="73" t="s">
        <v>45</v>
      </c>
      <c r="E51" s="73" t="s">
        <v>26</v>
      </c>
      <c r="F51" s="73" t="s">
        <v>27</v>
      </c>
      <c r="G51" s="73" t="s">
        <v>28</v>
      </c>
      <c r="H51" s="73" t="s">
        <v>161</v>
      </c>
      <c r="I51" s="75" t="s">
        <v>202</v>
      </c>
      <c r="J51" s="63">
        <v>385</v>
      </c>
      <c r="K51" s="63">
        <v>650.1</v>
      </c>
      <c r="L51" s="77"/>
    </row>
    <row r="52" spans="1:12" s="47" customFormat="1" ht="134.25" customHeight="1">
      <c r="A52" s="73" t="s">
        <v>26</v>
      </c>
      <c r="B52" s="73" t="s">
        <v>17</v>
      </c>
      <c r="C52" s="73" t="s">
        <v>70</v>
      </c>
      <c r="D52" s="73" t="s">
        <v>45</v>
      </c>
      <c r="E52" s="73" t="s">
        <v>95</v>
      </c>
      <c r="F52" s="73" t="s">
        <v>89</v>
      </c>
      <c r="G52" s="73" t="s">
        <v>28</v>
      </c>
      <c r="H52" s="73" t="s">
        <v>161</v>
      </c>
      <c r="I52" s="75" t="s">
        <v>193</v>
      </c>
      <c r="J52" s="63">
        <v>85</v>
      </c>
      <c r="K52" s="47">
        <v>150.9</v>
      </c>
      <c r="L52" s="77"/>
    </row>
    <row r="53" spans="1:12" s="47" customFormat="1" ht="137.25" customHeight="1">
      <c r="A53" s="73" t="s">
        <v>26</v>
      </c>
      <c r="B53" s="73" t="s">
        <v>17</v>
      </c>
      <c r="C53" s="73" t="s">
        <v>70</v>
      </c>
      <c r="D53" s="73" t="s">
        <v>45</v>
      </c>
      <c r="E53" s="73" t="s">
        <v>77</v>
      </c>
      <c r="F53" s="73" t="s">
        <v>43</v>
      </c>
      <c r="G53" s="73" t="s">
        <v>28</v>
      </c>
      <c r="H53" s="73" t="s">
        <v>161</v>
      </c>
      <c r="I53" s="75" t="s">
        <v>201</v>
      </c>
      <c r="J53" s="63">
        <v>300</v>
      </c>
      <c r="K53" s="47">
        <v>499.2</v>
      </c>
      <c r="L53" s="77"/>
    </row>
    <row r="54" spans="1:11" s="47" customFormat="1" ht="39" customHeight="1">
      <c r="A54" s="73" t="s">
        <v>26</v>
      </c>
      <c r="B54" s="73" t="s">
        <v>17</v>
      </c>
      <c r="C54" s="73" t="s">
        <v>56</v>
      </c>
      <c r="D54" s="73" t="s">
        <v>27</v>
      </c>
      <c r="E54" s="73" t="s">
        <v>26</v>
      </c>
      <c r="F54" s="73" t="s">
        <v>27</v>
      </c>
      <c r="G54" s="73" t="s">
        <v>28</v>
      </c>
      <c r="H54" s="73" t="s">
        <v>26</v>
      </c>
      <c r="I54" s="75" t="s">
        <v>194</v>
      </c>
      <c r="J54" s="63">
        <f>SUM(J55+J56+J57+J58+J59+J62+J63+J64)</f>
        <v>1800</v>
      </c>
      <c r="K54" s="63">
        <f>SUM(K55+K56+K57+K58+K59+K62+K63+K64)</f>
        <v>1908.9</v>
      </c>
    </row>
    <row r="55" spans="1:11" s="47" customFormat="1" ht="193.5" customHeight="1">
      <c r="A55" s="73" t="s">
        <v>26</v>
      </c>
      <c r="B55" s="73" t="s">
        <v>17</v>
      </c>
      <c r="C55" s="73" t="s">
        <v>56</v>
      </c>
      <c r="D55" s="73" t="s">
        <v>41</v>
      </c>
      <c r="E55" s="73" t="s">
        <v>34</v>
      </c>
      <c r="F55" s="73" t="s">
        <v>29</v>
      </c>
      <c r="G55" s="73" t="s">
        <v>28</v>
      </c>
      <c r="H55" s="73" t="s">
        <v>55</v>
      </c>
      <c r="I55" s="75" t="s">
        <v>195</v>
      </c>
      <c r="J55" s="63">
        <v>35</v>
      </c>
      <c r="K55" s="47">
        <v>74.4</v>
      </c>
    </row>
    <row r="56" spans="1:11" s="47" customFormat="1" ht="130.5" customHeight="1">
      <c r="A56" s="73" t="s">
        <v>26</v>
      </c>
      <c r="B56" s="73" t="s">
        <v>17</v>
      </c>
      <c r="C56" s="73" t="s">
        <v>56</v>
      </c>
      <c r="D56" s="73" t="s">
        <v>41</v>
      </c>
      <c r="E56" s="73" t="s">
        <v>38</v>
      </c>
      <c r="F56" s="73" t="s">
        <v>29</v>
      </c>
      <c r="G56" s="73" t="s">
        <v>28</v>
      </c>
      <c r="H56" s="73" t="s">
        <v>55</v>
      </c>
      <c r="I56" s="75" t="s">
        <v>98</v>
      </c>
      <c r="J56" s="63">
        <v>0</v>
      </c>
      <c r="K56" s="47">
        <v>35.1</v>
      </c>
    </row>
    <row r="57" spans="1:11" s="47" customFormat="1" ht="131.25" customHeight="1">
      <c r="A57" s="73" t="s">
        <v>26</v>
      </c>
      <c r="B57" s="73" t="s">
        <v>17</v>
      </c>
      <c r="C57" s="73" t="s">
        <v>56</v>
      </c>
      <c r="D57" s="73" t="s">
        <v>45</v>
      </c>
      <c r="E57" s="73" t="s">
        <v>26</v>
      </c>
      <c r="F57" s="73" t="s">
        <v>29</v>
      </c>
      <c r="G57" s="73" t="s">
        <v>28</v>
      </c>
      <c r="H57" s="73" t="s">
        <v>55</v>
      </c>
      <c r="I57" s="75" t="s">
        <v>99</v>
      </c>
      <c r="J57" s="63">
        <v>3</v>
      </c>
      <c r="K57" s="47">
        <v>3.6</v>
      </c>
    </row>
    <row r="58" spans="1:11" s="47" customFormat="1" ht="155.25" customHeight="1">
      <c r="A58" s="73" t="s">
        <v>26</v>
      </c>
      <c r="B58" s="73" t="s">
        <v>17</v>
      </c>
      <c r="C58" s="73" t="s">
        <v>56</v>
      </c>
      <c r="D58" s="73" t="s">
        <v>57</v>
      </c>
      <c r="E58" s="73" t="s">
        <v>40</v>
      </c>
      <c r="F58" s="73" t="s">
        <v>43</v>
      </c>
      <c r="G58" s="73" t="s">
        <v>28</v>
      </c>
      <c r="H58" s="73" t="s">
        <v>55</v>
      </c>
      <c r="I58" s="75" t="s">
        <v>196</v>
      </c>
      <c r="J58" s="63">
        <v>350</v>
      </c>
      <c r="K58" s="47">
        <v>356.3</v>
      </c>
    </row>
    <row r="59" spans="1:11" s="47" customFormat="1" ht="229.5" customHeight="1">
      <c r="A59" s="73" t="s">
        <v>26</v>
      </c>
      <c r="B59" s="73" t="s">
        <v>17</v>
      </c>
      <c r="C59" s="73" t="s">
        <v>56</v>
      </c>
      <c r="D59" s="73" t="s">
        <v>178</v>
      </c>
      <c r="E59" s="73" t="s">
        <v>26</v>
      </c>
      <c r="F59" s="73" t="s">
        <v>29</v>
      </c>
      <c r="G59" s="73" t="s">
        <v>28</v>
      </c>
      <c r="H59" s="73" t="s">
        <v>55</v>
      </c>
      <c r="I59" s="75" t="s">
        <v>179</v>
      </c>
      <c r="J59" s="63"/>
      <c r="K59" s="47">
        <v>65.7</v>
      </c>
    </row>
    <row r="60" spans="1:11" s="47" customFormat="1" ht="60.75" customHeight="1">
      <c r="A60" s="73" t="s">
        <v>26</v>
      </c>
      <c r="B60" s="73" t="s">
        <v>17</v>
      </c>
      <c r="C60" s="73" t="s">
        <v>56</v>
      </c>
      <c r="D60" s="73" t="s">
        <v>178</v>
      </c>
      <c r="E60" s="73" t="s">
        <v>180</v>
      </c>
      <c r="F60" s="73" t="s">
        <v>29</v>
      </c>
      <c r="G60" s="73" t="s">
        <v>28</v>
      </c>
      <c r="H60" s="73" t="s">
        <v>55</v>
      </c>
      <c r="I60" s="75" t="s">
        <v>181</v>
      </c>
      <c r="J60" s="63"/>
      <c r="K60" s="65">
        <v>35</v>
      </c>
    </row>
    <row r="61" spans="1:11" s="47" customFormat="1" ht="60.75" customHeight="1">
      <c r="A61" s="73" t="s">
        <v>26</v>
      </c>
      <c r="B61" s="73" t="s">
        <v>17</v>
      </c>
      <c r="C61" s="73" t="s">
        <v>56</v>
      </c>
      <c r="D61" s="73" t="s">
        <v>178</v>
      </c>
      <c r="E61" s="73" t="s">
        <v>224</v>
      </c>
      <c r="F61" s="73" t="s">
        <v>29</v>
      </c>
      <c r="G61" s="73" t="s">
        <v>28</v>
      </c>
      <c r="H61" s="73" t="s">
        <v>55</v>
      </c>
      <c r="I61" s="75" t="s">
        <v>225</v>
      </c>
      <c r="J61" s="63"/>
      <c r="K61" s="65">
        <v>30.7</v>
      </c>
    </row>
    <row r="62" spans="1:11" s="47" customFormat="1" ht="81" customHeight="1">
      <c r="A62" s="73" t="s">
        <v>26</v>
      </c>
      <c r="B62" s="73" t="s">
        <v>17</v>
      </c>
      <c r="C62" s="73" t="s">
        <v>56</v>
      </c>
      <c r="D62" s="73" t="s">
        <v>101</v>
      </c>
      <c r="E62" s="73" t="s">
        <v>26</v>
      </c>
      <c r="F62" s="73" t="s">
        <v>29</v>
      </c>
      <c r="G62" s="73" t="s">
        <v>28</v>
      </c>
      <c r="H62" s="73" t="s">
        <v>55</v>
      </c>
      <c r="I62" s="75" t="s">
        <v>102</v>
      </c>
      <c r="J62" s="63">
        <v>110</v>
      </c>
      <c r="K62" s="47">
        <v>124.7</v>
      </c>
    </row>
    <row r="63" spans="1:11" s="47" customFormat="1" ht="83.25" customHeight="1">
      <c r="A63" s="73" t="s">
        <v>26</v>
      </c>
      <c r="B63" s="73" t="s">
        <v>17</v>
      </c>
      <c r="C63" s="73" t="s">
        <v>56</v>
      </c>
      <c r="D63" s="73" t="s">
        <v>103</v>
      </c>
      <c r="E63" s="73" t="s">
        <v>26</v>
      </c>
      <c r="F63" s="73" t="s">
        <v>27</v>
      </c>
      <c r="G63" s="73" t="s">
        <v>28</v>
      </c>
      <c r="H63" s="73" t="s">
        <v>55</v>
      </c>
      <c r="I63" s="75" t="s">
        <v>104</v>
      </c>
      <c r="J63" s="63">
        <v>840</v>
      </c>
      <c r="K63" s="47">
        <v>882.5</v>
      </c>
    </row>
    <row r="64" spans="1:11" s="47" customFormat="1" ht="87" customHeight="1">
      <c r="A64" s="73" t="s">
        <v>26</v>
      </c>
      <c r="B64" s="73" t="s">
        <v>17</v>
      </c>
      <c r="C64" s="73" t="s">
        <v>56</v>
      </c>
      <c r="D64" s="73" t="s">
        <v>58</v>
      </c>
      <c r="E64" s="73" t="s">
        <v>26</v>
      </c>
      <c r="F64" s="73" t="s">
        <v>27</v>
      </c>
      <c r="G64" s="73" t="s">
        <v>28</v>
      </c>
      <c r="H64" s="73" t="s">
        <v>55</v>
      </c>
      <c r="I64" s="75" t="s">
        <v>11</v>
      </c>
      <c r="J64" s="63">
        <v>462</v>
      </c>
      <c r="K64" s="63">
        <v>366.6</v>
      </c>
    </row>
    <row r="65" spans="1:11" s="47" customFormat="1" ht="112.5" customHeight="1">
      <c r="A65" s="73" t="s">
        <v>26</v>
      </c>
      <c r="B65" s="73" t="s">
        <v>17</v>
      </c>
      <c r="C65" s="73" t="s">
        <v>56</v>
      </c>
      <c r="D65" s="73" t="s">
        <v>58</v>
      </c>
      <c r="E65" s="73" t="s">
        <v>40</v>
      </c>
      <c r="F65" s="73" t="s">
        <v>43</v>
      </c>
      <c r="G65" s="73" t="s">
        <v>28</v>
      </c>
      <c r="H65" s="73" t="s">
        <v>55</v>
      </c>
      <c r="I65" s="75" t="s">
        <v>206</v>
      </c>
      <c r="J65" s="63">
        <v>462</v>
      </c>
      <c r="K65" s="47">
        <v>366.6</v>
      </c>
    </row>
    <row r="66" spans="1:11" s="47" customFormat="1" ht="39" customHeight="1">
      <c r="A66" s="73" t="s">
        <v>26</v>
      </c>
      <c r="B66" s="73" t="s">
        <v>17</v>
      </c>
      <c r="C66" s="73" t="s">
        <v>162</v>
      </c>
      <c r="D66" s="73" t="s">
        <v>27</v>
      </c>
      <c r="E66" s="73" t="s">
        <v>26</v>
      </c>
      <c r="F66" s="73" t="s">
        <v>27</v>
      </c>
      <c r="G66" s="73" t="s">
        <v>28</v>
      </c>
      <c r="H66" s="73" t="s">
        <v>26</v>
      </c>
      <c r="I66" s="75" t="s">
        <v>163</v>
      </c>
      <c r="J66" s="63">
        <v>480</v>
      </c>
      <c r="K66" s="63">
        <v>487.7</v>
      </c>
    </row>
    <row r="67" spans="1:11" s="47" customFormat="1" ht="18.75" customHeight="1">
      <c r="A67" s="73" t="s">
        <v>26</v>
      </c>
      <c r="B67" s="73" t="s">
        <v>17</v>
      </c>
      <c r="C67" s="73" t="s">
        <v>162</v>
      </c>
      <c r="D67" s="73" t="s">
        <v>43</v>
      </c>
      <c r="E67" s="73" t="s">
        <v>26</v>
      </c>
      <c r="F67" s="73" t="s">
        <v>27</v>
      </c>
      <c r="G67" s="73" t="s">
        <v>28</v>
      </c>
      <c r="H67" s="73" t="s">
        <v>26</v>
      </c>
      <c r="I67" s="75" t="s">
        <v>164</v>
      </c>
      <c r="J67" s="63">
        <v>480</v>
      </c>
      <c r="K67" s="63">
        <v>487.7</v>
      </c>
    </row>
    <row r="68" spans="1:11" s="47" customFormat="1" ht="57.75" customHeight="1">
      <c r="A68" s="73" t="s">
        <v>26</v>
      </c>
      <c r="B68" s="73" t="s">
        <v>17</v>
      </c>
      <c r="C68" s="73" t="s">
        <v>162</v>
      </c>
      <c r="D68" s="73" t="s">
        <v>43</v>
      </c>
      <c r="E68" s="73" t="s">
        <v>40</v>
      </c>
      <c r="F68" s="73" t="s">
        <v>43</v>
      </c>
      <c r="G68" s="73" t="s">
        <v>28</v>
      </c>
      <c r="H68" s="73" t="s">
        <v>26</v>
      </c>
      <c r="I68" s="75" t="s">
        <v>165</v>
      </c>
      <c r="J68" s="63">
        <v>480</v>
      </c>
      <c r="K68" s="47">
        <v>487.7</v>
      </c>
    </row>
    <row r="69" spans="1:11" s="47" customFormat="1" ht="56.25" customHeight="1">
      <c r="A69" s="73" t="s">
        <v>26</v>
      </c>
      <c r="B69" s="73" t="s">
        <v>17</v>
      </c>
      <c r="C69" s="73" t="s">
        <v>182</v>
      </c>
      <c r="D69" s="73" t="s">
        <v>27</v>
      </c>
      <c r="E69" s="73" t="s">
        <v>26</v>
      </c>
      <c r="F69" s="73" t="s">
        <v>27</v>
      </c>
      <c r="G69" s="73" t="s">
        <v>28</v>
      </c>
      <c r="H69" s="73" t="s">
        <v>27</v>
      </c>
      <c r="I69" s="75" t="s">
        <v>183</v>
      </c>
      <c r="J69" s="63">
        <f>J70</f>
        <v>0</v>
      </c>
      <c r="K69" s="63">
        <v>-1013.2</v>
      </c>
    </row>
    <row r="70" spans="1:11" s="47" customFormat="1" ht="78.75" customHeight="1">
      <c r="A70" s="73" t="s">
        <v>26</v>
      </c>
      <c r="B70" s="73" t="s">
        <v>17</v>
      </c>
      <c r="C70" s="73" t="s">
        <v>182</v>
      </c>
      <c r="D70" s="73" t="s">
        <v>43</v>
      </c>
      <c r="E70" s="73" t="s">
        <v>26</v>
      </c>
      <c r="F70" s="73" t="s">
        <v>43</v>
      </c>
      <c r="G70" s="73" t="s">
        <v>28</v>
      </c>
      <c r="H70" s="73" t="s">
        <v>61</v>
      </c>
      <c r="I70" s="75" t="s">
        <v>184</v>
      </c>
      <c r="J70" s="63">
        <v>0</v>
      </c>
      <c r="K70" s="63">
        <v>-1013.2</v>
      </c>
    </row>
    <row r="71" spans="1:11" s="47" customFormat="1" ht="40.5" customHeight="1">
      <c r="A71" s="58" t="s">
        <v>26</v>
      </c>
      <c r="B71" s="58" t="s">
        <v>18</v>
      </c>
      <c r="C71" s="58" t="s">
        <v>27</v>
      </c>
      <c r="D71" s="58" t="s">
        <v>27</v>
      </c>
      <c r="E71" s="58" t="s">
        <v>26</v>
      </c>
      <c r="F71" s="58" t="s">
        <v>27</v>
      </c>
      <c r="G71" s="58" t="s">
        <v>28</v>
      </c>
      <c r="H71" s="58" t="s">
        <v>26</v>
      </c>
      <c r="I71" s="62" t="s">
        <v>59</v>
      </c>
      <c r="J71" s="63">
        <f>J72</f>
        <v>267259.6</v>
      </c>
      <c r="K71" s="63">
        <f>K72</f>
        <v>261312.49999999997</v>
      </c>
    </row>
    <row r="72" spans="1:11" s="47" customFormat="1" ht="81" customHeight="1">
      <c r="A72" s="58" t="s">
        <v>26</v>
      </c>
      <c r="B72" s="58" t="s">
        <v>18</v>
      </c>
      <c r="C72" s="58" t="s">
        <v>31</v>
      </c>
      <c r="D72" s="58" t="s">
        <v>27</v>
      </c>
      <c r="E72" s="58" t="s">
        <v>26</v>
      </c>
      <c r="F72" s="58" t="s">
        <v>27</v>
      </c>
      <c r="G72" s="58" t="s">
        <v>28</v>
      </c>
      <c r="H72" s="58" t="s">
        <v>26</v>
      </c>
      <c r="I72" s="75" t="s">
        <v>60</v>
      </c>
      <c r="J72" s="63">
        <f>SUM(J73+J76+J84+J95)</f>
        <v>267259.6</v>
      </c>
      <c r="K72" s="63">
        <f>SUM(K73+K76+K84+K95)</f>
        <v>261312.49999999997</v>
      </c>
    </row>
    <row r="73" spans="1:11" s="47" customFormat="1" ht="59.25" customHeight="1">
      <c r="A73" s="58" t="s">
        <v>26</v>
      </c>
      <c r="B73" s="58" t="s">
        <v>18</v>
      </c>
      <c r="C73" s="58" t="s">
        <v>31</v>
      </c>
      <c r="D73" s="58" t="s">
        <v>29</v>
      </c>
      <c r="E73" s="58" t="s">
        <v>26</v>
      </c>
      <c r="F73" s="58" t="s">
        <v>27</v>
      </c>
      <c r="G73" s="58" t="s">
        <v>28</v>
      </c>
      <c r="H73" s="58" t="s">
        <v>61</v>
      </c>
      <c r="I73" s="75" t="s">
        <v>78</v>
      </c>
      <c r="J73" s="63">
        <f>SUM(J74:J75)</f>
        <v>54280.600000000006</v>
      </c>
      <c r="K73" s="63">
        <f>SUM(K74:K75)</f>
        <v>54280.600000000006</v>
      </c>
    </row>
    <row r="74" spans="1:11" s="47" customFormat="1" ht="77.25" customHeight="1">
      <c r="A74" s="58" t="s">
        <v>26</v>
      </c>
      <c r="B74" s="58" t="s">
        <v>18</v>
      </c>
      <c r="C74" s="58" t="s">
        <v>31</v>
      </c>
      <c r="D74" s="58" t="s">
        <v>29</v>
      </c>
      <c r="E74" s="58" t="s">
        <v>62</v>
      </c>
      <c r="F74" s="58" t="s">
        <v>43</v>
      </c>
      <c r="G74" s="58" t="s">
        <v>28</v>
      </c>
      <c r="H74" s="58" t="s">
        <v>61</v>
      </c>
      <c r="I74" s="75" t="s">
        <v>112</v>
      </c>
      <c r="J74" s="63">
        <v>31820.9</v>
      </c>
      <c r="K74" s="47">
        <v>31820.9</v>
      </c>
    </row>
    <row r="75" spans="1:11" s="47" customFormat="1" ht="101.25" customHeight="1">
      <c r="A75" s="58" t="s">
        <v>26</v>
      </c>
      <c r="B75" s="58" t="s">
        <v>18</v>
      </c>
      <c r="C75" s="58" t="s">
        <v>31</v>
      </c>
      <c r="D75" s="58" t="s">
        <v>29</v>
      </c>
      <c r="E75" s="58" t="s">
        <v>74</v>
      </c>
      <c r="F75" s="58" t="s">
        <v>43</v>
      </c>
      <c r="G75" s="58" t="s">
        <v>28</v>
      </c>
      <c r="H75" s="58" t="s">
        <v>61</v>
      </c>
      <c r="I75" s="75" t="s">
        <v>113</v>
      </c>
      <c r="J75" s="63">
        <v>22459.7</v>
      </c>
      <c r="K75" s="47">
        <v>22459.7</v>
      </c>
    </row>
    <row r="76" spans="1:11" s="47" customFormat="1" ht="93" customHeight="1">
      <c r="A76" s="58" t="s">
        <v>26</v>
      </c>
      <c r="B76" s="58" t="s">
        <v>18</v>
      </c>
      <c r="C76" s="58" t="s">
        <v>31</v>
      </c>
      <c r="D76" s="58" t="s">
        <v>31</v>
      </c>
      <c r="E76" s="58" t="s">
        <v>26</v>
      </c>
      <c r="F76" s="58" t="s">
        <v>27</v>
      </c>
      <c r="G76" s="58" t="s">
        <v>28</v>
      </c>
      <c r="H76" s="58" t="s">
        <v>61</v>
      </c>
      <c r="I76" s="75" t="s">
        <v>197</v>
      </c>
      <c r="J76" s="64">
        <f>SUM(J77:J83)</f>
        <v>103904.3</v>
      </c>
      <c r="K76" s="64">
        <f>SUM(K77:K83)</f>
        <v>103589.2</v>
      </c>
    </row>
    <row r="77" spans="1:11" s="47" customFormat="1" ht="73.5" customHeight="1">
      <c r="A77" s="58" t="s">
        <v>26</v>
      </c>
      <c r="B77" s="58" t="s">
        <v>18</v>
      </c>
      <c r="C77" s="58" t="s">
        <v>31</v>
      </c>
      <c r="D77" s="58" t="s">
        <v>31</v>
      </c>
      <c r="E77" s="58" t="s">
        <v>149</v>
      </c>
      <c r="F77" s="58" t="s">
        <v>43</v>
      </c>
      <c r="G77" s="58" t="s">
        <v>28</v>
      </c>
      <c r="H77" s="58" t="s">
        <v>61</v>
      </c>
      <c r="I77" s="78" t="s">
        <v>146</v>
      </c>
      <c r="J77" s="64">
        <v>5231.5</v>
      </c>
      <c r="K77" s="65">
        <v>5231.5</v>
      </c>
    </row>
    <row r="78" spans="1:11" s="47" customFormat="1" ht="111" customHeight="1">
      <c r="A78" s="58" t="s">
        <v>26</v>
      </c>
      <c r="B78" s="58" t="s">
        <v>18</v>
      </c>
      <c r="C78" s="58" t="s">
        <v>31</v>
      </c>
      <c r="D78" s="58" t="s">
        <v>31</v>
      </c>
      <c r="E78" s="58" t="s">
        <v>160</v>
      </c>
      <c r="F78" s="58" t="s">
        <v>43</v>
      </c>
      <c r="G78" s="58" t="s">
        <v>28</v>
      </c>
      <c r="H78" s="58" t="s">
        <v>61</v>
      </c>
      <c r="I78" s="78" t="s">
        <v>166</v>
      </c>
      <c r="J78" s="64">
        <v>170.2</v>
      </c>
      <c r="K78" s="47">
        <v>170.2</v>
      </c>
    </row>
    <row r="79" spans="1:11" s="47" customFormat="1" ht="96" customHeight="1">
      <c r="A79" s="58" t="s">
        <v>26</v>
      </c>
      <c r="B79" s="58" t="s">
        <v>18</v>
      </c>
      <c r="C79" s="58" t="s">
        <v>31</v>
      </c>
      <c r="D79" s="58" t="s">
        <v>31</v>
      </c>
      <c r="E79" s="58" t="s">
        <v>115</v>
      </c>
      <c r="F79" s="58" t="s">
        <v>43</v>
      </c>
      <c r="G79" s="58" t="s">
        <v>28</v>
      </c>
      <c r="H79" s="58" t="s">
        <v>61</v>
      </c>
      <c r="I79" s="75" t="s">
        <v>116</v>
      </c>
      <c r="J79" s="64">
        <v>13468.4</v>
      </c>
      <c r="K79" s="47">
        <v>13218.3</v>
      </c>
    </row>
    <row r="80" spans="1:11" s="47" customFormat="1" ht="131.25" customHeight="1">
      <c r="A80" s="58" t="s">
        <v>26</v>
      </c>
      <c r="B80" s="58" t="s">
        <v>18</v>
      </c>
      <c r="C80" s="58" t="s">
        <v>31</v>
      </c>
      <c r="D80" s="58" t="s">
        <v>31</v>
      </c>
      <c r="E80" s="58" t="s">
        <v>167</v>
      </c>
      <c r="F80" s="58" t="s">
        <v>43</v>
      </c>
      <c r="G80" s="58" t="s">
        <v>28</v>
      </c>
      <c r="H80" s="58" t="s">
        <v>61</v>
      </c>
      <c r="I80" s="75" t="s">
        <v>168</v>
      </c>
      <c r="J80" s="64">
        <v>696.3</v>
      </c>
      <c r="K80" s="47">
        <v>696.3</v>
      </c>
    </row>
    <row r="81" spans="1:11" s="47" customFormat="1" ht="187.5" customHeight="1">
      <c r="A81" s="58" t="s">
        <v>26</v>
      </c>
      <c r="B81" s="58" t="s">
        <v>18</v>
      </c>
      <c r="C81" s="58" t="s">
        <v>31</v>
      </c>
      <c r="D81" s="58" t="s">
        <v>31</v>
      </c>
      <c r="E81" s="58" t="s">
        <v>131</v>
      </c>
      <c r="F81" s="58" t="s">
        <v>43</v>
      </c>
      <c r="G81" s="58" t="s">
        <v>132</v>
      </c>
      <c r="H81" s="58" t="s">
        <v>61</v>
      </c>
      <c r="I81" s="75" t="s">
        <v>133</v>
      </c>
      <c r="J81" s="64">
        <v>4480.1</v>
      </c>
      <c r="K81" s="65">
        <v>4480.1</v>
      </c>
    </row>
    <row r="82" spans="1:11" s="47" customFormat="1" ht="114.75" customHeight="1">
      <c r="A82" s="58" t="s">
        <v>26</v>
      </c>
      <c r="B82" s="58" t="s">
        <v>18</v>
      </c>
      <c r="C82" s="58" t="s">
        <v>31</v>
      </c>
      <c r="D82" s="58" t="s">
        <v>31</v>
      </c>
      <c r="E82" s="58" t="s">
        <v>136</v>
      </c>
      <c r="F82" s="58" t="s">
        <v>43</v>
      </c>
      <c r="G82" s="58" t="s">
        <v>132</v>
      </c>
      <c r="H82" s="58" t="s">
        <v>61</v>
      </c>
      <c r="I82" s="75" t="s">
        <v>137</v>
      </c>
      <c r="J82" s="64">
        <v>218.8</v>
      </c>
      <c r="K82" s="65">
        <v>218.8</v>
      </c>
    </row>
    <row r="83" spans="1:11" s="47" customFormat="1" ht="44.25" customHeight="1">
      <c r="A83" s="58" t="s">
        <v>26</v>
      </c>
      <c r="B83" s="58" t="s">
        <v>18</v>
      </c>
      <c r="C83" s="58" t="s">
        <v>31</v>
      </c>
      <c r="D83" s="58" t="s">
        <v>31</v>
      </c>
      <c r="E83" s="58" t="s">
        <v>117</v>
      </c>
      <c r="F83" s="58" t="s">
        <v>43</v>
      </c>
      <c r="G83" s="58" t="s">
        <v>28</v>
      </c>
      <c r="H83" s="58" t="s">
        <v>61</v>
      </c>
      <c r="I83" s="75" t="s">
        <v>118</v>
      </c>
      <c r="J83" s="64">
        <v>79639</v>
      </c>
      <c r="K83" s="65">
        <v>79574</v>
      </c>
    </row>
    <row r="84" spans="1:11" s="47" customFormat="1" ht="78.75" customHeight="1">
      <c r="A84" s="58" t="s">
        <v>26</v>
      </c>
      <c r="B84" s="58" t="s">
        <v>18</v>
      </c>
      <c r="C84" s="58" t="s">
        <v>31</v>
      </c>
      <c r="D84" s="58" t="s">
        <v>41</v>
      </c>
      <c r="E84" s="58" t="s">
        <v>26</v>
      </c>
      <c r="F84" s="58" t="s">
        <v>27</v>
      </c>
      <c r="G84" s="58" t="s">
        <v>28</v>
      </c>
      <c r="H84" s="58" t="s">
        <v>61</v>
      </c>
      <c r="I84" s="75" t="s">
        <v>207</v>
      </c>
      <c r="J84" s="63">
        <f>SUM(J85:J94)</f>
        <v>107174.69999999998</v>
      </c>
      <c r="K84" s="63">
        <f>SUM(K85:K94)</f>
        <v>101545.69999999998</v>
      </c>
    </row>
    <row r="85" spans="1:11" s="47" customFormat="1" ht="96" customHeight="1">
      <c r="A85" s="58" t="s">
        <v>26</v>
      </c>
      <c r="B85" s="58" t="s">
        <v>18</v>
      </c>
      <c r="C85" s="58" t="s">
        <v>31</v>
      </c>
      <c r="D85" s="58" t="s">
        <v>41</v>
      </c>
      <c r="E85" s="58" t="s">
        <v>226</v>
      </c>
      <c r="F85" s="58" t="s">
        <v>43</v>
      </c>
      <c r="G85" s="58" t="s">
        <v>28</v>
      </c>
      <c r="H85" s="58" t="s">
        <v>61</v>
      </c>
      <c r="I85" s="75" t="s">
        <v>227</v>
      </c>
      <c r="J85" s="63">
        <v>136.6</v>
      </c>
      <c r="K85" s="63">
        <v>136.6</v>
      </c>
    </row>
    <row r="86" spans="1:11" s="47" customFormat="1" ht="96" customHeight="1">
      <c r="A86" s="58" t="s">
        <v>26</v>
      </c>
      <c r="B86" s="58" t="s">
        <v>18</v>
      </c>
      <c r="C86" s="58" t="s">
        <v>31</v>
      </c>
      <c r="D86" s="58" t="s">
        <v>41</v>
      </c>
      <c r="E86" s="58" t="s">
        <v>74</v>
      </c>
      <c r="F86" s="58" t="s">
        <v>43</v>
      </c>
      <c r="G86" s="58" t="s">
        <v>28</v>
      </c>
      <c r="H86" s="58" t="s">
        <v>61</v>
      </c>
      <c r="I86" s="75" t="s">
        <v>119</v>
      </c>
      <c r="J86" s="63">
        <v>730</v>
      </c>
      <c r="K86" s="65">
        <v>730</v>
      </c>
    </row>
    <row r="87" spans="1:11" s="47" customFormat="1" ht="75.75" customHeight="1">
      <c r="A87" s="58" t="s">
        <v>26</v>
      </c>
      <c r="B87" s="58" t="s">
        <v>18</v>
      </c>
      <c r="C87" s="58" t="s">
        <v>31</v>
      </c>
      <c r="D87" s="58" t="s">
        <v>41</v>
      </c>
      <c r="E87" s="58" t="s">
        <v>63</v>
      </c>
      <c r="F87" s="58" t="s">
        <v>43</v>
      </c>
      <c r="G87" s="58" t="s">
        <v>28</v>
      </c>
      <c r="H87" s="58" t="s">
        <v>61</v>
      </c>
      <c r="I87" s="75" t="s">
        <v>139</v>
      </c>
      <c r="J87" s="63">
        <v>1020</v>
      </c>
      <c r="K87" s="47">
        <v>1020</v>
      </c>
    </row>
    <row r="88" spans="1:11" s="47" customFormat="1" ht="133.5" customHeight="1">
      <c r="A88" s="58" t="s">
        <v>27</v>
      </c>
      <c r="B88" s="58" t="s">
        <v>18</v>
      </c>
      <c r="C88" s="58" t="s">
        <v>31</v>
      </c>
      <c r="D88" s="58" t="s">
        <v>41</v>
      </c>
      <c r="E88" s="58" t="s">
        <v>35</v>
      </c>
      <c r="F88" s="58" t="s">
        <v>43</v>
      </c>
      <c r="G88" s="58" t="s">
        <v>28</v>
      </c>
      <c r="H88" s="58" t="s">
        <v>61</v>
      </c>
      <c r="I88" s="75" t="s">
        <v>198</v>
      </c>
      <c r="J88" s="63">
        <v>149.9</v>
      </c>
      <c r="K88" s="47">
        <v>110</v>
      </c>
    </row>
    <row r="89" spans="1:11" s="47" customFormat="1" ht="95.25" customHeight="1">
      <c r="A89" s="58" t="s">
        <v>26</v>
      </c>
      <c r="B89" s="58" t="s">
        <v>18</v>
      </c>
      <c r="C89" s="58" t="s">
        <v>31</v>
      </c>
      <c r="D89" s="58" t="s">
        <v>41</v>
      </c>
      <c r="E89" s="58" t="s">
        <v>36</v>
      </c>
      <c r="F89" s="58" t="s">
        <v>43</v>
      </c>
      <c r="G89" s="58" t="s">
        <v>28</v>
      </c>
      <c r="H89" s="58" t="s">
        <v>61</v>
      </c>
      <c r="I89" s="75" t="s">
        <v>122</v>
      </c>
      <c r="J89" s="64">
        <v>2315</v>
      </c>
      <c r="K89" s="47">
        <v>2059.9</v>
      </c>
    </row>
    <row r="90" spans="1:11" s="47" customFormat="1" ht="78.75" customHeight="1">
      <c r="A90" s="58" t="s">
        <v>54</v>
      </c>
      <c r="B90" s="58" t="s">
        <v>18</v>
      </c>
      <c r="C90" s="58" t="s">
        <v>31</v>
      </c>
      <c r="D90" s="58" t="s">
        <v>41</v>
      </c>
      <c r="E90" s="58" t="s">
        <v>64</v>
      </c>
      <c r="F90" s="58" t="s">
        <v>43</v>
      </c>
      <c r="G90" s="58" t="s">
        <v>28</v>
      </c>
      <c r="H90" s="58" t="s">
        <v>61</v>
      </c>
      <c r="I90" s="75" t="s">
        <v>123</v>
      </c>
      <c r="J90" s="64">
        <v>83771.4</v>
      </c>
      <c r="K90" s="47">
        <v>81024.9</v>
      </c>
    </row>
    <row r="91" spans="1:11" s="47" customFormat="1" ht="199.5" customHeight="1">
      <c r="A91" s="58" t="s">
        <v>26</v>
      </c>
      <c r="B91" s="58" t="s">
        <v>18</v>
      </c>
      <c r="C91" s="58" t="s">
        <v>31</v>
      </c>
      <c r="D91" s="58" t="s">
        <v>41</v>
      </c>
      <c r="E91" s="58" t="s">
        <v>219</v>
      </c>
      <c r="F91" s="58" t="s">
        <v>43</v>
      </c>
      <c r="G91" s="58" t="s">
        <v>28</v>
      </c>
      <c r="H91" s="58" t="s">
        <v>61</v>
      </c>
      <c r="I91" s="75" t="s">
        <v>220</v>
      </c>
      <c r="J91" s="64">
        <v>1609.5</v>
      </c>
      <c r="K91" s="47">
        <v>1609.4</v>
      </c>
    </row>
    <row r="92" spans="1:11" s="47" customFormat="1" ht="114" customHeight="1">
      <c r="A92" s="58" t="s">
        <v>26</v>
      </c>
      <c r="B92" s="58" t="s">
        <v>18</v>
      </c>
      <c r="C92" s="58" t="s">
        <v>31</v>
      </c>
      <c r="D92" s="58" t="s">
        <v>41</v>
      </c>
      <c r="E92" s="58" t="s">
        <v>120</v>
      </c>
      <c r="F92" s="58" t="s">
        <v>43</v>
      </c>
      <c r="G92" s="58" t="s">
        <v>28</v>
      </c>
      <c r="H92" s="58" t="s">
        <v>61</v>
      </c>
      <c r="I92" s="75" t="s">
        <v>121</v>
      </c>
      <c r="J92" s="64">
        <v>5324</v>
      </c>
      <c r="K92" s="47">
        <v>3283.4</v>
      </c>
    </row>
    <row r="93" spans="1:11" s="47" customFormat="1" ht="60" customHeight="1">
      <c r="A93" s="58" t="s">
        <v>26</v>
      </c>
      <c r="B93" s="58" t="s">
        <v>18</v>
      </c>
      <c r="C93" s="58" t="s">
        <v>31</v>
      </c>
      <c r="D93" s="58" t="s">
        <v>41</v>
      </c>
      <c r="E93" s="58" t="s">
        <v>127</v>
      </c>
      <c r="F93" s="58" t="s">
        <v>43</v>
      </c>
      <c r="G93" s="58" t="s">
        <v>28</v>
      </c>
      <c r="H93" s="58" t="s">
        <v>61</v>
      </c>
      <c r="I93" s="75" t="s">
        <v>221</v>
      </c>
      <c r="J93" s="64">
        <v>2630.4</v>
      </c>
      <c r="K93" s="47">
        <v>2083.6</v>
      </c>
    </row>
    <row r="94" spans="1:11" s="47" customFormat="1" ht="270.75" customHeight="1">
      <c r="A94" s="58" t="s">
        <v>26</v>
      </c>
      <c r="B94" s="58" t="s">
        <v>18</v>
      </c>
      <c r="C94" s="58" t="s">
        <v>31</v>
      </c>
      <c r="D94" s="58" t="s">
        <v>41</v>
      </c>
      <c r="E94" s="58" t="s">
        <v>199</v>
      </c>
      <c r="F94" s="58" t="s">
        <v>43</v>
      </c>
      <c r="G94" s="58" t="s">
        <v>28</v>
      </c>
      <c r="H94" s="58" t="s">
        <v>61</v>
      </c>
      <c r="I94" s="75" t="s">
        <v>200</v>
      </c>
      <c r="J94" s="64">
        <v>9487.9</v>
      </c>
      <c r="K94" s="65">
        <v>9487.9</v>
      </c>
    </row>
    <row r="95" spans="1:11" s="47" customFormat="1" ht="42" customHeight="1">
      <c r="A95" s="58" t="s">
        <v>26</v>
      </c>
      <c r="B95" s="58" t="s">
        <v>18</v>
      </c>
      <c r="C95" s="58" t="s">
        <v>31</v>
      </c>
      <c r="D95" s="58" t="s">
        <v>46</v>
      </c>
      <c r="E95" s="58" t="s">
        <v>26</v>
      </c>
      <c r="F95" s="58" t="s">
        <v>27</v>
      </c>
      <c r="G95" s="58" t="s">
        <v>28</v>
      </c>
      <c r="H95" s="58" t="s">
        <v>61</v>
      </c>
      <c r="I95" s="75" t="s">
        <v>72</v>
      </c>
      <c r="J95" s="64">
        <f>SUM(J96:J99)</f>
        <v>1900</v>
      </c>
      <c r="K95" s="64">
        <f>SUM(K96:K99)</f>
        <v>1897</v>
      </c>
    </row>
    <row r="96" spans="1:11" s="47" customFormat="1" ht="148.5" customHeight="1">
      <c r="A96" s="58" t="s">
        <v>26</v>
      </c>
      <c r="B96" s="58" t="s">
        <v>18</v>
      </c>
      <c r="C96" s="58" t="s">
        <v>31</v>
      </c>
      <c r="D96" s="58" t="s">
        <v>46</v>
      </c>
      <c r="E96" s="58" t="s">
        <v>169</v>
      </c>
      <c r="F96" s="58" t="s">
        <v>43</v>
      </c>
      <c r="G96" s="58" t="s">
        <v>28</v>
      </c>
      <c r="H96" s="58" t="s">
        <v>61</v>
      </c>
      <c r="I96" s="75" t="s">
        <v>170</v>
      </c>
      <c r="J96" s="64">
        <v>560</v>
      </c>
      <c r="K96" s="65">
        <v>560</v>
      </c>
    </row>
    <row r="97" spans="1:11" s="47" customFormat="1" ht="153.75" customHeight="1">
      <c r="A97" s="58" t="s">
        <v>26</v>
      </c>
      <c r="B97" s="58" t="s">
        <v>18</v>
      </c>
      <c r="C97" s="58" t="s">
        <v>31</v>
      </c>
      <c r="D97" s="58" t="s">
        <v>46</v>
      </c>
      <c r="E97" s="58" t="s">
        <v>95</v>
      </c>
      <c r="F97" s="58" t="s">
        <v>43</v>
      </c>
      <c r="G97" s="58" t="s">
        <v>28</v>
      </c>
      <c r="H97" s="58" t="s">
        <v>61</v>
      </c>
      <c r="I97" s="75" t="s">
        <v>125</v>
      </c>
      <c r="J97" s="64">
        <v>132</v>
      </c>
      <c r="K97" s="65">
        <v>129</v>
      </c>
    </row>
    <row r="98" spans="1:11" s="47" customFormat="1" ht="114.75" customHeight="1">
      <c r="A98" s="58" t="s">
        <v>26</v>
      </c>
      <c r="B98" s="58" t="s">
        <v>18</v>
      </c>
      <c r="C98" s="58" t="s">
        <v>31</v>
      </c>
      <c r="D98" s="58" t="s">
        <v>46</v>
      </c>
      <c r="E98" s="58" t="s">
        <v>77</v>
      </c>
      <c r="F98" s="58" t="s">
        <v>43</v>
      </c>
      <c r="G98" s="58" t="s">
        <v>28</v>
      </c>
      <c r="H98" s="58" t="s">
        <v>61</v>
      </c>
      <c r="I98" s="75" t="s">
        <v>222</v>
      </c>
      <c r="J98" s="64">
        <v>88</v>
      </c>
      <c r="K98" s="65">
        <v>88</v>
      </c>
    </row>
    <row r="99" spans="1:11" s="47" customFormat="1" ht="78.75" customHeight="1">
      <c r="A99" s="58" t="s">
        <v>26</v>
      </c>
      <c r="B99" s="58" t="s">
        <v>18</v>
      </c>
      <c r="C99" s="58" t="s">
        <v>31</v>
      </c>
      <c r="D99" s="58" t="s">
        <v>46</v>
      </c>
      <c r="E99" s="58" t="s">
        <v>117</v>
      </c>
      <c r="F99" s="58" t="s">
        <v>43</v>
      </c>
      <c r="G99" s="58" t="s">
        <v>28</v>
      </c>
      <c r="H99" s="58" t="s">
        <v>61</v>
      </c>
      <c r="I99" s="75" t="s">
        <v>223</v>
      </c>
      <c r="J99" s="64">
        <v>1120</v>
      </c>
      <c r="K99" s="65">
        <v>1120</v>
      </c>
    </row>
    <row r="100" spans="1:11" s="47" customFormat="1" ht="18.75">
      <c r="A100" s="58"/>
      <c r="B100" s="66"/>
      <c r="C100" s="66"/>
      <c r="D100" s="58"/>
      <c r="E100" s="58"/>
      <c r="F100" s="58"/>
      <c r="G100" s="58"/>
      <c r="H100" s="58"/>
      <c r="I100" s="67" t="s">
        <v>65</v>
      </c>
      <c r="J100" s="63">
        <f>SUM(J8+J71)</f>
        <v>312695.1</v>
      </c>
      <c r="K100" s="63">
        <f>SUM(K8+K71)</f>
        <v>308456.19999999995</v>
      </c>
    </row>
    <row r="101" spans="1:10" s="47" customFormat="1" ht="18.75">
      <c r="A101" s="60"/>
      <c r="B101" s="68"/>
      <c r="C101" s="68"/>
      <c r="D101" s="60"/>
      <c r="E101" s="60"/>
      <c r="F101" s="60"/>
      <c r="G101" s="60"/>
      <c r="H101" s="60"/>
      <c r="I101" s="68" t="s">
        <v>171</v>
      </c>
      <c r="J101" s="68"/>
    </row>
    <row r="102" spans="1:8" s="68" customFormat="1" ht="18.75">
      <c r="A102" s="60"/>
      <c r="D102" s="60"/>
      <c r="E102" s="60"/>
      <c r="F102" s="60"/>
      <c r="G102" s="60"/>
      <c r="H102" s="60"/>
    </row>
    <row r="103" spans="1:9" s="68" customFormat="1" ht="18.75">
      <c r="A103" s="60"/>
      <c r="D103" s="60"/>
      <c r="E103" s="60"/>
      <c r="I103" s="69"/>
    </row>
    <row r="104" spans="1:9" s="68" customFormat="1" ht="18.75">
      <c r="A104" s="60"/>
      <c r="D104" s="60"/>
      <c r="E104" s="60"/>
      <c r="I104" s="69"/>
    </row>
    <row r="105" spans="1:9" s="68" customFormat="1" ht="18.75">
      <c r="A105" s="60"/>
      <c r="D105" s="60"/>
      <c r="E105" s="60"/>
      <c r="I105" s="69"/>
    </row>
    <row r="106" spans="1:9" s="68" customFormat="1" ht="18.75">
      <c r="A106" s="60"/>
      <c r="D106" s="60"/>
      <c r="E106" s="60"/>
      <c r="I106" s="69"/>
    </row>
    <row r="107" spans="1:9" s="68" customFormat="1" ht="18.75">
      <c r="A107" s="60"/>
      <c r="D107" s="60"/>
      <c r="E107" s="60"/>
      <c r="I107" s="69"/>
    </row>
    <row r="108" spans="1:9" s="68" customFormat="1" ht="18.75">
      <c r="A108" s="60"/>
      <c r="D108" s="60"/>
      <c r="E108" s="60"/>
      <c r="I108" s="69"/>
    </row>
    <row r="109" spans="1:9" s="68" customFormat="1" ht="18.75">
      <c r="A109" s="60"/>
      <c r="D109" s="60"/>
      <c r="E109" s="60"/>
      <c r="I109" s="69"/>
    </row>
    <row r="110" spans="1:9" s="68" customFormat="1" ht="18.75">
      <c r="A110" s="60"/>
      <c r="D110" s="60"/>
      <c r="E110" s="60"/>
      <c r="I110" s="69"/>
    </row>
    <row r="111" spans="1:9" s="68" customFormat="1" ht="18.75">
      <c r="A111" s="60"/>
      <c r="D111" s="60"/>
      <c r="E111" s="60"/>
      <c r="I111" s="69"/>
    </row>
    <row r="112" spans="1:9" s="68" customFormat="1" ht="18.75">
      <c r="A112" s="60"/>
      <c r="D112" s="60"/>
      <c r="E112" s="60"/>
      <c r="I112" s="69"/>
    </row>
    <row r="113" spans="1:9" s="68" customFormat="1" ht="18.75">
      <c r="A113" s="60"/>
      <c r="D113" s="60"/>
      <c r="E113" s="60"/>
      <c r="I113" s="69"/>
    </row>
    <row r="114" spans="1:9" s="68" customFormat="1" ht="18.75">
      <c r="A114" s="60"/>
      <c r="D114" s="60"/>
      <c r="E114" s="60"/>
      <c r="I114" s="69"/>
    </row>
    <row r="115" spans="1:9" s="68" customFormat="1" ht="18.75">
      <c r="A115" s="60"/>
      <c r="D115" s="60"/>
      <c r="E115" s="60"/>
      <c r="I115" s="69"/>
    </row>
    <row r="116" spans="1:9" s="68" customFormat="1" ht="18.75">
      <c r="A116" s="60"/>
      <c r="D116" s="60"/>
      <c r="E116" s="60"/>
      <c r="I116" s="69"/>
    </row>
    <row r="117" spans="1:9" s="68" customFormat="1" ht="18.75">
      <c r="A117" s="60"/>
      <c r="D117" s="60"/>
      <c r="E117" s="60"/>
      <c r="I117" s="69"/>
    </row>
    <row r="118" spans="1:9" s="68" customFormat="1" ht="18.75">
      <c r="A118" s="60"/>
      <c r="D118" s="60"/>
      <c r="E118" s="60"/>
      <c r="I118" s="69"/>
    </row>
    <row r="119" spans="1:9" s="68" customFormat="1" ht="18.75">
      <c r="A119" s="60"/>
      <c r="D119" s="60"/>
      <c r="E119" s="60"/>
      <c r="I119" s="69"/>
    </row>
    <row r="120" spans="1:9" s="68" customFormat="1" ht="18.75">
      <c r="A120" s="60"/>
      <c r="D120" s="60"/>
      <c r="E120" s="60"/>
      <c r="I120" s="69"/>
    </row>
    <row r="121" spans="1:9" s="68" customFormat="1" ht="18.75">
      <c r="A121" s="60"/>
      <c r="D121" s="60"/>
      <c r="E121" s="60"/>
      <c r="I121" s="69"/>
    </row>
    <row r="122" spans="1:9" s="68" customFormat="1" ht="18.75">
      <c r="A122" s="60"/>
      <c r="D122" s="60"/>
      <c r="E122" s="60"/>
      <c r="I122" s="69"/>
    </row>
    <row r="123" spans="1:9" s="68" customFormat="1" ht="18.75">
      <c r="A123" s="60"/>
      <c r="D123" s="60"/>
      <c r="E123" s="60"/>
      <c r="I123" s="69"/>
    </row>
    <row r="124" spans="1:9" s="68" customFormat="1" ht="18.75">
      <c r="A124" s="60"/>
      <c r="D124" s="60"/>
      <c r="E124" s="60"/>
      <c r="I124" s="69"/>
    </row>
    <row r="125" spans="1:9" s="68" customFormat="1" ht="18.75">
      <c r="A125" s="60"/>
      <c r="D125" s="60"/>
      <c r="E125" s="60"/>
      <c r="I125" s="69"/>
    </row>
    <row r="126" spans="1:9" s="68" customFormat="1" ht="18.75">
      <c r="A126" s="60"/>
      <c r="D126" s="60"/>
      <c r="E126" s="60"/>
      <c r="I126" s="69"/>
    </row>
    <row r="127" spans="1:9" s="68" customFormat="1" ht="18.75">
      <c r="A127" s="60"/>
      <c r="D127" s="60"/>
      <c r="E127" s="60"/>
      <c r="I127" s="69"/>
    </row>
    <row r="128" spans="1:9" s="68" customFormat="1" ht="18.75">
      <c r="A128" s="60"/>
      <c r="D128" s="60"/>
      <c r="E128" s="60"/>
      <c r="I128" s="69"/>
    </row>
    <row r="129" spans="1:9" s="68" customFormat="1" ht="18.75">
      <c r="A129" s="60"/>
      <c r="D129" s="60"/>
      <c r="E129" s="60"/>
      <c r="I129" s="69"/>
    </row>
    <row r="130" spans="1:9" s="68" customFormat="1" ht="18.75">
      <c r="A130" s="60"/>
      <c r="D130" s="60"/>
      <c r="E130" s="60"/>
      <c r="I130" s="69"/>
    </row>
    <row r="131" spans="1:9" s="68" customFormat="1" ht="18.75">
      <c r="A131" s="60"/>
      <c r="D131" s="60"/>
      <c r="E131" s="60"/>
      <c r="I131" s="69"/>
    </row>
    <row r="132" spans="1:9" s="68" customFormat="1" ht="18.75">
      <c r="A132" s="60"/>
      <c r="D132" s="60"/>
      <c r="E132" s="60"/>
      <c r="I132" s="69"/>
    </row>
    <row r="133" spans="1:9" s="68" customFormat="1" ht="18.75">
      <c r="A133" s="60"/>
      <c r="D133" s="60"/>
      <c r="E133" s="60"/>
      <c r="I133" s="69"/>
    </row>
    <row r="134" spans="1:9" s="68" customFormat="1" ht="18.75">
      <c r="A134" s="60"/>
      <c r="D134" s="60"/>
      <c r="E134" s="60"/>
      <c r="I134" s="69"/>
    </row>
    <row r="135" spans="1:9" s="68" customFormat="1" ht="18.75">
      <c r="A135" s="60"/>
      <c r="D135" s="60"/>
      <c r="E135" s="60"/>
      <c r="I135" s="69"/>
    </row>
    <row r="136" spans="1:9" s="68" customFormat="1" ht="18.75">
      <c r="A136" s="60"/>
      <c r="D136" s="60"/>
      <c r="E136" s="60"/>
      <c r="I136" s="69"/>
    </row>
    <row r="137" spans="1:9" s="68" customFormat="1" ht="18.75">
      <c r="A137" s="60"/>
      <c r="D137" s="60"/>
      <c r="E137" s="60"/>
      <c r="I137" s="69"/>
    </row>
    <row r="138" spans="1:9" s="68" customFormat="1" ht="18.75">
      <c r="A138" s="60"/>
      <c r="D138" s="60"/>
      <c r="E138" s="60"/>
      <c r="I138" s="69"/>
    </row>
    <row r="139" spans="1:9" s="68" customFormat="1" ht="18.75">
      <c r="A139" s="60"/>
      <c r="D139" s="60"/>
      <c r="E139" s="60"/>
      <c r="I139" s="69"/>
    </row>
    <row r="140" spans="1:9" s="68" customFormat="1" ht="18.75">
      <c r="A140" s="60"/>
      <c r="D140" s="60"/>
      <c r="E140" s="60"/>
      <c r="I140" s="69"/>
    </row>
    <row r="141" spans="1:9" s="68" customFormat="1" ht="18.75">
      <c r="A141" s="60"/>
      <c r="D141" s="60"/>
      <c r="E141" s="60"/>
      <c r="I141" s="69"/>
    </row>
    <row r="142" spans="1:9" s="68" customFormat="1" ht="18.75">
      <c r="A142" s="60"/>
      <c r="D142" s="60"/>
      <c r="E142" s="60"/>
      <c r="I142" s="69"/>
    </row>
    <row r="143" spans="1:9" s="68" customFormat="1" ht="18.75">
      <c r="A143" s="60"/>
      <c r="D143" s="60"/>
      <c r="E143" s="60"/>
      <c r="I143" s="69"/>
    </row>
    <row r="144" spans="1:9" s="68" customFormat="1" ht="18.75">
      <c r="A144" s="60"/>
      <c r="D144" s="60"/>
      <c r="E144" s="60"/>
      <c r="I144" s="69"/>
    </row>
    <row r="145" spans="1:9" s="68" customFormat="1" ht="18.75">
      <c r="A145" s="60"/>
      <c r="D145" s="60"/>
      <c r="E145" s="60"/>
      <c r="I145" s="69"/>
    </row>
    <row r="146" spans="1:9" s="68" customFormat="1" ht="18.75">
      <c r="A146" s="60"/>
      <c r="D146" s="60"/>
      <c r="E146" s="60"/>
      <c r="I146" s="69"/>
    </row>
    <row r="147" spans="1:9" s="68" customFormat="1" ht="18.75">
      <c r="A147" s="60"/>
      <c r="D147" s="60"/>
      <c r="E147" s="60"/>
      <c r="I147" s="69"/>
    </row>
    <row r="148" spans="1:9" s="68" customFormat="1" ht="18.75">
      <c r="A148" s="60"/>
      <c r="D148" s="60"/>
      <c r="E148" s="60"/>
      <c r="I148" s="69"/>
    </row>
    <row r="149" spans="1:9" s="68" customFormat="1" ht="18.75">
      <c r="A149" s="60"/>
      <c r="D149" s="60"/>
      <c r="E149" s="60"/>
      <c r="I149" s="69"/>
    </row>
    <row r="150" spans="1:9" s="68" customFormat="1" ht="18.75">
      <c r="A150" s="60"/>
      <c r="D150" s="60"/>
      <c r="E150" s="60"/>
      <c r="I150" s="69"/>
    </row>
    <row r="151" spans="1:9" s="68" customFormat="1" ht="18.75">
      <c r="A151" s="60"/>
      <c r="D151" s="60"/>
      <c r="E151" s="60"/>
      <c r="I151" s="69"/>
    </row>
    <row r="152" spans="1:9" s="17" customFormat="1" ht="16.5">
      <c r="A152" s="12"/>
      <c r="D152" s="12"/>
      <c r="E152" s="12"/>
      <c r="I152" s="19"/>
    </row>
    <row r="153" spans="1:9" s="17" customFormat="1" ht="16.5">
      <c r="A153" s="12"/>
      <c r="D153" s="12"/>
      <c r="E153" s="12"/>
      <c r="I153" s="19"/>
    </row>
    <row r="154" spans="1:9" s="17" customFormat="1" ht="16.5">
      <c r="A154" s="12"/>
      <c r="D154" s="12"/>
      <c r="E154" s="12"/>
      <c r="I154" s="19"/>
    </row>
    <row r="155" spans="1:9" s="17" customFormat="1" ht="16.5">
      <c r="A155" s="12"/>
      <c r="D155" s="12"/>
      <c r="E155" s="12"/>
      <c r="I155" s="19"/>
    </row>
    <row r="156" spans="1:9" s="17" customFormat="1" ht="16.5">
      <c r="A156" s="12"/>
      <c r="D156" s="12"/>
      <c r="E156" s="12"/>
      <c r="I156" s="19"/>
    </row>
    <row r="157" spans="1:9" s="17" customFormat="1" ht="16.5">
      <c r="A157" s="12"/>
      <c r="D157" s="12"/>
      <c r="E157" s="12"/>
      <c r="I157" s="19"/>
    </row>
    <row r="158" spans="1:9" s="17" customFormat="1" ht="16.5">
      <c r="A158" s="12"/>
      <c r="D158" s="12"/>
      <c r="E158" s="12"/>
      <c r="I158" s="19"/>
    </row>
    <row r="159" spans="1:9" s="17" customFormat="1" ht="16.5">
      <c r="A159" s="12"/>
      <c r="D159" s="12"/>
      <c r="E159" s="12"/>
      <c r="I159" s="19"/>
    </row>
    <row r="160" spans="1:9" s="17" customFormat="1" ht="16.5">
      <c r="A160" s="12"/>
      <c r="D160" s="12"/>
      <c r="E160" s="12"/>
      <c r="I160" s="19"/>
    </row>
    <row r="161" spans="1:5" s="17" customFormat="1" ht="16.5">
      <c r="A161" s="12"/>
      <c r="D161" s="12"/>
      <c r="E161" s="12"/>
    </row>
    <row r="162" spans="1:5" s="17" customFormat="1" ht="16.5">
      <c r="A162" s="12"/>
      <c r="D162" s="12"/>
      <c r="E162" s="12"/>
    </row>
    <row r="163" spans="1:9" s="17" customFormat="1" ht="16.5">
      <c r="A163" s="12"/>
      <c r="D163" s="12"/>
      <c r="E163" s="12"/>
      <c r="I163" s="20"/>
    </row>
    <row r="164" spans="1:5" s="17" customFormat="1" ht="16.5">
      <c r="A164" s="12"/>
      <c r="D164" s="12"/>
      <c r="E164" s="12"/>
    </row>
    <row r="165" spans="1:5" s="17" customFormat="1" ht="16.5">
      <c r="A165" s="12"/>
      <c r="D165" s="12"/>
      <c r="E165" s="12"/>
    </row>
    <row r="166" spans="1:5" s="17" customFormat="1" ht="16.5">
      <c r="A166" s="12"/>
      <c r="D166" s="12"/>
      <c r="E166" s="12"/>
    </row>
    <row r="167" spans="1:5" s="17" customFormat="1" ht="16.5">
      <c r="A167" s="12"/>
      <c r="D167" s="12"/>
      <c r="E167" s="12"/>
    </row>
    <row r="168" spans="1:5" s="17" customFormat="1" ht="16.5">
      <c r="A168" s="12"/>
      <c r="D168" s="12"/>
      <c r="E168" s="12"/>
    </row>
    <row r="169" spans="1:5" s="17" customFormat="1" ht="16.5">
      <c r="A169" s="12"/>
      <c r="D169" s="12"/>
      <c r="E169" s="12"/>
    </row>
    <row r="170" spans="1:5" s="17" customFormat="1" ht="16.5">
      <c r="A170" s="12"/>
      <c r="D170" s="12"/>
      <c r="E170" s="12"/>
    </row>
    <row r="171" spans="1:5" s="2" customFormat="1" ht="16.5">
      <c r="A171" s="1"/>
      <c r="D171" s="1"/>
      <c r="E171" s="1"/>
    </row>
    <row r="172" spans="1:5" s="2" customFormat="1" ht="16.5">
      <c r="A172" s="1"/>
      <c r="D172" s="1"/>
      <c r="E172" s="1"/>
    </row>
    <row r="173" spans="1:5" s="2" customFormat="1" ht="16.5">
      <c r="A173" s="1"/>
      <c r="D173" s="1"/>
      <c r="E173" s="1"/>
    </row>
    <row r="174" spans="1:5" s="2" customFormat="1" ht="16.5">
      <c r="A174" s="1"/>
      <c r="D174" s="1"/>
      <c r="E174" s="1"/>
    </row>
    <row r="175" spans="1:5" s="2" customFormat="1" ht="16.5">
      <c r="A175" s="1"/>
      <c r="D175" s="1"/>
      <c r="E175" s="1"/>
    </row>
    <row r="176" spans="1:5" s="2" customFormat="1" ht="16.5">
      <c r="A176" s="1"/>
      <c r="D176" s="1"/>
      <c r="E176" s="1"/>
    </row>
    <row r="177" spans="1:5" s="2" customFormat="1" ht="16.5">
      <c r="A177" s="1"/>
      <c r="D177" s="1"/>
      <c r="E177" s="1"/>
    </row>
    <row r="178" spans="1:5" s="2" customFormat="1" ht="16.5">
      <c r="A178" s="1"/>
      <c r="D178" s="1"/>
      <c r="E178" s="1"/>
    </row>
    <row r="179" spans="1:5" s="2" customFormat="1" ht="16.5">
      <c r="A179" s="1"/>
      <c r="D179" s="1"/>
      <c r="E179" s="1"/>
    </row>
    <row r="180" spans="1:5" s="2" customFormat="1" ht="16.5">
      <c r="A180" s="1"/>
      <c r="D180" s="1"/>
      <c r="E180" s="1"/>
    </row>
    <row r="181" spans="1:5" s="2" customFormat="1" ht="16.5">
      <c r="A181" s="1"/>
      <c r="D181" s="1"/>
      <c r="E181" s="1"/>
    </row>
    <row r="182" spans="1:5" s="2" customFormat="1" ht="16.5">
      <c r="A182" s="1"/>
      <c r="D182" s="1"/>
      <c r="E182" s="1"/>
    </row>
    <row r="183" spans="1:5" s="2" customFormat="1" ht="16.5">
      <c r="A183" s="1"/>
      <c r="D183" s="1"/>
      <c r="E183" s="1"/>
    </row>
    <row r="184" spans="1:5" s="2" customFormat="1" ht="16.5">
      <c r="A184" s="1"/>
      <c r="D184" s="1"/>
      <c r="E184" s="1"/>
    </row>
    <row r="185" spans="1:5" s="2" customFormat="1" ht="16.5">
      <c r="A185" s="1"/>
      <c r="D185" s="1"/>
      <c r="E185" s="1"/>
    </row>
    <row r="186" spans="1:5" s="2" customFormat="1" ht="16.5">
      <c r="A186" s="1"/>
      <c r="D186" s="1"/>
      <c r="E186" s="1"/>
    </row>
    <row r="187" spans="1:5" s="2" customFormat="1" ht="16.5">
      <c r="A187" s="1"/>
      <c r="D187" s="1"/>
      <c r="E187" s="1"/>
    </row>
    <row r="188" spans="1:5" s="2" customFormat="1" ht="16.5">
      <c r="A188" s="1"/>
      <c r="D188" s="1"/>
      <c r="E188" s="1"/>
    </row>
    <row r="189" spans="1:5" s="2" customFormat="1" ht="16.5">
      <c r="A189" s="1"/>
      <c r="D189" s="1"/>
      <c r="E189" s="1"/>
    </row>
    <row r="190" spans="1:5" s="2" customFormat="1" ht="16.5">
      <c r="A190" s="1"/>
      <c r="D190" s="1"/>
      <c r="E190" s="1"/>
    </row>
    <row r="191" spans="1:5" s="2" customFormat="1" ht="16.5">
      <c r="A191" s="1"/>
      <c r="D191" s="1"/>
      <c r="E191" s="1"/>
    </row>
    <row r="192" spans="1:5" s="2" customFormat="1" ht="16.5">
      <c r="A192" s="1"/>
      <c r="D192" s="1"/>
      <c r="E192" s="1"/>
    </row>
    <row r="193" spans="1:5" s="2" customFormat="1" ht="16.5">
      <c r="A193" s="1"/>
      <c r="D193" s="1"/>
      <c r="E193" s="1"/>
    </row>
    <row r="194" spans="1:5" s="2" customFormat="1" ht="16.5">
      <c r="A194" s="1"/>
      <c r="D194" s="1"/>
      <c r="E194" s="1"/>
    </row>
    <row r="195" spans="1:5" s="2" customFormat="1" ht="16.5">
      <c r="A195" s="1"/>
      <c r="D195" s="1"/>
      <c r="E195" s="1"/>
    </row>
    <row r="196" spans="1:5" s="2" customFormat="1" ht="16.5">
      <c r="A196" s="1"/>
      <c r="D196" s="1"/>
      <c r="E196" s="1"/>
    </row>
    <row r="197" spans="1:5" s="2" customFormat="1" ht="16.5">
      <c r="A197" s="1"/>
      <c r="D197" s="1"/>
      <c r="E197" s="1"/>
    </row>
    <row r="198" spans="1:5" s="2" customFormat="1" ht="16.5">
      <c r="A198" s="1"/>
      <c r="D198" s="1"/>
      <c r="E198" s="1"/>
    </row>
    <row r="199" spans="1:5" s="2" customFormat="1" ht="16.5">
      <c r="A199" s="1"/>
      <c r="D199" s="1"/>
      <c r="E199" s="1"/>
    </row>
    <row r="200" spans="1:5" s="2" customFormat="1" ht="16.5">
      <c r="A200" s="1"/>
      <c r="D200" s="1"/>
      <c r="E200" s="1"/>
    </row>
    <row r="201" spans="1:5" s="2" customFormat="1" ht="16.5">
      <c r="A201" s="1"/>
      <c r="D201" s="1"/>
      <c r="E201" s="1"/>
    </row>
    <row r="202" spans="1:5" s="2" customFormat="1" ht="16.5">
      <c r="A202" s="1"/>
      <c r="D202" s="1"/>
      <c r="E202" s="1"/>
    </row>
    <row r="203" spans="1:5" s="2" customFormat="1" ht="16.5">
      <c r="A203" s="1"/>
      <c r="D203" s="1"/>
      <c r="E203" s="1"/>
    </row>
    <row r="204" spans="1:5" s="2" customFormat="1" ht="16.5">
      <c r="A204" s="1"/>
      <c r="D204" s="1"/>
      <c r="E204" s="1"/>
    </row>
    <row r="205" spans="1:5" s="2" customFormat="1" ht="16.5">
      <c r="A205" s="1"/>
      <c r="D205" s="1"/>
      <c r="E205" s="1"/>
    </row>
    <row r="206" spans="1:5" s="2" customFormat="1" ht="16.5">
      <c r="A206" s="1"/>
      <c r="D206" s="1"/>
      <c r="E206" s="1"/>
    </row>
    <row r="207" spans="1:5" s="2" customFormat="1" ht="16.5">
      <c r="A207" s="1"/>
      <c r="D207" s="1"/>
      <c r="E207" s="1"/>
    </row>
    <row r="208" spans="1:5" s="2" customFormat="1" ht="16.5">
      <c r="A208" s="1"/>
      <c r="D208" s="1"/>
      <c r="E208" s="1"/>
    </row>
    <row r="209" spans="1:5" s="2" customFormat="1" ht="16.5">
      <c r="A209" s="1"/>
      <c r="D209" s="1"/>
      <c r="E209" s="1"/>
    </row>
    <row r="210" spans="1:5" s="2" customFormat="1" ht="16.5">
      <c r="A210" s="1"/>
      <c r="D210" s="1"/>
      <c r="E210" s="1"/>
    </row>
    <row r="211" spans="1:5" s="2" customFormat="1" ht="16.5">
      <c r="A211" s="1"/>
      <c r="D211" s="1"/>
      <c r="E211" s="1"/>
    </row>
    <row r="212" spans="1:5" s="2" customFormat="1" ht="16.5">
      <c r="A212" s="1"/>
      <c r="D212" s="1"/>
      <c r="E212" s="1"/>
    </row>
    <row r="213" spans="1:5" s="2" customFormat="1" ht="16.5">
      <c r="A213" s="1"/>
      <c r="D213" s="1"/>
      <c r="E213" s="1"/>
    </row>
    <row r="214" spans="1:5" s="2" customFormat="1" ht="16.5">
      <c r="A214" s="1"/>
      <c r="D214" s="1"/>
      <c r="E214" s="1"/>
    </row>
    <row r="215" spans="1:5" s="2" customFormat="1" ht="16.5">
      <c r="A215" s="1"/>
      <c r="D215" s="1"/>
      <c r="E215" s="1"/>
    </row>
    <row r="216" spans="1:5" s="2" customFormat="1" ht="16.5">
      <c r="A216" s="1"/>
      <c r="D216" s="1"/>
      <c r="E216" s="1"/>
    </row>
    <row r="217" spans="1:5" s="2" customFormat="1" ht="16.5">
      <c r="A217" s="1"/>
      <c r="D217" s="1"/>
      <c r="E217" s="1"/>
    </row>
    <row r="218" spans="1:5" s="2" customFormat="1" ht="16.5">
      <c r="A218" s="1"/>
      <c r="D218" s="1"/>
      <c r="E218" s="1"/>
    </row>
    <row r="219" spans="1:5" s="2" customFormat="1" ht="16.5">
      <c r="A219" s="1"/>
      <c r="D219" s="1"/>
      <c r="E219" s="1"/>
    </row>
    <row r="220" spans="1:5" s="2" customFormat="1" ht="16.5">
      <c r="A220" s="1"/>
      <c r="D220" s="1"/>
      <c r="E220" s="1"/>
    </row>
    <row r="221" spans="1:5" s="2" customFormat="1" ht="16.5">
      <c r="A221" s="1"/>
      <c r="D221" s="1"/>
      <c r="E221" s="1"/>
    </row>
    <row r="222" spans="1:5" s="2" customFormat="1" ht="16.5">
      <c r="A222" s="1"/>
      <c r="D222" s="1"/>
      <c r="E222" s="1"/>
    </row>
    <row r="223" spans="1:5" s="2" customFormat="1" ht="16.5">
      <c r="A223" s="1"/>
      <c r="D223" s="1"/>
      <c r="E223" s="1"/>
    </row>
    <row r="224" spans="1:5" s="2" customFormat="1" ht="16.5">
      <c r="A224" s="1"/>
      <c r="D224" s="1"/>
      <c r="E224" s="1"/>
    </row>
    <row r="225" spans="1:5" s="2" customFormat="1" ht="16.5">
      <c r="A225" s="1"/>
      <c r="D225" s="1"/>
      <c r="E225" s="1"/>
    </row>
    <row r="226" spans="1:5" s="2" customFormat="1" ht="16.5">
      <c r="A226" s="1"/>
      <c r="D226" s="1"/>
      <c r="E226" s="1"/>
    </row>
    <row r="227" spans="1:5" s="2" customFormat="1" ht="16.5">
      <c r="A227" s="1"/>
      <c r="D227" s="1"/>
      <c r="E227" s="1"/>
    </row>
    <row r="228" spans="1:5" s="2" customFormat="1" ht="16.5">
      <c r="A228" s="1"/>
      <c r="D228" s="1"/>
      <c r="E228" s="1"/>
    </row>
    <row r="229" spans="1:5" s="2" customFormat="1" ht="16.5">
      <c r="A229" s="1"/>
      <c r="D229" s="1"/>
      <c r="E229" s="1"/>
    </row>
    <row r="230" spans="1:5" s="2" customFormat="1" ht="16.5">
      <c r="A230" s="1"/>
      <c r="D230" s="1"/>
      <c r="E230" s="1"/>
    </row>
    <row r="231" spans="1:5" s="2" customFormat="1" ht="16.5">
      <c r="A231" s="1"/>
      <c r="D231" s="1"/>
      <c r="E231" s="1"/>
    </row>
    <row r="232" spans="1:5" s="2" customFormat="1" ht="16.5">
      <c r="A232" s="1"/>
      <c r="D232" s="1"/>
      <c r="E232" s="1"/>
    </row>
    <row r="233" spans="1:5" s="2" customFormat="1" ht="16.5">
      <c r="A233" s="1"/>
      <c r="D233" s="1"/>
      <c r="E233" s="1"/>
    </row>
    <row r="234" spans="1:5" s="2" customFormat="1" ht="16.5">
      <c r="A234" s="1"/>
      <c r="D234" s="1"/>
      <c r="E234" s="1"/>
    </row>
    <row r="235" spans="1:5" s="2" customFormat="1" ht="16.5">
      <c r="A235" s="1"/>
      <c r="D235" s="1"/>
      <c r="E235" s="1"/>
    </row>
    <row r="236" spans="1:5" s="2" customFormat="1" ht="16.5">
      <c r="A236" s="1"/>
      <c r="D236" s="1"/>
      <c r="E236" s="1"/>
    </row>
    <row r="237" spans="1:5" s="2" customFormat="1" ht="16.5">
      <c r="A237" s="1"/>
      <c r="D237" s="1"/>
      <c r="E237" s="1"/>
    </row>
    <row r="238" spans="1:5" s="2" customFormat="1" ht="16.5">
      <c r="A238" s="1"/>
      <c r="D238" s="1"/>
      <c r="E238" s="1"/>
    </row>
    <row r="239" spans="1:5" s="2" customFormat="1" ht="16.5">
      <c r="A239" s="1"/>
      <c r="D239" s="1"/>
      <c r="E239" s="1"/>
    </row>
    <row r="240" spans="1:5" s="2" customFormat="1" ht="16.5">
      <c r="A240" s="1"/>
      <c r="D240" s="1"/>
      <c r="E240" s="1"/>
    </row>
    <row r="241" spans="1:5" s="2" customFormat="1" ht="16.5">
      <c r="A241" s="1"/>
      <c r="D241" s="1"/>
      <c r="E241" s="1"/>
    </row>
    <row r="242" spans="1:5" s="2" customFormat="1" ht="16.5">
      <c r="A242" s="1"/>
      <c r="D242" s="1"/>
      <c r="E242" s="1"/>
    </row>
    <row r="243" spans="1:5" s="2" customFormat="1" ht="16.5">
      <c r="A243" s="1"/>
      <c r="D243" s="1"/>
      <c r="E243" s="1"/>
    </row>
    <row r="244" spans="1:5" s="2" customFormat="1" ht="16.5">
      <c r="A244" s="1"/>
      <c r="D244" s="1"/>
      <c r="E244" s="1"/>
    </row>
    <row r="245" spans="1:5" s="2" customFormat="1" ht="16.5">
      <c r="A245" s="1"/>
      <c r="D245" s="1"/>
      <c r="E245" s="1"/>
    </row>
    <row r="246" spans="1:5" s="2" customFormat="1" ht="16.5">
      <c r="A246" s="1"/>
      <c r="D246" s="1"/>
      <c r="E246" s="1"/>
    </row>
    <row r="247" spans="1:5" s="2" customFormat="1" ht="16.5">
      <c r="A247" s="1"/>
      <c r="D247" s="1"/>
      <c r="E247" s="1"/>
    </row>
    <row r="248" spans="1:5" s="2" customFormat="1" ht="16.5">
      <c r="A248" s="1"/>
      <c r="D248" s="1"/>
      <c r="E248" s="1"/>
    </row>
    <row r="249" spans="1:5" s="2" customFormat="1" ht="16.5">
      <c r="A249" s="1"/>
      <c r="D249" s="1"/>
      <c r="E249" s="1"/>
    </row>
    <row r="250" spans="1:5" s="2" customFormat="1" ht="16.5">
      <c r="A250" s="1"/>
      <c r="D250" s="1"/>
      <c r="E250" s="1"/>
    </row>
    <row r="251" spans="1:5" s="2" customFormat="1" ht="16.5">
      <c r="A251" s="1"/>
      <c r="D251" s="1"/>
      <c r="E251" s="1"/>
    </row>
    <row r="252" spans="1:5" s="2" customFormat="1" ht="16.5">
      <c r="A252" s="1"/>
      <c r="D252" s="1"/>
      <c r="E252" s="1"/>
    </row>
    <row r="253" spans="1:5" s="2" customFormat="1" ht="16.5">
      <c r="A253" s="1"/>
      <c r="D253" s="1"/>
      <c r="E253" s="1"/>
    </row>
    <row r="254" spans="1:5" s="2" customFormat="1" ht="16.5">
      <c r="A254" s="1"/>
      <c r="D254" s="1"/>
      <c r="E254" s="1"/>
    </row>
    <row r="255" spans="1:5" s="2" customFormat="1" ht="16.5">
      <c r="A255" s="1"/>
      <c r="D255" s="1"/>
      <c r="E255" s="1"/>
    </row>
    <row r="256" spans="1:5" s="2" customFormat="1" ht="16.5">
      <c r="A256" s="1"/>
      <c r="D256" s="1"/>
      <c r="E256" s="1"/>
    </row>
    <row r="257" spans="1:5" s="2" customFormat="1" ht="16.5">
      <c r="A257" s="1"/>
      <c r="D257" s="1"/>
      <c r="E257" s="1"/>
    </row>
    <row r="258" spans="1:5" s="2" customFormat="1" ht="16.5">
      <c r="A258" s="1"/>
      <c r="D258" s="1"/>
      <c r="E258" s="1"/>
    </row>
    <row r="259" spans="1:5" s="2" customFormat="1" ht="16.5">
      <c r="A259" s="1"/>
      <c r="D259" s="1"/>
      <c r="E259" s="1"/>
    </row>
    <row r="260" spans="1:5" s="2" customFormat="1" ht="16.5">
      <c r="A260" s="1"/>
      <c r="D260" s="1"/>
      <c r="E260" s="1"/>
    </row>
    <row r="261" spans="1:5" s="2" customFormat="1" ht="16.5">
      <c r="A261" s="1"/>
      <c r="D261" s="1"/>
      <c r="E261" s="1"/>
    </row>
    <row r="262" spans="1:5" s="2" customFormat="1" ht="16.5">
      <c r="A262" s="1"/>
      <c r="D262" s="1"/>
      <c r="E262" s="1"/>
    </row>
    <row r="263" spans="1:5" s="2" customFormat="1" ht="16.5">
      <c r="A263" s="1"/>
      <c r="D263" s="1"/>
      <c r="E263" s="1"/>
    </row>
    <row r="264" spans="1:5" s="2" customFormat="1" ht="16.5">
      <c r="A264" s="1"/>
      <c r="D264" s="1"/>
      <c r="E264" s="1"/>
    </row>
    <row r="265" spans="1:5" s="2" customFormat="1" ht="16.5">
      <c r="A265" s="1"/>
      <c r="D265" s="1"/>
      <c r="E265" s="1"/>
    </row>
    <row r="266" spans="1:5" s="2" customFormat="1" ht="16.5">
      <c r="A266" s="1"/>
      <c r="D266" s="1"/>
      <c r="E266" s="1"/>
    </row>
    <row r="267" spans="1:5" s="2" customFormat="1" ht="16.5">
      <c r="A267" s="1"/>
      <c r="D267" s="1"/>
      <c r="E267" s="1"/>
    </row>
    <row r="268" spans="1:5" s="2" customFormat="1" ht="16.5">
      <c r="A268" s="1"/>
      <c r="D268" s="1"/>
      <c r="E268" s="1"/>
    </row>
    <row r="269" spans="1:5" s="2" customFormat="1" ht="16.5">
      <c r="A269" s="1"/>
      <c r="D269" s="1"/>
      <c r="E269" s="1"/>
    </row>
    <row r="270" spans="1:5" s="2" customFormat="1" ht="16.5">
      <c r="A270" s="1"/>
      <c r="D270" s="1"/>
      <c r="E270" s="1"/>
    </row>
    <row r="271" spans="1:5" s="2" customFormat="1" ht="16.5">
      <c r="A271" s="1"/>
      <c r="D271" s="1"/>
      <c r="E271" s="1"/>
    </row>
    <row r="272" spans="1:5" s="2" customFormat="1" ht="16.5">
      <c r="A272" s="1"/>
      <c r="D272" s="1"/>
      <c r="E272" s="1"/>
    </row>
    <row r="273" spans="1:5" s="2" customFormat="1" ht="16.5">
      <c r="A273" s="1"/>
      <c r="D273" s="1"/>
      <c r="E273" s="1"/>
    </row>
    <row r="274" spans="1:5" s="2" customFormat="1" ht="16.5">
      <c r="A274" s="1"/>
      <c r="D274" s="1"/>
      <c r="E274" s="1"/>
    </row>
    <row r="275" spans="1:5" s="2" customFormat="1" ht="16.5">
      <c r="A275" s="1"/>
      <c r="D275" s="1"/>
      <c r="E275" s="1"/>
    </row>
    <row r="276" spans="1:5" s="2" customFormat="1" ht="16.5">
      <c r="A276" s="1"/>
      <c r="D276" s="1"/>
      <c r="E276" s="1"/>
    </row>
    <row r="277" spans="1:5" s="2" customFormat="1" ht="16.5">
      <c r="A277" s="1"/>
      <c r="D277" s="1"/>
      <c r="E277" s="1"/>
    </row>
    <row r="278" spans="1:5" s="2" customFormat="1" ht="16.5">
      <c r="A278" s="1"/>
      <c r="D278" s="1"/>
      <c r="E278" s="1"/>
    </row>
    <row r="279" spans="1:5" s="2" customFormat="1" ht="16.5">
      <c r="A279" s="1"/>
      <c r="D279" s="1"/>
      <c r="E279" s="1"/>
    </row>
    <row r="280" spans="1:5" s="2" customFormat="1" ht="16.5">
      <c r="A280" s="1"/>
      <c r="D280" s="1"/>
      <c r="E280" s="1"/>
    </row>
  </sheetData>
  <mergeCells count="4">
    <mergeCell ref="J1:K1"/>
    <mergeCell ref="A4:H4"/>
    <mergeCell ref="A5:H5"/>
    <mergeCell ref="A3:K3"/>
  </mergeCells>
  <printOptions/>
  <pageMargins left="0.75" right="0.75" top="1" bottom="1" header="0.5" footer="0.5"/>
  <pageSetup fitToHeight="1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1"/>
  <sheetViews>
    <sheetView workbookViewId="0" topLeftCell="C5">
      <selection activeCell="T308" sqref="T296:T308"/>
    </sheetView>
  </sheetViews>
  <sheetFormatPr defaultColWidth="9.00390625" defaultRowHeight="12.75"/>
  <cols>
    <col min="1" max="1" width="4.75390625" style="1" customWidth="1"/>
    <col min="2" max="2" width="2.25390625" style="2" customWidth="1"/>
    <col min="3" max="3" width="3.25390625" style="2" customWidth="1"/>
    <col min="4" max="4" width="3.25390625" style="1" customWidth="1"/>
    <col min="5" max="5" width="4.625" style="1" customWidth="1"/>
    <col min="6" max="6" width="3.25390625" style="2" customWidth="1"/>
    <col min="7" max="7" width="5.75390625" style="2" customWidth="1"/>
    <col min="8" max="8" width="4.75390625" style="2" customWidth="1"/>
    <col min="9" max="9" width="42.625" style="2" customWidth="1"/>
    <col min="10" max="11" width="13.75390625" style="2" customWidth="1"/>
    <col min="12" max="12" width="13.875" style="2" customWidth="1"/>
    <col min="13" max="16384" width="9.125" style="2" customWidth="1"/>
  </cols>
  <sheetData>
    <row r="1" spans="9:10" ht="16.5" customHeight="1">
      <c r="I1" s="85" t="s">
        <v>124</v>
      </c>
      <c r="J1" s="85"/>
    </row>
    <row r="2" spans="9:10" ht="18.75" customHeight="1">
      <c r="I2" s="85" t="s">
        <v>107</v>
      </c>
      <c r="J2" s="85"/>
    </row>
    <row r="3" spans="9:10" ht="18" customHeight="1">
      <c r="I3" s="85" t="s">
        <v>108</v>
      </c>
      <c r="J3" s="85"/>
    </row>
    <row r="4" spans="9:10" ht="18" customHeight="1">
      <c r="I4" s="85" t="s">
        <v>109</v>
      </c>
      <c r="J4" s="85"/>
    </row>
    <row r="5" spans="9:10" ht="16.5" customHeight="1">
      <c r="I5" s="85" t="s">
        <v>110</v>
      </c>
      <c r="J5" s="85"/>
    </row>
    <row r="6" spans="9:10" ht="16.5" customHeight="1">
      <c r="I6" s="85" t="s">
        <v>126</v>
      </c>
      <c r="J6" s="85"/>
    </row>
    <row r="7" spans="9:10" ht="16.5" customHeight="1">
      <c r="I7" s="85" t="s">
        <v>140</v>
      </c>
      <c r="J7" s="85"/>
    </row>
    <row r="8" spans="9:10" ht="16.5" customHeight="1">
      <c r="I8" s="85" t="s">
        <v>108</v>
      </c>
      <c r="J8" s="85"/>
    </row>
    <row r="9" spans="9:10" ht="16.5" customHeight="1">
      <c r="I9" s="85" t="s">
        <v>145</v>
      </c>
      <c r="J9" s="85"/>
    </row>
    <row r="10" ht="38.25" customHeight="1"/>
    <row r="11" spans="1:10" ht="16.5">
      <c r="A11" s="86" t="s">
        <v>12</v>
      </c>
      <c r="B11" s="86"/>
      <c r="C11" s="86"/>
      <c r="D11" s="86"/>
      <c r="E11" s="86"/>
      <c r="F11" s="86"/>
      <c r="G11" s="86"/>
      <c r="H11" s="86"/>
      <c r="I11" s="86"/>
      <c r="J11" s="86"/>
    </row>
    <row r="12" ht="16.5">
      <c r="J12" s="21"/>
    </row>
    <row r="13" spans="1:10" ht="16.5">
      <c r="A13" s="86" t="s">
        <v>143</v>
      </c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16.5">
      <c r="A14" s="86" t="s">
        <v>144</v>
      </c>
      <c r="B14" s="87"/>
      <c r="C14" s="87"/>
      <c r="D14" s="87"/>
      <c r="E14" s="87"/>
      <c r="F14" s="87"/>
      <c r="G14" s="87"/>
      <c r="H14" s="87"/>
      <c r="I14" s="87"/>
      <c r="J14" s="87"/>
    </row>
    <row r="15" spans="1:10" ht="14.25" customHeight="1">
      <c r="A15" s="91" t="s">
        <v>111</v>
      </c>
      <c r="B15" s="91"/>
      <c r="C15" s="91"/>
      <c r="D15" s="91"/>
      <c r="E15" s="91"/>
      <c r="F15" s="91"/>
      <c r="G15" s="91"/>
      <c r="H15" s="91"/>
      <c r="I15" s="91"/>
      <c r="J15" s="91"/>
    </row>
    <row r="16" spans="1:10" ht="24" customHeight="1">
      <c r="A16" s="92"/>
      <c r="B16" s="93"/>
      <c r="C16" s="93"/>
      <c r="D16" s="93"/>
      <c r="E16" s="93"/>
      <c r="F16" s="93"/>
      <c r="G16" s="93"/>
      <c r="H16" s="93"/>
      <c r="I16" s="94" t="s">
        <v>13</v>
      </c>
      <c r="J16" s="94"/>
    </row>
    <row r="17" spans="1:10" s="5" customFormat="1" ht="35.25" customHeight="1">
      <c r="A17" s="88" t="s">
        <v>14</v>
      </c>
      <c r="B17" s="88"/>
      <c r="C17" s="88"/>
      <c r="D17" s="88"/>
      <c r="E17" s="88"/>
      <c r="F17" s="88"/>
      <c r="G17" s="88"/>
      <c r="H17" s="89"/>
      <c r="I17" s="3" t="s">
        <v>15</v>
      </c>
      <c r="J17" s="4" t="s">
        <v>16</v>
      </c>
    </row>
    <row r="18" spans="1:10" ht="15" customHeight="1">
      <c r="A18" s="6" t="s">
        <v>17</v>
      </c>
      <c r="B18" s="7" t="s">
        <v>18</v>
      </c>
      <c r="C18" s="7" t="s">
        <v>19</v>
      </c>
      <c r="D18" s="7" t="s">
        <v>20</v>
      </c>
      <c r="E18" s="7" t="s">
        <v>21</v>
      </c>
      <c r="F18" s="7" t="s">
        <v>22</v>
      </c>
      <c r="G18" s="7" t="s">
        <v>23</v>
      </c>
      <c r="H18" s="7" t="s">
        <v>24</v>
      </c>
      <c r="I18" s="8" t="s">
        <v>25</v>
      </c>
      <c r="J18" s="9">
        <v>10</v>
      </c>
    </row>
    <row r="19" spans="1:10" ht="9.75" customHeight="1">
      <c r="A19" s="10"/>
      <c r="B19" s="10"/>
      <c r="C19" s="10"/>
      <c r="D19" s="10"/>
      <c r="E19" s="10"/>
      <c r="F19" s="10"/>
      <c r="G19" s="10"/>
      <c r="H19" s="10"/>
      <c r="I19" s="11"/>
      <c r="J19" s="12"/>
    </row>
    <row r="20" spans="1:12" ht="36.75" customHeight="1">
      <c r="A20" s="23" t="s">
        <v>26</v>
      </c>
      <c r="B20" s="23" t="s">
        <v>17</v>
      </c>
      <c r="C20" s="23" t="s">
        <v>27</v>
      </c>
      <c r="D20" s="23" t="s">
        <v>27</v>
      </c>
      <c r="E20" s="23" t="s">
        <v>26</v>
      </c>
      <c r="F20" s="23" t="s">
        <v>27</v>
      </c>
      <c r="G20" s="23" t="s">
        <v>28</v>
      </c>
      <c r="H20" s="23" t="s">
        <v>26</v>
      </c>
      <c r="I20" s="35" t="s">
        <v>85</v>
      </c>
      <c r="J20" s="24">
        <f>J21+J26+J29+J32+J34+J45+J47+J53</f>
        <v>36711</v>
      </c>
      <c r="K20" s="25"/>
      <c r="L20" s="22">
        <v>-9647</v>
      </c>
    </row>
    <row r="21" spans="1:12" ht="17.25" customHeight="1">
      <c r="A21" s="23" t="s">
        <v>26</v>
      </c>
      <c r="B21" s="23" t="s">
        <v>17</v>
      </c>
      <c r="C21" s="23" t="s">
        <v>29</v>
      </c>
      <c r="D21" s="23" t="s">
        <v>27</v>
      </c>
      <c r="E21" s="23" t="s">
        <v>26</v>
      </c>
      <c r="F21" s="23" t="s">
        <v>27</v>
      </c>
      <c r="G21" s="23" t="s">
        <v>28</v>
      </c>
      <c r="H21" s="23" t="s">
        <v>26</v>
      </c>
      <c r="I21" s="26" t="s">
        <v>30</v>
      </c>
      <c r="J21" s="24">
        <f>J22</f>
        <v>29783</v>
      </c>
      <c r="L21" s="22"/>
    </row>
    <row r="22" spans="1:12" ht="17.25" customHeight="1">
      <c r="A22" s="23" t="s">
        <v>26</v>
      </c>
      <c r="B22" s="23" t="s">
        <v>17</v>
      </c>
      <c r="C22" s="23" t="s">
        <v>29</v>
      </c>
      <c r="D22" s="23" t="s">
        <v>31</v>
      </c>
      <c r="E22" s="23" t="s">
        <v>26</v>
      </c>
      <c r="F22" s="23" t="s">
        <v>29</v>
      </c>
      <c r="G22" s="23" t="s">
        <v>28</v>
      </c>
      <c r="H22" s="23" t="s">
        <v>32</v>
      </c>
      <c r="I22" s="26" t="s">
        <v>33</v>
      </c>
      <c r="J22" s="24">
        <f>J23</f>
        <v>29783</v>
      </c>
      <c r="L22" s="22"/>
    </row>
    <row r="23" spans="1:12" ht="87" customHeight="1">
      <c r="A23" s="23" t="s">
        <v>26</v>
      </c>
      <c r="B23" s="23" t="s">
        <v>17</v>
      </c>
      <c r="C23" s="23" t="s">
        <v>29</v>
      </c>
      <c r="D23" s="23" t="s">
        <v>31</v>
      </c>
      <c r="E23" s="23" t="s">
        <v>35</v>
      </c>
      <c r="F23" s="23" t="s">
        <v>29</v>
      </c>
      <c r="G23" s="23" t="s">
        <v>28</v>
      </c>
      <c r="H23" s="23" t="s">
        <v>32</v>
      </c>
      <c r="I23" s="26" t="s">
        <v>76</v>
      </c>
      <c r="J23" s="24">
        <f>SUM(J24:J25)</f>
        <v>29783</v>
      </c>
      <c r="L23" s="22"/>
    </row>
    <row r="24" spans="1:12" ht="179.25" customHeight="1">
      <c r="A24" s="23" t="s">
        <v>26</v>
      </c>
      <c r="B24" s="23" t="s">
        <v>17</v>
      </c>
      <c r="C24" s="23" t="s">
        <v>29</v>
      </c>
      <c r="D24" s="23" t="s">
        <v>31</v>
      </c>
      <c r="E24" s="23" t="s">
        <v>36</v>
      </c>
      <c r="F24" s="23" t="s">
        <v>29</v>
      </c>
      <c r="G24" s="23" t="s">
        <v>28</v>
      </c>
      <c r="H24" s="23" t="s">
        <v>32</v>
      </c>
      <c r="I24" s="26" t="s">
        <v>82</v>
      </c>
      <c r="J24" s="24">
        <v>29709</v>
      </c>
      <c r="L24" s="22"/>
    </row>
    <row r="25" spans="1:12" ht="157.5" customHeight="1">
      <c r="A25" s="23" t="s">
        <v>26</v>
      </c>
      <c r="B25" s="23" t="s">
        <v>17</v>
      </c>
      <c r="C25" s="23" t="s">
        <v>29</v>
      </c>
      <c r="D25" s="23" t="s">
        <v>31</v>
      </c>
      <c r="E25" s="23" t="s">
        <v>37</v>
      </c>
      <c r="F25" s="23" t="s">
        <v>29</v>
      </c>
      <c r="G25" s="23" t="s">
        <v>28</v>
      </c>
      <c r="H25" s="23" t="s">
        <v>32</v>
      </c>
      <c r="I25" s="26" t="s">
        <v>83</v>
      </c>
      <c r="J25" s="24">
        <v>74</v>
      </c>
      <c r="L25" s="22"/>
    </row>
    <row r="26" spans="1:12" ht="18" customHeight="1">
      <c r="A26" s="23" t="s">
        <v>26</v>
      </c>
      <c r="B26" s="23" t="s">
        <v>17</v>
      </c>
      <c r="C26" s="23" t="s">
        <v>43</v>
      </c>
      <c r="D26" s="23" t="s">
        <v>27</v>
      </c>
      <c r="E26" s="23" t="s">
        <v>26</v>
      </c>
      <c r="F26" s="23" t="s">
        <v>27</v>
      </c>
      <c r="G26" s="23" t="s">
        <v>28</v>
      </c>
      <c r="H26" s="23" t="s">
        <v>26</v>
      </c>
      <c r="I26" s="26" t="s">
        <v>44</v>
      </c>
      <c r="J26" s="24">
        <f>J27+J28</f>
        <v>3983</v>
      </c>
      <c r="L26" s="22"/>
    </row>
    <row r="27" spans="1:12" ht="70.5" customHeight="1">
      <c r="A27" s="23" t="s">
        <v>26</v>
      </c>
      <c r="B27" s="23" t="s">
        <v>17</v>
      </c>
      <c r="C27" s="23" t="s">
        <v>43</v>
      </c>
      <c r="D27" s="23" t="s">
        <v>31</v>
      </c>
      <c r="E27" s="23" t="s">
        <v>26</v>
      </c>
      <c r="F27" s="23" t="s">
        <v>31</v>
      </c>
      <c r="G27" s="23" t="s">
        <v>28</v>
      </c>
      <c r="H27" s="23" t="s">
        <v>32</v>
      </c>
      <c r="I27" s="26" t="s">
        <v>86</v>
      </c>
      <c r="J27" s="24">
        <v>3798</v>
      </c>
      <c r="L27" s="22"/>
    </row>
    <row r="28" spans="1:12" ht="18" customHeight="1">
      <c r="A28" s="23" t="s">
        <v>26</v>
      </c>
      <c r="B28" s="23" t="s">
        <v>17</v>
      </c>
      <c r="C28" s="23" t="s">
        <v>43</v>
      </c>
      <c r="D28" s="23" t="s">
        <v>41</v>
      </c>
      <c r="E28" s="23" t="s">
        <v>26</v>
      </c>
      <c r="F28" s="23" t="s">
        <v>29</v>
      </c>
      <c r="G28" s="23" t="s">
        <v>28</v>
      </c>
      <c r="H28" s="23" t="s">
        <v>32</v>
      </c>
      <c r="I28" s="26" t="s">
        <v>68</v>
      </c>
      <c r="J28" s="24">
        <v>185</v>
      </c>
      <c r="L28" s="22"/>
    </row>
    <row r="29" spans="1:12" ht="19.5" customHeight="1">
      <c r="A29" s="23" t="s">
        <v>26</v>
      </c>
      <c r="B29" s="23" t="s">
        <v>17</v>
      </c>
      <c r="C29" s="23" t="s">
        <v>48</v>
      </c>
      <c r="D29" s="23" t="s">
        <v>27</v>
      </c>
      <c r="E29" s="23" t="s">
        <v>26</v>
      </c>
      <c r="F29" s="23" t="s">
        <v>27</v>
      </c>
      <c r="G29" s="23" t="s">
        <v>28</v>
      </c>
      <c r="H29" s="23" t="s">
        <v>26</v>
      </c>
      <c r="I29" s="26" t="s">
        <v>75</v>
      </c>
      <c r="J29" s="24">
        <f>J30+J31</f>
        <v>417</v>
      </c>
      <c r="L29" s="22"/>
    </row>
    <row r="30" spans="1:12" ht="99.75" customHeight="1">
      <c r="A30" s="23" t="s">
        <v>26</v>
      </c>
      <c r="B30" s="23" t="s">
        <v>17</v>
      </c>
      <c r="C30" s="23" t="s">
        <v>48</v>
      </c>
      <c r="D30" s="23" t="s">
        <v>41</v>
      </c>
      <c r="E30" s="23" t="s">
        <v>34</v>
      </c>
      <c r="F30" s="23" t="s">
        <v>29</v>
      </c>
      <c r="G30" s="23" t="s">
        <v>28</v>
      </c>
      <c r="H30" s="23" t="s">
        <v>32</v>
      </c>
      <c r="I30" s="26" t="s">
        <v>87</v>
      </c>
      <c r="J30" s="24">
        <v>227</v>
      </c>
      <c r="L30" s="22"/>
    </row>
    <row r="31" spans="1:12" ht="117" customHeight="1">
      <c r="A31" s="23" t="s">
        <v>26</v>
      </c>
      <c r="B31" s="23" t="s">
        <v>17</v>
      </c>
      <c r="C31" s="23" t="s">
        <v>48</v>
      </c>
      <c r="D31" s="23" t="s">
        <v>47</v>
      </c>
      <c r="E31" s="23" t="s">
        <v>39</v>
      </c>
      <c r="F31" s="23" t="s">
        <v>29</v>
      </c>
      <c r="G31" s="23" t="s">
        <v>28</v>
      </c>
      <c r="H31" s="23" t="s">
        <v>32</v>
      </c>
      <c r="I31" s="26" t="s">
        <v>88</v>
      </c>
      <c r="J31" s="24">
        <v>190</v>
      </c>
      <c r="L31" s="22"/>
    </row>
    <row r="32" spans="1:12" ht="66" customHeight="1">
      <c r="A32" s="23" t="s">
        <v>26</v>
      </c>
      <c r="B32" s="23" t="s">
        <v>17</v>
      </c>
      <c r="C32" s="23" t="s">
        <v>49</v>
      </c>
      <c r="D32" s="23" t="s">
        <v>27</v>
      </c>
      <c r="E32" s="23" t="s">
        <v>26</v>
      </c>
      <c r="F32" s="23" t="s">
        <v>27</v>
      </c>
      <c r="G32" s="23" t="s">
        <v>28</v>
      </c>
      <c r="H32" s="23" t="s">
        <v>26</v>
      </c>
      <c r="I32" s="26" t="s">
        <v>84</v>
      </c>
      <c r="J32" s="24">
        <f>J33</f>
        <v>18</v>
      </c>
      <c r="L32" s="22"/>
    </row>
    <row r="33" spans="1:12" ht="39" customHeight="1">
      <c r="A33" s="23" t="s">
        <v>26</v>
      </c>
      <c r="B33" s="23" t="s">
        <v>17</v>
      </c>
      <c r="C33" s="23" t="s">
        <v>49</v>
      </c>
      <c r="D33" s="23" t="s">
        <v>45</v>
      </c>
      <c r="E33" s="23" t="s">
        <v>34</v>
      </c>
      <c r="F33" s="23" t="s">
        <v>31</v>
      </c>
      <c r="G33" s="23" t="s">
        <v>28</v>
      </c>
      <c r="H33" s="23" t="s">
        <v>32</v>
      </c>
      <c r="I33" s="26" t="s">
        <v>50</v>
      </c>
      <c r="J33" s="24">
        <v>18</v>
      </c>
      <c r="L33" s="22"/>
    </row>
    <row r="34" spans="1:12" ht="68.25" customHeight="1">
      <c r="A34" s="23" t="s">
        <v>26</v>
      </c>
      <c r="B34" s="23" t="s">
        <v>17</v>
      </c>
      <c r="C34" s="23" t="s">
        <v>51</v>
      </c>
      <c r="D34" s="23" t="s">
        <v>27</v>
      </c>
      <c r="E34" s="23" t="s">
        <v>26</v>
      </c>
      <c r="F34" s="23" t="s">
        <v>27</v>
      </c>
      <c r="G34" s="23" t="s">
        <v>28</v>
      </c>
      <c r="H34" s="23" t="s">
        <v>26</v>
      </c>
      <c r="I34" s="26" t="s">
        <v>4</v>
      </c>
      <c r="J34" s="24">
        <f>J35+J42</f>
        <v>1545</v>
      </c>
      <c r="L34" s="22"/>
    </row>
    <row r="35" spans="1:12" ht="135.75" customHeight="1">
      <c r="A35" s="23" t="s">
        <v>26</v>
      </c>
      <c r="B35" s="23" t="s">
        <v>17</v>
      </c>
      <c r="C35" s="23" t="s">
        <v>51</v>
      </c>
      <c r="D35" s="23" t="s">
        <v>43</v>
      </c>
      <c r="E35" s="23" t="s">
        <v>26</v>
      </c>
      <c r="F35" s="23" t="s">
        <v>27</v>
      </c>
      <c r="G35" s="23" t="s">
        <v>28</v>
      </c>
      <c r="H35" s="27" t="s">
        <v>42</v>
      </c>
      <c r="I35" s="28" t="s">
        <v>5</v>
      </c>
      <c r="J35" s="24">
        <f>J36+J38+J40</f>
        <v>1540</v>
      </c>
      <c r="L35" s="22"/>
    </row>
    <row r="36" spans="1:12" ht="101.25" customHeight="1">
      <c r="A36" s="23" t="s">
        <v>26</v>
      </c>
      <c r="B36" s="23" t="s">
        <v>17</v>
      </c>
      <c r="C36" s="23" t="s">
        <v>51</v>
      </c>
      <c r="D36" s="23" t="s">
        <v>43</v>
      </c>
      <c r="E36" s="23" t="s">
        <v>34</v>
      </c>
      <c r="F36" s="23" t="s">
        <v>27</v>
      </c>
      <c r="G36" s="23" t="s">
        <v>28</v>
      </c>
      <c r="H36" s="27" t="s">
        <v>42</v>
      </c>
      <c r="I36" s="26" t="s">
        <v>6</v>
      </c>
      <c r="J36" s="24">
        <f>SUM(J37)</f>
        <v>475</v>
      </c>
      <c r="L36" s="22"/>
    </row>
    <row r="37" spans="1:12" ht="135" customHeight="1">
      <c r="A37" s="23" t="s">
        <v>26</v>
      </c>
      <c r="B37" s="23" t="s">
        <v>17</v>
      </c>
      <c r="C37" s="23" t="s">
        <v>51</v>
      </c>
      <c r="D37" s="23" t="s">
        <v>43</v>
      </c>
      <c r="E37" s="23" t="s">
        <v>34</v>
      </c>
      <c r="F37" s="23" t="s">
        <v>89</v>
      </c>
      <c r="G37" s="23" t="s">
        <v>28</v>
      </c>
      <c r="H37" s="27" t="s">
        <v>42</v>
      </c>
      <c r="I37" s="26" t="s">
        <v>90</v>
      </c>
      <c r="J37" s="24">
        <v>475</v>
      </c>
      <c r="L37" s="22"/>
    </row>
    <row r="38" spans="1:12" ht="183" customHeight="1">
      <c r="A38" s="23" t="s">
        <v>26</v>
      </c>
      <c r="B38" s="23" t="s">
        <v>17</v>
      </c>
      <c r="C38" s="23" t="s">
        <v>51</v>
      </c>
      <c r="D38" s="23" t="s">
        <v>43</v>
      </c>
      <c r="E38" s="23" t="s">
        <v>35</v>
      </c>
      <c r="F38" s="23" t="s">
        <v>27</v>
      </c>
      <c r="G38" s="23" t="s">
        <v>28</v>
      </c>
      <c r="H38" s="27" t="s">
        <v>42</v>
      </c>
      <c r="I38" s="26" t="s">
        <v>3</v>
      </c>
      <c r="J38" s="24">
        <f>SUM(J39)</f>
        <v>350</v>
      </c>
      <c r="L38" s="22"/>
    </row>
    <row r="39" spans="1:12" ht="206.25" customHeight="1">
      <c r="A39" s="23" t="s">
        <v>26</v>
      </c>
      <c r="B39" s="23" t="s">
        <v>17</v>
      </c>
      <c r="C39" s="23" t="s">
        <v>51</v>
      </c>
      <c r="D39" s="23" t="s">
        <v>43</v>
      </c>
      <c r="E39" s="23" t="s">
        <v>77</v>
      </c>
      <c r="F39" s="23" t="s">
        <v>43</v>
      </c>
      <c r="G39" s="23" t="s">
        <v>28</v>
      </c>
      <c r="H39" s="27" t="s">
        <v>42</v>
      </c>
      <c r="I39" s="26" t="s">
        <v>91</v>
      </c>
      <c r="J39" s="24">
        <v>350</v>
      </c>
      <c r="L39" s="22"/>
    </row>
    <row r="40" spans="1:12" ht="138" customHeight="1">
      <c r="A40" s="23" t="s">
        <v>26</v>
      </c>
      <c r="B40" s="23" t="s">
        <v>17</v>
      </c>
      <c r="C40" s="23" t="s">
        <v>51</v>
      </c>
      <c r="D40" s="23" t="s">
        <v>43</v>
      </c>
      <c r="E40" s="23" t="s">
        <v>38</v>
      </c>
      <c r="F40" s="23" t="s">
        <v>27</v>
      </c>
      <c r="G40" s="23" t="s">
        <v>28</v>
      </c>
      <c r="H40" s="27" t="s">
        <v>42</v>
      </c>
      <c r="I40" s="26" t="s">
        <v>81</v>
      </c>
      <c r="J40" s="24">
        <f>SUM(J41)</f>
        <v>715</v>
      </c>
      <c r="L40" s="22"/>
    </row>
    <row r="41" spans="1:12" ht="134.25" customHeight="1">
      <c r="A41" s="23" t="s">
        <v>26</v>
      </c>
      <c r="B41" s="23" t="s">
        <v>17</v>
      </c>
      <c r="C41" s="23" t="s">
        <v>51</v>
      </c>
      <c r="D41" s="23" t="s">
        <v>43</v>
      </c>
      <c r="E41" s="23" t="s">
        <v>92</v>
      </c>
      <c r="F41" s="23" t="s">
        <v>43</v>
      </c>
      <c r="G41" s="23" t="s">
        <v>28</v>
      </c>
      <c r="H41" s="27" t="s">
        <v>42</v>
      </c>
      <c r="I41" s="26" t="s">
        <v>93</v>
      </c>
      <c r="J41" s="24">
        <v>715</v>
      </c>
      <c r="L41" s="22"/>
    </row>
    <row r="42" spans="1:12" ht="36" customHeight="1">
      <c r="A42" s="23" t="s">
        <v>26</v>
      </c>
      <c r="B42" s="23" t="s">
        <v>17</v>
      </c>
      <c r="C42" s="23" t="s">
        <v>51</v>
      </c>
      <c r="D42" s="23" t="s">
        <v>47</v>
      </c>
      <c r="E42" s="23" t="s">
        <v>26</v>
      </c>
      <c r="F42" s="23" t="s">
        <v>27</v>
      </c>
      <c r="G42" s="23" t="s">
        <v>28</v>
      </c>
      <c r="H42" s="23" t="s">
        <v>42</v>
      </c>
      <c r="I42" s="26" t="s">
        <v>7</v>
      </c>
      <c r="J42" s="24">
        <f>SUM(J43)</f>
        <v>5</v>
      </c>
      <c r="L42" s="22"/>
    </row>
    <row r="43" spans="1:12" ht="84.75" customHeight="1">
      <c r="A43" s="23" t="s">
        <v>26</v>
      </c>
      <c r="B43" s="23" t="s">
        <v>17</v>
      </c>
      <c r="C43" s="23" t="s">
        <v>51</v>
      </c>
      <c r="D43" s="23" t="s">
        <v>47</v>
      </c>
      <c r="E43" s="23" t="s">
        <v>34</v>
      </c>
      <c r="F43" s="23" t="s">
        <v>27</v>
      </c>
      <c r="G43" s="23" t="s">
        <v>28</v>
      </c>
      <c r="H43" s="23" t="s">
        <v>42</v>
      </c>
      <c r="I43" s="26" t="s">
        <v>0</v>
      </c>
      <c r="J43" s="24">
        <f>SUM(J44)</f>
        <v>5</v>
      </c>
      <c r="L43" s="22"/>
    </row>
    <row r="44" spans="1:12" ht="87" customHeight="1">
      <c r="A44" s="23" t="s">
        <v>26</v>
      </c>
      <c r="B44" s="23" t="s">
        <v>17</v>
      </c>
      <c r="C44" s="23" t="s">
        <v>51</v>
      </c>
      <c r="D44" s="23" t="s">
        <v>47</v>
      </c>
      <c r="E44" s="23" t="s">
        <v>63</v>
      </c>
      <c r="F44" s="23" t="s">
        <v>43</v>
      </c>
      <c r="G44" s="23" t="s">
        <v>28</v>
      </c>
      <c r="H44" s="23" t="s">
        <v>42</v>
      </c>
      <c r="I44" s="26" t="s">
        <v>94</v>
      </c>
      <c r="J44" s="24">
        <v>5</v>
      </c>
      <c r="L44" s="22"/>
    </row>
    <row r="45" spans="1:12" ht="35.25" customHeight="1">
      <c r="A45" s="23" t="s">
        <v>26</v>
      </c>
      <c r="B45" s="23" t="s">
        <v>17</v>
      </c>
      <c r="C45" s="23" t="s">
        <v>52</v>
      </c>
      <c r="D45" s="23" t="s">
        <v>27</v>
      </c>
      <c r="E45" s="23" t="s">
        <v>26</v>
      </c>
      <c r="F45" s="23" t="s">
        <v>27</v>
      </c>
      <c r="G45" s="23" t="s">
        <v>28</v>
      </c>
      <c r="H45" s="23" t="s">
        <v>26</v>
      </c>
      <c r="I45" s="26" t="s">
        <v>53</v>
      </c>
      <c r="J45" s="24">
        <f>J46</f>
        <v>86</v>
      </c>
      <c r="L45" s="22"/>
    </row>
    <row r="46" spans="1:12" ht="34.5" customHeight="1">
      <c r="A46" s="23" t="s">
        <v>26</v>
      </c>
      <c r="B46" s="23" t="s">
        <v>17</v>
      </c>
      <c r="C46" s="23" t="s">
        <v>52</v>
      </c>
      <c r="D46" s="23" t="s">
        <v>29</v>
      </c>
      <c r="E46" s="23" t="s">
        <v>26</v>
      </c>
      <c r="F46" s="23" t="s">
        <v>29</v>
      </c>
      <c r="G46" s="23" t="s">
        <v>28</v>
      </c>
      <c r="H46" s="23" t="s">
        <v>42</v>
      </c>
      <c r="I46" s="26" t="s">
        <v>69</v>
      </c>
      <c r="J46" s="24">
        <v>86</v>
      </c>
      <c r="L46" s="22"/>
    </row>
    <row r="47" spans="1:12" ht="50.25" customHeight="1">
      <c r="A47" s="23" t="s">
        <v>26</v>
      </c>
      <c r="B47" s="23" t="s">
        <v>17</v>
      </c>
      <c r="C47" s="23" t="s">
        <v>70</v>
      </c>
      <c r="D47" s="23" t="s">
        <v>27</v>
      </c>
      <c r="E47" s="23" t="s">
        <v>26</v>
      </c>
      <c r="F47" s="23" t="s">
        <v>27</v>
      </c>
      <c r="G47" s="23" t="s">
        <v>28</v>
      </c>
      <c r="H47" s="23" t="s">
        <v>26</v>
      </c>
      <c r="I47" s="26" t="s">
        <v>8</v>
      </c>
      <c r="J47" s="24">
        <f>SUM(J48+J50)</f>
        <v>293</v>
      </c>
      <c r="L47" s="22"/>
    </row>
    <row r="48" spans="1:12" ht="168.75" customHeight="1">
      <c r="A48" s="23" t="s">
        <v>26</v>
      </c>
      <c r="B48" s="23" t="s">
        <v>17</v>
      </c>
      <c r="C48" s="23" t="s">
        <v>70</v>
      </c>
      <c r="D48" s="23" t="s">
        <v>31</v>
      </c>
      <c r="E48" s="23" t="s">
        <v>38</v>
      </c>
      <c r="F48" s="23" t="s">
        <v>43</v>
      </c>
      <c r="G48" s="23" t="s">
        <v>28</v>
      </c>
      <c r="H48" s="23" t="s">
        <v>105</v>
      </c>
      <c r="I48" s="26" t="s">
        <v>106</v>
      </c>
      <c r="J48" s="24">
        <f>J49</f>
        <v>268</v>
      </c>
      <c r="L48" s="22"/>
    </row>
    <row r="49" spans="1:12" ht="168" customHeight="1">
      <c r="A49" s="23" t="s">
        <v>26</v>
      </c>
      <c r="B49" s="23" t="s">
        <v>17</v>
      </c>
      <c r="C49" s="23" t="s">
        <v>70</v>
      </c>
      <c r="D49" s="23" t="s">
        <v>31</v>
      </c>
      <c r="E49" s="23" t="s">
        <v>127</v>
      </c>
      <c r="F49" s="23" t="s">
        <v>43</v>
      </c>
      <c r="G49" s="23" t="s">
        <v>28</v>
      </c>
      <c r="H49" s="23" t="s">
        <v>105</v>
      </c>
      <c r="I49" s="26" t="s">
        <v>128</v>
      </c>
      <c r="J49" s="24">
        <v>268</v>
      </c>
      <c r="L49" s="22"/>
    </row>
    <row r="50" spans="1:12" ht="138.75" customHeight="1">
      <c r="A50" s="23" t="s">
        <v>26</v>
      </c>
      <c r="B50" s="23" t="s">
        <v>17</v>
      </c>
      <c r="C50" s="23" t="s">
        <v>70</v>
      </c>
      <c r="D50" s="23" t="s">
        <v>45</v>
      </c>
      <c r="E50" s="23" t="s">
        <v>26</v>
      </c>
      <c r="F50" s="23" t="s">
        <v>27</v>
      </c>
      <c r="G50" s="23" t="s">
        <v>28</v>
      </c>
      <c r="H50" s="23" t="s">
        <v>71</v>
      </c>
      <c r="I50" s="26" t="s">
        <v>1</v>
      </c>
      <c r="J50" s="24">
        <f>J51</f>
        <v>25</v>
      </c>
      <c r="L50" s="22"/>
    </row>
    <row r="51" spans="1:12" ht="69.75" customHeight="1">
      <c r="A51" s="23" t="s">
        <v>26</v>
      </c>
      <c r="B51" s="23" t="s">
        <v>17</v>
      </c>
      <c r="C51" s="23" t="s">
        <v>70</v>
      </c>
      <c r="D51" s="23" t="s">
        <v>45</v>
      </c>
      <c r="E51" s="23" t="s">
        <v>34</v>
      </c>
      <c r="F51" s="23" t="s">
        <v>27</v>
      </c>
      <c r="G51" s="23" t="s">
        <v>28</v>
      </c>
      <c r="H51" s="23" t="s">
        <v>71</v>
      </c>
      <c r="I51" s="26" t="s">
        <v>96</v>
      </c>
      <c r="J51" s="24">
        <f>SUM(J52)</f>
        <v>25</v>
      </c>
      <c r="L51" s="22"/>
    </row>
    <row r="52" spans="1:12" ht="85.5" customHeight="1">
      <c r="A52" s="23" t="s">
        <v>26</v>
      </c>
      <c r="B52" s="23" t="s">
        <v>17</v>
      </c>
      <c r="C52" s="23" t="s">
        <v>70</v>
      </c>
      <c r="D52" s="23" t="s">
        <v>45</v>
      </c>
      <c r="E52" s="23" t="s">
        <v>95</v>
      </c>
      <c r="F52" s="23" t="s">
        <v>89</v>
      </c>
      <c r="G52" s="23" t="s">
        <v>28</v>
      </c>
      <c r="H52" s="23" t="s">
        <v>71</v>
      </c>
      <c r="I52" s="26" t="s">
        <v>96</v>
      </c>
      <c r="J52" s="24">
        <v>25</v>
      </c>
      <c r="L52" s="22"/>
    </row>
    <row r="53" spans="1:12" ht="36" customHeight="1">
      <c r="A53" s="23" t="s">
        <v>26</v>
      </c>
      <c r="B53" s="23" t="s">
        <v>17</v>
      </c>
      <c r="C53" s="23" t="s">
        <v>56</v>
      </c>
      <c r="D53" s="23" t="s">
        <v>27</v>
      </c>
      <c r="E53" s="23" t="s">
        <v>26</v>
      </c>
      <c r="F53" s="23" t="s">
        <v>27</v>
      </c>
      <c r="G53" s="23" t="s">
        <v>28</v>
      </c>
      <c r="H53" s="23" t="s">
        <v>26</v>
      </c>
      <c r="I53" s="26" t="s">
        <v>2</v>
      </c>
      <c r="J53" s="24">
        <f>SUM(J54:J60)</f>
        <v>586</v>
      </c>
      <c r="L53" s="22"/>
    </row>
    <row r="54" spans="1:12" ht="115.5" customHeight="1">
      <c r="A54" s="23" t="s">
        <v>26</v>
      </c>
      <c r="B54" s="23" t="s">
        <v>17</v>
      </c>
      <c r="C54" s="23" t="s">
        <v>56</v>
      </c>
      <c r="D54" s="23" t="s">
        <v>41</v>
      </c>
      <c r="E54" s="23" t="s">
        <v>34</v>
      </c>
      <c r="F54" s="23" t="s">
        <v>29</v>
      </c>
      <c r="G54" s="23" t="s">
        <v>28</v>
      </c>
      <c r="H54" s="23" t="s">
        <v>55</v>
      </c>
      <c r="I54" s="26" t="s">
        <v>97</v>
      </c>
      <c r="J54" s="24">
        <v>5</v>
      </c>
      <c r="L54" s="22"/>
    </row>
    <row r="55" spans="1:12" ht="115.5" customHeight="1">
      <c r="A55" s="23" t="s">
        <v>26</v>
      </c>
      <c r="B55" s="23" t="s">
        <v>17</v>
      </c>
      <c r="C55" s="23" t="s">
        <v>56</v>
      </c>
      <c r="D55" s="23" t="s">
        <v>41</v>
      </c>
      <c r="E55" s="23" t="s">
        <v>38</v>
      </c>
      <c r="F55" s="23" t="s">
        <v>29</v>
      </c>
      <c r="G55" s="23" t="s">
        <v>28</v>
      </c>
      <c r="H55" s="23" t="s">
        <v>55</v>
      </c>
      <c r="I55" s="26" t="s">
        <v>98</v>
      </c>
      <c r="J55" s="24">
        <v>105</v>
      </c>
      <c r="L55" s="22"/>
    </row>
    <row r="56" spans="1:12" ht="115.5" customHeight="1">
      <c r="A56" s="23" t="s">
        <v>26</v>
      </c>
      <c r="B56" s="23" t="s">
        <v>17</v>
      </c>
      <c r="C56" s="23" t="s">
        <v>56</v>
      </c>
      <c r="D56" s="23" t="s">
        <v>45</v>
      </c>
      <c r="E56" s="23" t="s">
        <v>26</v>
      </c>
      <c r="F56" s="23" t="s">
        <v>29</v>
      </c>
      <c r="G56" s="23" t="s">
        <v>28</v>
      </c>
      <c r="H56" s="23" t="s">
        <v>55</v>
      </c>
      <c r="I56" s="26" t="s">
        <v>99</v>
      </c>
      <c r="J56" s="24">
        <v>16</v>
      </c>
      <c r="L56" s="22"/>
    </row>
    <row r="57" spans="1:12" ht="84" customHeight="1">
      <c r="A57" s="23" t="s">
        <v>26</v>
      </c>
      <c r="B57" s="23" t="s">
        <v>17</v>
      </c>
      <c r="C57" s="23" t="s">
        <v>56</v>
      </c>
      <c r="D57" s="23" t="s">
        <v>57</v>
      </c>
      <c r="E57" s="23" t="s">
        <v>40</v>
      </c>
      <c r="F57" s="23" t="s">
        <v>43</v>
      </c>
      <c r="G57" s="23" t="s">
        <v>28</v>
      </c>
      <c r="H57" s="23" t="s">
        <v>55</v>
      </c>
      <c r="I57" s="26" t="s">
        <v>100</v>
      </c>
      <c r="J57" s="24">
        <v>82</v>
      </c>
      <c r="L57" s="22"/>
    </row>
    <row r="58" spans="1:12" ht="43.5" customHeight="1">
      <c r="A58" s="23" t="s">
        <v>26</v>
      </c>
      <c r="B58" s="23" t="s">
        <v>17</v>
      </c>
      <c r="C58" s="23" t="s">
        <v>56</v>
      </c>
      <c r="D58" s="23" t="s">
        <v>101</v>
      </c>
      <c r="E58" s="23" t="s">
        <v>26</v>
      </c>
      <c r="F58" s="23" t="s">
        <v>29</v>
      </c>
      <c r="G58" s="23" t="s">
        <v>28</v>
      </c>
      <c r="H58" s="23" t="s">
        <v>55</v>
      </c>
      <c r="I58" s="26" t="s">
        <v>102</v>
      </c>
      <c r="J58" s="24">
        <v>151</v>
      </c>
      <c r="L58" s="22"/>
    </row>
    <row r="59" spans="1:12" ht="85.5" customHeight="1">
      <c r="A59" s="23" t="s">
        <v>26</v>
      </c>
      <c r="B59" s="23" t="s">
        <v>17</v>
      </c>
      <c r="C59" s="23" t="s">
        <v>56</v>
      </c>
      <c r="D59" s="23" t="s">
        <v>103</v>
      </c>
      <c r="E59" s="23" t="s">
        <v>26</v>
      </c>
      <c r="F59" s="23" t="s">
        <v>27</v>
      </c>
      <c r="G59" s="23" t="s">
        <v>28</v>
      </c>
      <c r="H59" s="23" t="s">
        <v>55</v>
      </c>
      <c r="I59" s="26" t="s">
        <v>104</v>
      </c>
      <c r="J59" s="24">
        <v>150</v>
      </c>
      <c r="L59" s="22"/>
    </row>
    <row r="60" spans="1:12" ht="52.5" customHeight="1">
      <c r="A60" s="23" t="s">
        <v>26</v>
      </c>
      <c r="B60" s="23" t="s">
        <v>17</v>
      </c>
      <c r="C60" s="23" t="s">
        <v>56</v>
      </c>
      <c r="D60" s="23" t="s">
        <v>58</v>
      </c>
      <c r="E60" s="23" t="s">
        <v>26</v>
      </c>
      <c r="F60" s="23" t="s">
        <v>27</v>
      </c>
      <c r="G60" s="23" t="s">
        <v>28</v>
      </c>
      <c r="H60" s="23" t="s">
        <v>55</v>
      </c>
      <c r="I60" s="26" t="s">
        <v>11</v>
      </c>
      <c r="J60" s="24">
        <v>77</v>
      </c>
      <c r="L60" s="22"/>
    </row>
    <row r="61" spans="1:12" ht="18" customHeight="1">
      <c r="A61" s="10" t="s">
        <v>26</v>
      </c>
      <c r="B61" s="10" t="s">
        <v>18</v>
      </c>
      <c r="C61" s="10" t="s">
        <v>27</v>
      </c>
      <c r="D61" s="10" t="s">
        <v>27</v>
      </c>
      <c r="E61" s="10" t="s">
        <v>26</v>
      </c>
      <c r="F61" s="10" t="s">
        <v>27</v>
      </c>
      <c r="G61" s="10" t="s">
        <v>28</v>
      </c>
      <c r="H61" s="10" t="s">
        <v>26</v>
      </c>
      <c r="I61" s="34" t="s">
        <v>59</v>
      </c>
      <c r="J61" s="29">
        <f>J62</f>
        <v>189876.80000000002</v>
      </c>
      <c r="K61" s="29">
        <f>K62</f>
        <v>242420.69999999998</v>
      </c>
      <c r="L61" s="37">
        <f>SUM(J61-K61)</f>
        <v>-52543.899999999965</v>
      </c>
    </row>
    <row r="62" spans="1:12" ht="51" customHeight="1">
      <c r="A62" s="10" t="s">
        <v>26</v>
      </c>
      <c r="B62" s="10" t="s">
        <v>18</v>
      </c>
      <c r="C62" s="10" t="s">
        <v>31</v>
      </c>
      <c r="D62" s="10" t="s">
        <v>27</v>
      </c>
      <c r="E62" s="10" t="s">
        <v>26</v>
      </c>
      <c r="F62" s="10" t="s">
        <v>27</v>
      </c>
      <c r="G62" s="10" t="s">
        <v>28</v>
      </c>
      <c r="H62" s="10" t="s">
        <v>26</v>
      </c>
      <c r="I62" s="26" t="s">
        <v>60</v>
      </c>
      <c r="J62" s="29">
        <f>SUM(J63+J66+J77+J85)</f>
        <v>189876.80000000002</v>
      </c>
      <c r="K62" s="29">
        <f>SUM(K63+K66+K77+K85)</f>
        <v>242420.69999999998</v>
      </c>
      <c r="L62" s="37">
        <f aca="true" t="shared" si="0" ref="L62:L88">SUM(J62-K62)</f>
        <v>-52543.899999999965</v>
      </c>
    </row>
    <row r="63" spans="1:17" ht="51" customHeight="1">
      <c r="A63" s="10" t="s">
        <v>26</v>
      </c>
      <c r="B63" s="10" t="s">
        <v>18</v>
      </c>
      <c r="C63" s="10" t="s">
        <v>31</v>
      </c>
      <c r="D63" s="10" t="s">
        <v>29</v>
      </c>
      <c r="E63" s="10" t="s">
        <v>26</v>
      </c>
      <c r="F63" s="10" t="s">
        <v>27</v>
      </c>
      <c r="G63" s="10" t="s">
        <v>28</v>
      </c>
      <c r="H63" s="10" t="s">
        <v>61</v>
      </c>
      <c r="I63" s="26" t="s">
        <v>78</v>
      </c>
      <c r="J63" s="29">
        <f>SUM(J64:J65)</f>
        <v>35717.4</v>
      </c>
      <c r="K63" s="29">
        <f>SUM(K64:K65)</f>
        <v>54622.4</v>
      </c>
      <c r="L63" s="37">
        <f t="shared" si="0"/>
        <v>-18905</v>
      </c>
      <c r="M63" s="38" t="s">
        <v>151</v>
      </c>
      <c r="N63" s="38"/>
      <c r="O63" s="38"/>
      <c r="P63" s="38"/>
      <c r="Q63" s="38" t="s">
        <v>152</v>
      </c>
    </row>
    <row r="64" spans="1:17" ht="49.5" customHeight="1">
      <c r="A64" s="10" t="s">
        <v>26</v>
      </c>
      <c r="B64" s="10" t="s">
        <v>18</v>
      </c>
      <c r="C64" s="10" t="s">
        <v>31</v>
      </c>
      <c r="D64" s="10" t="s">
        <v>29</v>
      </c>
      <c r="E64" s="10" t="s">
        <v>62</v>
      </c>
      <c r="F64" s="10" t="s">
        <v>43</v>
      </c>
      <c r="G64" s="10" t="s">
        <v>28</v>
      </c>
      <c r="H64" s="10" t="s">
        <v>61</v>
      </c>
      <c r="I64" s="26" t="s">
        <v>112</v>
      </c>
      <c r="J64" s="29">
        <v>34554.4</v>
      </c>
      <c r="K64" s="2">
        <v>34554.4</v>
      </c>
      <c r="L64" s="37">
        <f t="shared" si="0"/>
        <v>0</v>
      </c>
      <c r="M64" s="38" t="s">
        <v>153</v>
      </c>
      <c r="N64" s="38"/>
      <c r="O64" s="38"/>
      <c r="P64" s="38"/>
      <c r="Q64" s="38"/>
    </row>
    <row r="65" spans="1:12" ht="66" customHeight="1">
      <c r="A65" s="10" t="s">
        <v>26</v>
      </c>
      <c r="B65" s="10" t="s">
        <v>18</v>
      </c>
      <c r="C65" s="10" t="s">
        <v>31</v>
      </c>
      <c r="D65" s="10" t="s">
        <v>29</v>
      </c>
      <c r="E65" s="10" t="s">
        <v>74</v>
      </c>
      <c r="F65" s="10" t="s">
        <v>43</v>
      </c>
      <c r="G65" s="10" t="s">
        <v>28</v>
      </c>
      <c r="H65" s="10" t="s">
        <v>61</v>
      </c>
      <c r="I65" s="26" t="s">
        <v>113</v>
      </c>
      <c r="J65" s="29">
        <v>1163</v>
      </c>
      <c r="K65" s="2">
        <v>20068</v>
      </c>
      <c r="L65" s="37">
        <f t="shared" si="0"/>
        <v>-18905</v>
      </c>
    </row>
    <row r="66" spans="1:12" ht="51" customHeight="1">
      <c r="A66" s="10" t="s">
        <v>26</v>
      </c>
      <c r="B66" s="10" t="s">
        <v>18</v>
      </c>
      <c r="C66" s="10" t="s">
        <v>31</v>
      </c>
      <c r="D66" s="10" t="s">
        <v>31</v>
      </c>
      <c r="E66" s="10" t="s">
        <v>26</v>
      </c>
      <c r="F66" s="10" t="s">
        <v>27</v>
      </c>
      <c r="G66" s="10" t="s">
        <v>28</v>
      </c>
      <c r="H66" s="10" t="s">
        <v>61</v>
      </c>
      <c r="I66" s="26" t="s">
        <v>79</v>
      </c>
      <c r="J66" s="30">
        <f>SUM(J69:J76)</f>
        <v>50775.8</v>
      </c>
      <c r="K66" s="30">
        <f>SUM(K67:K76)</f>
        <v>68987.4</v>
      </c>
      <c r="L66" s="37">
        <f t="shared" si="0"/>
        <v>-18211.59999999999</v>
      </c>
    </row>
    <row r="67" spans="1:12" ht="51" customHeight="1">
      <c r="A67" s="10" t="s">
        <v>26</v>
      </c>
      <c r="B67" s="10" t="s">
        <v>18</v>
      </c>
      <c r="C67" s="10" t="s">
        <v>31</v>
      </c>
      <c r="D67" s="10" t="s">
        <v>31</v>
      </c>
      <c r="E67" s="10" t="s">
        <v>149</v>
      </c>
      <c r="F67" s="10" t="s">
        <v>43</v>
      </c>
      <c r="G67" s="10" t="s">
        <v>28</v>
      </c>
      <c r="H67" s="10" t="s">
        <v>61</v>
      </c>
      <c r="I67" s="39" t="s">
        <v>146</v>
      </c>
      <c r="J67" s="40"/>
      <c r="K67" s="38">
        <v>4032.8</v>
      </c>
      <c r="L67" s="41">
        <f t="shared" si="0"/>
        <v>-4032.8</v>
      </c>
    </row>
    <row r="68" spans="1:12" ht="51" customHeight="1">
      <c r="A68" s="10"/>
      <c r="B68" s="10"/>
      <c r="C68" s="10"/>
      <c r="D68" s="10"/>
      <c r="E68" s="10"/>
      <c r="F68" s="10"/>
      <c r="G68" s="10"/>
      <c r="H68" s="10"/>
      <c r="I68" s="42" t="s">
        <v>147</v>
      </c>
      <c r="J68" s="40"/>
      <c r="K68" s="38">
        <v>110.4</v>
      </c>
      <c r="L68" s="41">
        <f t="shared" si="0"/>
        <v>-110.4</v>
      </c>
    </row>
    <row r="69" spans="1:12" ht="51" customHeight="1">
      <c r="A69" s="10" t="s">
        <v>26</v>
      </c>
      <c r="B69" s="10" t="s">
        <v>18</v>
      </c>
      <c r="C69" s="10" t="s">
        <v>31</v>
      </c>
      <c r="D69" s="10" t="s">
        <v>31</v>
      </c>
      <c r="E69" s="10" t="s">
        <v>129</v>
      </c>
      <c r="F69" s="10" t="s">
        <v>43</v>
      </c>
      <c r="G69" s="10" t="s">
        <v>28</v>
      </c>
      <c r="H69" s="10" t="s">
        <v>61</v>
      </c>
      <c r="I69" s="26" t="s">
        <v>130</v>
      </c>
      <c r="J69" s="30">
        <v>1613</v>
      </c>
      <c r="K69" s="2">
        <v>16270</v>
      </c>
      <c r="L69" s="37">
        <f t="shared" si="0"/>
        <v>-14657</v>
      </c>
    </row>
    <row r="70" spans="1:12" ht="53.25" customHeight="1">
      <c r="A70" s="10" t="s">
        <v>26</v>
      </c>
      <c r="B70" s="10" t="s">
        <v>18</v>
      </c>
      <c r="C70" s="10" t="s">
        <v>31</v>
      </c>
      <c r="D70" s="10" t="s">
        <v>31</v>
      </c>
      <c r="E70" s="10" t="s">
        <v>73</v>
      </c>
      <c r="F70" s="10" t="s">
        <v>43</v>
      </c>
      <c r="G70" s="10" t="s">
        <v>28</v>
      </c>
      <c r="H70" s="10" t="s">
        <v>61</v>
      </c>
      <c r="I70" s="26" t="s">
        <v>114</v>
      </c>
      <c r="J70" s="30">
        <v>117</v>
      </c>
      <c r="K70" s="2">
        <v>117</v>
      </c>
      <c r="L70" s="37">
        <f t="shared" si="0"/>
        <v>0</v>
      </c>
    </row>
    <row r="71" spans="1:13" ht="81.75" customHeight="1">
      <c r="A71" s="10" t="s">
        <v>26</v>
      </c>
      <c r="B71" s="10" t="s">
        <v>18</v>
      </c>
      <c r="C71" s="10" t="s">
        <v>31</v>
      </c>
      <c r="D71" s="10" t="s">
        <v>31</v>
      </c>
      <c r="E71" s="10" t="s">
        <v>115</v>
      </c>
      <c r="F71" s="10" t="s">
        <v>43</v>
      </c>
      <c r="G71" s="10" t="s">
        <v>28</v>
      </c>
      <c r="H71" s="10" t="s">
        <v>61</v>
      </c>
      <c r="I71" s="26" t="s">
        <v>116</v>
      </c>
      <c r="J71" s="30">
        <v>6581.7</v>
      </c>
      <c r="K71" s="2">
        <v>258.9</v>
      </c>
      <c r="L71" s="37">
        <f t="shared" si="0"/>
        <v>6322.8</v>
      </c>
      <c r="M71" s="2" t="s">
        <v>9</v>
      </c>
    </row>
    <row r="72" spans="1:12" ht="118.5" customHeight="1">
      <c r="A72" s="10" t="s">
        <v>26</v>
      </c>
      <c r="B72" s="10" t="s">
        <v>18</v>
      </c>
      <c r="C72" s="10" t="s">
        <v>31</v>
      </c>
      <c r="D72" s="10" t="s">
        <v>31</v>
      </c>
      <c r="E72" s="10" t="s">
        <v>131</v>
      </c>
      <c r="F72" s="10" t="s">
        <v>43</v>
      </c>
      <c r="G72" s="10" t="s">
        <v>132</v>
      </c>
      <c r="H72" s="10" t="s">
        <v>61</v>
      </c>
      <c r="I72" s="26" t="s">
        <v>133</v>
      </c>
      <c r="J72" s="30">
        <v>2061</v>
      </c>
      <c r="K72" s="2">
        <v>2061</v>
      </c>
      <c r="L72" s="37">
        <f t="shared" si="0"/>
        <v>0</v>
      </c>
    </row>
    <row r="73" spans="1:12" ht="132" customHeight="1">
      <c r="A73" s="10" t="s">
        <v>26</v>
      </c>
      <c r="B73" s="10" t="s">
        <v>18</v>
      </c>
      <c r="C73" s="10" t="s">
        <v>31</v>
      </c>
      <c r="D73" s="10" t="s">
        <v>31</v>
      </c>
      <c r="E73" s="10" t="s">
        <v>131</v>
      </c>
      <c r="F73" s="10" t="s">
        <v>43</v>
      </c>
      <c r="G73" s="10" t="s">
        <v>134</v>
      </c>
      <c r="H73" s="10" t="s">
        <v>61</v>
      </c>
      <c r="I73" s="26" t="s">
        <v>135</v>
      </c>
      <c r="J73" s="30">
        <v>2679.7</v>
      </c>
      <c r="K73" s="2">
        <v>2679.7</v>
      </c>
      <c r="L73" s="37">
        <f t="shared" si="0"/>
        <v>0</v>
      </c>
    </row>
    <row r="74" spans="1:12" ht="77.25" customHeight="1">
      <c r="A74" s="10" t="s">
        <v>26</v>
      </c>
      <c r="B74" s="10" t="s">
        <v>18</v>
      </c>
      <c r="C74" s="10" t="s">
        <v>31</v>
      </c>
      <c r="D74" s="10" t="s">
        <v>31</v>
      </c>
      <c r="E74" s="10" t="s">
        <v>136</v>
      </c>
      <c r="F74" s="10" t="s">
        <v>43</v>
      </c>
      <c r="G74" s="10" t="s">
        <v>132</v>
      </c>
      <c r="H74" s="10" t="s">
        <v>61</v>
      </c>
      <c r="I74" s="26" t="s">
        <v>137</v>
      </c>
      <c r="J74" s="30">
        <v>567</v>
      </c>
      <c r="K74" s="2">
        <v>567</v>
      </c>
      <c r="L74" s="37">
        <f t="shared" si="0"/>
        <v>0</v>
      </c>
    </row>
    <row r="75" spans="1:17" ht="93" customHeight="1">
      <c r="A75" s="10" t="s">
        <v>26</v>
      </c>
      <c r="B75" s="10" t="s">
        <v>18</v>
      </c>
      <c r="C75" s="10" t="s">
        <v>31</v>
      </c>
      <c r="D75" s="10" t="s">
        <v>31</v>
      </c>
      <c r="E75" s="10" t="s">
        <v>136</v>
      </c>
      <c r="F75" s="10" t="s">
        <v>43</v>
      </c>
      <c r="G75" s="10" t="s">
        <v>134</v>
      </c>
      <c r="H75" s="10" t="s">
        <v>61</v>
      </c>
      <c r="I75" s="26" t="s">
        <v>138</v>
      </c>
      <c r="J75" s="30">
        <v>1049.4</v>
      </c>
      <c r="K75" s="2">
        <v>1049.4</v>
      </c>
      <c r="L75" s="41">
        <f t="shared" si="0"/>
        <v>0</v>
      </c>
      <c r="M75" s="38" t="s">
        <v>155</v>
      </c>
      <c r="N75" s="38"/>
      <c r="O75" s="38"/>
      <c r="P75" s="38"/>
      <c r="Q75" s="38" t="s">
        <v>156</v>
      </c>
    </row>
    <row r="76" spans="1:17" ht="52.5" customHeight="1">
      <c r="A76" s="10" t="s">
        <v>26</v>
      </c>
      <c r="B76" s="10" t="s">
        <v>18</v>
      </c>
      <c r="C76" s="10" t="s">
        <v>31</v>
      </c>
      <c r="D76" s="10" t="s">
        <v>31</v>
      </c>
      <c r="E76" s="10" t="s">
        <v>117</v>
      </c>
      <c r="F76" s="10" t="s">
        <v>43</v>
      </c>
      <c r="G76" s="10" t="s">
        <v>28</v>
      </c>
      <c r="H76" s="10" t="s">
        <v>61</v>
      </c>
      <c r="I76" s="26" t="s">
        <v>118</v>
      </c>
      <c r="J76" s="30">
        <v>36107</v>
      </c>
      <c r="K76" s="31">
        <v>41841.2</v>
      </c>
      <c r="L76" s="41">
        <f t="shared" si="0"/>
        <v>-5734.199999999997</v>
      </c>
      <c r="M76" s="38" t="s">
        <v>154</v>
      </c>
      <c r="N76" s="38"/>
      <c r="O76" s="38"/>
      <c r="P76" s="38"/>
      <c r="Q76" s="38"/>
    </row>
    <row r="77" spans="1:12" ht="68.25" customHeight="1">
      <c r="A77" s="10" t="s">
        <v>26</v>
      </c>
      <c r="B77" s="10" t="s">
        <v>18</v>
      </c>
      <c r="C77" s="10" t="s">
        <v>31</v>
      </c>
      <c r="D77" s="10" t="s">
        <v>41</v>
      </c>
      <c r="E77" s="10" t="s">
        <v>26</v>
      </c>
      <c r="F77" s="10" t="s">
        <v>27</v>
      </c>
      <c r="G77" s="10" t="s">
        <v>28</v>
      </c>
      <c r="H77" s="10" t="s">
        <v>61</v>
      </c>
      <c r="I77" s="26" t="s">
        <v>80</v>
      </c>
      <c r="J77" s="29">
        <f>SUM(J78:J83)</f>
        <v>90782.6</v>
      </c>
      <c r="K77" s="29">
        <f>SUM(K78:K84)</f>
        <v>106150.6</v>
      </c>
      <c r="L77" s="37">
        <f t="shared" si="0"/>
        <v>-15368</v>
      </c>
    </row>
    <row r="78" spans="1:12" ht="68.25" customHeight="1">
      <c r="A78" s="10" t="s">
        <v>26</v>
      </c>
      <c r="B78" s="10" t="s">
        <v>18</v>
      </c>
      <c r="C78" s="10" t="s">
        <v>31</v>
      </c>
      <c r="D78" s="10" t="s">
        <v>41</v>
      </c>
      <c r="E78" s="10" t="s">
        <v>74</v>
      </c>
      <c r="F78" s="10" t="s">
        <v>43</v>
      </c>
      <c r="G78" s="10" t="s">
        <v>28</v>
      </c>
      <c r="H78" s="10" t="s">
        <v>61</v>
      </c>
      <c r="I78" s="43" t="s">
        <v>119</v>
      </c>
      <c r="J78" s="44">
        <v>692.6</v>
      </c>
      <c r="K78" s="38">
        <v>752.6</v>
      </c>
      <c r="L78" s="41">
        <f t="shared" si="0"/>
        <v>-60</v>
      </c>
    </row>
    <row r="79" spans="1:12" ht="84" customHeight="1">
      <c r="A79" s="10" t="s">
        <v>26</v>
      </c>
      <c r="B79" s="10" t="s">
        <v>18</v>
      </c>
      <c r="C79" s="10" t="s">
        <v>31</v>
      </c>
      <c r="D79" s="10" t="s">
        <v>41</v>
      </c>
      <c r="E79" s="10" t="s">
        <v>142</v>
      </c>
      <c r="F79" s="10" t="s">
        <v>43</v>
      </c>
      <c r="G79" s="10" t="s">
        <v>28</v>
      </c>
      <c r="H79" s="10" t="s">
        <v>61</v>
      </c>
      <c r="I79" s="36" t="s">
        <v>141</v>
      </c>
      <c r="J79" s="29">
        <v>19.1</v>
      </c>
      <c r="K79" s="2">
        <v>19.1</v>
      </c>
      <c r="L79" s="37">
        <f t="shared" si="0"/>
        <v>0</v>
      </c>
    </row>
    <row r="80" spans="1:12" ht="68.25" customHeight="1">
      <c r="A80" s="10" t="s">
        <v>26</v>
      </c>
      <c r="B80" s="10" t="s">
        <v>18</v>
      </c>
      <c r="C80" s="10" t="s">
        <v>31</v>
      </c>
      <c r="D80" s="10" t="s">
        <v>41</v>
      </c>
      <c r="E80" s="10" t="s">
        <v>63</v>
      </c>
      <c r="F80" s="10" t="s">
        <v>43</v>
      </c>
      <c r="G80" s="10" t="s">
        <v>28</v>
      </c>
      <c r="H80" s="10" t="s">
        <v>61</v>
      </c>
      <c r="I80" s="26" t="s">
        <v>139</v>
      </c>
      <c r="J80" s="29">
        <v>1097.5</v>
      </c>
      <c r="K80" s="2">
        <v>1097.5</v>
      </c>
      <c r="L80" s="37">
        <f t="shared" si="0"/>
        <v>0</v>
      </c>
    </row>
    <row r="81" spans="1:12" ht="69" customHeight="1">
      <c r="A81" s="10" t="s">
        <v>26</v>
      </c>
      <c r="B81" s="10" t="s">
        <v>18</v>
      </c>
      <c r="C81" s="10" t="s">
        <v>31</v>
      </c>
      <c r="D81" s="10" t="s">
        <v>41</v>
      </c>
      <c r="E81" s="10" t="s">
        <v>36</v>
      </c>
      <c r="F81" s="10" t="s">
        <v>43</v>
      </c>
      <c r="G81" s="10" t="s">
        <v>28</v>
      </c>
      <c r="H81" s="10" t="s">
        <v>61</v>
      </c>
      <c r="I81" s="26" t="s">
        <v>122</v>
      </c>
      <c r="J81" s="30">
        <v>3077.8</v>
      </c>
      <c r="K81" s="2">
        <v>3077.8</v>
      </c>
      <c r="L81" s="37">
        <f t="shared" si="0"/>
        <v>0</v>
      </c>
    </row>
    <row r="82" spans="1:13" ht="68.25" customHeight="1">
      <c r="A82" s="10" t="s">
        <v>54</v>
      </c>
      <c r="B82" s="10" t="s">
        <v>18</v>
      </c>
      <c r="C82" s="10" t="s">
        <v>31</v>
      </c>
      <c r="D82" s="10" t="s">
        <v>41</v>
      </c>
      <c r="E82" s="10" t="s">
        <v>64</v>
      </c>
      <c r="F82" s="10" t="s">
        <v>43</v>
      </c>
      <c r="G82" s="10" t="s">
        <v>28</v>
      </c>
      <c r="H82" s="10" t="s">
        <v>61</v>
      </c>
      <c r="I82" s="26" t="s">
        <v>123</v>
      </c>
      <c r="J82" s="30">
        <v>81287.6</v>
      </c>
      <c r="K82" s="31">
        <v>94595.6</v>
      </c>
      <c r="L82" s="37">
        <f t="shared" si="0"/>
        <v>-13308</v>
      </c>
      <c r="M82" s="2" t="s">
        <v>157</v>
      </c>
    </row>
    <row r="83" spans="1:12" ht="70.5" customHeight="1">
      <c r="A83" s="10" t="s">
        <v>26</v>
      </c>
      <c r="B83" s="10" t="s">
        <v>18</v>
      </c>
      <c r="C83" s="10" t="s">
        <v>31</v>
      </c>
      <c r="D83" s="10" t="s">
        <v>41</v>
      </c>
      <c r="E83" s="10" t="s">
        <v>120</v>
      </c>
      <c r="F83" s="10" t="s">
        <v>43</v>
      </c>
      <c r="G83" s="10" t="s">
        <v>28</v>
      </c>
      <c r="H83" s="10" t="s">
        <v>61</v>
      </c>
      <c r="I83" s="26" t="s">
        <v>121</v>
      </c>
      <c r="J83" s="30">
        <v>4608</v>
      </c>
      <c r="K83" s="2">
        <v>4608</v>
      </c>
      <c r="L83" s="37">
        <f t="shared" si="0"/>
        <v>0</v>
      </c>
    </row>
    <row r="84" spans="1:13" ht="70.5" customHeight="1">
      <c r="A84" s="10" t="s">
        <v>26</v>
      </c>
      <c r="B84" s="10" t="s">
        <v>18</v>
      </c>
      <c r="C84" s="10" t="s">
        <v>31</v>
      </c>
      <c r="D84" s="10" t="s">
        <v>41</v>
      </c>
      <c r="E84" s="10" t="s">
        <v>150</v>
      </c>
      <c r="F84" s="10" t="s">
        <v>43</v>
      </c>
      <c r="G84" s="10" t="s">
        <v>28</v>
      </c>
      <c r="H84" s="10" t="s">
        <v>61</v>
      </c>
      <c r="I84" s="36" t="s">
        <v>148</v>
      </c>
      <c r="J84" s="30"/>
      <c r="K84" s="2">
        <v>2000</v>
      </c>
      <c r="L84" s="37">
        <f t="shared" si="0"/>
        <v>-2000</v>
      </c>
      <c r="M84" s="2" t="s">
        <v>158</v>
      </c>
    </row>
    <row r="85" spans="1:13" ht="24" customHeight="1">
      <c r="A85" s="10" t="s">
        <v>26</v>
      </c>
      <c r="B85" s="10" t="s">
        <v>18</v>
      </c>
      <c r="C85" s="10" t="s">
        <v>31</v>
      </c>
      <c r="D85" s="10" t="s">
        <v>46</v>
      </c>
      <c r="E85" s="10" t="s">
        <v>26</v>
      </c>
      <c r="F85" s="10" t="s">
        <v>27</v>
      </c>
      <c r="G85" s="10" t="s">
        <v>28</v>
      </c>
      <c r="H85" s="10" t="s">
        <v>61</v>
      </c>
      <c r="I85" s="26" t="s">
        <v>72</v>
      </c>
      <c r="J85" s="30">
        <v>12601</v>
      </c>
      <c r="K85" s="31">
        <v>12660.3</v>
      </c>
      <c r="L85" s="37">
        <f t="shared" si="0"/>
        <v>-59.29999999999927</v>
      </c>
      <c r="M85" s="2" t="s">
        <v>159</v>
      </c>
    </row>
    <row r="86" spans="1:12" ht="102.75" customHeight="1">
      <c r="A86" s="10" t="s">
        <v>26</v>
      </c>
      <c r="B86" s="10" t="s">
        <v>18</v>
      </c>
      <c r="C86" s="10" t="s">
        <v>31</v>
      </c>
      <c r="D86" s="10" t="s">
        <v>46</v>
      </c>
      <c r="E86" s="10" t="s">
        <v>95</v>
      </c>
      <c r="F86" s="10" t="s">
        <v>43</v>
      </c>
      <c r="G86" s="10" t="s">
        <v>28</v>
      </c>
      <c r="H86" s="10" t="s">
        <v>61</v>
      </c>
      <c r="I86" s="26" t="s">
        <v>125</v>
      </c>
      <c r="J86" s="30">
        <v>12601</v>
      </c>
      <c r="K86" s="31">
        <v>12660.3</v>
      </c>
      <c r="L86" s="37">
        <f t="shared" si="0"/>
        <v>-59.29999999999927</v>
      </c>
    </row>
    <row r="87" spans="1:12" ht="8.25" customHeight="1">
      <c r="A87" s="10"/>
      <c r="B87" s="13"/>
      <c r="C87" s="13"/>
      <c r="D87" s="10"/>
      <c r="E87" s="10"/>
      <c r="F87" s="10"/>
      <c r="G87" s="10"/>
      <c r="H87" s="10"/>
      <c r="I87" s="14" t="s">
        <v>10</v>
      </c>
      <c r="J87" s="29"/>
      <c r="L87" s="37">
        <f t="shared" si="0"/>
        <v>0</v>
      </c>
    </row>
    <row r="88" spans="1:12" s="16" customFormat="1" ht="17.25">
      <c r="A88" s="32"/>
      <c r="B88" s="33"/>
      <c r="C88" s="33"/>
      <c r="D88" s="32"/>
      <c r="E88" s="32"/>
      <c r="F88" s="32"/>
      <c r="G88" s="32"/>
      <c r="H88" s="32"/>
      <c r="I88" s="15" t="s">
        <v>65</v>
      </c>
      <c r="J88" s="29">
        <f>J20+J61</f>
        <v>226587.80000000002</v>
      </c>
      <c r="K88" s="16">
        <v>269484.7</v>
      </c>
      <c r="L88" s="37">
        <f t="shared" si="0"/>
        <v>-42896.899999999994</v>
      </c>
    </row>
    <row r="89" spans="1:10" ht="16.5">
      <c r="A89" s="12"/>
      <c r="B89" s="17"/>
      <c r="C89" s="17"/>
      <c r="D89" s="12"/>
      <c r="E89" s="12"/>
      <c r="F89" s="12"/>
      <c r="G89" s="12"/>
      <c r="H89" s="12"/>
      <c r="I89" s="17"/>
      <c r="J89" s="17"/>
    </row>
    <row r="90" spans="1:10" ht="51.75" customHeight="1">
      <c r="A90" s="12"/>
      <c r="B90" s="17"/>
      <c r="C90" s="17"/>
      <c r="D90" s="12"/>
      <c r="E90" s="12"/>
      <c r="F90" s="12"/>
      <c r="G90" s="12"/>
      <c r="H90" s="12"/>
      <c r="I90" s="18" t="s">
        <v>66</v>
      </c>
      <c r="J90" s="17"/>
    </row>
    <row r="91" spans="1:8" s="17" customFormat="1" ht="10.5" customHeight="1">
      <c r="A91" s="12"/>
      <c r="D91" s="12"/>
      <c r="E91" s="12"/>
      <c r="F91" s="12"/>
      <c r="G91" s="12"/>
      <c r="H91" s="12"/>
    </row>
    <row r="92" spans="1:10" s="17" customFormat="1" ht="8.25" customHeight="1">
      <c r="A92" s="90" t="s">
        <v>67</v>
      </c>
      <c r="B92" s="90"/>
      <c r="C92" s="90"/>
      <c r="D92" s="90"/>
      <c r="E92" s="90"/>
      <c r="F92" s="90"/>
      <c r="G92" s="90"/>
      <c r="H92" s="90"/>
      <c r="I92" s="90"/>
      <c r="J92" s="90"/>
    </row>
    <row r="93" spans="1:8" s="17" customFormat="1" ht="16.5">
      <c r="A93" s="12"/>
      <c r="D93" s="12"/>
      <c r="E93" s="12"/>
      <c r="F93" s="12"/>
      <c r="G93" s="12"/>
      <c r="H93" s="12"/>
    </row>
    <row r="94" spans="1:9" s="17" customFormat="1" ht="16.5">
      <c r="A94" s="12"/>
      <c r="D94" s="12"/>
      <c r="E94" s="12"/>
      <c r="I94" s="19"/>
    </row>
    <row r="95" spans="1:9" s="17" customFormat="1" ht="16.5">
      <c r="A95" s="12"/>
      <c r="D95" s="12"/>
      <c r="E95" s="12"/>
      <c r="I95" s="19"/>
    </row>
    <row r="96" spans="1:9" s="17" customFormat="1" ht="16.5">
      <c r="A96" s="12"/>
      <c r="D96" s="12"/>
      <c r="E96" s="12"/>
      <c r="I96" s="19"/>
    </row>
    <row r="97" spans="1:9" s="17" customFormat="1" ht="16.5">
      <c r="A97" s="12"/>
      <c r="D97" s="12"/>
      <c r="E97" s="12"/>
      <c r="I97" s="19"/>
    </row>
    <row r="98" spans="1:9" s="17" customFormat="1" ht="16.5">
      <c r="A98" s="12"/>
      <c r="D98" s="12"/>
      <c r="E98" s="12"/>
      <c r="I98" s="19"/>
    </row>
    <row r="99" spans="1:9" s="17" customFormat="1" ht="16.5">
      <c r="A99" s="12"/>
      <c r="D99" s="12"/>
      <c r="E99" s="12"/>
      <c r="I99" s="19"/>
    </row>
    <row r="100" spans="1:9" s="17" customFormat="1" ht="16.5">
      <c r="A100" s="12"/>
      <c r="D100" s="12"/>
      <c r="E100" s="12"/>
      <c r="I100" s="19"/>
    </row>
    <row r="101" spans="1:9" s="17" customFormat="1" ht="16.5">
      <c r="A101" s="12"/>
      <c r="D101" s="12"/>
      <c r="E101" s="12"/>
      <c r="I101" s="19"/>
    </row>
    <row r="102" spans="1:9" s="17" customFormat="1" ht="16.5">
      <c r="A102" s="12"/>
      <c r="D102" s="12"/>
      <c r="E102" s="12"/>
      <c r="I102" s="19"/>
    </row>
    <row r="103" spans="1:9" s="17" customFormat="1" ht="16.5">
      <c r="A103" s="12"/>
      <c r="D103" s="12"/>
      <c r="E103" s="12"/>
      <c r="I103" s="19"/>
    </row>
    <row r="104" spans="1:9" s="17" customFormat="1" ht="16.5">
      <c r="A104" s="12"/>
      <c r="D104" s="12"/>
      <c r="E104" s="12"/>
      <c r="I104" s="19"/>
    </row>
    <row r="105" spans="1:9" s="17" customFormat="1" ht="16.5">
      <c r="A105" s="12"/>
      <c r="D105" s="12"/>
      <c r="E105" s="12"/>
      <c r="I105" s="19"/>
    </row>
    <row r="106" spans="1:9" s="17" customFormat="1" ht="16.5">
      <c r="A106" s="12"/>
      <c r="D106" s="12"/>
      <c r="E106" s="12"/>
      <c r="I106" s="19"/>
    </row>
    <row r="107" spans="1:9" s="17" customFormat="1" ht="16.5">
      <c r="A107" s="12"/>
      <c r="D107" s="12"/>
      <c r="E107" s="12"/>
      <c r="I107" s="19"/>
    </row>
    <row r="108" spans="1:9" s="17" customFormat="1" ht="16.5">
      <c r="A108" s="12"/>
      <c r="D108" s="12"/>
      <c r="E108" s="12"/>
      <c r="I108" s="19"/>
    </row>
    <row r="109" spans="1:9" s="17" customFormat="1" ht="16.5">
      <c r="A109" s="12"/>
      <c r="D109" s="12"/>
      <c r="E109" s="12"/>
      <c r="I109" s="19"/>
    </row>
    <row r="110" spans="1:9" s="17" customFormat="1" ht="16.5">
      <c r="A110" s="12"/>
      <c r="D110" s="12"/>
      <c r="E110" s="12"/>
      <c r="I110" s="19"/>
    </row>
    <row r="111" spans="1:9" s="17" customFormat="1" ht="16.5">
      <c r="A111" s="12"/>
      <c r="D111" s="12"/>
      <c r="E111" s="12"/>
      <c r="I111" s="19"/>
    </row>
    <row r="112" spans="1:9" s="17" customFormat="1" ht="16.5">
      <c r="A112" s="12"/>
      <c r="D112" s="12"/>
      <c r="E112" s="12"/>
      <c r="I112" s="19"/>
    </row>
    <row r="113" spans="1:9" s="17" customFormat="1" ht="16.5">
      <c r="A113" s="12"/>
      <c r="D113" s="12"/>
      <c r="E113" s="12"/>
      <c r="I113" s="19"/>
    </row>
    <row r="114" spans="1:9" s="17" customFormat="1" ht="16.5">
      <c r="A114" s="12"/>
      <c r="D114" s="12"/>
      <c r="E114" s="12"/>
      <c r="I114" s="19"/>
    </row>
    <row r="115" spans="1:9" s="17" customFormat="1" ht="16.5">
      <c r="A115" s="12"/>
      <c r="D115" s="12"/>
      <c r="E115" s="12"/>
      <c r="I115" s="19"/>
    </row>
    <row r="116" spans="1:9" s="17" customFormat="1" ht="16.5">
      <c r="A116" s="12"/>
      <c r="D116" s="12"/>
      <c r="E116" s="12"/>
      <c r="I116" s="19"/>
    </row>
    <row r="117" spans="1:9" s="17" customFormat="1" ht="16.5">
      <c r="A117" s="12"/>
      <c r="D117" s="12"/>
      <c r="E117" s="12"/>
      <c r="I117" s="19"/>
    </row>
    <row r="118" spans="1:9" s="17" customFormat="1" ht="16.5">
      <c r="A118" s="12"/>
      <c r="D118" s="12"/>
      <c r="E118" s="12"/>
      <c r="I118" s="19"/>
    </row>
    <row r="119" spans="1:9" s="17" customFormat="1" ht="16.5">
      <c r="A119" s="12"/>
      <c r="D119" s="12"/>
      <c r="E119" s="12"/>
      <c r="I119" s="19"/>
    </row>
    <row r="120" spans="1:9" s="17" customFormat="1" ht="16.5">
      <c r="A120" s="12"/>
      <c r="D120" s="12"/>
      <c r="E120" s="12"/>
      <c r="I120" s="19"/>
    </row>
    <row r="121" spans="1:9" s="17" customFormat="1" ht="16.5">
      <c r="A121" s="12"/>
      <c r="D121" s="12"/>
      <c r="E121" s="12"/>
      <c r="I121" s="19"/>
    </row>
    <row r="122" spans="1:9" s="17" customFormat="1" ht="16.5">
      <c r="A122" s="12"/>
      <c r="D122" s="12"/>
      <c r="E122" s="12"/>
      <c r="I122" s="19"/>
    </row>
    <row r="123" spans="1:9" s="17" customFormat="1" ht="16.5">
      <c r="A123" s="12"/>
      <c r="D123" s="12"/>
      <c r="E123" s="12"/>
      <c r="I123" s="19"/>
    </row>
    <row r="124" spans="1:9" s="17" customFormat="1" ht="16.5">
      <c r="A124" s="12"/>
      <c r="D124" s="12"/>
      <c r="E124" s="12"/>
      <c r="I124" s="19"/>
    </row>
    <row r="125" spans="1:9" s="17" customFormat="1" ht="16.5">
      <c r="A125" s="12"/>
      <c r="D125" s="12"/>
      <c r="E125" s="12"/>
      <c r="I125" s="19"/>
    </row>
    <row r="126" spans="1:9" s="17" customFormat="1" ht="16.5">
      <c r="A126" s="12"/>
      <c r="D126" s="12"/>
      <c r="E126" s="12"/>
      <c r="I126" s="19"/>
    </row>
    <row r="127" spans="1:9" s="17" customFormat="1" ht="16.5">
      <c r="A127" s="12"/>
      <c r="D127" s="12"/>
      <c r="E127" s="12"/>
      <c r="I127" s="19"/>
    </row>
    <row r="128" spans="1:9" s="17" customFormat="1" ht="16.5">
      <c r="A128" s="12"/>
      <c r="D128" s="12"/>
      <c r="E128" s="12"/>
      <c r="I128" s="19"/>
    </row>
    <row r="129" spans="1:9" s="17" customFormat="1" ht="16.5">
      <c r="A129" s="12"/>
      <c r="D129" s="12"/>
      <c r="E129" s="12"/>
      <c r="I129" s="19"/>
    </row>
    <row r="130" spans="1:9" s="17" customFormat="1" ht="16.5">
      <c r="A130" s="12"/>
      <c r="D130" s="12"/>
      <c r="E130" s="12"/>
      <c r="I130" s="19"/>
    </row>
    <row r="131" spans="1:9" s="17" customFormat="1" ht="16.5">
      <c r="A131" s="12"/>
      <c r="D131" s="12"/>
      <c r="E131" s="12"/>
      <c r="I131" s="19"/>
    </row>
    <row r="132" spans="1:9" s="17" customFormat="1" ht="16.5">
      <c r="A132" s="12"/>
      <c r="D132" s="12"/>
      <c r="E132" s="12"/>
      <c r="I132" s="19"/>
    </row>
    <row r="133" spans="1:9" s="17" customFormat="1" ht="16.5">
      <c r="A133" s="12"/>
      <c r="D133" s="12"/>
      <c r="E133" s="12"/>
      <c r="I133" s="19"/>
    </row>
    <row r="134" spans="1:9" s="17" customFormat="1" ht="16.5">
      <c r="A134" s="12"/>
      <c r="D134" s="12"/>
      <c r="E134" s="12"/>
      <c r="I134" s="19"/>
    </row>
    <row r="135" spans="1:9" s="17" customFormat="1" ht="16.5">
      <c r="A135" s="12"/>
      <c r="D135" s="12"/>
      <c r="E135" s="12"/>
      <c r="I135" s="19"/>
    </row>
    <row r="136" spans="1:9" s="17" customFormat="1" ht="16.5">
      <c r="A136" s="12"/>
      <c r="D136" s="12"/>
      <c r="E136" s="12"/>
      <c r="I136" s="19"/>
    </row>
    <row r="137" spans="1:9" s="17" customFormat="1" ht="16.5">
      <c r="A137" s="12"/>
      <c r="D137" s="12"/>
      <c r="E137" s="12"/>
      <c r="I137" s="19"/>
    </row>
    <row r="138" spans="1:9" s="17" customFormat="1" ht="16.5">
      <c r="A138" s="12"/>
      <c r="D138" s="12"/>
      <c r="E138" s="12"/>
      <c r="I138" s="19"/>
    </row>
    <row r="139" spans="1:9" s="17" customFormat="1" ht="16.5">
      <c r="A139" s="12"/>
      <c r="D139" s="12"/>
      <c r="E139" s="12"/>
      <c r="I139" s="19"/>
    </row>
    <row r="140" spans="1:9" s="17" customFormat="1" ht="16.5">
      <c r="A140" s="12"/>
      <c r="D140" s="12"/>
      <c r="E140" s="12"/>
      <c r="I140" s="19"/>
    </row>
    <row r="141" spans="1:9" s="17" customFormat="1" ht="16.5">
      <c r="A141" s="12"/>
      <c r="D141" s="12"/>
      <c r="E141" s="12"/>
      <c r="I141" s="19"/>
    </row>
    <row r="142" spans="1:9" s="17" customFormat="1" ht="16.5">
      <c r="A142" s="12"/>
      <c r="D142" s="12"/>
      <c r="E142" s="12"/>
      <c r="I142" s="19"/>
    </row>
    <row r="143" spans="1:9" s="17" customFormat="1" ht="16.5">
      <c r="A143" s="12"/>
      <c r="D143" s="12"/>
      <c r="E143" s="12"/>
      <c r="I143" s="19"/>
    </row>
    <row r="144" spans="1:9" s="17" customFormat="1" ht="16.5">
      <c r="A144" s="12"/>
      <c r="D144" s="12"/>
      <c r="E144" s="12"/>
      <c r="I144" s="19"/>
    </row>
    <row r="145" spans="1:9" s="17" customFormat="1" ht="16.5">
      <c r="A145" s="12"/>
      <c r="D145" s="12"/>
      <c r="E145" s="12"/>
      <c r="I145" s="19"/>
    </row>
    <row r="146" spans="1:9" s="17" customFormat="1" ht="16.5">
      <c r="A146" s="12"/>
      <c r="D146" s="12"/>
      <c r="E146" s="12"/>
      <c r="I146" s="19"/>
    </row>
    <row r="147" spans="1:9" s="17" customFormat="1" ht="16.5">
      <c r="A147" s="12"/>
      <c r="D147" s="12"/>
      <c r="E147" s="12"/>
      <c r="I147" s="19"/>
    </row>
    <row r="148" spans="1:9" s="17" customFormat="1" ht="16.5">
      <c r="A148" s="12"/>
      <c r="D148" s="12"/>
      <c r="E148" s="12"/>
      <c r="I148" s="19"/>
    </row>
    <row r="149" spans="1:9" s="17" customFormat="1" ht="16.5">
      <c r="A149" s="12"/>
      <c r="D149" s="12"/>
      <c r="E149" s="12"/>
      <c r="I149" s="19"/>
    </row>
    <row r="150" spans="1:9" s="17" customFormat="1" ht="16.5">
      <c r="A150" s="12"/>
      <c r="D150" s="12"/>
      <c r="E150" s="12"/>
      <c r="I150" s="19"/>
    </row>
    <row r="151" spans="1:9" s="17" customFormat="1" ht="16.5">
      <c r="A151" s="12"/>
      <c r="D151" s="12"/>
      <c r="E151" s="12"/>
      <c r="I151" s="19"/>
    </row>
    <row r="152" spans="1:5" s="17" customFormat="1" ht="16.5">
      <c r="A152" s="12"/>
      <c r="D152" s="12"/>
      <c r="E152" s="12"/>
    </row>
    <row r="153" spans="1:5" s="17" customFormat="1" ht="16.5">
      <c r="A153" s="12"/>
      <c r="D153" s="12"/>
      <c r="E153" s="12"/>
    </row>
    <row r="154" spans="1:9" s="17" customFormat="1" ht="16.5">
      <c r="A154" s="12"/>
      <c r="D154" s="12"/>
      <c r="E154" s="12"/>
      <c r="I154" s="20"/>
    </row>
    <row r="155" spans="1:5" s="17" customFormat="1" ht="16.5">
      <c r="A155" s="12"/>
      <c r="D155" s="12"/>
      <c r="E155" s="12"/>
    </row>
    <row r="156" spans="1:5" s="17" customFormat="1" ht="16.5">
      <c r="A156" s="12"/>
      <c r="D156" s="12"/>
      <c r="E156" s="12"/>
    </row>
    <row r="157" spans="1:5" s="17" customFormat="1" ht="16.5">
      <c r="A157" s="12"/>
      <c r="D157" s="12"/>
      <c r="E157" s="12"/>
    </row>
    <row r="158" spans="1:5" s="17" customFormat="1" ht="16.5">
      <c r="A158" s="12"/>
      <c r="D158" s="12"/>
      <c r="E158" s="12"/>
    </row>
    <row r="159" spans="1:5" s="17" customFormat="1" ht="16.5">
      <c r="A159" s="12"/>
      <c r="D159" s="12"/>
      <c r="E159" s="12"/>
    </row>
    <row r="160" spans="1:5" s="17" customFormat="1" ht="16.5">
      <c r="A160" s="12"/>
      <c r="D160" s="12"/>
      <c r="E160" s="12"/>
    </row>
    <row r="161" spans="1:5" s="17" customFormat="1" ht="16.5">
      <c r="A161" s="12"/>
      <c r="D161" s="12"/>
      <c r="E161" s="12"/>
    </row>
  </sheetData>
  <mergeCells count="17">
    <mergeCell ref="A14:J14"/>
    <mergeCell ref="A17:H17"/>
    <mergeCell ref="A92:J92"/>
    <mergeCell ref="A15:J15"/>
    <mergeCell ref="A16:H16"/>
    <mergeCell ref="I16:J16"/>
    <mergeCell ref="I1:J1"/>
    <mergeCell ref="I2:J2"/>
    <mergeCell ref="I3:J3"/>
    <mergeCell ref="I4:J4"/>
    <mergeCell ref="I5:J5"/>
    <mergeCell ref="A11:J11"/>
    <mergeCell ref="A13:J13"/>
    <mergeCell ref="I7:J7"/>
    <mergeCell ref="I8:J8"/>
    <mergeCell ref="I9:J9"/>
    <mergeCell ref="I6:J6"/>
  </mergeCells>
  <printOptions/>
  <pageMargins left="1.0236220472440944" right="0.7874015748031497" top="0.984251968503937" bottom="0.7874015748031497" header="0.5118110236220472" footer="0.5118110236220472"/>
  <pageSetup horizontalDpi="600" verticalDpi="600" orientation="portrait" paperSize="9" scale="9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Собрание</cp:lastModifiedBy>
  <cp:lastPrinted>2011-05-19T12:07:08Z</cp:lastPrinted>
  <dcterms:created xsi:type="dcterms:W3CDTF">2007-07-11T08:43:22Z</dcterms:created>
  <dcterms:modified xsi:type="dcterms:W3CDTF">2011-05-19T12:08:11Z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XXJ7TYMEEKJ2-3301-511</vt:lpwstr>
  </property>
  <property fmtid="{D5CDD505-2E9C-101B-9397-08002B2CF9AE}" pid="4" name="_dlc_DocIdItemGu">
    <vt:lpwstr>ad6d28a7-407e-484e-8ab5-ea16bc20afa0</vt:lpwstr>
  </property>
  <property fmtid="{D5CDD505-2E9C-101B-9397-08002B2CF9AE}" pid="5" name="_dlc_DocIdU">
    <vt:lpwstr>https://vip.gov.mari.ru/gornomari/_layouts/DocIdRedir.aspx?ID=XXJ7TYMEEKJ2-3301-511, XXJ7TYMEEKJ2-3301-511</vt:lpwstr>
  </property>
</Properties>
</file>