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940" tabRatio="601" activeTab="0"/>
  </bookViews>
  <sheets>
    <sheet name="Лист1" sheetId="1" r:id="rId1"/>
  </sheets>
  <definedNames>
    <definedName name="_xlnm.Print_Area" localSheetId="0">'Лист1'!$A$1:$E$127</definedName>
  </definedNames>
  <calcPr fullCalcOnLoad="1"/>
</workbook>
</file>

<file path=xl/sharedStrings.xml><?xml version="1.0" encoding="utf-8"?>
<sst xmlns="http://schemas.openxmlformats.org/spreadsheetml/2006/main" count="142" uniqueCount="142">
  <si>
    <t xml:space="preserve">      Код</t>
  </si>
  <si>
    <t>1 00 00000 00 0000 000</t>
  </si>
  <si>
    <t>1 01 00000 00 0000 000</t>
  </si>
  <si>
    <t xml:space="preserve"> 1 01 02000 01 0000 110</t>
  </si>
  <si>
    <t>1 05 00000 00 0000 000</t>
  </si>
  <si>
    <t>1 05 02000 01 0000 110</t>
  </si>
  <si>
    <t>1 05 03000 01 0000 110</t>
  </si>
  <si>
    <t>1 08 00000 00 0000 000</t>
  </si>
  <si>
    <t xml:space="preserve">1 08 03000 01 0000 110 </t>
  </si>
  <si>
    <t>1 11 01030 03 0000 120</t>
  </si>
  <si>
    <t>1 11 05010 00 0000 120</t>
  </si>
  <si>
    <t>1 11 05023 03 0000 120</t>
  </si>
  <si>
    <t>1 11 05033 03 0000 120</t>
  </si>
  <si>
    <t>1 11 07013 03 0000 120</t>
  </si>
  <si>
    <t>1 12 00000 00 0000 000</t>
  </si>
  <si>
    <t>1 13 00000 00 0000 000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</si>
  <si>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</si>
  <si>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</si>
  <si>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</si>
  <si>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</si>
  <si>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СВЕДЕНИЯ</t>
  </si>
  <si>
    <t>0700 Образование</t>
  </si>
  <si>
    <t>1000 Социальная политика</t>
  </si>
  <si>
    <t>0200 Национальная оборона</t>
  </si>
  <si>
    <t>РАСХОДЫ</t>
  </si>
  <si>
    <t xml:space="preserve">0300 Национальная безопасность и правоохранительная деятельность </t>
  </si>
  <si>
    <t xml:space="preserve">0501 Жилищное хозяйство </t>
  </si>
  <si>
    <t>0502 Коммунальное хозяйство</t>
  </si>
  <si>
    <t>0702 Общее образование</t>
  </si>
  <si>
    <t>0707 Молодёжная политика и оздоровление детей</t>
  </si>
  <si>
    <t>0709 Другие вопросы в области образования</t>
  </si>
  <si>
    <t>1101 Пенсионное обеспечение</t>
  </si>
  <si>
    <t>1003 Социальное обеспечение населения</t>
  </si>
  <si>
    <t>0400 Национальная экономика</t>
  </si>
  <si>
    <t xml:space="preserve">0412 Другие вопросы в области национальной экономики </t>
  </si>
  <si>
    <t>0500 Жилищно-коммунальное хозяйство</t>
  </si>
  <si>
    <t>0503  Благоустройство</t>
  </si>
  <si>
    <t>0505 Другие вопросы в области ЖКХ</t>
  </si>
  <si>
    <t>10000000000000000 ДОХОДЫ - всего</t>
  </si>
  <si>
    <t>10100000000000000 Налоги на прибыль, доходы</t>
  </si>
  <si>
    <t>10102000010000110 налог на доходы физических лиц</t>
  </si>
  <si>
    <t>10500000000000000 Налоги на совокупный доход</t>
  </si>
  <si>
    <t xml:space="preserve">10502000020000110 единый налог на вмененный доход </t>
  </si>
  <si>
    <t>10503000010000110 единый сельскохозяйственный налог</t>
  </si>
  <si>
    <t>10800000000000000 Госпошлина</t>
  </si>
  <si>
    <t>10803010010000110 госпошлина по делам, рассматриваемым в судах общей юрисдикции</t>
  </si>
  <si>
    <t>11100000000000000 Доходы от исполь имущества, находящегося в  муниц. собственности</t>
  </si>
  <si>
    <t>11105025050000120 арендная плата за земли собственности муниц районов</t>
  </si>
  <si>
    <t xml:space="preserve">11105035050000120 доходы от сдачи в аренду имущ., наход. в операт. управлении </t>
  </si>
  <si>
    <t>11201000010000120 плата за негативное воздействие на окружающую среду</t>
  </si>
  <si>
    <t>11400000000000000 Доходы от продажи материальных и нематериальных активов</t>
  </si>
  <si>
    <t>11200000000000000 Платежи при пользовании природными ресурсами</t>
  </si>
  <si>
    <t>20203000000000151 Субвенции</t>
  </si>
  <si>
    <t>20201000000000151 Дотации</t>
  </si>
  <si>
    <t>0405 Сельское хозяйство и рыболовство</t>
  </si>
  <si>
    <t xml:space="preserve"> </t>
  </si>
  <si>
    <t>0104 Функционирование Правительства РФ, высших исполнительных органов государственной власти субъектов РФ, местных  администраций</t>
  </si>
  <si>
    <t>0106 Обеспечение деятельности финансовых, налоговых и таможеннных органов и органов финансового(финансово-бюджетного) надзора</t>
  </si>
  <si>
    <t>0111 Резервные фонды</t>
  </si>
  <si>
    <t>0113 Другие общегосударственные вопросы</t>
  </si>
  <si>
    <t>0203 Мобилизационная и вневойсковая подготовка</t>
  </si>
  <si>
    <t>0309 Защита населения и территории от чрезвычайных ситуаций природного и техногенного характера, гражданская оборона</t>
  </si>
  <si>
    <t>0800 Культура, кинематография</t>
  </si>
  <si>
    <t xml:space="preserve">0804 Другие вопросы в области культуры, кинематографии </t>
  </si>
  <si>
    <t>1100 Физическая культура и спорт</t>
  </si>
  <si>
    <t>1102 Массовый спорт</t>
  </si>
  <si>
    <t>1200 Средства массовой информации</t>
  </si>
  <si>
    <t>1202 Периодическая печать и издательства</t>
  </si>
  <si>
    <t>1400 Межбюджетные трансферты общего характера бюджетам субъектов Российской Федерации и муниципальных образований</t>
  </si>
  <si>
    <t>1401 Дотации на выравнивание бюджетной обеспеченности субъектов Российской Федерации и муниципальных образований</t>
  </si>
  <si>
    <t xml:space="preserve">  ИТОГО РАСХОДОВ:</t>
  </si>
  <si>
    <t xml:space="preserve"> Дефицит(-), профицит (+)</t>
  </si>
  <si>
    <t>1004 Охрана семьи и детства</t>
  </si>
  <si>
    <t xml:space="preserve">об исполнении  бюджета муниципального образования </t>
  </si>
  <si>
    <t>"Советский муниципальный район"</t>
  </si>
  <si>
    <t>% исполнения к плану года</t>
  </si>
  <si>
    <t>Наименование</t>
  </si>
  <si>
    <t>Глава администрации</t>
  </si>
  <si>
    <t>муниципального образования</t>
  </si>
  <si>
    <t>"Советский муниципальный район"                                                                В. Е. Епифанов</t>
  </si>
  <si>
    <t>20200000000000000 Безвозмездные перечисления</t>
  </si>
  <si>
    <t>20201001050000151 Дотации на выравнивание уровня бюджетной обеспеченности</t>
  </si>
  <si>
    <t>20201003050000151 Дотации бюджетам мун районов на поддержку мер по обеспечению сбалансированности бюджетов</t>
  </si>
  <si>
    <t>20202000000000151 Субсидии</t>
  </si>
  <si>
    <t>2020208805002151 Субсидии на осуществление мероприятий по переселению за счет средств Фонда содействия реформированию ЖКХ</t>
  </si>
  <si>
    <t>2020208905001151 Субсидии на осуществление мероприятий по переселению за счет средств бюджетов</t>
  </si>
  <si>
    <t>20202999050000151 Прочие субсидии</t>
  </si>
  <si>
    <t>20202999050060151  Субсидии на формирование районных ФФПП</t>
  </si>
  <si>
    <t>20203003050000151 на реализацию ФЗ "Об актах гражданского состояния"</t>
  </si>
  <si>
    <t>20203015050000151 на осуществление первичного воинского учета</t>
  </si>
  <si>
    <t>20203020050000151 Субвенции на единовременные выплаты при устройстве детей-сирот в семью</t>
  </si>
  <si>
    <t>20203024050011151 по обеспечению прав на получение общего образования</t>
  </si>
  <si>
    <t>20203024050020151 по предоставлению  социальной поддержки по оплате жилья и коммунальных услуг отдельным категориям граждан, работающих и проживающих в сельской местности</t>
  </si>
  <si>
    <t>20203024050030151 по предоставлению бесплатного питания для учащихся общеобразовательных учреждений из многодетных семей</t>
  </si>
  <si>
    <t>20203024050050151по предоставлению мер социальной поддержки по оплате жилья и коммунальных услуг  детям-сиротам</t>
  </si>
  <si>
    <t>20203024050080151 для осуществления органами местного самоуправления государственных полномочий по образованию и организации  комиссий по делам несовершеннолетних</t>
  </si>
  <si>
    <t>20203024050090151 на осуществление полномочий по созданию административных комиссий</t>
  </si>
  <si>
    <t>20203024050100151 на осуществление полномочий по расчету и предоставлению дотаций на выравнивание бюджетной обеспеченности поселений</t>
  </si>
  <si>
    <t>20203024050110151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</si>
  <si>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20203024050120151 на исполнение государственных полномочий по хранению, учету и использованию архивных фондов</t>
  </si>
  <si>
    <t xml:space="preserve">20203024050130151  на воспитание и обучение детей – инвалидов на дому </t>
  </si>
  <si>
    <t>20203024050170151 по предоставлению единовременной выплаты на ремонт жилых помещений, находящихся в собственности детей- сирот</t>
  </si>
  <si>
    <t>20203033050010151 на организацию и обеспечение оздоровления и отдыха детей</t>
  </si>
  <si>
    <t>20203046050000151 Субвенции бюджетам на возмещение гражданам, ведущим личное подсобное хозяйство части затрат на уплату процентов по кредитам</t>
  </si>
  <si>
    <t>0100 Общегосударственные вопросы</t>
  </si>
  <si>
    <t>0102 Функционирование высшего должностного лица субъекта Российской Федерации и муниципального образования</t>
  </si>
  <si>
    <t xml:space="preserve">0103 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</si>
  <si>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0304 Органы юстиции</t>
  </si>
  <si>
    <t>0409 Дорожное хозяйство (дорожные фонды)</t>
  </si>
  <si>
    <t>0701 Дошкольное образование</t>
  </si>
  <si>
    <t>0801 Культура</t>
  </si>
  <si>
    <t>1402 Иные дотации</t>
  </si>
  <si>
    <t>Доходы - всего</t>
  </si>
  <si>
    <t>10504020020000110 налог, взимаемый на основании патента</t>
  </si>
  <si>
    <t>11105013100000120 арендная плата за земли до разграничения гос.собственности на землю</t>
  </si>
  <si>
    <t>11301995050000130 Доходы от  компенсации затрат бюджетов муниципальных районов</t>
  </si>
  <si>
    <t>10807150010000110 госпошлина за выдачу разрешений на установку рекламных конструкций</t>
  </si>
  <si>
    <t>10300000000000000 Налоги на товары (работы, услуги), реализуемые на территории Российской Федерации</t>
  </si>
  <si>
    <t>10302000010000110 Акцизы по подакцизным товарам (продукции), производимым на территории Российской Федерации</t>
  </si>
  <si>
    <t>20202999050040151 Субсидии на реализацию целевых мероприятий в отношении ремонт автодорог</t>
  </si>
  <si>
    <t>20202088000000151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</si>
  <si>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20202089000000151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</si>
  <si>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20203024000000151 Субвенции на исполнение переданных полномочий</t>
  </si>
  <si>
    <t>20203024050012151 по обеспечению прав на получение дошкольного образования</t>
  </si>
  <si>
    <t>20202024050180151 на возмещение части процентной ставки по кредитам на газификацию</t>
  </si>
  <si>
    <t>20202024050181151 на возмещение части процентной ставки на поквартирную систему отопления</t>
  </si>
  <si>
    <t>20203024050060151 Субвенции бюджетам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детей-сирот, оставшихся без попечения родителей, обучающимся за счет средств местных бюджетов, бесплатного проезда один раз в год к месту жительства и обратно к месту учебы</t>
  </si>
  <si>
    <t>по состоянию на 1 апреля   2015 года</t>
  </si>
  <si>
    <t>Утверждено на 2015  год</t>
  </si>
  <si>
    <t>Фактическое  исполнение на 01.04.15 г.</t>
  </si>
  <si>
    <t>11105075050000120 доходы от сдачи в аренду имущества казны муниципального района</t>
  </si>
  <si>
    <t>11406000000000430 Доходы от продажи земельных участков</t>
  </si>
  <si>
    <t>20202204050000151 Субсидии на модернизацию региональных систем дошкольного образования</t>
  </si>
  <si>
    <t>20203024050150151  на реализацию гос.полномочий по постановке на учет граждан, имеющих право на получение жилищной субсидии, выезжающих из районов Крайнего севера</t>
  </si>
  <si>
    <t>20203024050160151  на выплату вознаграждения приемным родителям и опекунам</t>
  </si>
  <si>
    <t>0203024050190151 на возмещение части процентной ставки на водоснобжение инд.жилья</t>
  </si>
  <si>
    <t>20204000000000151 Межбюджетные трансферты</t>
  </si>
  <si>
    <t>20204025050000151 Иные межбюджетные трансферты на комплектование книжных фондов библиотек муниципальных образований</t>
  </si>
  <si>
    <t>20204052050000151 Межбюджетные трансферты, передаваемые бюджетам муниципальных районов на государственную подержку муниципальных учреждений культуры, находящися на территориях сельских поселений</t>
  </si>
  <si>
    <t>20204053050000151  Межбюджетные трансферты, передаваемые бюджетам муниципальных районов на государственную подержку лучших работников муниципальных учреждений культуры, находящися на территориях сельских поселений</t>
  </si>
  <si>
    <t>0314 Другие вопросы в области национальной безопасности и правоохранительной деятельности</t>
  </si>
  <si>
    <t>0408 Транспорт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</si>
</sst>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</numFmts>
  <fonts count="51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justify" wrapText="1"/>
    </xf>
    <xf numFmtId="164" fontId="11" fillId="0" borderId="0" xfId="57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 applyProtection="1">
      <alignment horizontal="right"/>
      <protection locked="0"/>
    </xf>
    <xf numFmtId="164" fontId="14" fillId="0" borderId="0" xfId="0" applyNumberFormat="1" applyFont="1" applyBorder="1" applyAlignment="1" applyProtection="1">
      <alignment horizontal="right"/>
      <protection locked="0"/>
    </xf>
    <xf numFmtId="164" fontId="14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64" fontId="15" fillId="0" borderId="0" xfId="0" applyNumberFormat="1" applyFont="1" applyBorder="1" applyAlignment="1" applyProtection="1">
      <alignment horizontal="right"/>
      <protection locked="0"/>
    </xf>
    <xf numFmtId="16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 applyProtection="1">
      <alignment horizontal="right"/>
      <protection locked="0"/>
    </xf>
    <xf numFmtId="164" fontId="15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>
      <alignment vertical="justify" wrapText="1"/>
    </xf>
    <xf numFmtId="0" fontId="14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justify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justify" wrapText="1"/>
    </xf>
    <xf numFmtId="0" fontId="2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164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164" fontId="14" fillId="0" borderId="0" xfId="57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justify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Border="1" applyAlignment="1" applyProtection="1">
      <alignment horizontal="right"/>
      <protection locked="0"/>
    </xf>
    <xf numFmtId="164" fontId="14" fillId="0" borderId="0" xfId="0" applyNumberFormat="1" applyFont="1" applyBorder="1" applyAlignment="1" applyProtection="1">
      <alignment horizontal="right"/>
      <protection locked="0"/>
    </xf>
    <xf numFmtId="164" fontId="15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 applyProtection="1">
      <alignment horizontal="right"/>
      <protection locked="0"/>
    </xf>
    <xf numFmtId="2" fontId="15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2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vertical="justify"/>
    </xf>
    <xf numFmtId="49" fontId="15" fillId="0" borderId="0" xfId="0" applyNumberFormat="1" applyFont="1" applyBorder="1" applyAlignment="1">
      <alignment horizontal="justify" vertical="top" wrapText="1"/>
    </xf>
    <xf numFmtId="2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justify" vertical="justify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right"/>
      <protection locked="0"/>
    </xf>
    <xf numFmtId="2" fontId="15" fillId="0" borderId="0" xfId="0" applyNumberFormat="1" applyFont="1" applyBorder="1" applyAlignment="1" applyProtection="1">
      <alignment horizontal="right"/>
      <protection locked="0"/>
    </xf>
    <xf numFmtId="0" fontId="15" fillId="0" borderId="0" xfId="0" applyNumberFormat="1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view="pageBreakPreview" zoomScale="75" zoomScaleSheetLayoutView="75" workbookViewId="0" topLeftCell="A112">
      <selection activeCell="A83" sqref="A83"/>
    </sheetView>
  </sheetViews>
  <sheetFormatPr defaultColWidth="9.00390625" defaultRowHeight="12.75"/>
  <cols>
    <col min="1" max="1" width="92.375" style="0" customWidth="1"/>
    <col min="2" max="2" width="0.2421875" style="0" hidden="1" customWidth="1"/>
    <col min="3" max="3" width="17.75390625" style="0" customWidth="1"/>
    <col min="4" max="4" width="18.875" style="0" customWidth="1"/>
    <col min="5" max="5" width="17.875" style="0" customWidth="1"/>
  </cols>
  <sheetData>
    <row r="1" spans="1:5" ht="18.75">
      <c r="A1" s="88" t="s">
        <v>20</v>
      </c>
      <c r="B1" s="88"/>
      <c r="C1" s="88"/>
      <c r="D1" s="88"/>
      <c r="E1" s="88"/>
    </row>
    <row r="2" spans="1:5" ht="20.25" customHeight="1">
      <c r="A2" s="88" t="s">
        <v>73</v>
      </c>
      <c r="B2" s="88"/>
      <c r="C2" s="88"/>
      <c r="D2" s="88"/>
      <c r="E2" s="88"/>
    </row>
    <row r="3" spans="1:5" ht="20.25" customHeight="1">
      <c r="A3" s="88" t="s">
        <v>74</v>
      </c>
      <c r="B3" s="88"/>
      <c r="C3" s="88"/>
      <c r="D3" s="88"/>
      <c r="E3" s="88"/>
    </row>
    <row r="4" spans="1:5" ht="19.5" customHeight="1">
      <c r="A4" s="91" t="s">
        <v>127</v>
      </c>
      <c r="B4" s="91"/>
      <c r="C4" s="91"/>
      <c r="D4" s="91"/>
      <c r="E4" s="91"/>
    </row>
    <row r="5" spans="1:5" ht="16.5" customHeight="1">
      <c r="A5" s="20"/>
      <c r="B5" s="20"/>
      <c r="C5" s="20"/>
      <c r="D5" s="20"/>
      <c r="E5" s="20"/>
    </row>
    <row r="6" spans="1:5" ht="56.25" customHeight="1">
      <c r="A6" s="27" t="s">
        <v>76</v>
      </c>
      <c r="B6" s="28" t="s">
        <v>0</v>
      </c>
      <c r="C6" s="24" t="s">
        <v>128</v>
      </c>
      <c r="D6" s="24" t="s">
        <v>129</v>
      </c>
      <c r="E6" s="27" t="s">
        <v>75</v>
      </c>
    </row>
    <row r="7" spans="1:5" ht="18" customHeight="1">
      <c r="A7" s="27">
        <v>1</v>
      </c>
      <c r="B7" s="28"/>
      <c r="C7" s="24">
        <v>2</v>
      </c>
      <c r="D7" s="24">
        <v>3</v>
      </c>
      <c r="E7" s="27">
        <v>4</v>
      </c>
    </row>
    <row r="8" spans="1:5" ht="18" customHeight="1">
      <c r="A8" s="25"/>
      <c r="B8" s="26"/>
      <c r="C8" s="25"/>
      <c r="D8" s="25"/>
      <c r="E8" s="25"/>
    </row>
    <row r="9" spans="1:5" ht="25.5" customHeight="1">
      <c r="A9" s="70" t="s">
        <v>38</v>
      </c>
      <c r="B9" s="23" t="s">
        <v>1</v>
      </c>
      <c r="C9" s="29">
        <f>C10+C12+C14+C18+C21+C26+C28+C29+C31+C32</f>
        <v>119566</v>
      </c>
      <c r="D9" s="29">
        <f>D10+D12+D14+D18+D21+D26+D28+D29+D31+D32</f>
        <v>32625.600000000002</v>
      </c>
      <c r="E9" s="29">
        <f aca="true" t="shared" si="0" ref="E9:E21">D9/C9*100</f>
        <v>27.28668685077698</v>
      </c>
    </row>
    <row r="10" spans="1:5" ht="20.25" customHeight="1">
      <c r="A10" s="71" t="s">
        <v>39</v>
      </c>
      <c r="B10" s="23" t="s">
        <v>2</v>
      </c>
      <c r="C10" s="72">
        <f>C11</f>
        <v>99533.5</v>
      </c>
      <c r="D10" s="73">
        <f>SUM(D11)</f>
        <v>26544.2</v>
      </c>
      <c r="E10" s="29">
        <f t="shared" si="0"/>
        <v>26.668609061270832</v>
      </c>
    </row>
    <row r="11" spans="1:5" ht="19.5" customHeight="1">
      <c r="A11" s="70" t="s">
        <v>40</v>
      </c>
      <c r="B11" s="33" t="s">
        <v>3</v>
      </c>
      <c r="C11" s="40">
        <v>99533.5</v>
      </c>
      <c r="D11" s="41">
        <v>26544.2</v>
      </c>
      <c r="E11" s="74">
        <f t="shared" si="0"/>
        <v>26.668609061270832</v>
      </c>
    </row>
    <row r="12" spans="1:5" ht="37.5" customHeight="1">
      <c r="A12" s="71" t="s">
        <v>117</v>
      </c>
      <c r="B12" s="33"/>
      <c r="C12" s="30">
        <f>C13</f>
        <v>3136</v>
      </c>
      <c r="D12" s="31">
        <f>D13</f>
        <v>972.8</v>
      </c>
      <c r="E12" s="32">
        <f t="shared" si="0"/>
        <v>31.020408163265305</v>
      </c>
    </row>
    <row r="13" spans="1:5" ht="40.5" customHeight="1">
      <c r="A13" s="83" t="s">
        <v>118</v>
      </c>
      <c r="B13" s="33"/>
      <c r="C13" s="40">
        <v>3136</v>
      </c>
      <c r="D13" s="41">
        <v>972.8</v>
      </c>
      <c r="E13" s="74">
        <f t="shared" si="0"/>
        <v>31.020408163265305</v>
      </c>
    </row>
    <row r="14" spans="1:5" ht="15.75" customHeight="1">
      <c r="A14" s="71" t="s">
        <v>41</v>
      </c>
      <c r="B14" s="23" t="s">
        <v>4</v>
      </c>
      <c r="C14" s="72">
        <f>SUM(C15:C17)</f>
        <v>8141.5</v>
      </c>
      <c r="D14" s="72">
        <f>SUM(D15:D17)</f>
        <v>1998.7</v>
      </c>
      <c r="E14" s="29">
        <f t="shared" si="0"/>
        <v>24.54953018485537</v>
      </c>
    </row>
    <row r="15" spans="1:5" ht="19.5" customHeight="1">
      <c r="A15" s="70" t="s">
        <v>42</v>
      </c>
      <c r="B15" s="36" t="s">
        <v>5</v>
      </c>
      <c r="C15" s="40">
        <v>7900</v>
      </c>
      <c r="D15" s="40">
        <v>1924.7</v>
      </c>
      <c r="E15" s="74">
        <f t="shared" si="0"/>
        <v>24.363291139240506</v>
      </c>
    </row>
    <row r="16" spans="1:5" ht="18.75" customHeight="1">
      <c r="A16" s="70" t="s">
        <v>43</v>
      </c>
      <c r="B16" s="22" t="s">
        <v>6</v>
      </c>
      <c r="C16" s="40">
        <v>6.5</v>
      </c>
      <c r="D16" s="40">
        <v>1.8</v>
      </c>
      <c r="E16" s="74">
        <f t="shared" si="0"/>
        <v>27.692307692307693</v>
      </c>
    </row>
    <row r="17" spans="1:5" ht="18.75" customHeight="1">
      <c r="A17" s="70" t="s">
        <v>113</v>
      </c>
      <c r="B17" s="22"/>
      <c r="C17" s="40">
        <v>235</v>
      </c>
      <c r="D17" s="40">
        <v>72.2</v>
      </c>
      <c r="E17" s="74">
        <f t="shared" si="0"/>
        <v>30.72340425531915</v>
      </c>
    </row>
    <row r="18" spans="1:5" ht="19.5" customHeight="1">
      <c r="A18" s="71" t="s">
        <v>44</v>
      </c>
      <c r="B18" s="23" t="s">
        <v>7</v>
      </c>
      <c r="C18" s="72">
        <f>SUM(C19:C20)</f>
        <v>2549</v>
      </c>
      <c r="D18" s="72">
        <f>SUM(D19:D19)</f>
        <v>413.8</v>
      </c>
      <c r="E18" s="29">
        <f t="shared" si="0"/>
        <v>16.2338171832091</v>
      </c>
    </row>
    <row r="19" spans="1:5" ht="21.75" customHeight="1">
      <c r="A19" s="70" t="s">
        <v>45</v>
      </c>
      <c r="B19" s="22" t="s">
        <v>8</v>
      </c>
      <c r="C19" s="40">
        <v>2544</v>
      </c>
      <c r="D19" s="40">
        <v>413.8</v>
      </c>
      <c r="E19" s="74">
        <f t="shared" si="0"/>
        <v>16.26572327044025</v>
      </c>
    </row>
    <row r="20" spans="1:5" ht="39.75" customHeight="1">
      <c r="A20" s="83" t="s">
        <v>116</v>
      </c>
      <c r="B20" s="22"/>
      <c r="C20" s="40">
        <v>5</v>
      </c>
      <c r="D20" s="40"/>
      <c r="E20" s="74"/>
    </row>
    <row r="21" spans="1:5" ht="37.5" customHeight="1">
      <c r="A21" s="71" t="s">
        <v>46</v>
      </c>
      <c r="B21" s="22"/>
      <c r="C21" s="43">
        <f>SUM(C22:C24)</f>
        <v>2739</v>
      </c>
      <c r="D21" s="29">
        <f>SUM(D22:D25)</f>
        <v>760.7</v>
      </c>
      <c r="E21" s="29">
        <f t="shared" si="0"/>
        <v>27.772909821102594</v>
      </c>
    </row>
    <row r="22" spans="1:5" ht="36" customHeight="1">
      <c r="A22" s="83" t="s">
        <v>114</v>
      </c>
      <c r="B22" s="22"/>
      <c r="C22" s="40">
        <v>1002</v>
      </c>
      <c r="D22" s="40">
        <v>500</v>
      </c>
      <c r="E22" s="74">
        <v>619.5</v>
      </c>
    </row>
    <row r="23" spans="1:5" ht="26.25" customHeight="1">
      <c r="A23" s="83" t="s">
        <v>47</v>
      </c>
      <c r="B23" s="22" t="s">
        <v>9</v>
      </c>
      <c r="C23" s="40">
        <v>1207</v>
      </c>
      <c r="D23" s="40">
        <v>167.2</v>
      </c>
      <c r="E23" s="74">
        <f>D23/C23*100</f>
        <v>13.852526926263462</v>
      </c>
    </row>
    <row r="24" spans="1:9" ht="39" customHeight="1">
      <c r="A24" s="83" t="s">
        <v>48</v>
      </c>
      <c r="B24" s="36" t="s">
        <v>10</v>
      </c>
      <c r="C24" s="40">
        <v>530</v>
      </c>
      <c r="D24" s="41">
        <v>63</v>
      </c>
      <c r="E24" s="74">
        <f>D24/C24*100</f>
        <v>11.88679245283019</v>
      </c>
      <c r="I24" s="11"/>
    </row>
    <row r="25" spans="1:9" ht="39" customHeight="1">
      <c r="A25" s="83" t="s">
        <v>130</v>
      </c>
      <c r="B25" s="36"/>
      <c r="C25" s="40"/>
      <c r="D25" s="41">
        <v>30.5</v>
      </c>
      <c r="E25" s="74"/>
      <c r="I25" s="11"/>
    </row>
    <row r="26" spans="1:5" ht="27.75" customHeight="1">
      <c r="A26" s="71" t="s">
        <v>51</v>
      </c>
      <c r="B26" s="36" t="s">
        <v>11</v>
      </c>
      <c r="C26" s="72">
        <f>C27</f>
        <v>521</v>
      </c>
      <c r="D26" s="75">
        <f>SUM(D27:D27)</f>
        <v>146</v>
      </c>
      <c r="E26" s="29">
        <f aca="true" t="shared" si="1" ref="E26:E31">D26/C26*100</f>
        <v>28.023032629558543</v>
      </c>
    </row>
    <row r="27" spans="1:5" ht="24" customHeight="1">
      <c r="A27" s="42" t="s">
        <v>49</v>
      </c>
      <c r="B27" s="84"/>
      <c r="C27" s="85">
        <v>521</v>
      </c>
      <c r="D27" s="86">
        <v>146</v>
      </c>
      <c r="E27" s="35">
        <f t="shared" si="1"/>
        <v>28.023032629558543</v>
      </c>
    </row>
    <row r="28" spans="1:5" ht="39" customHeight="1">
      <c r="A28" s="77" t="s">
        <v>115</v>
      </c>
      <c r="B28" s="36" t="s">
        <v>12</v>
      </c>
      <c r="C28" s="72"/>
      <c r="D28" s="72">
        <v>40.4</v>
      </c>
      <c r="E28" s="74"/>
    </row>
    <row r="29" spans="1:5" ht="21" customHeight="1">
      <c r="A29" s="77" t="s">
        <v>50</v>
      </c>
      <c r="B29" s="36" t="s">
        <v>13</v>
      </c>
      <c r="C29" s="72">
        <f>C30</f>
        <v>1600</v>
      </c>
      <c r="D29" s="75">
        <f>D30</f>
        <v>1491</v>
      </c>
      <c r="E29" s="35">
        <f t="shared" si="1"/>
        <v>93.1875</v>
      </c>
    </row>
    <row r="30" spans="1:5" ht="24.75" customHeight="1">
      <c r="A30" s="42" t="s">
        <v>131</v>
      </c>
      <c r="B30" s="38" t="s">
        <v>14</v>
      </c>
      <c r="C30" s="40">
        <v>1600</v>
      </c>
      <c r="D30" s="76">
        <v>1491</v>
      </c>
      <c r="E30" s="35">
        <f t="shared" si="1"/>
        <v>93.1875</v>
      </c>
    </row>
    <row r="31" spans="1:5" ht="23.25" customHeight="1">
      <c r="A31" s="78" t="s">
        <v>16</v>
      </c>
      <c r="B31" s="38" t="s">
        <v>15</v>
      </c>
      <c r="C31" s="72">
        <v>1346</v>
      </c>
      <c r="D31" s="73">
        <v>258</v>
      </c>
      <c r="E31" s="29">
        <f t="shared" si="1"/>
        <v>19.167904903417536</v>
      </c>
    </row>
    <row r="32" spans="1:5" ht="18.75" customHeight="1">
      <c r="A32" s="78" t="s">
        <v>18</v>
      </c>
      <c r="B32" s="38"/>
      <c r="C32" s="43">
        <v>0</v>
      </c>
      <c r="D32" s="43"/>
      <c r="E32" s="74"/>
    </row>
    <row r="33" spans="1:5" ht="21.75" customHeight="1">
      <c r="A33" s="78" t="s">
        <v>80</v>
      </c>
      <c r="B33" s="38"/>
      <c r="C33" s="44">
        <f>C34+C37+C48+C73</f>
        <v>273167.69999999995</v>
      </c>
      <c r="D33" s="29">
        <f>D34+D37+D48</f>
        <v>85065.19999999998</v>
      </c>
      <c r="E33" s="29">
        <f aca="true" t="shared" si="2" ref="E33:E72">D33/C33*100</f>
        <v>31.140284887268884</v>
      </c>
    </row>
    <row r="34" spans="1:5" ht="18.75" customHeight="1">
      <c r="A34" s="45" t="s">
        <v>53</v>
      </c>
      <c r="B34" s="38"/>
      <c r="C34" s="23">
        <f>C35+C36</f>
        <v>5163.9</v>
      </c>
      <c r="D34" s="23">
        <f>D35+D36</f>
        <v>2214</v>
      </c>
      <c r="E34" s="29">
        <f t="shared" si="2"/>
        <v>42.87457154476268</v>
      </c>
    </row>
    <row r="35" spans="1:5" ht="33.75" customHeight="1">
      <c r="A35" s="46" t="s">
        <v>81</v>
      </c>
      <c r="B35" s="38"/>
      <c r="C35" s="22">
        <v>2696.8</v>
      </c>
      <c r="D35" s="22">
        <v>2214</v>
      </c>
      <c r="E35" s="74">
        <f t="shared" si="2"/>
        <v>82.09730050430139</v>
      </c>
    </row>
    <row r="36" spans="1:5" ht="35.25" customHeight="1">
      <c r="A36" s="46" t="s">
        <v>82</v>
      </c>
      <c r="B36" s="23" t="s">
        <v>17</v>
      </c>
      <c r="C36" s="22">
        <v>2467.1</v>
      </c>
      <c r="D36" s="22"/>
      <c r="E36" s="41">
        <f t="shared" si="2"/>
        <v>0</v>
      </c>
    </row>
    <row r="37" spans="1:5" ht="27" customHeight="1">
      <c r="A37" s="45" t="s">
        <v>83</v>
      </c>
      <c r="B37" s="23" t="s">
        <v>19</v>
      </c>
      <c r="C37" s="79">
        <f>C38+C40+C42+C43</f>
        <v>56192.399999999994</v>
      </c>
      <c r="D37" s="79">
        <f>D38+D40+D42+D43</f>
        <v>25572.5</v>
      </c>
      <c r="E37" s="73">
        <f t="shared" si="2"/>
        <v>45.50882325723764</v>
      </c>
    </row>
    <row r="38" spans="1:6" ht="97.5" customHeight="1">
      <c r="A38" s="87" t="s">
        <v>120</v>
      </c>
      <c r="B38" s="37"/>
      <c r="C38" s="47">
        <f>C39</f>
        <v>18842.6</v>
      </c>
      <c r="D38" s="47">
        <f>D39</f>
        <v>5652.8</v>
      </c>
      <c r="E38" s="41">
        <f t="shared" si="2"/>
        <v>30.000106142464418</v>
      </c>
      <c r="F38" s="12"/>
    </row>
    <row r="39" spans="1:6" ht="36.75" customHeight="1">
      <c r="A39" s="46" t="s">
        <v>84</v>
      </c>
      <c r="B39" s="47"/>
      <c r="C39" s="22">
        <v>18842.6</v>
      </c>
      <c r="D39" s="22">
        <v>5652.8</v>
      </c>
      <c r="E39" s="41">
        <f t="shared" si="2"/>
        <v>30.000106142464418</v>
      </c>
      <c r="F39" s="12"/>
    </row>
    <row r="40" spans="1:6" ht="78.75" customHeight="1">
      <c r="A40" s="46" t="s">
        <v>121</v>
      </c>
      <c r="B40" s="47"/>
      <c r="C40" s="22">
        <f>C41</f>
        <v>10114.5</v>
      </c>
      <c r="D40" s="22">
        <f>D41</f>
        <v>3034.4</v>
      </c>
      <c r="E40" s="41">
        <f t="shared" si="2"/>
        <v>30.000494339809187</v>
      </c>
      <c r="F40" s="12"/>
    </row>
    <row r="41" spans="1:6" ht="40.5" customHeight="1">
      <c r="A41" s="46" t="s">
        <v>85</v>
      </c>
      <c r="B41" s="47"/>
      <c r="C41" s="47">
        <v>10114.5</v>
      </c>
      <c r="D41" s="47">
        <v>3034.4</v>
      </c>
      <c r="E41" s="34">
        <f t="shared" si="2"/>
        <v>30.000494339809187</v>
      </c>
      <c r="F41" s="12"/>
    </row>
    <row r="42" spans="1:6" ht="40.5" customHeight="1">
      <c r="A42" s="80" t="s">
        <v>132</v>
      </c>
      <c r="B42" s="47"/>
      <c r="C42" s="47">
        <v>840</v>
      </c>
      <c r="D42" s="47"/>
      <c r="E42" s="34"/>
      <c r="F42" s="12"/>
    </row>
    <row r="43" spans="1:6" ht="26.25" customHeight="1">
      <c r="A43" s="45" t="s">
        <v>86</v>
      </c>
      <c r="B43" s="69"/>
      <c r="C43" s="37">
        <f>C46+C47</f>
        <v>26395.3</v>
      </c>
      <c r="D43" s="37">
        <f>D46+D47</f>
        <v>16885.3</v>
      </c>
      <c r="E43" s="31">
        <f t="shared" si="2"/>
        <v>63.97085844828435</v>
      </c>
      <c r="F43" s="12"/>
    </row>
    <row r="44" spans="1:6" ht="26.25" customHeight="1">
      <c r="A44" s="27">
        <v>1</v>
      </c>
      <c r="B44" s="28"/>
      <c r="C44" s="24">
        <v>2</v>
      </c>
      <c r="D44" s="24">
        <v>3</v>
      </c>
      <c r="E44" s="27">
        <v>4</v>
      </c>
      <c r="F44" s="12"/>
    </row>
    <row r="45" spans="1:6" ht="26.25" customHeight="1">
      <c r="A45" s="45"/>
      <c r="B45" s="69"/>
      <c r="C45" s="37"/>
      <c r="D45" s="37"/>
      <c r="E45" s="31"/>
      <c r="F45" s="12"/>
    </row>
    <row r="46" spans="1:6" ht="36.75" customHeight="1">
      <c r="A46" s="80" t="s">
        <v>119</v>
      </c>
      <c r="B46" s="26"/>
      <c r="C46" s="47">
        <v>3000</v>
      </c>
      <c r="D46" s="37"/>
      <c r="E46" s="31"/>
      <c r="F46" s="12"/>
    </row>
    <row r="47" spans="1:6" ht="21.75" customHeight="1">
      <c r="A47" s="46" t="s">
        <v>87</v>
      </c>
      <c r="B47" s="26"/>
      <c r="C47" s="47">
        <v>23395.3</v>
      </c>
      <c r="D47" s="47">
        <v>16885.3</v>
      </c>
      <c r="E47" s="34">
        <f t="shared" si="2"/>
        <v>72.1738981761294</v>
      </c>
      <c r="F47" s="12"/>
    </row>
    <row r="48" spans="1:6" ht="24.75" customHeight="1">
      <c r="A48" s="50" t="s">
        <v>52</v>
      </c>
      <c r="B48" s="26"/>
      <c r="C48" s="48">
        <f>C49+C50+C51+C52+C71+C72</f>
        <v>211651.3</v>
      </c>
      <c r="D48" s="48">
        <f>D49+D50+D51+D52+D71+D72</f>
        <v>57278.69999999999</v>
      </c>
      <c r="E48" s="32">
        <f t="shared" si="2"/>
        <v>27.062767863934685</v>
      </c>
      <c r="F48" s="12"/>
    </row>
    <row r="49" spans="1:6" ht="25.5" customHeight="1">
      <c r="A49" s="46" t="s">
        <v>88</v>
      </c>
      <c r="B49" s="26"/>
      <c r="C49" s="47">
        <v>1333</v>
      </c>
      <c r="D49" s="47">
        <v>398.3</v>
      </c>
      <c r="E49" s="35">
        <f t="shared" si="2"/>
        <v>29.879969992498122</v>
      </c>
      <c r="F49" s="12"/>
    </row>
    <row r="50" spans="1:6" ht="28.5" customHeight="1">
      <c r="A50" s="46" t="s">
        <v>89</v>
      </c>
      <c r="B50" s="26"/>
      <c r="C50" s="47">
        <v>890</v>
      </c>
      <c r="D50" s="47">
        <v>199.4</v>
      </c>
      <c r="E50" s="34">
        <f t="shared" si="2"/>
        <v>22.40449438202247</v>
      </c>
      <c r="F50" s="12"/>
    </row>
    <row r="51" spans="1:6" ht="39" customHeight="1">
      <c r="A51" s="46" t="s">
        <v>90</v>
      </c>
      <c r="B51" s="26"/>
      <c r="C51" s="47">
        <v>217.5</v>
      </c>
      <c r="D51" s="47"/>
      <c r="E51" s="35">
        <f t="shared" si="2"/>
        <v>0</v>
      </c>
      <c r="F51" s="12"/>
    </row>
    <row r="52" spans="1:6" ht="27" customHeight="1">
      <c r="A52" s="46" t="s">
        <v>122</v>
      </c>
      <c r="B52" s="37"/>
      <c r="C52" s="47">
        <f>C53+C54+C55+C56+C57+C58+C59+C60+C61+C62+C63+C64+C65+C66+C67+C68+C69+C70</f>
        <v>208722.5</v>
      </c>
      <c r="D52" s="47">
        <f>D53+D54+D55+D56+D57+D58+D59+D60+D61+D62+D63+D64+D65+D66+D67+D68+D69+D70</f>
        <v>56641.69999999999</v>
      </c>
      <c r="E52" s="34">
        <f t="shared" si="2"/>
        <v>27.137323479739837</v>
      </c>
      <c r="F52" s="12"/>
    </row>
    <row r="53" spans="1:6" ht="21" customHeight="1">
      <c r="A53" s="46" t="s">
        <v>91</v>
      </c>
      <c r="B53" s="47"/>
      <c r="C53" s="52">
        <v>115602</v>
      </c>
      <c r="D53" s="52">
        <v>31274.5</v>
      </c>
      <c r="E53" s="35">
        <f t="shared" si="2"/>
        <v>27.053597688621306</v>
      </c>
      <c r="F53" s="12"/>
    </row>
    <row r="54" spans="1:6" ht="30.75" customHeight="1">
      <c r="A54" s="46" t="s">
        <v>123</v>
      </c>
      <c r="B54" s="47"/>
      <c r="C54" s="52">
        <v>63931</v>
      </c>
      <c r="D54" s="52">
        <v>15718.6</v>
      </c>
      <c r="E54" s="35">
        <f t="shared" si="2"/>
        <v>24.58682016549092</v>
      </c>
      <c r="F54" s="12"/>
    </row>
    <row r="55" spans="1:6" ht="57.75" customHeight="1">
      <c r="A55" s="46" t="s">
        <v>92</v>
      </c>
      <c r="B55" s="47"/>
      <c r="C55" s="47">
        <v>16109</v>
      </c>
      <c r="D55" s="47">
        <v>5871.1</v>
      </c>
      <c r="E55" s="35">
        <f t="shared" si="2"/>
        <v>36.446086038860265</v>
      </c>
      <c r="F55" s="12"/>
    </row>
    <row r="56" spans="1:6" ht="36" customHeight="1">
      <c r="A56" s="46" t="s">
        <v>93</v>
      </c>
      <c r="B56" s="47"/>
      <c r="C56" s="47">
        <v>2176</v>
      </c>
      <c r="D56" s="47">
        <v>591</v>
      </c>
      <c r="E56" s="35">
        <f t="shared" si="2"/>
        <v>27.159926470588236</v>
      </c>
      <c r="F56" s="12"/>
    </row>
    <row r="57" spans="1:6" ht="37.5" customHeight="1">
      <c r="A57" s="46" t="s">
        <v>94</v>
      </c>
      <c r="B57" s="47"/>
      <c r="C57" s="47">
        <v>176</v>
      </c>
      <c r="D57" s="47">
        <v>49.4</v>
      </c>
      <c r="E57" s="35">
        <f t="shared" si="2"/>
        <v>28.06818181818182</v>
      </c>
      <c r="F57" s="12"/>
    </row>
    <row r="58" spans="1:6" ht="149.25" customHeight="1">
      <c r="A58" s="46" t="s">
        <v>126</v>
      </c>
      <c r="B58" s="37"/>
      <c r="C58" s="47">
        <v>10</v>
      </c>
      <c r="D58" s="47"/>
      <c r="E58" s="35">
        <f t="shared" si="2"/>
        <v>0</v>
      </c>
      <c r="F58" s="12"/>
    </row>
    <row r="59" spans="1:6" ht="60" customHeight="1">
      <c r="A59" s="46" t="s">
        <v>95</v>
      </c>
      <c r="B59" s="47"/>
      <c r="C59" s="47">
        <v>300</v>
      </c>
      <c r="D59" s="47">
        <v>90</v>
      </c>
      <c r="E59" s="35">
        <f t="shared" si="2"/>
        <v>30</v>
      </c>
      <c r="F59" s="12"/>
    </row>
    <row r="60" spans="1:6" ht="36" customHeight="1">
      <c r="A60" s="46" t="s">
        <v>96</v>
      </c>
      <c r="B60" s="47"/>
      <c r="C60" s="47">
        <v>3</v>
      </c>
      <c r="D60" s="47">
        <v>0.7</v>
      </c>
      <c r="E60" s="35">
        <f t="shared" si="2"/>
        <v>23.333333333333332</v>
      </c>
      <c r="F60" s="12"/>
    </row>
    <row r="61" spans="1:6" ht="52.5" customHeight="1">
      <c r="A61" s="46" t="s">
        <v>97</v>
      </c>
      <c r="B61" s="47"/>
      <c r="C61" s="47">
        <v>1032.8</v>
      </c>
      <c r="D61" s="47">
        <v>853.7</v>
      </c>
      <c r="E61" s="35">
        <f t="shared" si="2"/>
        <v>82.65879163439195</v>
      </c>
      <c r="F61" s="12"/>
    </row>
    <row r="62" spans="1:6" ht="56.25" customHeight="1">
      <c r="A62" s="46" t="s">
        <v>98</v>
      </c>
      <c r="B62" s="51"/>
      <c r="C62" s="47">
        <v>439</v>
      </c>
      <c r="D62" s="47">
        <v>132</v>
      </c>
      <c r="E62" s="35">
        <f t="shared" si="2"/>
        <v>30.068337129840543</v>
      </c>
      <c r="F62" s="12"/>
    </row>
    <row r="63" spans="1:6" ht="35.25" customHeight="1">
      <c r="A63" s="46" t="s">
        <v>99</v>
      </c>
      <c r="B63" s="51"/>
      <c r="C63" s="47">
        <v>28</v>
      </c>
      <c r="D63" s="47">
        <v>7</v>
      </c>
      <c r="E63" s="35">
        <f t="shared" si="2"/>
        <v>25</v>
      </c>
      <c r="F63" s="12"/>
    </row>
    <row r="64" spans="1:6" ht="20.25" customHeight="1">
      <c r="A64" s="46" t="s">
        <v>100</v>
      </c>
      <c r="B64" s="51"/>
      <c r="C64" s="47">
        <v>800</v>
      </c>
      <c r="D64" s="47"/>
      <c r="E64" s="35">
        <f t="shared" si="2"/>
        <v>0</v>
      </c>
      <c r="F64" s="12"/>
    </row>
    <row r="65" spans="1:6" ht="54.75" customHeight="1">
      <c r="A65" s="46" t="s">
        <v>133</v>
      </c>
      <c r="B65" s="47"/>
      <c r="C65" s="47">
        <v>0.7</v>
      </c>
      <c r="D65" s="47">
        <v>0.7</v>
      </c>
      <c r="E65" s="34">
        <f t="shared" si="2"/>
        <v>100</v>
      </c>
      <c r="F65" s="12"/>
    </row>
    <row r="66" spans="1:6" ht="33.75" customHeight="1">
      <c r="A66" s="46" t="s">
        <v>134</v>
      </c>
      <c r="B66" s="47"/>
      <c r="C66" s="47">
        <v>7731</v>
      </c>
      <c r="D66" s="47">
        <v>2015.5</v>
      </c>
      <c r="E66" s="34">
        <f t="shared" si="2"/>
        <v>26.070366058724616</v>
      </c>
      <c r="F66" s="12"/>
    </row>
    <row r="67" spans="1:6" ht="39" customHeight="1">
      <c r="A67" s="81" t="s">
        <v>101</v>
      </c>
      <c r="B67" s="47"/>
      <c r="C67" s="47">
        <v>198</v>
      </c>
      <c r="D67" s="47"/>
      <c r="E67" s="34">
        <f t="shared" si="2"/>
        <v>0</v>
      </c>
      <c r="F67" s="12"/>
    </row>
    <row r="68" spans="1:6" ht="35.25" customHeight="1">
      <c r="A68" s="81" t="s">
        <v>124</v>
      </c>
      <c r="B68" s="47"/>
      <c r="C68" s="47">
        <v>70.8</v>
      </c>
      <c r="D68" s="47">
        <v>29.8</v>
      </c>
      <c r="E68" s="35">
        <f t="shared" si="2"/>
        <v>42.090395480225986</v>
      </c>
      <c r="F68" s="12"/>
    </row>
    <row r="69" spans="1:6" ht="35.25" customHeight="1">
      <c r="A69" s="81" t="s">
        <v>125</v>
      </c>
      <c r="B69" s="47"/>
      <c r="C69" s="47">
        <v>105.7</v>
      </c>
      <c r="D69" s="47">
        <v>1.2</v>
      </c>
      <c r="E69" s="35">
        <f t="shared" si="2"/>
        <v>1.1352885525070955</v>
      </c>
      <c r="F69" s="12"/>
    </row>
    <row r="70" spans="1:6" ht="40.5" customHeight="1">
      <c r="A70" s="46" t="s">
        <v>135</v>
      </c>
      <c r="B70" s="47"/>
      <c r="C70" s="47">
        <v>9.5</v>
      </c>
      <c r="D70" s="47">
        <v>6.5</v>
      </c>
      <c r="E70" s="35">
        <f t="shared" si="2"/>
        <v>68.42105263157895</v>
      </c>
      <c r="F70" s="12"/>
    </row>
    <row r="71" spans="1:6" ht="24.75" customHeight="1">
      <c r="A71" s="46" t="s">
        <v>102</v>
      </c>
      <c r="B71" s="47"/>
      <c r="C71" s="47">
        <v>460.3</v>
      </c>
      <c r="D71" s="47">
        <v>39.3</v>
      </c>
      <c r="E71" s="35">
        <f t="shared" si="2"/>
        <v>8.537910058657397</v>
      </c>
      <c r="F71" s="12"/>
    </row>
    <row r="72" spans="1:6" ht="38.25" customHeight="1">
      <c r="A72" s="46" t="s">
        <v>103</v>
      </c>
      <c r="B72" s="47"/>
      <c r="C72" s="47">
        <v>28</v>
      </c>
      <c r="D72" s="47"/>
      <c r="E72" s="34">
        <f t="shared" si="2"/>
        <v>0</v>
      </c>
      <c r="F72" s="12"/>
    </row>
    <row r="73" spans="1:6" ht="19.5" customHeight="1">
      <c r="A73" s="50" t="s">
        <v>136</v>
      </c>
      <c r="B73" s="22"/>
      <c r="C73" s="37">
        <f>C74+C75+C76</f>
        <v>160.1</v>
      </c>
      <c r="D73" s="37">
        <f>D74+D75+D76</f>
        <v>0</v>
      </c>
      <c r="E73" s="31"/>
      <c r="F73" s="12"/>
    </row>
    <row r="74" spans="1:6" ht="37.5" customHeight="1">
      <c r="A74" s="46" t="s">
        <v>137</v>
      </c>
      <c r="B74" s="22"/>
      <c r="C74" s="47">
        <v>10.1</v>
      </c>
      <c r="D74" s="37"/>
      <c r="E74" s="31"/>
      <c r="F74" s="12"/>
    </row>
    <row r="75" spans="1:6" ht="37.5" customHeight="1">
      <c r="A75" s="46" t="s">
        <v>138</v>
      </c>
      <c r="B75" s="22"/>
      <c r="C75" s="47">
        <v>100</v>
      </c>
      <c r="D75" s="37"/>
      <c r="E75" s="31"/>
      <c r="F75" s="12"/>
    </row>
    <row r="76" spans="1:6" ht="37.5" customHeight="1">
      <c r="A76" s="46" t="s">
        <v>139</v>
      </c>
      <c r="B76" s="22"/>
      <c r="C76" s="47">
        <v>50</v>
      </c>
      <c r="D76" s="37"/>
      <c r="E76" s="31"/>
      <c r="F76" s="12"/>
    </row>
    <row r="77" spans="1:6" ht="28.5" customHeight="1">
      <c r="A77" s="49" t="s">
        <v>112</v>
      </c>
      <c r="B77" s="37"/>
      <c r="C77" s="82">
        <f>C9+C33</f>
        <v>392733.69999999995</v>
      </c>
      <c r="D77" s="48">
        <f>D9+D33</f>
        <v>117690.79999999999</v>
      </c>
      <c r="E77" s="82">
        <f>E9+E33</f>
        <v>58.426971738045864</v>
      </c>
      <c r="F77" s="12"/>
    </row>
    <row r="78" spans="1:6" ht="19.5" customHeight="1">
      <c r="A78" s="27">
        <v>1</v>
      </c>
      <c r="B78" s="28"/>
      <c r="C78" s="24">
        <v>2</v>
      </c>
      <c r="D78" s="24">
        <v>3</v>
      </c>
      <c r="E78" s="27">
        <v>4</v>
      </c>
      <c r="F78" s="12"/>
    </row>
    <row r="79" spans="1:6" ht="26.25" customHeight="1">
      <c r="A79" s="90" t="s">
        <v>24</v>
      </c>
      <c r="B79" s="90"/>
      <c r="C79" s="90"/>
      <c r="D79" s="90"/>
      <c r="E79" s="90"/>
      <c r="F79" s="12"/>
    </row>
    <row r="80" spans="1:5" ht="27" customHeight="1">
      <c r="A80" s="53" t="s">
        <v>104</v>
      </c>
      <c r="B80" s="22"/>
      <c r="C80" s="43">
        <f>C81+C82+C83+C84+C85+C86</f>
        <v>32159.5</v>
      </c>
      <c r="D80" s="43">
        <f>D81+D82+D83+D84+D85+D86</f>
        <v>7154.799999999999</v>
      </c>
      <c r="E80" s="32">
        <f aca="true" t="shared" si="3" ref="E80:E86">D80/C80*100</f>
        <v>22.247858331130768</v>
      </c>
    </row>
    <row r="81" spans="1:5" ht="41.25" customHeight="1">
      <c r="A81" s="54" t="s">
        <v>105</v>
      </c>
      <c r="B81" s="22"/>
      <c r="C81" s="55">
        <v>1209</v>
      </c>
      <c r="D81" s="55">
        <v>373.9</v>
      </c>
      <c r="E81" s="35">
        <f t="shared" si="3"/>
        <v>30.92638544251447</v>
      </c>
    </row>
    <row r="82" spans="1:5" ht="55.5" customHeight="1">
      <c r="A82" s="54" t="s">
        <v>106</v>
      </c>
      <c r="B82" s="22"/>
      <c r="C82" s="55">
        <v>624</v>
      </c>
      <c r="D82" s="55">
        <v>121</v>
      </c>
      <c r="E82" s="35">
        <f t="shared" si="3"/>
        <v>19.391025641025642</v>
      </c>
    </row>
    <row r="83" spans="1:6" ht="43.5" customHeight="1">
      <c r="A83" s="56" t="s">
        <v>56</v>
      </c>
      <c r="B83" s="22"/>
      <c r="C83" s="57">
        <v>23664</v>
      </c>
      <c r="D83" s="57">
        <v>5211.2</v>
      </c>
      <c r="E83" s="35">
        <f t="shared" si="3"/>
        <v>22.021636240703177</v>
      </c>
      <c r="F83" s="18"/>
    </row>
    <row r="84" spans="1:6" ht="42" customHeight="1">
      <c r="A84" s="56" t="s">
        <v>57</v>
      </c>
      <c r="B84" s="22"/>
      <c r="C84" s="55">
        <v>5707</v>
      </c>
      <c r="D84" s="55">
        <v>1317.1</v>
      </c>
      <c r="E84" s="35">
        <f t="shared" si="3"/>
        <v>23.078675311021552</v>
      </c>
      <c r="F84" s="12"/>
    </row>
    <row r="85" spans="1:6" ht="21" customHeight="1">
      <c r="A85" s="58" t="s">
        <v>58</v>
      </c>
      <c r="B85" s="22"/>
      <c r="C85" s="57">
        <v>100</v>
      </c>
      <c r="D85" s="57">
        <v>0</v>
      </c>
      <c r="E85" s="35">
        <v>0</v>
      </c>
      <c r="F85" s="12"/>
    </row>
    <row r="86" spans="1:6" ht="26.25" customHeight="1">
      <c r="A86" s="59" t="s">
        <v>59</v>
      </c>
      <c r="B86" s="22"/>
      <c r="C86" s="55">
        <v>855.5</v>
      </c>
      <c r="D86" s="55">
        <v>131.6</v>
      </c>
      <c r="E86" s="35">
        <f t="shared" si="3"/>
        <v>15.38281706604325</v>
      </c>
      <c r="F86" s="12"/>
    </row>
    <row r="87" spans="1:6" ht="22.5" customHeight="1">
      <c r="A87" s="60" t="s">
        <v>23</v>
      </c>
      <c r="B87" s="22"/>
      <c r="C87" s="39">
        <f>C88</f>
        <v>890</v>
      </c>
      <c r="D87" s="39">
        <f>D88</f>
        <v>199.4</v>
      </c>
      <c r="E87" s="29">
        <f aca="true" t="shared" si="4" ref="E87:E99">D87/C87*100</f>
        <v>22.40449438202247</v>
      </c>
      <c r="F87" s="12"/>
    </row>
    <row r="88" spans="1:6" ht="28.5" customHeight="1">
      <c r="A88" s="58" t="s">
        <v>60</v>
      </c>
      <c r="B88" s="47"/>
      <c r="C88" s="57">
        <v>890</v>
      </c>
      <c r="D88" s="57">
        <v>199.4</v>
      </c>
      <c r="E88" s="35">
        <f t="shared" si="4"/>
        <v>22.40449438202247</v>
      </c>
      <c r="F88" s="12"/>
    </row>
    <row r="89" spans="1:6" ht="20.25" customHeight="1">
      <c r="A89" s="21" t="s">
        <v>25</v>
      </c>
      <c r="B89" s="61"/>
      <c r="C89" s="62">
        <f>SUM(C90:C92)</f>
        <v>2298</v>
      </c>
      <c r="D89" s="62">
        <f>SUM(D90:D92)</f>
        <v>624.4000000000001</v>
      </c>
      <c r="E89" s="29">
        <f t="shared" si="4"/>
        <v>27.17145343777198</v>
      </c>
      <c r="F89" s="12"/>
    </row>
    <row r="90" spans="1:6" ht="24" customHeight="1">
      <c r="A90" s="63" t="s">
        <v>107</v>
      </c>
      <c r="B90" s="22"/>
      <c r="C90" s="57">
        <v>1333</v>
      </c>
      <c r="D90" s="57">
        <v>373.1</v>
      </c>
      <c r="E90" s="35">
        <f t="shared" si="4"/>
        <v>27.989497374343586</v>
      </c>
      <c r="F90" s="12"/>
    </row>
    <row r="91" spans="1:6" ht="37.5" customHeight="1">
      <c r="A91" s="63" t="s">
        <v>61</v>
      </c>
      <c r="B91" s="22"/>
      <c r="C91" s="57">
        <v>955</v>
      </c>
      <c r="D91" s="57">
        <v>251.3</v>
      </c>
      <c r="E91" s="35">
        <f t="shared" si="4"/>
        <v>26.314136125654453</v>
      </c>
      <c r="F91" s="12"/>
    </row>
    <row r="92" spans="1:6" ht="37.5" customHeight="1">
      <c r="A92" s="63" t="s">
        <v>140</v>
      </c>
      <c r="B92" s="22"/>
      <c r="C92" s="57">
        <v>10</v>
      </c>
      <c r="D92" s="57">
        <v>0</v>
      </c>
      <c r="E92" s="35">
        <f>D92/C92*100</f>
        <v>0</v>
      </c>
      <c r="F92" s="12"/>
    </row>
    <row r="93" spans="1:6" ht="22.5" customHeight="1">
      <c r="A93" s="60" t="s">
        <v>33</v>
      </c>
      <c r="B93" s="22"/>
      <c r="C93" s="39">
        <f>SUM(C94:C97)</f>
        <v>6218.7</v>
      </c>
      <c r="D93" s="39">
        <f>SUM(D94:D97)</f>
        <v>0</v>
      </c>
      <c r="E93" s="29">
        <f t="shared" si="4"/>
        <v>0</v>
      </c>
      <c r="F93" s="12"/>
    </row>
    <row r="94" spans="1:6" s="11" customFormat="1" ht="24" customHeight="1">
      <c r="A94" s="58" t="s">
        <v>54</v>
      </c>
      <c r="B94" s="22"/>
      <c r="C94" s="57">
        <v>28</v>
      </c>
      <c r="D94" s="57">
        <v>0</v>
      </c>
      <c r="E94" s="35">
        <f t="shared" si="4"/>
        <v>0</v>
      </c>
      <c r="F94" s="19"/>
    </row>
    <row r="95" spans="1:6" s="11" customFormat="1" ht="24" customHeight="1">
      <c r="A95" s="58" t="s">
        <v>141</v>
      </c>
      <c r="B95" s="22"/>
      <c r="C95" s="57">
        <v>4</v>
      </c>
      <c r="D95" s="57">
        <v>0</v>
      </c>
      <c r="E95" s="35">
        <f>D95/C95*100</f>
        <v>0</v>
      </c>
      <c r="F95" s="19"/>
    </row>
    <row r="96" spans="1:6" ht="21.75" customHeight="1">
      <c r="A96" s="54" t="s">
        <v>108</v>
      </c>
      <c r="B96" s="61"/>
      <c r="C96" s="64">
        <v>6136</v>
      </c>
      <c r="D96" s="64">
        <v>0</v>
      </c>
      <c r="E96" s="35">
        <f t="shared" si="4"/>
        <v>0</v>
      </c>
      <c r="F96" s="12"/>
    </row>
    <row r="97" spans="1:6" ht="24.75" customHeight="1">
      <c r="A97" s="54" t="s">
        <v>34</v>
      </c>
      <c r="B97" s="61"/>
      <c r="C97" s="57">
        <v>50.7</v>
      </c>
      <c r="D97" s="57">
        <v>0</v>
      </c>
      <c r="E97" s="35">
        <f t="shared" si="4"/>
        <v>0</v>
      </c>
      <c r="F97" s="12"/>
    </row>
    <row r="98" spans="1:6" ht="20.25" customHeight="1">
      <c r="A98" s="60" t="s">
        <v>35</v>
      </c>
      <c r="B98" s="22"/>
      <c r="C98" s="65">
        <f>SUM(C99:C102)</f>
        <v>28957.1</v>
      </c>
      <c r="D98" s="65">
        <f>SUM(D99:D102)</f>
        <v>5652.8</v>
      </c>
      <c r="E98" s="29">
        <f t="shared" si="4"/>
        <v>19.52129184206982</v>
      </c>
      <c r="F98" s="18"/>
    </row>
    <row r="99" spans="1:6" ht="25.5" customHeight="1">
      <c r="A99" s="59" t="s">
        <v>26</v>
      </c>
      <c r="B99" s="22"/>
      <c r="C99" s="57">
        <v>28957.1</v>
      </c>
      <c r="D99" s="57">
        <v>5652.8</v>
      </c>
      <c r="E99" s="35">
        <f t="shared" si="4"/>
        <v>19.52129184206982</v>
      </c>
      <c r="F99" s="12"/>
    </row>
    <row r="100" spans="1:6" ht="26.25" customHeight="1">
      <c r="A100" s="59" t="s">
        <v>27</v>
      </c>
      <c r="B100" s="23">
        <v>24139.5</v>
      </c>
      <c r="C100" s="55">
        <v>0</v>
      </c>
      <c r="D100" s="57"/>
      <c r="E100" s="35">
        <v>0</v>
      </c>
      <c r="F100" s="12"/>
    </row>
    <row r="101" spans="1:6" ht="22.5" customHeight="1">
      <c r="A101" s="59" t="s">
        <v>36</v>
      </c>
      <c r="B101" s="23"/>
      <c r="C101" s="55">
        <v>0</v>
      </c>
      <c r="D101" s="57">
        <v>0</v>
      </c>
      <c r="E101" s="35">
        <v>0</v>
      </c>
      <c r="F101" s="12"/>
    </row>
    <row r="102" spans="1:6" ht="21.75" customHeight="1">
      <c r="A102" s="59" t="s">
        <v>37</v>
      </c>
      <c r="B102" s="23"/>
      <c r="C102" s="55">
        <v>0</v>
      </c>
      <c r="D102" s="57">
        <v>0</v>
      </c>
      <c r="E102" s="35">
        <v>0</v>
      </c>
      <c r="F102" s="12"/>
    </row>
    <row r="103" spans="1:6" ht="22.5" customHeight="1">
      <c r="A103" s="53" t="s">
        <v>21</v>
      </c>
      <c r="B103" s="22"/>
      <c r="C103" s="43">
        <f>C104+C105+C106+C107</f>
        <v>248960.69999999995</v>
      </c>
      <c r="D103" s="43">
        <f>D104+D105+D106+D107</f>
        <v>74506.5</v>
      </c>
      <c r="E103" s="29">
        <f aca="true" t="shared" si="5" ref="E103:E121">D103/C103*100</f>
        <v>29.927012576683797</v>
      </c>
      <c r="F103" s="12"/>
    </row>
    <row r="104" spans="1:6" ht="24" customHeight="1">
      <c r="A104" s="59" t="s">
        <v>109</v>
      </c>
      <c r="B104" s="22"/>
      <c r="C104" s="55">
        <v>85842.3</v>
      </c>
      <c r="D104" s="55">
        <v>24767.6</v>
      </c>
      <c r="E104" s="35">
        <f t="shared" si="5"/>
        <v>28.852442210891365</v>
      </c>
      <c r="F104" s="12"/>
    </row>
    <row r="105" spans="1:6" ht="22.5" customHeight="1">
      <c r="A105" s="59" t="s">
        <v>28</v>
      </c>
      <c r="B105" s="22"/>
      <c r="C105" s="55">
        <v>155103.8</v>
      </c>
      <c r="D105" s="55">
        <v>47640.6</v>
      </c>
      <c r="E105" s="35">
        <f t="shared" si="5"/>
        <v>30.715301623815794</v>
      </c>
      <c r="F105" s="12"/>
    </row>
    <row r="106" spans="1:6" ht="21" customHeight="1">
      <c r="A106" s="59" t="s">
        <v>29</v>
      </c>
      <c r="B106" s="22"/>
      <c r="C106" s="55">
        <v>460.3</v>
      </c>
      <c r="D106" s="55">
        <v>39.3</v>
      </c>
      <c r="E106" s="35">
        <f t="shared" si="5"/>
        <v>8.537910058657397</v>
      </c>
      <c r="F106" s="12"/>
    </row>
    <row r="107" spans="1:6" ht="19.5" customHeight="1">
      <c r="A107" s="59" t="s">
        <v>30</v>
      </c>
      <c r="B107" s="22"/>
      <c r="C107" s="55">
        <v>7554.3</v>
      </c>
      <c r="D107" s="55">
        <v>2059</v>
      </c>
      <c r="E107" s="35">
        <f t="shared" si="5"/>
        <v>27.255999894100047</v>
      </c>
      <c r="F107" s="12"/>
    </row>
    <row r="108" spans="1:6" ht="20.25" customHeight="1">
      <c r="A108" s="21" t="s">
        <v>62</v>
      </c>
      <c r="B108" s="22"/>
      <c r="C108" s="43">
        <f>SUM(C109:C110)</f>
        <v>27593.100000000002</v>
      </c>
      <c r="D108" s="43">
        <f>SUM(D109:D110)</f>
        <v>8053.8</v>
      </c>
      <c r="E108" s="29">
        <f t="shared" si="5"/>
        <v>29.18773171553758</v>
      </c>
      <c r="F108" s="12"/>
    </row>
    <row r="109" spans="1:6" ht="21" customHeight="1">
      <c r="A109" s="56" t="s">
        <v>110</v>
      </c>
      <c r="B109" s="22"/>
      <c r="C109" s="57">
        <v>20822.9</v>
      </c>
      <c r="D109" s="57">
        <v>6692.1</v>
      </c>
      <c r="E109" s="35">
        <f t="shared" si="5"/>
        <v>32.13817479793881</v>
      </c>
      <c r="F109" s="12"/>
    </row>
    <row r="110" spans="1:6" ht="24.75" customHeight="1">
      <c r="A110" s="67" t="s">
        <v>63</v>
      </c>
      <c r="B110" s="22"/>
      <c r="C110" s="55">
        <v>6770.2</v>
      </c>
      <c r="D110" s="55">
        <v>1361.7</v>
      </c>
      <c r="E110" s="35">
        <f t="shared" si="5"/>
        <v>20.11314289090426</v>
      </c>
      <c r="F110" s="12"/>
    </row>
    <row r="111" spans="1:6" ht="21.75" customHeight="1">
      <c r="A111" s="53" t="s">
        <v>22</v>
      </c>
      <c r="B111" s="22"/>
      <c r="C111" s="43">
        <f>SUM(C112:C114)</f>
        <v>11237.3</v>
      </c>
      <c r="D111" s="43">
        <f>SUM(D112:D114)</f>
        <v>2663.4</v>
      </c>
      <c r="E111" s="29">
        <f t="shared" si="5"/>
        <v>23.701422939674124</v>
      </c>
      <c r="F111" s="12"/>
    </row>
    <row r="112" spans="1:6" ht="21.75" customHeight="1">
      <c r="A112" s="59" t="s">
        <v>31</v>
      </c>
      <c r="B112" s="22"/>
      <c r="C112" s="55">
        <v>2318.8</v>
      </c>
      <c r="D112" s="55">
        <v>563.5</v>
      </c>
      <c r="E112" s="35">
        <f t="shared" si="5"/>
        <v>24.30136277384854</v>
      </c>
      <c r="F112" s="12"/>
    </row>
    <row r="113" spans="1:6" ht="21.75" customHeight="1">
      <c r="A113" s="59" t="s">
        <v>32</v>
      </c>
      <c r="B113" s="22"/>
      <c r="C113" s="55">
        <v>586</v>
      </c>
      <c r="D113" s="55">
        <v>35.1</v>
      </c>
      <c r="E113" s="35">
        <f t="shared" si="5"/>
        <v>5.989761092150172</v>
      </c>
      <c r="F113" s="12"/>
    </row>
    <row r="114" spans="1:6" ht="25.5" customHeight="1">
      <c r="A114" s="36" t="s">
        <v>72</v>
      </c>
      <c r="B114" s="22"/>
      <c r="C114" s="55">
        <v>8332.5</v>
      </c>
      <c r="D114" s="55">
        <v>2064.8</v>
      </c>
      <c r="E114" s="35">
        <f t="shared" si="5"/>
        <v>24.780078007800782</v>
      </c>
      <c r="F114" s="12"/>
    </row>
    <row r="115" spans="1:6" ht="24.75" customHeight="1">
      <c r="A115" s="66" t="s">
        <v>64</v>
      </c>
      <c r="B115" s="26"/>
      <c r="C115" s="43">
        <f>C116</f>
        <v>6062</v>
      </c>
      <c r="D115" s="43">
        <f>D116</f>
        <v>2405.9</v>
      </c>
      <c r="E115" s="29">
        <f>D115/C115*100</f>
        <v>39.68822170900693</v>
      </c>
      <c r="F115" s="12"/>
    </row>
    <row r="116" spans="1:6" ht="26.25" customHeight="1">
      <c r="A116" s="56" t="s">
        <v>65</v>
      </c>
      <c r="B116" s="26"/>
      <c r="C116" s="68">
        <v>6062</v>
      </c>
      <c r="D116" s="68">
        <v>2405.9</v>
      </c>
      <c r="E116" s="35">
        <f>D116/C116*100</f>
        <v>39.68822170900693</v>
      </c>
      <c r="F116" s="12"/>
    </row>
    <row r="117" spans="1:6" ht="27" customHeight="1">
      <c r="A117" s="66" t="s">
        <v>66</v>
      </c>
      <c r="B117" s="26"/>
      <c r="C117" s="43">
        <f>C118</f>
        <v>1100</v>
      </c>
      <c r="D117" s="43">
        <f>D118</f>
        <v>253.8</v>
      </c>
      <c r="E117" s="29">
        <f>D117/C117*100</f>
        <v>23.072727272727274</v>
      </c>
      <c r="F117" s="12"/>
    </row>
    <row r="118" spans="1:6" ht="24" customHeight="1">
      <c r="A118" s="56" t="s">
        <v>67</v>
      </c>
      <c r="B118" s="26"/>
      <c r="C118" s="68">
        <v>1100</v>
      </c>
      <c r="D118" s="68">
        <v>253.8</v>
      </c>
      <c r="E118" s="35">
        <f>D118/C118*100</f>
        <v>23.072727272727274</v>
      </c>
      <c r="F118" s="12"/>
    </row>
    <row r="119" spans="1:6" ht="44.25" customHeight="1">
      <c r="A119" s="21" t="s">
        <v>68</v>
      </c>
      <c r="B119" s="22"/>
      <c r="C119" s="43">
        <f>SUM(C120:C121)</f>
        <v>39957.3</v>
      </c>
      <c r="D119" s="43">
        <f>SUM(D120:D121)</f>
        <v>23017.5</v>
      </c>
      <c r="E119" s="29">
        <f t="shared" si="5"/>
        <v>57.605243597540365</v>
      </c>
      <c r="F119" s="12"/>
    </row>
    <row r="120" spans="1:6" ht="35.25" customHeight="1">
      <c r="A120" s="67" t="s">
        <v>69</v>
      </c>
      <c r="B120" s="22"/>
      <c r="C120" s="57">
        <v>39826.5</v>
      </c>
      <c r="D120" s="57">
        <v>22960.1</v>
      </c>
      <c r="E120" s="35">
        <f t="shared" si="5"/>
        <v>57.65030821186898</v>
      </c>
      <c r="F120" s="12"/>
    </row>
    <row r="121" spans="1:6" ht="29.25" customHeight="1">
      <c r="A121" s="67" t="s">
        <v>111</v>
      </c>
      <c r="B121" s="22"/>
      <c r="C121" s="57">
        <v>130.8</v>
      </c>
      <c r="D121" s="57">
        <v>57.4</v>
      </c>
      <c r="E121" s="35">
        <f t="shared" si="5"/>
        <v>43.88379204892966</v>
      </c>
      <c r="F121" s="12"/>
    </row>
    <row r="122" spans="1:6" ht="27" customHeight="1">
      <c r="A122" s="53" t="s">
        <v>70</v>
      </c>
      <c r="B122" s="22"/>
      <c r="C122" s="29">
        <f>C80+C87+C89+C93+C98+C103+C108+C111+C115+C117+C119</f>
        <v>405433.6999999999</v>
      </c>
      <c r="D122" s="29">
        <f>D80+D87+D89+D93+D98+D103+D108+D111+D115+D117+D119</f>
        <v>124532.29999999999</v>
      </c>
      <c r="E122" s="29">
        <f>D122/C122*100</f>
        <v>30.715823573620053</v>
      </c>
      <c r="F122" s="12"/>
    </row>
    <row r="123" spans="1:6" ht="22.5" customHeight="1">
      <c r="A123" s="53" t="s">
        <v>71</v>
      </c>
      <c r="B123" s="22"/>
      <c r="C123" s="29">
        <f>C77-C122</f>
        <v>-12699.999999999942</v>
      </c>
      <c r="D123" s="29">
        <f>D77-D122</f>
        <v>-6841.5</v>
      </c>
      <c r="E123" s="29"/>
      <c r="F123" s="12"/>
    </row>
    <row r="124" spans="1:6" ht="24" customHeight="1">
      <c r="A124" s="21"/>
      <c r="B124" s="22"/>
      <c r="C124" s="23"/>
      <c r="D124" s="23"/>
      <c r="E124" s="23"/>
      <c r="F124" s="12"/>
    </row>
    <row r="125" spans="1:6" ht="27" customHeight="1">
      <c r="A125" s="53" t="s">
        <v>77</v>
      </c>
      <c r="B125" s="15"/>
      <c r="C125" s="16"/>
      <c r="D125" s="16"/>
      <c r="E125" s="16"/>
      <c r="F125" s="12"/>
    </row>
    <row r="126" spans="1:11" ht="27" customHeight="1">
      <c r="A126" s="53" t="s">
        <v>78</v>
      </c>
      <c r="B126" s="15"/>
      <c r="C126" s="16"/>
      <c r="D126" s="16"/>
      <c r="E126" s="16"/>
      <c r="F126" s="12"/>
      <c r="K126" t="s">
        <v>55</v>
      </c>
    </row>
    <row r="127" spans="1:6" ht="27" customHeight="1">
      <c r="A127" s="89" t="s">
        <v>79</v>
      </c>
      <c r="B127" s="89"/>
      <c r="C127" s="89"/>
      <c r="D127" s="89"/>
      <c r="E127" s="89"/>
      <c r="F127" s="12"/>
    </row>
    <row r="128" spans="1:6" ht="27" customHeight="1">
      <c r="A128" s="14"/>
      <c r="B128" s="15"/>
      <c r="C128" s="16"/>
      <c r="D128" s="16"/>
      <c r="E128" s="16"/>
      <c r="F128" s="12"/>
    </row>
    <row r="129" spans="1:6" ht="27" customHeight="1">
      <c r="A129" s="17"/>
      <c r="B129" s="15"/>
      <c r="C129" s="16"/>
      <c r="D129" s="16"/>
      <c r="E129" s="16"/>
      <c r="F129" s="12"/>
    </row>
    <row r="130" spans="1:6" ht="27" customHeight="1">
      <c r="A130" s="17"/>
      <c r="B130" s="15"/>
      <c r="C130" s="16"/>
      <c r="D130" s="16"/>
      <c r="E130" s="16"/>
      <c r="F130" s="12"/>
    </row>
    <row r="131" spans="1:6" ht="27" customHeight="1">
      <c r="A131" s="17"/>
      <c r="B131" s="15"/>
      <c r="C131" s="16"/>
      <c r="D131" s="16"/>
      <c r="E131" s="16"/>
      <c r="F131" s="12"/>
    </row>
    <row r="132" spans="1:6" ht="27" customHeight="1">
      <c r="A132" s="17"/>
      <c r="B132" s="15"/>
      <c r="C132" s="16"/>
      <c r="D132" s="16"/>
      <c r="E132" s="16"/>
      <c r="F132" s="12"/>
    </row>
    <row r="133" spans="1:6" ht="27" customHeight="1">
      <c r="A133" s="17"/>
      <c r="B133" s="15"/>
      <c r="C133" s="16"/>
      <c r="D133" s="16"/>
      <c r="E133" s="16"/>
      <c r="F133" s="12"/>
    </row>
    <row r="134" spans="1:6" ht="27" customHeight="1">
      <c r="A134" s="17"/>
      <c r="B134" s="15"/>
      <c r="C134" s="16"/>
      <c r="D134" s="16"/>
      <c r="E134" s="16"/>
      <c r="F134" s="12"/>
    </row>
    <row r="135" spans="1:6" ht="27" customHeight="1">
      <c r="A135" s="17"/>
      <c r="B135" s="15"/>
      <c r="C135" s="16"/>
      <c r="D135" s="16"/>
      <c r="E135" s="16"/>
      <c r="F135" s="12"/>
    </row>
    <row r="136" spans="1:6" ht="27" customHeight="1">
      <c r="A136" s="17"/>
      <c r="B136" s="15"/>
      <c r="C136" s="16"/>
      <c r="D136" s="16"/>
      <c r="E136" s="16"/>
      <c r="F136" s="12"/>
    </row>
    <row r="137" spans="1:6" ht="27" customHeight="1">
      <c r="A137" s="17"/>
      <c r="B137" s="15"/>
      <c r="C137" s="16"/>
      <c r="D137" s="16"/>
      <c r="E137" s="16"/>
      <c r="F137" s="12"/>
    </row>
    <row r="138" spans="1:14" ht="28.5" customHeight="1">
      <c r="A138" s="11"/>
      <c r="B138" s="15"/>
      <c r="C138" s="15"/>
      <c r="D138" s="15"/>
      <c r="E138" s="15"/>
      <c r="F138" s="13"/>
      <c r="G138" s="13"/>
      <c r="H138" s="13"/>
      <c r="I138" s="13"/>
      <c r="J138" s="13"/>
      <c r="K138" s="13"/>
      <c r="L138" s="13"/>
      <c r="M138" s="13"/>
      <c r="N138" s="13"/>
    </row>
    <row r="139" ht="17.25" customHeight="1" hidden="1"/>
    <row r="140" ht="17.25" customHeight="1"/>
    <row r="141" spans="1:5" ht="17.25" customHeight="1">
      <c r="A141" s="1"/>
      <c r="B141" s="2"/>
      <c r="C141" s="11"/>
      <c r="D141" s="11"/>
      <c r="E141" s="11"/>
    </row>
    <row r="142" spans="1:5" ht="18.75" customHeight="1">
      <c r="A142" s="1"/>
      <c r="B142" s="2"/>
      <c r="C142" s="11"/>
      <c r="D142" s="11"/>
      <c r="E142" s="11"/>
    </row>
    <row r="143" spans="1:5" ht="34.5" customHeight="1" hidden="1">
      <c r="A143" s="1"/>
      <c r="B143" s="2"/>
      <c r="C143" s="11"/>
      <c r="D143" s="11"/>
      <c r="E143" s="11"/>
    </row>
    <row r="144" spans="1:2" ht="16.5" customHeight="1">
      <c r="A144" s="1"/>
      <c r="B144" s="2"/>
    </row>
    <row r="145" spans="1:2" ht="14.25" customHeight="1">
      <c r="A145" s="1"/>
      <c r="B145" s="2"/>
    </row>
    <row r="146" spans="1:2" ht="13.5" customHeight="1">
      <c r="A146" s="4"/>
      <c r="B146" s="5"/>
    </row>
    <row r="147" spans="1:2" ht="13.5" customHeight="1">
      <c r="A147" s="6"/>
      <c r="B147" s="7"/>
    </row>
    <row r="148" spans="1:2" ht="13.5" customHeight="1">
      <c r="A148" s="6"/>
      <c r="B148" s="7"/>
    </row>
    <row r="149" spans="1:2" ht="13.5" customHeight="1">
      <c r="A149" s="6"/>
      <c r="B149" s="7"/>
    </row>
    <row r="150" ht="13.5" customHeight="1">
      <c r="B150" s="7"/>
    </row>
    <row r="151" ht="15">
      <c r="B151" s="7"/>
    </row>
    <row r="152" spans="1:2" ht="16.5" customHeight="1">
      <c r="A152" s="8"/>
      <c r="B152" s="3"/>
    </row>
    <row r="153" spans="1:2" ht="15">
      <c r="A153" s="6"/>
      <c r="B153" s="9"/>
    </row>
    <row r="154" spans="1:2" ht="15">
      <c r="A154" s="6"/>
      <c r="B154" s="9"/>
    </row>
    <row r="155" spans="1:2" ht="15">
      <c r="A155" s="10"/>
      <c r="B155" s="3"/>
    </row>
    <row r="156" spans="1:2" ht="15">
      <c r="A156" s="10"/>
      <c r="B156" s="3"/>
    </row>
    <row r="157" spans="1:2" ht="15">
      <c r="A157" s="6"/>
      <c r="B157" s="3"/>
    </row>
    <row r="158" spans="1:2" ht="15">
      <c r="A158" s="6"/>
      <c r="B158" s="3"/>
    </row>
    <row r="159" spans="1:2" ht="15">
      <c r="A159" s="6"/>
      <c r="B159" s="3"/>
    </row>
    <row r="160" spans="1:2" ht="15">
      <c r="A160" s="6"/>
      <c r="B160" s="3"/>
    </row>
    <row r="161" spans="1:2" ht="15">
      <c r="A161" s="6"/>
      <c r="B161" s="3"/>
    </row>
  </sheetData>
  <sheetProtection/>
  <mergeCells count="6">
    <mergeCell ref="A1:E1"/>
    <mergeCell ref="A3:E3"/>
    <mergeCell ref="A127:E127"/>
    <mergeCell ref="A79:E79"/>
    <mergeCell ref="A2:E2"/>
    <mergeCell ref="A4:E4"/>
  </mergeCells>
  <printOptions/>
  <pageMargins left="0.7" right="0" top="0" bottom="0" header="0" footer="0"/>
  <pageSetup horizontalDpi="600" verticalDpi="600" orientation="portrait" paperSize="9" scale="63" r:id="rId1"/>
  <rowBreaks count="2" manualBreakCount="2">
    <brk id="43" max="4" man="1"/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бюджета муниципального образования "Своетский муниципальный район" по состоянию на 1 апреля 2015 года</dc:title>
  <dc:subject/>
  <dc:creator/>
  <cp:keywords/>
  <dc:description/>
  <cp:lastModifiedBy>Dohod</cp:lastModifiedBy>
  <cp:lastPrinted>2015-04-08T08:23:10Z</cp:lastPrinted>
  <dcterms:created xsi:type="dcterms:W3CDTF">2009-03-10T04:49:27Z</dcterms:created>
  <dcterms:modified xsi:type="dcterms:W3CDTF">2015-04-08T08:23:13Z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XXJ7TYMEEKJ2-4693-3</vt:lpwstr>
  </property>
  <property fmtid="{D5CDD505-2E9C-101B-9397-08002B2CF9AE}" pid="4" name="_dlc_DocIdItemGu">
    <vt:lpwstr>668c6094-5391-46cd-870c-8ff8fdd3c99e</vt:lpwstr>
  </property>
  <property fmtid="{D5CDD505-2E9C-101B-9397-08002B2CF9AE}" pid="5" name="_dlc_DocIdU">
    <vt:lpwstr>https://vip.gov.mari.ru/sovetsk/_layouts/DocIdRedir.aspx?ID=XXJ7TYMEEKJ2-4693-3, XXJ7TYMEEKJ2-4693-3</vt:lpwstr>
  </property>
  <property fmtid="{D5CDD505-2E9C-101B-9397-08002B2CF9AE}" pid="6" name="Описан">
    <vt:lpwstr/>
  </property>
</Properties>
</file>