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320" windowHeight="12645" activeTab="0"/>
  </bookViews>
  <sheets>
    <sheet name="Финансирование" sheetId="1" r:id="rId1"/>
    <sheet name="Реестр" sheetId="2" r:id="rId2"/>
    <sheet name="Целевые показатели" sheetId="3" r:id="rId3"/>
  </sheets>
  <definedNames/>
  <calcPr fullCalcOnLoad="1"/>
</workbook>
</file>

<file path=xl/sharedStrings.xml><?xml version="1.0" encoding="utf-8"?>
<sst xmlns="http://schemas.openxmlformats.org/spreadsheetml/2006/main" count="354" uniqueCount="249">
  <si>
    <t>Приложение № 1</t>
  </si>
  <si>
    <t>(наименование организации)</t>
  </si>
  <si>
    <t>Таблица № 1</t>
  </si>
  <si>
    <t>(рублей)</t>
  </si>
  <si>
    <t>№</t>
  </si>
  <si>
    <t>Наименование мероприятия</t>
  </si>
  <si>
    <t>Профинансировано всего, руб.</t>
  </si>
  <si>
    <t>в том числе:</t>
  </si>
  <si>
    <t>за счет               целевых средств республиканского бюджета Республики                   Марий Эл</t>
  </si>
  <si>
    <t>за счет средств сметных назначений и субсидий республиканского бюджета Республики                   Марий Эл</t>
  </si>
  <si>
    <t>за счет внебюджетных источников</t>
  </si>
  <si>
    <t>Проведение энергетических обследований зданий и сооружений государственных организаций Республики Марий Эл</t>
  </si>
  <si>
    <t xml:space="preserve">Замена ламп накаливания в государственных организациях Республики Марий Эл на энергосберегающие (люминесцентные, светодиодные) </t>
  </si>
  <si>
    <t>Метрологическое обеспечение измерений приборов учета потребления энергоресурсов в государственных организациях Республики Марий Эл</t>
  </si>
  <si>
    <t xml:space="preserve">Проведение технических мероприятий в государственных  организациях Республики Марий Эл по энергосбережению и повышению энергетической эффективности в системах электро-, тепло-, газоснабжения, водоснабжения и водоотведения </t>
  </si>
  <si>
    <t>Составление и трансляция тематических радио- и телепередач, информационно-просветительских программ и мероприятий в сфере энергосбережения</t>
  </si>
  <si>
    <t>ИТОГО:</t>
  </si>
  <si>
    <t>Таблица № 2</t>
  </si>
  <si>
    <t>Целевые показатели в области энергосбережения и повышения энергетической эффективности</t>
  </si>
  <si>
    <t>Наименование показателя</t>
  </si>
  <si>
    <t>Ед. измер.</t>
  </si>
  <si>
    <t>Число энергосервисных договоров, заключенных государственными заказчиками</t>
  </si>
  <si>
    <t>шт.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</si>
  <si>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</si>
  <si>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2.1.</t>
  </si>
  <si>
    <t>наружного освещения - всего, в том числе:</t>
  </si>
  <si>
    <t>2.1.1.</t>
  </si>
  <si>
    <t xml:space="preserve">энергосберегающих, </t>
  </si>
  <si>
    <t xml:space="preserve"> в том числе: - светодиодных</t>
  </si>
  <si>
    <t>2.2.</t>
  </si>
  <si>
    <t>внутреннего освещения - всего, в том числе:</t>
  </si>
  <si>
    <t>2.2.1.</t>
  </si>
  <si>
    <t>3.</t>
  </si>
  <si>
    <t>Количество  осветительных приборов (светильников), замененных на энергосберегающие в отчетном периоде, всего</t>
  </si>
  <si>
    <t>4.</t>
  </si>
  <si>
    <t>Общее количество энергосберегающих осветительных приборов, установленных на конец отчетного периода</t>
  </si>
  <si>
    <t>5.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</si>
  <si>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</si>
  <si>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6.</t>
  </si>
  <si>
    <t>Доля энергосберегающих приборов (светильников) к общему количеству осветительных приборов</t>
  </si>
  <si>
    <t>%</t>
  </si>
  <si>
    <t>Приложение № 2</t>
  </si>
  <si>
    <t>№ п/п</t>
  </si>
  <si>
    <t>Наименование бюджетного  учреждения</t>
  </si>
  <si>
    <t>Дата и номер договора/ контракта</t>
  </si>
  <si>
    <t>Сумма договора/ контракта, руб</t>
  </si>
  <si>
    <t>Наименование контрагента по договору/
контракту</t>
  </si>
  <si>
    <t>Предмет договора/ контракта</t>
  </si>
  <si>
    <t>№ и дата акта выполненных работ, услуг, счет-фактуры, товарной накладной</t>
  </si>
  <si>
    <t>Источник финансирования</t>
  </si>
  <si>
    <t>целевые средства республиканского бюджета Республики Марий Эл</t>
  </si>
  <si>
    <t>сметные назначения и субсидии  республиканского бюджета Республики Марий Эл</t>
  </si>
  <si>
    <t>внебюджетные источники</t>
  </si>
  <si>
    <t>№ и дата платежного поручения</t>
  </si>
  <si>
    <t>Сумма, руб.</t>
  </si>
  <si>
    <t xml:space="preserve">Ремонт зданий и сооружений по энергосберегающим проектам </t>
  </si>
  <si>
    <t>3 квартал 2015 года</t>
  </si>
  <si>
    <t>Департамент государственной службы занятости населения Республики Марий Эл</t>
  </si>
  <si>
    <t>Метрологическое обеспечение измерений приборов учета потребления энергоресурсов в государственных организациях Республики Марий Эл.</t>
  </si>
  <si>
    <t xml:space="preserve">ГКУ Республики Марий Эл "ЦЗН города Йошкар-Олы"                                                         </t>
  </si>
  <si>
    <t>договор №526П-15 от 16.06.2015.</t>
  </si>
  <si>
    <t>ФБУ "Марийский ЦСМ"</t>
  </si>
  <si>
    <t>Оказание услуг по поверке и калибровке средств измерений, поверка счетчика холодной воды.</t>
  </si>
  <si>
    <t>счет № М-4991 от 16.06.2015. Акт №00010877 от 05.08.2015.</t>
  </si>
  <si>
    <t>№554163 от 06.08.2015.</t>
  </si>
  <si>
    <t>Проведение технических мероприятий в государственных организациях Республики Марий Эл  по энергосбережению и повышению энергетической эффективности в системах электро-, тепло-, газоснабжения, водоснабжения и водоотведения.</t>
  </si>
  <si>
    <t xml:space="preserve">ГКУ Республики Марий Эл "ЦЗН Звениговского района"                                                         </t>
  </si>
  <si>
    <t>договор № 4670-14 от 12.01.2015г.  Договор № 81 от 20.03.2015г.</t>
  </si>
  <si>
    <t xml:space="preserve">7747,28                            2500,00        </t>
  </si>
  <si>
    <t>ООО "Газпром газораспределение Йошкар-Ола"        ООО "ЭЛКОМ"</t>
  </si>
  <si>
    <t>Техническое обслуживание газового оборудования.           Замена прибора учета электрической энергии.</t>
  </si>
  <si>
    <t>с/ф № 66 от 07.05.15г.                          Счет № 81 от 31.03. 15г.</t>
  </si>
  <si>
    <t xml:space="preserve">ЗКР № 459 от 26.05.15г.                                        ЗКР 3 324 от 20.04.15г. </t>
  </si>
  <si>
    <t xml:space="preserve">                                                      ГКУ  Республики Марий Эл "ЦЗН Сернурского района"  </t>
  </si>
  <si>
    <t>договор № б/н от 27.05.2015г. Договор № 36 от 29.07.2015г.</t>
  </si>
  <si>
    <t>5893,97     5961,97</t>
  </si>
  <si>
    <t>ООО "Теплоэнергосервис"   ООО "Орион"</t>
  </si>
  <si>
    <t>Гидроиспыт. и ревиз. запорной арматуры. Испыт. Эл. Техн. Оборуд.</t>
  </si>
  <si>
    <t>счет  №107 от 02.06.2015г.  Акт  № 107 от 02.06.2015г. Сч.№36 от 29.07.2015. акт от 03.07.2015.</t>
  </si>
  <si>
    <t>№ 430 от  04.06.2015г. № 579 от 30.07.2015  №580 от 30.07.2015.</t>
  </si>
  <si>
    <t>договор № 23/15 от 07.07.2015</t>
  </si>
  <si>
    <t>ООО "Тепло Плюс"</t>
  </si>
  <si>
    <t>Промывка  и опрессовка системы отопления, ревизия запорной арматуры и поверка манометров в тепловом узле.</t>
  </si>
  <si>
    <t>счет № 154 от 13.07.2015. Акт №130 от 13.07.2015.</t>
  </si>
  <si>
    <t>1000,68                           2500,00</t>
  </si>
  <si>
    <t>5893, 97                5961,97</t>
  </si>
  <si>
    <t xml:space="preserve">Информация
 о реализации мероприятий государственной программы  Республики Марий Эл «Энергосбережение и повышение энергетической эффективности  на 2013- 2020 годы» 
за 2015 год </t>
  </si>
  <si>
    <t>Информация
о подтверждающих документах по финансированию мероприятий государственной программы  Республики Марий Эл «Энергосбережение и повышение энергетической эффективности  на 2013- 2020 годы»  за 2015 год по ДГСЗН Республики Марий Эл</t>
  </si>
  <si>
    <t>потребление энергоресурсов заполняется по фактически выставленным счетам</t>
  </si>
  <si>
    <t>4 квартал                2015 года</t>
  </si>
  <si>
    <t>2015 год</t>
  </si>
  <si>
    <t>п.1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</si>
  <si>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</si>
  <si>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тепловой энергии</t>
  </si>
  <si>
    <t>электрической энергии</t>
  </si>
  <si>
    <t>горячей воды</t>
  </si>
  <si>
    <t>холодной воды</t>
  </si>
  <si>
    <t>природного газа</t>
  </si>
  <si>
    <t>п.2</t>
  </si>
  <si>
    <t>Оснащено приборами учета на конец отчетного периода - всего, в том числе:</t>
  </si>
  <si>
    <t>п.3</t>
  </si>
  <si>
    <t>Необходимая потребность в приборах учета на конец отчетного периода (сколько осталось установить) (п.3 = п.1 - п.2) - всего, в том числе:</t>
  </si>
  <si>
    <t>п.4</t>
  </si>
  <si>
    <t>Численность штатных сотрудников и посетителей, всего</t>
  </si>
  <si>
    <t>чел.</t>
  </si>
  <si>
    <t>п.4 а</t>
  </si>
  <si>
    <t>в том числе: - численность штатных сотрудников</t>
  </si>
  <si>
    <t>п.4 б</t>
  </si>
  <si>
    <t>п.5</t>
  </si>
  <si>
    <t>Общая занимаемая площадь (зданий, строений, сооружений),</t>
  </si>
  <si>
    <t>кв.м.</t>
  </si>
  <si>
    <t>п.5 а</t>
  </si>
  <si>
    <t xml:space="preserve"> в том числе: - на праве собственности, в оперативном управлении;</t>
  </si>
  <si>
    <t>п.5 б</t>
  </si>
  <si>
    <t xml:space="preserve">                       - арендуемая площадь;</t>
  </si>
  <si>
    <t>п.5 в</t>
  </si>
  <si>
    <t xml:space="preserve">                       - площадь в безвозмездном пользовании.</t>
  </si>
  <si>
    <t>п.6</t>
  </si>
  <si>
    <t>Объем потребления электрической энергии</t>
  </si>
  <si>
    <t>кВт.ч.</t>
  </si>
  <si>
    <t>п.7</t>
  </si>
  <si>
    <t>Площадь занимаемых помещений, в которых осуществляется потребление электрической энергии</t>
  </si>
  <si>
    <t>п.8</t>
  </si>
  <si>
    <t>Удельный расход электрической энергии на снабжение органов государственной власти и государственных учреждений  (в расчете на 1 кв. метр площади)</t>
  </si>
  <si>
    <t>кВт.ч/ кв.м.</t>
  </si>
  <si>
    <t>п.9</t>
  </si>
  <si>
    <t>Численность штатных сотрудников и посетителей, занимающих помещения, в которых осуществляется потребление электрической энергии</t>
  </si>
  <si>
    <t>п.10</t>
  </si>
  <si>
    <t>Объем потребления электрической энергии, расчеты за которую осуществляются с использованием приборов учета</t>
  </si>
  <si>
    <t>п.11</t>
  </si>
  <si>
    <t>Численность штатных сотрудников и посетителей, занимающих помещения, в которых расчеты за электрическую энергию осуществляются с использованием приборов учета</t>
  </si>
  <si>
    <t>п.12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</si>
  <si>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</si>
  <si>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п.13</t>
  </si>
  <si>
    <t>Объем потребления электрической энергии, расчеты за которую осуществляются с применением расчетных способов (по нормативу поставщика)</t>
  </si>
  <si>
    <t>п.14</t>
  </si>
  <si>
    <t>Численность штатных сотрудников и посетителей, занимающих помещения, в которых расчеты за электрическую энергию осуществляются с применением расчетных способов (по нормативу поставщика)</t>
  </si>
  <si>
    <t>п.15</t>
  </si>
  <si>
    <t>Площадь занимаемых помещений, в которых расчеты за электрическую энергию осуществляются с применением расчетных способов (по нормативу поставщика)</t>
  </si>
  <si>
    <t>п.16</t>
  </si>
  <si>
    <t xml:space="preserve">Доля объемов электрической энергии, расчеты за которую осуществляются с использованием приборов учета </t>
  </si>
  <si>
    <t>п.17</t>
  </si>
  <si>
    <t>Объем потребления тепловой энергии</t>
  </si>
  <si>
    <t>Гкал</t>
  </si>
  <si>
    <t>п.18</t>
  </si>
  <si>
    <t xml:space="preserve">Площадь занимаемых помещений, в которых осуществляется потребление тепловой энергии </t>
  </si>
  <si>
    <t>п.19</t>
  </si>
  <si>
    <t>Удельный расход тепловой энергии на снабжение органов государственной власти и государственных учреждений (в расчете на 1 кв. метр площади)</t>
  </si>
  <si>
    <t>Гкал / кв.м.</t>
  </si>
  <si>
    <t>п.20</t>
  </si>
  <si>
    <t>Объем потребления тепловой энергии, расчеты за которую осуществляются с использованием приборов учета</t>
  </si>
  <si>
    <t>п.21</t>
  </si>
  <si>
    <t>Площадь занимаемых помещений, в которых расчеты за тепловую энергию осуществляются с использованием приборов учета</t>
  </si>
  <si>
    <t>п.22</t>
  </si>
  <si>
    <t>Объем потребления тепловой энергии, расчеты за которую осуществляются с применением расчетных способов (по нормативу поставщика)</t>
  </si>
  <si>
    <t>п.23</t>
  </si>
  <si>
    <t>Площадь занимаемых помещений, в которых расчеты за тепловую энергию осуществляются с применением расчетных способов (по нормативу поставщика)</t>
  </si>
  <si>
    <t>п.24</t>
  </si>
  <si>
    <t xml:space="preserve">Доля объемов тепловой энергии, расчеты за которую осуществляются с использованием приборов учета </t>
  </si>
  <si>
    <t>п.25</t>
  </si>
  <si>
    <t>Объем потребления холодной воды</t>
  </si>
  <si>
    <t>куб.м.</t>
  </si>
  <si>
    <t>п.26</t>
  </si>
  <si>
    <t>Численность штатных сотрудников, занимающих помещения, в которых осуществляется потребление холодной воды</t>
  </si>
  <si>
    <t>п.27</t>
  </si>
  <si>
    <t>Среднедневная численность посетителей помещений, в которых осуществляется потребление холодной воды</t>
  </si>
  <si>
    <t>п.28</t>
  </si>
  <si>
    <t>Удельный расход холодной воды на снабжение органов государственной власти и государственных учреждений (в расчете на 1 человека)</t>
  </si>
  <si>
    <t>куб.м./1 чел.</t>
  </si>
  <si>
    <t>п.29</t>
  </si>
  <si>
    <t>Объем потребления холодной  воды, расчеты за которую осуществляются с использованием приборов учета</t>
  </si>
  <si>
    <t>п.30</t>
  </si>
  <si>
    <t>Численность штатных сотрудников и посетителей, занимающих помещения, в которых расчеты за холодную воду осуществляются с использованием приборов учета</t>
  </si>
  <si>
    <t>п.31</t>
  </si>
  <si>
    <t>Объем потребления холодной воды, расчеты за которую осуществляются с применением расчетных способов (по нормативу постащика)</t>
  </si>
  <si>
    <t>п.32</t>
  </si>
  <si>
    <t>Численность штатных сотрудников и посетителей, занимающих помещения, в которых расчеты за холодную воду осуществляются с применением расчетных способов (по нормативу поставщика)</t>
  </si>
  <si>
    <t>п.33</t>
  </si>
  <si>
    <t xml:space="preserve">Доля объемов холодной  воды, расчеты за которую осуществляются с использованием приборов учета </t>
  </si>
  <si>
    <t>п.34</t>
  </si>
  <si>
    <t>Объем потребления горячей воды</t>
  </si>
  <si>
    <t>п.35</t>
  </si>
  <si>
    <t>Численность штатных сотрудников, занимающих помещения, в которых осуществляется потребление горячей воды</t>
  </si>
  <si>
    <t>п.36</t>
  </si>
  <si>
    <t>Среднедневная численность посетителей помещений, в которых осуществляется потребление горячей воды</t>
  </si>
  <si>
    <t>п.37</t>
  </si>
  <si>
    <t>Удельный расход горячей воды на снабжение органов государственной власти и государственных учреждений (в расчете на 1 человека)</t>
  </si>
  <si>
    <t>п.38</t>
  </si>
  <si>
    <t>Объем потребления горячей воды, расчеты за которую осуществляются с использованием приборов учета</t>
  </si>
  <si>
    <t>п.39</t>
  </si>
  <si>
    <t>Численность штатных сотрудников и посетителей, занимающих помещения, в которых расчеты за горячую воду осуществляются с использованием приборов учета</t>
  </si>
  <si>
    <t>п.40</t>
  </si>
  <si>
    <t>Объем потребления горячей воды, расчеты за которую осуществляются с применением расчетных способов (по нормативу поставщика)</t>
  </si>
  <si>
    <t>п.41</t>
  </si>
  <si>
    <t>Численность штатных сотрудников и посетителей, занимающих помещения, в которых расчеты за горячую воду осуществляются с применением расчетных способов (по нормативу поставщика)</t>
  </si>
  <si>
    <t>п.42</t>
  </si>
  <si>
    <t xml:space="preserve">Доля объемов горячей воды, расчеты за которую осуществляются с использованием приборов учета </t>
  </si>
  <si>
    <t>п.43</t>
  </si>
  <si>
    <t>Объем водоотведения (стоки)</t>
  </si>
  <si>
    <t>п.44</t>
  </si>
  <si>
    <t>Объем потребления природного газа</t>
  </si>
  <si>
    <t>п.44а</t>
  </si>
  <si>
    <t>в том числе: объем потребления природного газа в помещениях с индивидуальными системами газового отопления</t>
  </si>
  <si>
    <t>п.45</t>
  </si>
  <si>
    <t>Численность штатных сотрудников, занимающих помещения, в которых осуществляется потребление природного газа</t>
  </si>
  <si>
    <t>п.46</t>
  </si>
  <si>
    <t>Среднедневная численность посетителей помещений, в которых осуществляется потребление природного газа</t>
  </si>
  <si>
    <t>п.47</t>
  </si>
  <si>
    <t xml:space="preserve">Площадь занимаемых помещений, в которых осуществляется потребление природного газа </t>
  </si>
  <si>
    <t>п.47а</t>
  </si>
  <si>
    <t>в том числе: площадь занимаемых помещений с индивидуальными системами газового отопления</t>
  </si>
  <si>
    <t>п.48</t>
  </si>
  <si>
    <t>Удельный расход природного газа на снабжение органов государственной власти и государственных учреждений (в расчете на 1 человека)</t>
  </si>
  <si>
    <t>куб.м./ чел.</t>
  </si>
  <si>
    <t>п.49</t>
  </si>
  <si>
    <t>Объем потребления природного газа, расчеты за который осуществляются с использованием приборов учета</t>
  </si>
  <si>
    <t>п.50</t>
  </si>
  <si>
    <t>Площадь занимаемых помещений, в которых расчеты за природный газ осуществляются с использованием приборов учета</t>
  </si>
  <si>
    <t>п.51</t>
  </si>
  <si>
    <t>Объем потребления природного газа, расчеты за который осуществляются с применением расчетных способов (по нормативу поставщика)</t>
  </si>
  <si>
    <t>п.52</t>
  </si>
  <si>
    <t>Площадь занимаемых помещений, в которых расчеты за природный газ осуществляются с применением расчетных способов (по нормативу поставщика)</t>
  </si>
  <si>
    <t>п.53</t>
  </si>
  <si>
    <t xml:space="preserve">Доля объемов природного газа, расчеты за который осуществляются с использованием приборов учета </t>
  </si>
  <si>
    <t>п.54</t>
  </si>
  <si>
    <t xml:space="preserve">Полученная экономия энергетических ресурсов и воды в стоимостном выражении в результате реализации энергосервисных договоров (контрактов), заключенных органами государственной власти и государственными учреждениями </t>
  </si>
  <si>
    <t>тыс. рублей</t>
  </si>
  <si>
    <t>п.55</t>
  </si>
  <si>
    <t>Общее количество организаций - юридических лиц (главный распорядитель бюджетных средств + подведомственные организации, финансируемые из республиканского бюджета)</t>
  </si>
  <si>
    <t>п.55 а</t>
  </si>
  <si>
    <t>в том числе: юр лиц, являющихся арендаторами занимаемых помещений,</t>
  </si>
  <si>
    <t>п.55 б</t>
  </si>
  <si>
    <t xml:space="preserve"> юр. лиц, занимающих помещения по договору безвозмездного пользования</t>
  </si>
  <si>
    <t>п.56</t>
  </si>
  <si>
    <t xml:space="preserve">Количество объектов организации (-ций) (зданий, строений, сооружений), потребляющие топливно-энергетические ресурсы </t>
  </si>
  <si>
    <t>п.57</t>
  </si>
  <si>
    <t>Количество организаций (юридических лиц), в отношении которых проведено первое обязательное энергетическое обследование по состоянию на 01.01.2015 г.</t>
  </si>
  <si>
    <t>п.58</t>
  </si>
  <si>
    <t>Количество транспортных средств, используемых органами государственной власти, государственными учреждениями,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</si>
  <si>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ед.</t>
  </si>
  <si>
    <t>п.59</t>
  </si>
  <si>
    <t>Количество транспортных средств с автономным источником электрического питания, используемых органами государственной власти, государственными учреждениями</t>
  </si>
  <si>
    <t>Приложение № 3</t>
  </si>
  <si>
    <t xml:space="preserve">Целевые показатели в области энергосбережения и повышения энергетической эффективности за 4 квартал 2015 года и за 2015 год </t>
  </si>
  <si>
    <t>ДГСЗН Республики Марий Эл</t>
  </si>
  <si>
    <t>Руководитель:    ___________  (Сычев А.П.)</t>
  </si>
  <si>
    <t>Исполнитель _________ (Комаров В.С.)</t>
  </si>
  <si>
    <t>тел.45-14-26</t>
  </si>
  <si>
    <t xml:space="preserve">                     - среднедневная численность посетителей (для организаций культуры, учеников - для организаций образования, больных - здравоохранения, спортсменов - спорта, проживающих - социального обеспечения)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</si>
</sst>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;[Red]0"/>
  </numFmts>
  <fonts count="5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i/>
      <sz val="12"/>
      <color indexed="10"/>
      <name val="Times New Roman"/>
      <family val="1"/>
    </font>
    <font>
      <b/>
      <sz val="8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i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2" fontId="5" fillId="33" borderId="11" xfId="0" applyNumberFormat="1" applyFont="1" applyFill="1" applyBorder="1" applyAlignment="1" applyProtection="1">
      <alignment horizontal="center" vertical="center"/>
      <protection hidden="1"/>
    </xf>
    <xf numFmtId="2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0" xfId="0" applyFont="1" applyAlignment="1">
      <alignment horizontal="center"/>
    </xf>
    <xf numFmtId="1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justify" vertical="center"/>
    </xf>
    <xf numFmtId="0" fontId="4" fillId="0" borderId="11" xfId="0" applyFont="1" applyBorder="1" applyAlignment="1">
      <alignment horizontal="center" vertical="distributed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0" fillId="0" borderId="13" xfId="0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/>
    </xf>
    <xf numFmtId="1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165" fontId="1" fillId="33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49" fontId="22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18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workbookViewId="0" topLeftCell="A1">
      <selection activeCell="E7" sqref="E7"/>
    </sheetView>
  </sheetViews>
  <sheetFormatPr defaultColWidth="9.00390625" defaultRowHeight="12.75"/>
  <cols>
    <col min="1" max="1" width="9.125" style="30" customWidth="1"/>
    <col min="2" max="2" width="43.375" style="30" customWidth="1"/>
    <col min="3" max="3" width="18.375" style="30" customWidth="1"/>
    <col min="4" max="4" width="13.75390625" style="30" customWidth="1"/>
    <col min="5" max="5" width="16.00390625" style="30" customWidth="1"/>
    <col min="6" max="6" width="17.625" style="30" customWidth="1"/>
  </cols>
  <sheetData>
    <row r="1" ht="15.75">
      <c r="F1" s="1" t="s">
        <v>0</v>
      </c>
    </row>
    <row r="2" spans="1:6" ht="93.75" customHeight="1">
      <c r="A2" s="86" t="s">
        <v>86</v>
      </c>
      <c r="B2" s="86"/>
      <c r="C2" s="86"/>
      <c r="D2" s="86"/>
      <c r="E2" s="86"/>
      <c r="F2" s="86"/>
    </row>
    <row r="3" spans="1:6" ht="27.75" customHeight="1">
      <c r="A3" s="87" t="s">
        <v>57</v>
      </c>
      <c r="B3" s="87"/>
      <c r="C3" s="87"/>
      <c r="D3" s="87"/>
      <c r="E3" s="87"/>
      <c r="F3" s="87"/>
    </row>
    <row r="4" spans="1:6" ht="16.5" customHeight="1">
      <c r="A4" s="88" t="s">
        <v>1</v>
      </c>
      <c r="B4" s="88"/>
      <c r="C4" s="88"/>
      <c r="D4" s="88"/>
      <c r="E4" s="88"/>
      <c r="F4" s="88"/>
    </row>
    <row r="5" spans="1:6" ht="16.5" customHeight="1">
      <c r="A5" s="2"/>
      <c r="B5" s="2"/>
      <c r="C5" s="2"/>
      <c r="D5" s="2"/>
      <c r="E5" s="2"/>
      <c r="F5" s="2"/>
    </row>
    <row r="6" ht="18.75" customHeight="1">
      <c r="F6" s="3" t="s">
        <v>2</v>
      </c>
    </row>
    <row r="7" spans="1:6" ht="15.75">
      <c r="A7" s="4"/>
      <c r="B7" s="4"/>
      <c r="C7" s="4"/>
      <c r="D7" s="4"/>
      <c r="E7" s="4"/>
      <c r="F7" s="5" t="s">
        <v>3</v>
      </c>
    </row>
    <row r="8" spans="1:6" ht="12.75" customHeight="1">
      <c r="A8" s="89" t="s">
        <v>4</v>
      </c>
      <c r="B8" s="89" t="s">
        <v>5</v>
      </c>
      <c r="C8" s="89" t="s">
        <v>6</v>
      </c>
      <c r="D8" s="89" t="s">
        <v>7</v>
      </c>
      <c r="E8" s="89"/>
      <c r="F8" s="89"/>
    </row>
    <row r="9" spans="1:6" ht="81.75" customHeight="1">
      <c r="A9" s="89"/>
      <c r="B9" s="89"/>
      <c r="C9" s="89"/>
      <c r="D9" s="7" t="s">
        <v>8</v>
      </c>
      <c r="E9" s="7" t="s">
        <v>9</v>
      </c>
      <c r="F9" s="6" t="s">
        <v>10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38.25">
      <c r="A11" s="8">
        <v>1</v>
      </c>
      <c r="B11" s="9" t="s">
        <v>11</v>
      </c>
      <c r="C11" s="10">
        <f aca="true" t="shared" si="0" ref="C11:C16">SUM(D11:F11)</f>
        <v>0</v>
      </c>
      <c r="D11" s="11"/>
      <c r="E11" s="11"/>
      <c r="F11" s="11"/>
    </row>
    <row r="12" spans="1:6" ht="51">
      <c r="A12" s="8">
        <f>A11+1</f>
        <v>2</v>
      </c>
      <c r="B12" s="9" t="s">
        <v>12</v>
      </c>
      <c r="C12" s="10">
        <f t="shared" si="0"/>
        <v>0</v>
      </c>
      <c r="D12" s="11"/>
      <c r="E12" s="11"/>
      <c r="F12" s="11"/>
    </row>
    <row r="13" spans="1:6" ht="25.5">
      <c r="A13" s="8">
        <f>A12+1</f>
        <v>3</v>
      </c>
      <c r="B13" s="9" t="s">
        <v>55</v>
      </c>
      <c r="C13" s="10">
        <f t="shared" si="0"/>
        <v>0</v>
      </c>
      <c r="D13" s="11"/>
      <c r="E13" s="11"/>
      <c r="F13" s="11"/>
    </row>
    <row r="14" spans="1:6" ht="51">
      <c r="A14" s="8">
        <f>A13+1</f>
        <v>4</v>
      </c>
      <c r="B14" s="9" t="s">
        <v>13</v>
      </c>
      <c r="C14" s="10">
        <f t="shared" si="0"/>
        <v>1833.72</v>
      </c>
      <c r="D14" s="11"/>
      <c r="E14" s="11">
        <v>1833.72</v>
      </c>
      <c r="F14" s="11"/>
    </row>
    <row r="15" spans="1:6" ht="80.25" customHeight="1">
      <c r="A15" s="8">
        <f>A14+1</f>
        <v>5</v>
      </c>
      <c r="B15" s="9" t="s">
        <v>14</v>
      </c>
      <c r="C15" s="10">
        <f t="shared" si="0"/>
        <v>26420.62</v>
      </c>
      <c r="D15" s="11"/>
      <c r="E15" s="11">
        <v>26420.62</v>
      </c>
      <c r="F15" s="11"/>
    </row>
    <row r="16" spans="1:6" ht="51">
      <c r="A16" s="8">
        <f>A15+1</f>
        <v>6</v>
      </c>
      <c r="B16" s="9" t="s">
        <v>15</v>
      </c>
      <c r="C16" s="10">
        <f t="shared" si="0"/>
        <v>0</v>
      </c>
      <c r="D16" s="11"/>
      <c r="E16" s="11"/>
      <c r="F16" s="11"/>
    </row>
    <row r="17" spans="1:6" ht="27.75" customHeight="1">
      <c r="A17" s="77" t="s">
        <v>16</v>
      </c>
      <c r="B17" s="78"/>
      <c r="C17" s="10">
        <f>SUM(C11:C16)</f>
        <v>28254.34</v>
      </c>
      <c r="D17" s="10">
        <f>SUM(D11:D16)</f>
        <v>0</v>
      </c>
      <c r="E17" s="10">
        <f>SUM(E11:E16)</f>
        <v>28254.34</v>
      </c>
      <c r="F17" s="10">
        <f>SUM(F11:F16)</f>
        <v>0</v>
      </c>
    </row>
    <row r="18" ht="21.75" customHeight="1">
      <c r="F18" s="12" t="s">
        <v>17</v>
      </c>
    </row>
    <row r="19" spans="1:6" ht="24.75" customHeight="1">
      <c r="A19" s="79" t="s">
        <v>18</v>
      </c>
      <c r="B19" s="79"/>
      <c r="C19" s="79"/>
      <c r="D19" s="79"/>
      <c r="E19" s="79"/>
      <c r="F19" s="79"/>
    </row>
    <row r="20" spans="1:6" ht="12.75">
      <c r="A20" s="13" t="s">
        <v>4</v>
      </c>
      <c r="B20" s="80" t="s">
        <v>19</v>
      </c>
      <c r="C20" s="81"/>
      <c r="D20" s="82"/>
      <c r="E20" s="13" t="s">
        <v>20</v>
      </c>
      <c r="F20" s="13" t="s">
        <v>56</v>
      </c>
    </row>
    <row r="21" spans="1:6" ht="12.75">
      <c r="A21" s="14">
        <v>1</v>
      </c>
      <c r="B21" s="83">
        <v>2</v>
      </c>
      <c r="C21" s="84"/>
      <c r="D21" s="85"/>
      <c r="E21" s="14">
        <v>3</v>
      </c>
      <c r="F21" s="14">
        <v>4</v>
      </c>
    </row>
    <row r="22" spans="1:6" ht="25.5" customHeight="1">
      <c r="A22" s="8">
        <v>1</v>
      </c>
      <c r="B22" s="71" t="s">
        <v>21</v>
      </c>
      <c r="C22" s="72"/>
      <c r="D22" s="73"/>
      <c r="E22" s="6" t="s">
        <v>22</v>
      </c>
      <c r="F22" s="15"/>
    </row>
    <row r="23" spans="1:6" ht="29.25" customHeight="1">
      <c r="A23" s="8">
        <v>2</v>
      </c>
      <c r="B23" s="71" t="s">
        <v>23</v>
      </c>
      <c r="C23" s="72"/>
      <c r="D23" s="73"/>
      <c r="E23" s="16" t="s">
        <v>22</v>
      </c>
      <c r="F23" s="17">
        <f>F24+F27</f>
        <v>888</v>
      </c>
    </row>
    <row r="24" spans="1:6" ht="15.75">
      <c r="A24" s="18" t="s">
        <v>24</v>
      </c>
      <c r="B24" s="71" t="s">
        <v>25</v>
      </c>
      <c r="C24" s="72"/>
      <c r="D24" s="73"/>
      <c r="E24" s="16" t="s">
        <v>22</v>
      </c>
      <c r="F24" s="29">
        <v>16</v>
      </c>
    </row>
    <row r="25" spans="1:6" ht="15.75">
      <c r="A25" s="19" t="s">
        <v>26</v>
      </c>
      <c r="B25" s="71" t="s">
        <v>27</v>
      </c>
      <c r="C25" s="72"/>
      <c r="D25" s="73"/>
      <c r="E25" s="16" t="s">
        <v>22</v>
      </c>
      <c r="F25" s="29">
        <v>8</v>
      </c>
    </row>
    <row r="26" spans="1:6" ht="15.75">
      <c r="A26" s="20"/>
      <c r="B26" s="71" t="s">
        <v>28</v>
      </c>
      <c r="C26" s="72"/>
      <c r="D26" s="73"/>
      <c r="E26" s="16" t="s">
        <v>22</v>
      </c>
      <c r="F26" s="29">
        <v>0</v>
      </c>
    </row>
    <row r="27" spans="1:6" ht="15.75" customHeight="1">
      <c r="A27" s="18" t="s">
        <v>29</v>
      </c>
      <c r="B27" s="71" t="s">
        <v>30</v>
      </c>
      <c r="C27" s="72"/>
      <c r="D27" s="73"/>
      <c r="E27" s="16" t="s">
        <v>22</v>
      </c>
      <c r="F27" s="29">
        <v>872</v>
      </c>
    </row>
    <row r="28" spans="1:6" ht="15.75">
      <c r="A28" s="20" t="s">
        <v>31</v>
      </c>
      <c r="B28" s="71" t="s">
        <v>27</v>
      </c>
      <c r="C28" s="72"/>
      <c r="D28" s="73"/>
      <c r="E28" s="16" t="s">
        <v>22</v>
      </c>
      <c r="F28" s="29">
        <v>846</v>
      </c>
    </row>
    <row r="29" spans="1:6" ht="15.75">
      <c r="A29" s="20"/>
      <c r="B29" s="71" t="s">
        <v>28</v>
      </c>
      <c r="C29" s="72"/>
      <c r="D29" s="73"/>
      <c r="E29" s="16" t="s">
        <v>22</v>
      </c>
      <c r="F29" s="29">
        <v>4</v>
      </c>
    </row>
    <row r="30" spans="1:6" ht="30" customHeight="1">
      <c r="A30" s="8" t="s">
        <v>32</v>
      </c>
      <c r="B30" s="71" t="s">
        <v>33</v>
      </c>
      <c r="C30" s="72"/>
      <c r="D30" s="73"/>
      <c r="E30" s="16" t="s">
        <v>22</v>
      </c>
      <c r="F30" s="29">
        <v>0</v>
      </c>
    </row>
    <row r="31" spans="1:6" ht="30" customHeight="1">
      <c r="A31" s="8" t="s">
        <v>34</v>
      </c>
      <c r="B31" s="71" t="s">
        <v>35</v>
      </c>
      <c r="C31" s="72"/>
      <c r="D31" s="73"/>
      <c r="E31" s="16" t="s">
        <v>22</v>
      </c>
      <c r="F31" s="17">
        <f>F25+F28+F30</f>
        <v>854</v>
      </c>
    </row>
    <row r="32" spans="1:6" ht="30" customHeight="1">
      <c r="A32" s="8" t="s">
        <v>36</v>
      </c>
      <c r="B32" s="71" t="s">
        <v>37</v>
      </c>
      <c r="C32" s="72"/>
      <c r="D32" s="73"/>
      <c r="E32" s="16" t="s">
        <v>22</v>
      </c>
      <c r="F32" s="17">
        <f>F23-F31</f>
        <v>34</v>
      </c>
    </row>
    <row r="33" spans="1:6" ht="28.5" customHeight="1">
      <c r="A33" s="8" t="s">
        <v>38</v>
      </c>
      <c r="B33" s="74" t="s">
        <v>39</v>
      </c>
      <c r="C33" s="75"/>
      <c r="D33" s="76"/>
      <c r="E33" s="16" t="s">
        <v>40</v>
      </c>
      <c r="F33" s="17">
        <f>F31/F23*100</f>
        <v>96.17117117117117</v>
      </c>
    </row>
  </sheetData>
  <sheetProtection/>
  <mergeCells count="23">
    <mergeCell ref="A2:F2"/>
    <mergeCell ref="A3:F3"/>
    <mergeCell ref="A4:F4"/>
    <mergeCell ref="A8:A9"/>
    <mergeCell ref="B8:B9"/>
    <mergeCell ref="C8:C9"/>
    <mergeCell ref="D8:F8"/>
    <mergeCell ref="B22:D22"/>
    <mergeCell ref="B23:D23"/>
    <mergeCell ref="B24:D24"/>
    <mergeCell ref="B25:D25"/>
    <mergeCell ref="A17:B17"/>
    <mergeCell ref="A19:F19"/>
    <mergeCell ref="B20:D20"/>
    <mergeCell ref="B21:D21"/>
    <mergeCell ref="B30:D30"/>
    <mergeCell ref="B31:D31"/>
    <mergeCell ref="B32:D32"/>
    <mergeCell ref="B33:D33"/>
    <mergeCell ref="B26:D26"/>
    <mergeCell ref="B27:D27"/>
    <mergeCell ref="B28:D28"/>
    <mergeCell ref="B29:D29"/>
  </mergeCells>
  <printOptions/>
  <pageMargins left="0.75" right="0.75" top="0.49" bottom="0.54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SheetLayoutView="100" zoomScalePageLayoutView="0" workbookViewId="0" topLeftCell="A7">
      <selection activeCell="D10" sqref="D10:D11"/>
    </sheetView>
  </sheetViews>
  <sheetFormatPr defaultColWidth="9.00390625" defaultRowHeight="12.75"/>
  <cols>
    <col min="2" max="2" width="29.625" style="0" customWidth="1"/>
    <col min="3" max="3" width="17.00390625" style="0" customWidth="1"/>
    <col min="4" max="4" width="16.25390625" style="0" customWidth="1"/>
    <col min="5" max="6" width="15.00390625" style="0" customWidth="1"/>
    <col min="7" max="7" width="18.375" style="0" customWidth="1"/>
    <col min="8" max="8" width="15.25390625" style="0" customWidth="1"/>
    <col min="9" max="9" width="13.75390625" style="0" customWidth="1"/>
    <col min="10" max="10" width="14.625" style="0" customWidth="1"/>
    <col min="11" max="11" width="15.375" style="0" customWidth="1"/>
    <col min="12" max="12" width="15.125" style="0" customWidth="1"/>
    <col min="13" max="13" width="13.75390625" style="0" customWidth="1"/>
    <col min="14" max="14" width="14.375" style="0" customWidth="1"/>
  </cols>
  <sheetData>
    <row r="1" ht="15.75">
      <c r="N1" s="1" t="s">
        <v>41</v>
      </c>
    </row>
    <row r="2" spans="1:14" ht="60" customHeight="1">
      <c r="A2" s="86" t="s">
        <v>87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4" spans="1:14" ht="25.5" customHeight="1">
      <c r="A4" s="90" t="s">
        <v>42</v>
      </c>
      <c r="B4" s="90" t="s">
        <v>5</v>
      </c>
      <c r="C4" s="90" t="s">
        <v>43</v>
      </c>
      <c r="D4" s="90" t="s">
        <v>44</v>
      </c>
      <c r="E4" s="90" t="s">
        <v>45</v>
      </c>
      <c r="F4" s="90" t="s">
        <v>46</v>
      </c>
      <c r="G4" s="90" t="s">
        <v>47</v>
      </c>
      <c r="H4" s="90" t="s">
        <v>48</v>
      </c>
      <c r="I4" s="93" t="s">
        <v>49</v>
      </c>
      <c r="J4" s="93"/>
      <c r="K4" s="93"/>
      <c r="L4" s="93"/>
      <c r="M4" s="93"/>
      <c r="N4" s="93"/>
    </row>
    <row r="5" spans="1:14" ht="85.5" customHeight="1">
      <c r="A5" s="91"/>
      <c r="B5" s="91"/>
      <c r="C5" s="91"/>
      <c r="D5" s="91"/>
      <c r="E5" s="91"/>
      <c r="F5" s="91"/>
      <c r="G5" s="91"/>
      <c r="H5" s="91"/>
      <c r="I5" s="94" t="s">
        <v>50</v>
      </c>
      <c r="J5" s="94"/>
      <c r="K5" s="94" t="s">
        <v>51</v>
      </c>
      <c r="L5" s="94"/>
      <c r="M5" s="94" t="s">
        <v>52</v>
      </c>
      <c r="N5" s="94"/>
    </row>
    <row r="6" spans="1:14" ht="102.75" customHeight="1">
      <c r="A6" s="92"/>
      <c r="B6" s="92"/>
      <c r="C6" s="92"/>
      <c r="D6" s="92"/>
      <c r="E6" s="92"/>
      <c r="F6" s="92"/>
      <c r="G6" s="92"/>
      <c r="H6" s="92"/>
      <c r="I6" s="21" t="s">
        <v>53</v>
      </c>
      <c r="J6" s="21" t="s">
        <v>54</v>
      </c>
      <c r="K6" s="21" t="s">
        <v>53</v>
      </c>
      <c r="L6" s="21" t="s">
        <v>54</v>
      </c>
      <c r="M6" s="21" t="s">
        <v>53</v>
      </c>
      <c r="N6" s="21" t="s">
        <v>54</v>
      </c>
    </row>
    <row r="7" spans="1:14" ht="18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f>F7+1</f>
        <v>7</v>
      </c>
      <c r="H7" s="22">
        <f aca="true" t="shared" si="0" ref="H7:N7">G7+1</f>
        <v>8</v>
      </c>
      <c r="I7" s="22">
        <f t="shared" si="0"/>
        <v>9</v>
      </c>
      <c r="J7" s="22">
        <f t="shared" si="0"/>
        <v>10</v>
      </c>
      <c r="K7" s="22">
        <f t="shared" si="0"/>
        <v>11</v>
      </c>
      <c r="L7" s="22">
        <f t="shared" si="0"/>
        <v>12</v>
      </c>
      <c r="M7" s="22">
        <f t="shared" si="0"/>
        <v>13</v>
      </c>
      <c r="N7" s="22">
        <f t="shared" si="0"/>
        <v>14</v>
      </c>
    </row>
    <row r="8" spans="1:14" ht="69" customHeight="1">
      <c r="A8" s="31">
        <v>1</v>
      </c>
      <c r="B8" s="31" t="s">
        <v>58</v>
      </c>
      <c r="C8" s="32" t="s">
        <v>59</v>
      </c>
      <c r="D8" s="25" t="s">
        <v>60</v>
      </c>
      <c r="E8" s="25">
        <v>1833.72</v>
      </c>
      <c r="F8" s="25" t="s">
        <v>61</v>
      </c>
      <c r="G8" s="25" t="s">
        <v>62</v>
      </c>
      <c r="H8" s="25" t="s">
        <v>63</v>
      </c>
      <c r="I8" s="25"/>
      <c r="J8" s="25"/>
      <c r="K8" s="25" t="s">
        <v>64</v>
      </c>
      <c r="L8" s="25">
        <v>1833.72</v>
      </c>
      <c r="M8" s="25"/>
      <c r="N8" s="25"/>
    </row>
    <row r="9" spans="1:14" s="26" customFormat="1" ht="100.5" customHeight="1">
      <c r="A9" s="95">
        <v>2</v>
      </c>
      <c r="B9" s="95" t="s">
        <v>65</v>
      </c>
      <c r="C9" s="32" t="s">
        <v>66</v>
      </c>
      <c r="D9" s="25" t="s">
        <v>67</v>
      </c>
      <c r="E9" s="33" t="s">
        <v>68</v>
      </c>
      <c r="F9" s="25" t="s">
        <v>69</v>
      </c>
      <c r="G9" s="25" t="s">
        <v>70</v>
      </c>
      <c r="H9" s="25" t="s">
        <v>71</v>
      </c>
      <c r="I9" s="25"/>
      <c r="J9" s="32"/>
      <c r="K9" s="32" t="s">
        <v>72</v>
      </c>
      <c r="L9" s="32" t="s">
        <v>84</v>
      </c>
      <c r="M9" s="45"/>
      <c r="N9" s="45"/>
    </row>
    <row r="10" spans="1:14" s="26" customFormat="1" ht="97.5" customHeight="1">
      <c r="A10" s="96"/>
      <c r="B10" s="96"/>
      <c r="C10" s="32" t="s">
        <v>73</v>
      </c>
      <c r="D10" s="25" t="s">
        <v>74</v>
      </c>
      <c r="E10" s="33" t="s">
        <v>75</v>
      </c>
      <c r="F10" s="25" t="s">
        <v>76</v>
      </c>
      <c r="G10" s="25" t="s">
        <v>77</v>
      </c>
      <c r="H10" s="25" t="s">
        <v>78</v>
      </c>
      <c r="I10" s="25"/>
      <c r="J10" s="32"/>
      <c r="K10" s="32" t="s">
        <v>79</v>
      </c>
      <c r="L10" s="32" t="s">
        <v>85</v>
      </c>
      <c r="M10" s="45"/>
      <c r="N10" s="45"/>
    </row>
    <row r="11" spans="1:14" s="28" customFormat="1" ht="88.5" customHeight="1">
      <c r="A11" s="97"/>
      <c r="B11" s="97"/>
      <c r="C11" s="42" t="s">
        <v>59</v>
      </c>
      <c r="D11" s="25" t="s">
        <v>80</v>
      </c>
      <c r="E11" s="33">
        <v>11064</v>
      </c>
      <c r="F11" s="25" t="s">
        <v>81</v>
      </c>
      <c r="G11" s="25" t="s">
        <v>82</v>
      </c>
      <c r="H11" s="25" t="s">
        <v>83</v>
      </c>
      <c r="I11" s="25"/>
      <c r="J11" s="25"/>
      <c r="K11" s="25"/>
      <c r="L11" s="33">
        <v>11064</v>
      </c>
      <c r="M11" s="25"/>
      <c r="N11" s="25"/>
    </row>
    <row r="12" spans="1:14" ht="12.75">
      <c r="A12" s="41"/>
      <c r="B12" s="27" t="s">
        <v>16</v>
      </c>
      <c r="C12" s="44"/>
      <c r="D12" s="44"/>
      <c r="E12" s="24"/>
      <c r="F12" s="24"/>
      <c r="G12" s="24"/>
      <c r="H12" s="24"/>
      <c r="I12" s="24"/>
      <c r="J12" s="24"/>
      <c r="K12" s="24"/>
      <c r="L12" s="46">
        <v>28254.34</v>
      </c>
      <c r="M12" s="24"/>
      <c r="N12" s="43"/>
    </row>
    <row r="13" spans="2:14" ht="12.75">
      <c r="B13" s="40"/>
      <c r="C13" s="34"/>
      <c r="D13" s="35"/>
      <c r="E13" s="36"/>
      <c r="F13" s="37"/>
      <c r="G13" s="37"/>
      <c r="H13" s="37"/>
      <c r="I13" s="23"/>
      <c r="J13" s="24"/>
      <c r="K13" s="38"/>
      <c r="L13" s="39"/>
      <c r="M13" s="24"/>
      <c r="N13" s="24"/>
    </row>
  </sheetData>
  <sheetProtection/>
  <mergeCells count="15">
    <mergeCell ref="A2:N2"/>
    <mergeCell ref="A4:A6"/>
    <mergeCell ref="B4:B6"/>
    <mergeCell ref="C4:C6"/>
    <mergeCell ref="D4:D6"/>
    <mergeCell ref="E4:E6"/>
    <mergeCell ref="F4:F6"/>
    <mergeCell ref="G4:G6"/>
    <mergeCell ref="H4:H6"/>
    <mergeCell ref="I4:N4"/>
    <mergeCell ref="I5:J5"/>
    <mergeCell ref="K5:L5"/>
    <mergeCell ref="M5:N5"/>
    <mergeCell ref="A9:A11"/>
    <mergeCell ref="B9:B11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.875" style="0" customWidth="1"/>
    <col min="2" max="2" width="53.25390625" style="0" customWidth="1"/>
    <col min="3" max="3" width="8.875" style="0" customWidth="1"/>
    <col min="4" max="4" width="10.25390625" style="0" customWidth="1"/>
    <col min="5" max="5" width="11.00390625" style="0" customWidth="1"/>
  </cols>
  <sheetData>
    <row r="1" spans="1:5" ht="18.75">
      <c r="A1" s="59"/>
      <c r="B1" s="60"/>
      <c r="C1" s="60"/>
      <c r="D1" s="98" t="s">
        <v>242</v>
      </c>
      <c r="E1" s="98"/>
    </row>
    <row r="2" spans="1:5" ht="25.5">
      <c r="A2" s="99"/>
      <c r="B2" s="99"/>
      <c r="C2" s="99"/>
      <c r="D2" s="99"/>
      <c r="E2" s="61"/>
    </row>
    <row r="3" spans="1:5" ht="20.25">
      <c r="A3" s="100" t="s">
        <v>243</v>
      </c>
      <c r="B3" s="100"/>
      <c r="C3" s="100"/>
      <c r="D3" s="100"/>
      <c r="E3" s="100"/>
    </row>
    <row r="4" spans="1:5" ht="18.75">
      <c r="A4" s="87" t="s">
        <v>244</v>
      </c>
      <c r="B4" s="87"/>
      <c r="C4" s="87"/>
      <c r="D4" s="87"/>
      <c r="E4" s="87"/>
    </row>
    <row r="5" spans="1:5" ht="12.75">
      <c r="A5" s="101" t="s">
        <v>1</v>
      </c>
      <c r="B5" s="101"/>
      <c r="C5" s="101"/>
      <c r="D5" s="101"/>
      <c r="E5" s="101"/>
    </row>
    <row r="6" spans="1:5" ht="12.75">
      <c r="A6" s="102"/>
      <c r="B6" s="102"/>
      <c r="C6" s="62"/>
      <c r="D6" s="62"/>
      <c r="E6" s="62"/>
    </row>
    <row r="7" spans="1:5" ht="15.75">
      <c r="A7" s="103" t="s">
        <v>88</v>
      </c>
      <c r="B7" s="103"/>
      <c r="C7" s="103"/>
      <c r="D7" s="103"/>
      <c r="E7" s="103"/>
    </row>
    <row r="8" spans="1:5" ht="15.75">
      <c r="A8" s="79" t="s">
        <v>18</v>
      </c>
      <c r="B8" s="79"/>
      <c r="C8" s="79"/>
      <c r="D8" s="79"/>
      <c r="E8" s="79"/>
    </row>
    <row r="9" spans="1:5" ht="22.5">
      <c r="A9" s="6" t="s">
        <v>4</v>
      </c>
      <c r="B9" s="6" t="s">
        <v>19</v>
      </c>
      <c r="C9" s="6" t="s">
        <v>20</v>
      </c>
      <c r="D9" s="6" t="s">
        <v>89</v>
      </c>
      <c r="E9" s="6" t="s">
        <v>90</v>
      </c>
    </row>
    <row r="10" spans="1:5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</row>
    <row r="11" spans="1:5" ht="54.75" customHeight="1">
      <c r="A11" s="8" t="s">
        <v>91</v>
      </c>
      <c r="B11" s="9" t="s">
        <v>92</v>
      </c>
      <c r="C11" s="47" t="s">
        <v>22</v>
      </c>
      <c r="D11" s="48">
        <f>SUM(D12:D16)</f>
        <v>77</v>
      </c>
      <c r="E11" s="48">
        <f>SUM(E12:E16)</f>
        <v>77</v>
      </c>
    </row>
    <row r="12" spans="1:5" ht="15.75">
      <c r="A12" s="8"/>
      <c r="B12" s="9" t="s">
        <v>93</v>
      </c>
      <c r="C12" s="6" t="s">
        <v>22</v>
      </c>
      <c r="D12" s="15">
        <v>3</v>
      </c>
      <c r="E12" s="15">
        <v>3</v>
      </c>
    </row>
    <row r="13" spans="1:5" ht="15.75">
      <c r="A13" s="8"/>
      <c r="B13" s="9" t="s">
        <v>94</v>
      </c>
      <c r="C13" s="6" t="s">
        <v>22</v>
      </c>
      <c r="D13" s="15">
        <v>40</v>
      </c>
      <c r="E13" s="15">
        <v>40</v>
      </c>
    </row>
    <row r="14" spans="1:5" ht="15.75">
      <c r="A14" s="8"/>
      <c r="B14" s="9" t="s">
        <v>95</v>
      </c>
      <c r="C14" s="6" t="s">
        <v>22</v>
      </c>
      <c r="D14" s="15">
        <v>8</v>
      </c>
      <c r="E14" s="15">
        <v>8</v>
      </c>
    </row>
    <row r="15" spans="1:5" ht="15.75">
      <c r="A15" s="8"/>
      <c r="B15" s="9" t="s">
        <v>96</v>
      </c>
      <c r="C15" s="6" t="s">
        <v>22</v>
      </c>
      <c r="D15" s="15">
        <v>24</v>
      </c>
      <c r="E15" s="15">
        <v>24</v>
      </c>
    </row>
    <row r="16" spans="1:5" ht="15.75">
      <c r="A16" s="8"/>
      <c r="B16" s="9" t="s">
        <v>97</v>
      </c>
      <c r="C16" s="6" t="s">
        <v>22</v>
      </c>
      <c r="D16" s="15">
        <v>2</v>
      </c>
      <c r="E16" s="15">
        <v>2</v>
      </c>
    </row>
    <row r="17" spans="1:5" ht="45.75" customHeight="1">
      <c r="A17" s="8" t="s">
        <v>98</v>
      </c>
      <c r="B17" s="9" t="s">
        <v>99</v>
      </c>
      <c r="C17" s="47" t="s">
        <v>22</v>
      </c>
      <c r="D17" s="48">
        <f>SUM(D18:D22)</f>
        <v>75</v>
      </c>
      <c r="E17" s="48">
        <f>SUM(E18:E22)</f>
        <v>75</v>
      </c>
    </row>
    <row r="18" spans="1:5" ht="15.75">
      <c r="A18" s="8"/>
      <c r="B18" s="9" t="s">
        <v>93</v>
      </c>
      <c r="C18" s="6" t="s">
        <v>22</v>
      </c>
      <c r="D18" s="15">
        <v>3</v>
      </c>
      <c r="E18" s="15">
        <v>3</v>
      </c>
    </row>
    <row r="19" spans="1:5" ht="15.75">
      <c r="A19" s="8"/>
      <c r="B19" s="9" t="s">
        <v>94</v>
      </c>
      <c r="C19" s="6" t="s">
        <v>22</v>
      </c>
      <c r="D19" s="15">
        <v>40</v>
      </c>
      <c r="E19" s="15">
        <v>40</v>
      </c>
    </row>
    <row r="20" spans="1:5" ht="15.75">
      <c r="A20" s="8"/>
      <c r="B20" s="9" t="s">
        <v>95</v>
      </c>
      <c r="C20" s="6" t="s">
        <v>22</v>
      </c>
      <c r="D20" s="15">
        <v>8</v>
      </c>
      <c r="E20" s="15">
        <v>8</v>
      </c>
    </row>
    <row r="21" spans="1:5" ht="15.75">
      <c r="A21" s="8"/>
      <c r="B21" s="9" t="s">
        <v>96</v>
      </c>
      <c r="C21" s="6" t="s">
        <v>22</v>
      </c>
      <c r="D21" s="15">
        <v>22</v>
      </c>
      <c r="E21" s="15">
        <v>22</v>
      </c>
    </row>
    <row r="22" spans="1:5" ht="15.75">
      <c r="A22" s="8"/>
      <c r="B22" s="9" t="s">
        <v>97</v>
      </c>
      <c r="C22" s="6" t="s">
        <v>22</v>
      </c>
      <c r="D22" s="15">
        <v>2</v>
      </c>
      <c r="E22" s="15">
        <v>2</v>
      </c>
    </row>
    <row r="23" spans="1:5" ht="37.5" customHeight="1">
      <c r="A23" s="8" t="s">
        <v>100</v>
      </c>
      <c r="B23" s="9" t="s">
        <v>101</v>
      </c>
      <c r="C23" s="47" t="s">
        <v>22</v>
      </c>
      <c r="D23" s="48">
        <f>SUM(D24:D28)</f>
        <v>2</v>
      </c>
      <c r="E23" s="48">
        <f>SUM(E24:E28)</f>
        <v>2</v>
      </c>
    </row>
    <row r="24" spans="1:5" ht="15.75">
      <c r="A24" s="8"/>
      <c r="B24" s="9" t="s">
        <v>93</v>
      </c>
      <c r="C24" s="6" t="s">
        <v>22</v>
      </c>
      <c r="D24" s="17">
        <f>D12-D18</f>
        <v>0</v>
      </c>
      <c r="E24" s="17">
        <f>E12-E18</f>
        <v>0</v>
      </c>
    </row>
    <row r="25" spans="1:5" ht="15.75">
      <c r="A25" s="8"/>
      <c r="B25" s="9" t="s">
        <v>94</v>
      </c>
      <c r="C25" s="6" t="s">
        <v>22</v>
      </c>
      <c r="D25" s="17">
        <f aca="true" t="shared" si="0" ref="D25:E28">D13-D19</f>
        <v>0</v>
      </c>
      <c r="E25" s="17">
        <f t="shared" si="0"/>
        <v>0</v>
      </c>
    </row>
    <row r="26" spans="1:5" ht="15.75">
      <c r="A26" s="8"/>
      <c r="B26" s="9" t="s">
        <v>95</v>
      </c>
      <c r="C26" s="6" t="s">
        <v>22</v>
      </c>
      <c r="D26" s="17">
        <f t="shared" si="0"/>
        <v>0</v>
      </c>
      <c r="E26" s="17">
        <f t="shared" si="0"/>
        <v>0</v>
      </c>
    </row>
    <row r="27" spans="1:5" ht="15.75">
      <c r="A27" s="8"/>
      <c r="B27" s="9" t="s">
        <v>96</v>
      </c>
      <c r="C27" s="6" t="s">
        <v>22</v>
      </c>
      <c r="D27" s="17">
        <f t="shared" si="0"/>
        <v>2</v>
      </c>
      <c r="E27" s="17">
        <f t="shared" si="0"/>
        <v>2</v>
      </c>
    </row>
    <row r="28" spans="1:5" ht="15.75">
      <c r="A28" s="8"/>
      <c r="B28" s="9" t="s">
        <v>97</v>
      </c>
      <c r="C28" s="6" t="s">
        <v>22</v>
      </c>
      <c r="D28" s="17">
        <f t="shared" si="0"/>
        <v>0</v>
      </c>
      <c r="E28" s="17">
        <f t="shared" si="0"/>
        <v>0</v>
      </c>
    </row>
    <row r="29" spans="1:5" ht="25.5" customHeight="1">
      <c r="A29" s="8" t="s">
        <v>102</v>
      </c>
      <c r="B29" s="49" t="s">
        <v>103</v>
      </c>
      <c r="C29" s="6" t="s">
        <v>104</v>
      </c>
      <c r="D29" s="17">
        <f>D30+D31</f>
        <v>767</v>
      </c>
      <c r="E29" s="17">
        <f>E30+E31</f>
        <v>847</v>
      </c>
    </row>
    <row r="30" spans="1:5" ht="34.5" customHeight="1">
      <c r="A30" s="18" t="s">
        <v>105</v>
      </c>
      <c r="B30" s="68" t="s">
        <v>106</v>
      </c>
      <c r="C30" s="6" t="s">
        <v>104</v>
      </c>
      <c r="D30" s="15">
        <v>277</v>
      </c>
      <c r="E30" s="15">
        <v>277</v>
      </c>
    </row>
    <row r="31" spans="1:5" ht="54.75" customHeight="1">
      <c r="A31" s="18" t="s">
        <v>107</v>
      </c>
      <c r="B31" s="49" t="s">
        <v>248</v>
      </c>
      <c r="C31" s="6" t="s">
        <v>104</v>
      </c>
      <c r="D31" s="15">
        <v>490</v>
      </c>
      <c r="E31" s="15">
        <v>570</v>
      </c>
    </row>
    <row r="32" spans="1:5" ht="50.25" customHeight="1">
      <c r="A32" s="8" t="s">
        <v>108</v>
      </c>
      <c r="B32" s="9" t="s">
        <v>109</v>
      </c>
      <c r="C32" s="6" t="s">
        <v>110</v>
      </c>
      <c r="D32" s="17">
        <f>D33+D35+D34</f>
        <v>5369</v>
      </c>
      <c r="E32" s="17">
        <f>E33+E35+E34</f>
        <v>5369</v>
      </c>
    </row>
    <row r="33" spans="1:5" ht="45.75" customHeight="1">
      <c r="A33" s="18" t="s">
        <v>111</v>
      </c>
      <c r="B33" s="9" t="s">
        <v>112</v>
      </c>
      <c r="C33" s="6" t="s">
        <v>110</v>
      </c>
      <c r="D33" s="50">
        <v>3021</v>
      </c>
      <c r="E33" s="50">
        <v>3021</v>
      </c>
    </row>
    <row r="34" spans="1:5" ht="35.25" customHeight="1">
      <c r="A34" s="18" t="s">
        <v>113</v>
      </c>
      <c r="B34" s="9" t="s">
        <v>114</v>
      </c>
      <c r="C34" s="6"/>
      <c r="D34" s="50">
        <v>2086</v>
      </c>
      <c r="E34" s="50">
        <v>2086</v>
      </c>
    </row>
    <row r="35" spans="1:5" ht="32.25" customHeight="1">
      <c r="A35" s="18" t="s">
        <v>115</v>
      </c>
      <c r="B35" s="9" t="s">
        <v>116</v>
      </c>
      <c r="C35" s="6"/>
      <c r="D35" s="50">
        <v>262</v>
      </c>
      <c r="E35" s="50">
        <v>262</v>
      </c>
    </row>
    <row r="36" spans="1:5" ht="48" customHeight="1">
      <c r="A36" s="8" t="s">
        <v>117</v>
      </c>
      <c r="B36" s="51" t="s">
        <v>118</v>
      </c>
      <c r="C36" s="6" t="s">
        <v>119</v>
      </c>
      <c r="D36" s="17">
        <f>D40+D43</f>
        <v>60700</v>
      </c>
      <c r="E36" s="17">
        <f>E40+E43</f>
        <v>217100</v>
      </c>
    </row>
    <row r="37" spans="1:5" ht="63.75" customHeight="1">
      <c r="A37" s="8" t="s">
        <v>120</v>
      </c>
      <c r="B37" s="52" t="s">
        <v>121</v>
      </c>
      <c r="C37" s="6" t="s">
        <v>110</v>
      </c>
      <c r="D37" s="53">
        <v>5369</v>
      </c>
      <c r="E37" s="53">
        <v>5369</v>
      </c>
    </row>
    <row r="38" spans="1:5" ht="70.5" customHeight="1">
      <c r="A38" s="8" t="s">
        <v>122</v>
      </c>
      <c r="B38" s="9" t="s">
        <v>123</v>
      </c>
      <c r="C38" s="6" t="s">
        <v>124</v>
      </c>
      <c r="D38" s="54">
        <f>D36/D37</f>
        <v>11.30564350903334</v>
      </c>
      <c r="E38" s="54">
        <f>E36/E37</f>
        <v>40.43583535108959</v>
      </c>
    </row>
    <row r="39" spans="1:5" ht="61.5" customHeight="1">
      <c r="A39" s="8" t="s">
        <v>125</v>
      </c>
      <c r="B39" s="49" t="s">
        <v>126</v>
      </c>
      <c r="C39" s="6" t="s">
        <v>104</v>
      </c>
      <c r="D39" s="53">
        <v>767</v>
      </c>
      <c r="E39" s="53">
        <v>847</v>
      </c>
    </row>
    <row r="40" spans="1:5" ht="41.25" customHeight="1">
      <c r="A40" s="8" t="s">
        <v>127</v>
      </c>
      <c r="B40" s="49" t="s">
        <v>128</v>
      </c>
      <c r="C40" s="6" t="s">
        <v>119</v>
      </c>
      <c r="D40" s="15">
        <v>60700</v>
      </c>
      <c r="E40" s="15">
        <v>217100</v>
      </c>
    </row>
    <row r="41" spans="1:5" ht="57" customHeight="1">
      <c r="A41" s="8" t="s">
        <v>129</v>
      </c>
      <c r="B41" s="49" t="s">
        <v>130</v>
      </c>
      <c r="C41" s="6" t="s">
        <v>104</v>
      </c>
      <c r="D41" s="15">
        <v>767</v>
      </c>
      <c r="E41" s="15">
        <v>847</v>
      </c>
    </row>
    <row r="42" spans="1:5" ht="63.75" customHeight="1">
      <c r="A42" s="8" t="s">
        <v>131</v>
      </c>
      <c r="B42" s="52" t="s">
        <v>132</v>
      </c>
      <c r="C42" s="6" t="s">
        <v>110</v>
      </c>
      <c r="D42" s="15">
        <v>5369</v>
      </c>
      <c r="E42" s="15">
        <v>5369</v>
      </c>
    </row>
    <row r="43" spans="1:5" ht="62.25" customHeight="1">
      <c r="A43" s="8" t="s">
        <v>133</v>
      </c>
      <c r="B43" s="49" t="s">
        <v>134</v>
      </c>
      <c r="C43" s="6" t="s">
        <v>119</v>
      </c>
      <c r="D43" s="15">
        <v>0</v>
      </c>
      <c r="E43" s="15">
        <v>0</v>
      </c>
    </row>
    <row r="44" spans="1:5" ht="65.25" customHeight="1">
      <c r="A44" s="8" t="s">
        <v>135</v>
      </c>
      <c r="B44" s="49" t="s">
        <v>136</v>
      </c>
      <c r="C44" s="6" t="s">
        <v>104</v>
      </c>
      <c r="D44" s="15">
        <v>0</v>
      </c>
      <c r="E44" s="15">
        <v>0</v>
      </c>
    </row>
    <row r="45" spans="1:5" ht="57" customHeight="1">
      <c r="A45" s="8" t="s">
        <v>137</v>
      </c>
      <c r="B45" s="52" t="s">
        <v>138</v>
      </c>
      <c r="C45" s="6" t="s">
        <v>110</v>
      </c>
      <c r="D45" s="15">
        <v>0</v>
      </c>
      <c r="E45" s="15">
        <v>0</v>
      </c>
    </row>
    <row r="46" spans="1:5" ht="48" customHeight="1">
      <c r="A46" s="8" t="s">
        <v>139</v>
      </c>
      <c r="B46" s="55" t="s">
        <v>140</v>
      </c>
      <c r="C46" s="6" t="s">
        <v>40</v>
      </c>
      <c r="D46" s="17">
        <f>D40/D36*100</f>
        <v>100</v>
      </c>
      <c r="E46" s="17">
        <f>E40/E36*100</f>
        <v>100</v>
      </c>
    </row>
    <row r="47" spans="1:5" ht="48.75" customHeight="1">
      <c r="A47" s="8" t="s">
        <v>141</v>
      </c>
      <c r="B47" s="51" t="s">
        <v>142</v>
      </c>
      <c r="C47" s="6" t="s">
        <v>143</v>
      </c>
      <c r="D47" s="17">
        <f>D50+D52</f>
        <v>292.9</v>
      </c>
      <c r="E47" s="17">
        <f>E50+E52</f>
        <v>878.5</v>
      </c>
    </row>
    <row r="48" spans="1:5" ht="56.25" customHeight="1">
      <c r="A48" s="8" t="s">
        <v>144</v>
      </c>
      <c r="B48" s="52" t="s">
        <v>145</v>
      </c>
      <c r="C48" s="6" t="s">
        <v>110</v>
      </c>
      <c r="D48" s="53">
        <v>5237</v>
      </c>
      <c r="E48" s="53">
        <v>5237</v>
      </c>
    </row>
    <row r="49" spans="1:5" ht="63.75" customHeight="1">
      <c r="A49" s="8" t="s">
        <v>146</v>
      </c>
      <c r="B49" s="9" t="s">
        <v>147</v>
      </c>
      <c r="C49" s="6" t="s">
        <v>148</v>
      </c>
      <c r="D49" s="54">
        <f>D47/D48</f>
        <v>0.05592896696582012</v>
      </c>
      <c r="E49" s="54">
        <f>E47/E48</f>
        <v>0.16774871109413786</v>
      </c>
    </row>
    <row r="50" spans="1:5" ht="82.5" customHeight="1">
      <c r="A50" s="8" t="s">
        <v>149</v>
      </c>
      <c r="B50" s="49" t="s">
        <v>150</v>
      </c>
      <c r="C50" s="6" t="s">
        <v>143</v>
      </c>
      <c r="D50" s="15">
        <v>76.9</v>
      </c>
      <c r="E50" s="15">
        <v>197.9</v>
      </c>
    </row>
    <row r="51" spans="1:5" ht="75.75" customHeight="1">
      <c r="A51" s="8" t="s">
        <v>151</v>
      </c>
      <c r="B51" s="52" t="s">
        <v>152</v>
      </c>
      <c r="C51" s="6" t="s">
        <v>110</v>
      </c>
      <c r="D51" s="15">
        <v>851</v>
      </c>
      <c r="E51" s="15">
        <v>851</v>
      </c>
    </row>
    <row r="52" spans="1:5" ht="74.25" customHeight="1">
      <c r="A52" s="8" t="s">
        <v>153</v>
      </c>
      <c r="B52" s="49" t="s">
        <v>154</v>
      </c>
      <c r="C52" s="6" t="s">
        <v>143</v>
      </c>
      <c r="D52" s="15">
        <v>216</v>
      </c>
      <c r="E52" s="15">
        <v>680.6</v>
      </c>
    </row>
    <row r="53" spans="1:5" ht="65.25" customHeight="1">
      <c r="A53" s="8" t="s">
        <v>155</v>
      </c>
      <c r="B53" s="52" t="s">
        <v>156</v>
      </c>
      <c r="C53" s="6" t="s">
        <v>110</v>
      </c>
      <c r="D53" s="15">
        <v>4386</v>
      </c>
      <c r="E53" s="15">
        <v>4386</v>
      </c>
    </row>
    <row r="54" spans="1:5" ht="73.5" customHeight="1">
      <c r="A54" s="8" t="s">
        <v>157</v>
      </c>
      <c r="B54" s="55" t="s">
        <v>158</v>
      </c>
      <c r="C54" s="6" t="s">
        <v>40</v>
      </c>
      <c r="D54" s="17">
        <f>D50/D47*100</f>
        <v>26.25469443496074</v>
      </c>
      <c r="E54" s="17">
        <f>E50/E47*100</f>
        <v>22.52703471826978</v>
      </c>
    </row>
    <row r="55" spans="1:5" ht="56.25" customHeight="1">
      <c r="A55" s="8" t="s">
        <v>159</v>
      </c>
      <c r="B55" s="51" t="s">
        <v>160</v>
      </c>
      <c r="C55" s="6" t="s">
        <v>161</v>
      </c>
      <c r="D55" s="17">
        <f>D59+D61</f>
        <v>551</v>
      </c>
      <c r="E55" s="17">
        <f>E59+E61</f>
        <v>1809.3</v>
      </c>
    </row>
    <row r="56" spans="1:5" ht="60.75" customHeight="1">
      <c r="A56" s="8" t="s">
        <v>162</v>
      </c>
      <c r="B56" s="49" t="s">
        <v>163</v>
      </c>
      <c r="C56" s="6" t="s">
        <v>104</v>
      </c>
      <c r="D56" s="53">
        <v>277</v>
      </c>
      <c r="E56" s="53">
        <v>277</v>
      </c>
    </row>
    <row r="57" spans="1:5" ht="61.5" customHeight="1">
      <c r="A57" s="8" t="s">
        <v>164</v>
      </c>
      <c r="B57" s="49" t="s">
        <v>165</v>
      </c>
      <c r="C57" s="6" t="s">
        <v>104</v>
      </c>
      <c r="D57" s="53">
        <v>490</v>
      </c>
      <c r="E57" s="53">
        <v>570</v>
      </c>
    </row>
    <row r="58" spans="1:5" ht="66.75" customHeight="1">
      <c r="A58" s="8" t="s">
        <v>166</v>
      </c>
      <c r="B58" s="49" t="s">
        <v>167</v>
      </c>
      <c r="C58" s="6" t="s">
        <v>168</v>
      </c>
      <c r="D58" s="17">
        <f>D55/(D56+D57)</f>
        <v>0.7183833116036505</v>
      </c>
      <c r="E58" s="17">
        <f>E55/(E56+E57)</f>
        <v>2.1361275088547815</v>
      </c>
    </row>
    <row r="59" spans="1:5" ht="72.75" customHeight="1">
      <c r="A59" s="8" t="s">
        <v>169</v>
      </c>
      <c r="B59" s="49" t="s">
        <v>170</v>
      </c>
      <c r="C59" s="6" t="s">
        <v>161</v>
      </c>
      <c r="D59" s="15">
        <v>531</v>
      </c>
      <c r="E59" s="15">
        <v>1750.3</v>
      </c>
    </row>
    <row r="60" spans="1:5" ht="75.75" customHeight="1">
      <c r="A60" s="8" t="s">
        <v>171</v>
      </c>
      <c r="B60" s="49" t="s">
        <v>172</v>
      </c>
      <c r="C60" s="6" t="s">
        <v>104</v>
      </c>
      <c r="D60" s="15">
        <v>440</v>
      </c>
      <c r="E60" s="15">
        <v>520</v>
      </c>
    </row>
    <row r="61" spans="1:5" ht="71.25" customHeight="1">
      <c r="A61" s="8" t="s">
        <v>173</v>
      </c>
      <c r="B61" s="49" t="s">
        <v>174</v>
      </c>
      <c r="C61" s="6" t="s">
        <v>161</v>
      </c>
      <c r="D61" s="15">
        <v>20</v>
      </c>
      <c r="E61" s="15">
        <v>59</v>
      </c>
    </row>
    <row r="62" spans="1:5" ht="93" customHeight="1">
      <c r="A62" s="8" t="s">
        <v>175</v>
      </c>
      <c r="B62" s="49" t="s">
        <v>176</v>
      </c>
      <c r="C62" s="6" t="s">
        <v>104</v>
      </c>
      <c r="D62" s="15">
        <v>50</v>
      </c>
      <c r="E62" s="15">
        <v>50</v>
      </c>
    </row>
    <row r="63" spans="1:5" ht="61.5" customHeight="1">
      <c r="A63" s="8" t="s">
        <v>177</v>
      </c>
      <c r="B63" s="55" t="s">
        <v>178</v>
      </c>
      <c r="C63" s="6" t="s">
        <v>40</v>
      </c>
      <c r="D63" s="17">
        <f>D59/D55*100</f>
        <v>96.37023593466425</v>
      </c>
      <c r="E63" s="17">
        <f>E59/E55*100</f>
        <v>96.73907035870226</v>
      </c>
    </row>
    <row r="64" spans="1:5" ht="56.25" customHeight="1">
      <c r="A64" s="8" t="s">
        <v>179</v>
      </c>
      <c r="B64" s="51" t="s">
        <v>180</v>
      </c>
      <c r="C64" s="6" t="s">
        <v>161</v>
      </c>
      <c r="D64" s="17">
        <f>D68+D70</f>
        <v>27</v>
      </c>
      <c r="E64" s="17">
        <f>E68+E70</f>
        <v>100</v>
      </c>
    </row>
    <row r="65" spans="1:5" ht="61.5" customHeight="1">
      <c r="A65" s="8" t="s">
        <v>181</v>
      </c>
      <c r="B65" s="49" t="s">
        <v>182</v>
      </c>
      <c r="C65" s="6" t="s">
        <v>104</v>
      </c>
      <c r="D65" s="53">
        <v>83</v>
      </c>
      <c r="E65" s="53">
        <v>83</v>
      </c>
    </row>
    <row r="66" spans="1:5" ht="78.75" customHeight="1">
      <c r="A66" s="8" t="s">
        <v>183</v>
      </c>
      <c r="B66" s="49" t="s">
        <v>184</v>
      </c>
      <c r="C66" s="6" t="s">
        <v>104</v>
      </c>
      <c r="D66" s="53">
        <v>45</v>
      </c>
      <c r="E66" s="53">
        <v>45</v>
      </c>
    </row>
    <row r="67" spans="1:5" ht="69" customHeight="1">
      <c r="A67" s="8" t="s">
        <v>185</v>
      </c>
      <c r="B67" s="49" t="s">
        <v>186</v>
      </c>
      <c r="C67" s="6" t="s">
        <v>168</v>
      </c>
      <c r="D67" s="17">
        <f>D64/(D65+D66)</f>
        <v>0.2109375</v>
      </c>
      <c r="E67" s="17">
        <f>E64/(E65+E66)</f>
        <v>0.78125</v>
      </c>
    </row>
    <row r="68" spans="1:5" ht="66" customHeight="1">
      <c r="A68" s="8" t="s">
        <v>187</v>
      </c>
      <c r="B68" s="49" t="s">
        <v>188</v>
      </c>
      <c r="C68" s="6" t="s">
        <v>161</v>
      </c>
      <c r="D68" s="15">
        <v>27</v>
      </c>
      <c r="E68" s="15">
        <v>100</v>
      </c>
    </row>
    <row r="69" spans="1:5" ht="78.75" customHeight="1">
      <c r="A69" s="8" t="s">
        <v>189</v>
      </c>
      <c r="B69" s="49" t="s">
        <v>190</v>
      </c>
      <c r="C69" s="6" t="s">
        <v>104</v>
      </c>
      <c r="D69" s="15">
        <v>128</v>
      </c>
      <c r="E69" s="15">
        <v>128</v>
      </c>
    </row>
    <row r="70" spans="1:5" ht="77.25" customHeight="1">
      <c r="A70" s="8" t="s">
        <v>191</v>
      </c>
      <c r="B70" s="49" t="s">
        <v>192</v>
      </c>
      <c r="C70" s="6" t="s">
        <v>161</v>
      </c>
      <c r="D70" s="15">
        <v>0</v>
      </c>
      <c r="E70" s="15">
        <v>0</v>
      </c>
    </row>
    <row r="71" spans="1:5" ht="69" customHeight="1">
      <c r="A71" s="8" t="s">
        <v>193</v>
      </c>
      <c r="B71" s="49" t="s">
        <v>194</v>
      </c>
      <c r="C71" s="6" t="s">
        <v>104</v>
      </c>
      <c r="D71" s="15">
        <v>0</v>
      </c>
      <c r="E71" s="15">
        <v>0</v>
      </c>
    </row>
    <row r="72" spans="1:5" ht="25.5">
      <c r="A72" s="8" t="s">
        <v>195</v>
      </c>
      <c r="B72" s="55" t="s">
        <v>196</v>
      </c>
      <c r="C72" s="6" t="s">
        <v>40</v>
      </c>
      <c r="D72" s="17">
        <f>D68/D64*100</f>
        <v>100</v>
      </c>
      <c r="E72" s="17">
        <f>E68/E64*100</f>
        <v>100</v>
      </c>
    </row>
    <row r="73" spans="1:5" ht="15.75">
      <c r="A73" s="8" t="s">
        <v>197</v>
      </c>
      <c r="B73" s="51" t="s">
        <v>198</v>
      </c>
      <c r="C73" s="6" t="s">
        <v>161</v>
      </c>
      <c r="D73" s="15">
        <v>466</v>
      </c>
      <c r="E73" s="15">
        <v>1740</v>
      </c>
    </row>
    <row r="74" spans="1:5" ht="15.75">
      <c r="A74" s="8" t="s">
        <v>199</v>
      </c>
      <c r="B74" s="51" t="s">
        <v>200</v>
      </c>
      <c r="C74" s="6" t="s">
        <v>161</v>
      </c>
      <c r="D74" s="56">
        <f>D81+D83</f>
        <v>5200</v>
      </c>
      <c r="E74" s="56">
        <f>E81+E83</f>
        <v>13800</v>
      </c>
    </row>
    <row r="75" spans="1:5" ht="57" customHeight="1">
      <c r="A75" s="8" t="s">
        <v>201</v>
      </c>
      <c r="B75" s="49" t="s">
        <v>202</v>
      </c>
      <c r="C75" s="6" t="s">
        <v>161</v>
      </c>
      <c r="D75" s="57">
        <v>5200</v>
      </c>
      <c r="E75" s="57">
        <v>13800</v>
      </c>
    </row>
    <row r="76" spans="1:5" ht="39.75" customHeight="1">
      <c r="A76" s="8" t="s">
        <v>203</v>
      </c>
      <c r="B76" s="49" t="s">
        <v>204</v>
      </c>
      <c r="C76" s="6" t="s">
        <v>104</v>
      </c>
      <c r="D76" s="57">
        <v>26</v>
      </c>
      <c r="E76" s="57">
        <v>26</v>
      </c>
    </row>
    <row r="77" spans="1:5" ht="39.75" customHeight="1">
      <c r="A77" s="8" t="s">
        <v>205</v>
      </c>
      <c r="B77" s="49" t="s">
        <v>206</v>
      </c>
      <c r="C77" s="6" t="s">
        <v>104</v>
      </c>
      <c r="D77" s="57">
        <v>30</v>
      </c>
      <c r="E77" s="57">
        <v>30</v>
      </c>
    </row>
    <row r="78" spans="1:5" ht="58.5" customHeight="1">
      <c r="A78" s="8" t="s">
        <v>207</v>
      </c>
      <c r="B78" s="49" t="s">
        <v>208</v>
      </c>
      <c r="C78" s="6" t="s">
        <v>110</v>
      </c>
      <c r="D78" s="57">
        <v>510</v>
      </c>
      <c r="E78" s="57">
        <v>510</v>
      </c>
    </row>
    <row r="79" spans="1:5" ht="47.25" customHeight="1">
      <c r="A79" s="8" t="s">
        <v>209</v>
      </c>
      <c r="B79" s="49" t="s">
        <v>210</v>
      </c>
      <c r="C79" s="6" t="s">
        <v>110</v>
      </c>
      <c r="D79" s="57">
        <v>510</v>
      </c>
      <c r="E79" s="57">
        <v>510</v>
      </c>
    </row>
    <row r="80" spans="1:5" ht="61.5" customHeight="1">
      <c r="A80" s="8" t="s">
        <v>211</v>
      </c>
      <c r="B80" s="49" t="s">
        <v>212</v>
      </c>
      <c r="C80" s="6" t="s">
        <v>213</v>
      </c>
      <c r="D80" s="56">
        <f>D74/(D76+D77)</f>
        <v>92.85714285714286</v>
      </c>
      <c r="E80" s="56">
        <f>E74/(E76+E77)</f>
        <v>246.42857142857142</v>
      </c>
    </row>
    <row r="81" spans="1:5" ht="48" customHeight="1">
      <c r="A81" s="8" t="s">
        <v>214</v>
      </c>
      <c r="B81" s="49" t="s">
        <v>215</v>
      </c>
      <c r="C81" s="6" t="s">
        <v>161</v>
      </c>
      <c r="D81" s="58">
        <v>5200</v>
      </c>
      <c r="E81" s="58">
        <v>13800</v>
      </c>
    </row>
    <row r="82" spans="1:5" ht="73.5" customHeight="1">
      <c r="A82" s="8" t="s">
        <v>216</v>
      </c>
      <c r="B82" s="52" t="s">
        <v>217</v>
      </c>
      <c r="C82" s="6" t="s">
        <v>110</v>
      </c>
      <c r="D82" s="58">
        <v>510</v>
      </c>
      <c r="E82" s="58">
        <v>510</v>
      </c>
    </row>
    <row r="83" spans="1:5" ht="81" customHeight="1">
      <c r="A83" s="8" t="s">
        <v>218</v>
      </c>
      <c r="B83" s="49" t="s">
        <v>219</v>
      </c>
      <c r="C83" s="6" t="s">
        <v>161</v>
      </c>
      <c r="D83" s="15">
        <v>0</v>
      </c>
      <c r="E83" s="15">
        <v>0</v>
      </c>
    </row>
    <row r="84" spans="1:5" ht="78" customHeight="1">
      <c r="A84" s="8" t="s">
        <v>220</v>
      </c>
      <c r="B84" s="52" t="s">
        <v>221</v>
      </c>
      <c r="C84" s="6" t="s">
        <v>110</v>
      </c>
      <c r="D84" s="15">
        <v>0</v>
      </c>
      <c r="E84" s="15">
        <v>0</v>
      </c>
    </row>
    <row r="85" spans="1:5" ht="66.75" customHeight="1">
      <c r="A85" s="8" t="s">
        <v>222</v>
      </c>
      <c r="B85" s="55" t="s">
        <v>223</v>
      </c>
      <c r="C85" s="6" t="s">
        <v>40</v>
      </c>
      <c r="D85" s="17">
        <f>D81/D74*100</f>
        <v>100</v>
      </c>
      <c r="E85" s="17">
        <f>E81/E74*100</f>
        <v>100</v>
      </c>
    </row>
    <row r="86" spans="1:5" ht="71.25" customHeight="1">
      <c r="A86" s="8" t="s">
        <v>224</v>
      </c>
      <c r="B86" s="55" t="s">
        <v>225</v>
      </c>
      <c r="C86" s="6" t="s">
        <v>226</v>
      </c>
      <c r="D86" s="53">
        <v>0</v>
      </c>
      <c r="E86" s="53">
        <v>0</v>
      </c>
    </row>
    <row r="87" spans="1:5" ht="62.25" customHeight="1">
      <c r="A87" s="8" t="s">
        <v>227</v>
      </c>
      <c r="B87" s="9" t="s">
        <v>228</v>
      </c>
      <c r="C87" s="6" t="s">
        <v>22</v>
      </c>
      <c r="D87" s="15">
        <v>18</v>
      </c>
      <c r="E87" s="15">
        <v>18</v>
      </c>
    </row>
    <row r="88" spans="1:5" ht="15.75">
      <c r="A88" s="18" t="s">
        <v>229</v>
      </c>
      <c r="B88" s="69" t="s">
        <v>230</v>
      </c>
      <c r="C88" s="6" t="s">
        <v>22</v>
      </c>
      <c r="D88" s="15">
        <v>7</v>
      </c>
      <c r="E88" s="15">
        <v>7</v>
      </c>
    </row>
    <row r="89" spans="1:5" ht="15.75">
      <c r="A89" s="18" t="s">
        <v>231</v>
      </c>
      <c r="B89" s="70" t="s">
        <v>232</v>
      </c>
      <c r="C89" s="6" t="s">
        <v>22</v>
      </c>
      <c r="D89" s="15">
        <v>1</v>
      </c>
      <c r="E89" s="15">
        <v>1</v>
      </c>
    </row>
    <row r="90" spans="1:5" ht="56.25" customHeight="1">
      <c r="A90" s="8" t="s">
        <v>233</v>
      </c>
      <c r="B90" s="9" t="s">
        <v>234</v>
      </c>
      <c r="C90" s="6" t="s">
        <v>22</v>
      </c>
      <c r="D90" s="15">
        <v>31</v>
      </c>
      <c r="E90" s="15">
        <v>31</v>
      </c>
    </row>
    <row r="91" spans="1:5" ht="68.25" customHeight="1">
      <c r="A91" s="8" t="s">
        <v>235</v>
      </c>
      <c r="B91" s="55" t="s">
        <v>236</v>
      </c>
      <c r="C91" s="6" t="s">
        <v>22</v>
      </c>
      <c r="D91" s="15">
        <v>15</v>
      </c>
      <c r="E91" s="15">
        <v>15</v>
      </c>
    </row>
    <row r="92" spans="1:5" ht="120.75" customHeight="1">
      <c r="A92" s="8" t="s">
        <v>237</v>
      </c>
      <c r="B92" s="55" t="s">
        <v>238</v>
      </c>
      <c r="C92" s="6" t="s">
        <v>239</v>
      </c>
      <c r="D92" s="15">
        <v>0</v>
      </c>
      <c r="E92" s="15">
        <v>0</v>
      </c>
    </row>
    <row r="93" spans="1:5" ht="68.25" customHeight="1">
      <c r="A93" s="8" t="s">
        <v>240</v>
      </c>
      <c r="B93" s="55" t="s">
        <v>241</v>
      </c>
      <c r="C93" s="6" t="s">
        <v>239</v>
      </c>
      <c r="D93" s="15">
        <v>0</v>
      </c>
      <c r="E93" s="15">
        <v>0</v>
      </c>
    </row>
    <row r="94" spans="1:5" ht="15.75">
      <c r="A94" s="63"/>
      <c r="C94" s="64"/>
      <c r="D94" s="65"/>
      <c r="E94" s="65"/>
    </row>
    <row r="95" spans="1:5" ht="15.75">
      <c r="A95" s="63"/>
      <c r="B95" s="66"/>
      <c r="C95" s="67"/>
      <c r="D95" s="65"/>
      <c r="E95" s="65"/>
    </row>
    <row r="96" spans="1:5" ht="15.75">
      <c r="A96" s="63"/>
      <c r="B96" s="66"/>
      <c r="C96" s="67"/>
      <c r="D96" s="65"/>
      <c r="E96" s="65"/>
    </row>
    <row r="97" spans="1:5" ht="18.75">
      <c r="A97" s="104" t="s">
        <v>245</v>
      </c>
      <c r="B97" s="104"/>
      <c r="C97" s="105" t="s">
        <v>246</v>
      </c>
      <c r="D97" s="105"/>
      <c r="E97" s="105"/>
    </row>
    <row r="98" spans="1:5" ht="12.75">
      <c r="A98" s="106"/>
      <c r="B98" s="106"/>
      <c r="C98" s="105" t="s">
        <v>247</v>
      </c>
      <c r="D98" s="105"/>
      <c r="E98" s="105"/>
    </row>
  </sheetData>
  <sheetProtection/>
  <mergeCells count="12">
    <mergeCell ref="A7:E7"/>
    <mergeCell ref="A8:E8"/>
    <mergeCell ref="A97:B97"/>
    <mergeCell ref="C97:E97"/>
    <mergeCell ref="A98:B98"/>
    <mergeCell ref="C98:E98"/>
    <mergeCell ref="D1:E1"/>
    <mergeCell ref="A2:D2"/>
    <mergeCell ref="A3:E3"/>
    <mergeCell ref="A4:E4"/>
    <mergeCell ref="A5:E5"/>
    <mergeCell ref="A6:B6"/>
  </mergeCells>
  <printOptions/>
  <pageMargins left="0.7" right="0.7" top="0.75" bottom="0.75" header="0.3" footer="0.3"/>
  <pageSetup fitToHeight="0" fitToWidth="0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Государственная программа Республики Марий Эл "Энергосбережение и повышение энергетической эффективности на 2013-2020 годы"</dc:title>
  <dc:subject/>
  <dc:creator>LauksLA</dc:creator>
  <cp:keywords/>
  <dc:description/>
  <cp:lastModifiedBy>u42202</cp:lastModifiedBy>
  <cp:lastPrinted>2016-01-19T06:26:34Z</cp:lastPrinted>
  <dcterms:created xsi:type="dcterms:W3CDTF">2014-04-04T13:17:56Z</dcterms:created>
  <dcterms:modified xsi:type="dcterms:W3CDTF">2016-09-13T10:36:52Z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XXJ7TYMEEKJ2-5466-9</vt:lpwstr>
  </property>
  <property fmtid="{D5CDD505-2E9C-101B-9397-08002B2CF9AE}" pid="4" name="_dlc_DocIdItemGu">
    <vt:lpwstr>c65bedeb-fa49-413e-abad-da19700c891d</vt:lpwstr>
  </property>
  <property fmtid="{D5CDD505-2E9C-101B-9397-08002B2CF9AE}" pid="5" name="_dlc_DocIdU">
    <vt:lpwstr>https://vip.gov.mari.ru/fgszn/_layouts/DocIdRedir.aspx?ID=XXJ7TYMEEKJ2-5466-9, XXJ7TYMEEKJ2-5466-9</vt:lpwstr>
  </property>
  <property fmtid="{D5CDD505-2E9C-101B-9397-08002B2CF9AE}" pid="6" name="Пап">
    <vt:lpwstr>2015 год</vt:lpwstr>
  </property>
  <property fmtid="{D5CDD505-2E9C-101B-9397-08002B2CF9AE}" pid="7" name="Описан">
    <vt:lpwstr>Информация о реализации мероприятий государственной программы Республики Марий Эл "Энергосбережение и повышение энергетической эффективности на 2013-2020 гг."</vt:lpwstr>
  </property>
</Properties>
</file>