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<sst xmlns="http://schemas.openxmlformats.org/spreadsheetml/2006/main" count="44" uniqueCount="36">
  <si>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10.10.2019 14:46:04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</si>
  <si>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</si>
  <si>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</si>
  <si>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</si>
  <si>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Суворовский (№ 8)</t>
  </si>
  <si>
    <t>По состоянию на 04.10.2019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</si>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</sst>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9.140625" style="0" customWidth="1"/>
    <col min="4" max="10" width="11.140625" style="0" customWidth="1"/>
    <col min="11" max="11" width="14.7109375" style="0" customWidth="1"/>
  </cols>
  <sheetData>
    <row r="1" ht="15" customHeight="1">
      <c r="K1" s="1" t="s">
        <v>0</v>
      </c>
    </row>
    <row r="2" spans="1:11" ht="12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ht="15">
      <c r="K6" s="2" t="s">
        <v>5</v>
      </c>
    </row>
    <row r="7" ht="15">
      <c r="K7" s="2" t="s">
        <v>6</v>
      </c>
    </row>
    <row r="8" spans="1:11" ht="50.25">
      <c r="A8" s="3" t="str">
        <f>"№ строки"</f>
        <v>№ строки</v>
      </c>
      <c r="B8" s="3" t="str">
        <f>"Строка финансового отчета"</f>
        <v>Строка финансового отчета</v>
      </c>
      <c r="C8" s="3" t="str">
        <f>"Шифр строки"</f>
        <v>Шифр строки</v>
      </c>
      <c r="D8" s="3" t="str">
        <f>"Итого по кандидатам"</f>
        <v>Итого по кандидатам</v>
      </c>
      <c r="E8" s="4" t="str">
        <f>"Бирюков Александр Владимирович"</f>
        <v>Бирюков Александр Владимирович</v>
      </c>
      <c r="F8" s="4" t="str">
        <f>"Бондарчук Игорь Леонидович"</f>
        <v>Бондарчук Игорь Леонидович</v>
      </c>
      <c r="G8" s="4" t="str">
        <f>"Григорьева Светлана Васильевна"</f>
        <v>Григорьева Светлана Васильевна</v>
      </c>
      <c r="H8" s="4" t="str">
        <f>"Кандаков Андрей Анатольевич"</f>
        <v>Кандаков Андрей Анатольевич</v>
      </c>
      <c r="I8" s="4" t="str">
        <f>"Пертюков Павел Александрович"</f>
        <v>Пертюков Павел Александрович</v>
      </c>
      <c r="J8" s="4" t="str">
        <f>"Рыбаков Владимир Вячеславович"</f>
        <v>Рыбаков Владимир Вячеславович</v>
      </c>
      <c r="K8" s="4" t="str">
        <f>"Самокаев Валерий Николаевич"</f>
        <v>Самокаев Валерий Николаевич</v>
      </c>
    </row>
    <row r="9" spans="1:11" ht="15">
      <c r="A9" s="5" t="s">
        <v>7</v>
      </c>
      <c r="B9" s="3" t="str">
        <f>"2"</f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ht="38.25">
      <c r="A10" s="6" t="s">
        <v>7</v>
      </c>
      <c r="B10" s="7" t="str">
        <f>"1 Поступило средств в избирательный фонд, всего"</f>
        <v>1 Поступило средств в избирательный фонд, всего</v>
      </c>
      <c r="C10" s="8">
        <v>10</v>
      </c>
      <c r="D10" s="9">
        <v>612610</v>
      </c>
      <c r="E10" s="9">
        <v>0</v>
      </c>
      <c r="F10" s="9">
        <v>388000</v>
      </c>
      <c r="G10" s="9">
        <v>1500</v>
      </c>
      <c r="H10" s="9">
        <v>4610</v>
      </c>
      <c r="I10" s="9">
        <v>108000</v>
      </c>
      <c r="J10" s="9">
        <v>100500</v>
      </c>
      <c r="K10" s="9">
        <v>10000</v>
      </c>
    </row>
    <row r="11" spans="1:11" ht="15">
      <c r="A11" s="6" t="s">
        <v>8</v>
      </c>
      <c r="B11" s="8" t="str">
        <f>"в том числе"</f>
        <v>в том числе</v>
      </c>
      <c r="C11" s="8"/>
      <c r="D11" s="9"/>
      <c r="E11" s="9"/>
      <c r="F11" s="9"/>
      <c r="G11" s="9"/>
      <c r="H11" s="9"/>
      <c r="I11" s="9"/>
      <c r="J11" s="9"/>
      <c r="K11" s="9"/>
    </row>
    <row r="12" spans="1:11" ht="76.5">
      <c r="A12" s="6" t="s">
        <v>9</v>
      </c>
      <c r="B12" s="7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8">
        <v>20</v>
      </c>
      <c r="D12" s="9">
        <v>612610</v>
      </c>
      <c r="E12" s="9">
        <v>0</v>
      </c>
      <c r="F12" s="9">
        <v>388000</v>
      </c>
      <c r="G12" s="9">
        <v>1500</v>
      </c>
      <c r="H12" s="9">
        <v>4610</v>
      </c>
      <c r="I12" s="9">
        <v>108000</v>
      </c>
      <c r="J12" s="9">
        <v>100500</v>
      </c>
      <c r="K12" s="9">
        <v>10000</v>
      </c>
    </row>
    <row r="13" spans="1:11" ht="15">
      <c r="A13" s="6" t="s">
        <v>8</v>
      </c>
      <c r="B13" s="8" t="str">
        <f>"из них"</f>
        <v>из них</v>
      </c>
      <c r="C13" s="8"/>
      <c r="D13" s="9"/>
      <c r="E13" s="9"/>
      <c r="F13" s="9"/>
      <c r="G13" s="9"/>
      <c r="H13" s="9"/>
      <c r="I13" s="9"/>
      <c r="J13" s="9"/>
      <c r="K13" s="9"/>
    </row>
    <row r="14" spans="1:11" ht="51">
      <c r="A14" s="6" t="s">
        <v>10</v>
      </c>
      <c r="B14" s="7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8">
        <v>30</v>
      </c>
      <c r="D14" s="9">
        <v>142110</v>
      </c>
      <c r="E14" s="9">
        <v>0</v>
      </c>
      <c r="F14" s="9">
        <v>18000</v>
      </c>
      <c r="G14" s="9">
        <v>1500</v>
      </c>
      <c r="H14" s="9">
        <v>4610</v>
      </c>
      <c r="I14" s="9">
        <v>8000</v>
      </c>
      <c r="J14" s="9">
        <v>100000</v>
      </c>
      <c r="K14" s="9">
        <v>10000</v>
      </c>
    </row>
    <row r="15" spans="1:11" ht="38.25">
      <c r="A15" s="6" t="s">
        <v>11</v>
      </c>
      <c r="B15" s="7" t="str">
        <f>"1.1.2 Добровольные пожертвования гражданина"</f>
        <v>1.1.2 Добровольные пожертвования гражданина</v>
      </c>
      <c r="C15" s="8">
        <v>40</v>
      </c>
      <c r="D15" s="9">
        <v>100500</v>
      </c>
      <c r="E15" s="9">
        <v>0</v>
      </c>
      <c r="F15" s="9">
        <v>0</v>
      </c>
      <c r="G15" s="9">
        <v>0</v>
      </c>
      <c r="H15" s="9">
        <v>0</v>
      </c>
      <c r="I15" s="9">
        <v>100000</v>
      </c>
      <c r="J15" s="9">
        <v>500</v>
      </c>
      <c r="K15" s="9">
        <v>0</v>
      </c>
    </row>
    <row r="16" spans="1:11" ht="38.25">
      <c r="A16" s="6" t="s">
        <v>12</v>
      </c>
      <c r="B16" s="7" t="str">
        <f>"1.1.3 Добровольные пожертвования юридического лица"</f>
        <v>1.1.3 Добровольные пожертвования юридического лица</v>
      </c>
      <c r="C16" s="8">
        <v>50</v>
      </c>
      <c r="D16" s="9">
        <v>370000</v>
      </c>
      <c r="E16" s="9">
        <v>0</v>
      </c>
      <c r="F16" s="9">
        <v>370000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02">
      <c r="A17" s="6" t="s">
        <v>13</v>
      </c>
      <c r="B17" s="7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8">
        <v>60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">
      <c r="A18" s="6" t="s">
        <v>8</v>
      </c>
      <c r="B18" s="8" t="str">
        <f>"из них"</f>
        <v>из них</v>
      </c>
      <c r="C18" s="8"/>
      <c r="D18" s="9"/>
      <c r="E18" s="9"/>
      <c r="F18" s="9"/>
      <c r="G18" s="9"/>
      <c r="H18" s="9"/>
      <c r="I18" s="9"/>
      <c r="J18" s="9"/>
      <c r="K18" s="9"/>
    </row>
    <row r="19" spans="1:11" ht="51">
      <c r="A19" s="6" t="s">
        <v>14</v>
      </c>
      <c r="B19" s="7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8">
        <v>70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25.5">
      <c r="A20" s="6" t="s">
        <v>15</v>
      </c>
      <c r="B20" s="7" t="str">
        <f>"1.2.2 Средства гражданина"</f>
        <v>1.2.2 Средства гражданина</v>
      </c>
      <c r="C20" s="8">
        <v>80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25.5">
      <c r="A21" s="6" t="s">
        <v>16</v>
      </c>
      <c r="B21" s="7" t="str">
        <f>"1.2.3 Средства юридического лица"</f>
        <v>1.2.3 Средства юридического лица</v>
      </c>
      <c r="C21" s="8">
        <v>90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51">
      <c r="A22" s="6" t="s">
        <v>17</v>
      </c>
      <c r="B22" s="7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8">
        <v>100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>
      <c r="A23" s="6" t="s">
        <v>8</v>
      </c>
      <c r="B23" s="8" t="str">
        <f>"из них"</f>
        <v>из них</v>
      </c>
      <c r="C23" s="8"/>
      <c r="D23" s="9"/>
      <c r="E23" s="9"/>
      <c r="F23" s="9"/>
      <c r="G23" s="9"/>
      <c r="H23" s="9"/>
      <c r="I23" s="9"/>
      <c r="J23" s="9"/>
      <c r="K23" s="9"/>
    </row>
    <row r="24" spans="1:11" ht="51">
      <c r="A24" s="6" t="s">
        <v>18</v>
      </c>
      <c r="B24" s="7" t="str">
        <f>"2.1 Перечислено в доход республиканского бюджета"</f>
        <v>2.1 Перечислено в доход республиканского бюджета</v>
      </c>
      <c r="C24" s="8">
        <v>110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76.5">
      <c r="A25" s="6" t="s">
        <v>19</v>
      </c>
      <c r="B25" s="7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8">
        <v>120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5">
      <c r="A26" s="6" t="s">
        <v>8</v>
      </c>
      <c r="B26" s="8" t="str">
        <f>"из них"</f>
        <v>из них</v>
      </c>
      <c r="C26" s="8"/>
      <c r="D26" s="9"/>
      <c r="E26" s="9"/>
      <c r="F26" s="9"/>
      <c r="G26" s="9"/>
      <c r="H26" s="9"/>
      <c r="I26" s="9"/>
      <c r="J26" s="9"/>
      <c r="K26" s="9"/>
    </row>
    <row r="27" spans="1:11" ht="102">
      <c r="A27" s="6" t="s">
        <v>20</v>
      </c>
      <c r="B27" s="7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8">
        <v>130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14.75">
      <c r="A28" s="6" t="s">
        <v>21</v>
      </c>
      <c r="B28" s="7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8">
        <v>140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51">
      <c r="A29" s="6" t="s">
        <v>22</v>
      </c>
      <c r="B29" s="7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8">
        <v>150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63.75">
      <c r="A30" s="6" t="s">
        <v>23</v>
      </c>
      <c r="B30" s="7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8">
        <v>160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25.5">
      <c r="A31" s="6" t="s">
        <v>24</v>
      </c>
      <c r="B31" s="7" t="str">
        <f>"3 Израсходовано средств, всего"</f>
        <v>3 Израсходовано средств, всего</v>
      </c>
      <c r="C31" s="8">
        <v>170</v>
      </c>
      <c r="D31" s="9">
        <v>581783.55</v>
      </c>
      <c r="E31" s="9">
        <v>0</v>
      </c>
      <c r="F31" s="9">
        <v>388000</v>
      </c>
      <c r="G31" s="9">
        <v>1500</v>
      </c>
      <c r="H31" s="9">
        <v>4610</v>
      </c>
      <c r="I31" s="9">
        <v>77173.55</v>
      </c>
      <c r="J31" s="9">
        <v>100500</v>
      </c>
      <c r="K31" s="9">
        <v>10000</v>
      </c>
    </row>
    <row r="32" spans="1:11" ht="15">
      <c r="A32" s="6" t="s">
        <v>8</v>
      </c>
      <c r="B32" s="8" t="str">
        <f>"из них"</f>
        <v>из них</v>
      </c>
      <c r="C32" s="8"/>
      <c r="D32" s="9"/>
      <c r="E32" s="9"/>
      <c r="F32" s="9"/>
      <c r="G32" s="9"/>
      <c r="H32" s="9"/>
      <c r="I32" s="9"/>
      <c r="J32" s="9"/>
      <c r="K32" s="9"/>
    </row>
    <row r="33" spans="1:11" ht="38.25">
      <c r="A33" s="6" t="s">
        <v>25</v>
      </c>
      <c r="B33" s="7" t="str">
        <f>"3.1 На организацию сбора подписей избирателей"</f>
        <v>3.1 На организацию сбора подписей избирателей</v>
      </c>
      <c r="C33" s="8">
        <v>180</v>
      </c>
      <c r="D33" s="9">
        <v>132280</v>
      </c>
      <c r="E33" s="9">
        <v>0</v>
      </c>
      <c r="F33" s="9">
        <v>0</v>
      </c>
      <c r="G33" s="9">
        <v>1500</v>
      </c>
      <c r="H33" s="9">
        <v>0</v>
      </c>
      <c r="I33" s="9">
        <v>30780</v>
      </c>
      <c r="J33" s="9">
        <v>100000</v>
      </c>
      <c r="K33" s="9">
        <v>0</v>
      </c>
    </row>
    <row r="34" spans="1:11" ht="15">
      <c r="A34" s="6" t="s">
        <v>8</v>
      </c>
      <c r="B34" s="8" t="str">
        <f>"из них"</f>
        <v>из них</v>
      </c>
      <c r="C34" s="8"/>
      <c r="D34" s="9"/>
      <c r="E34" s="9"/>
      <c r="F34" s="9"/>
      <c r="G34" s="9"/>
      <c r="H34" s="9"/>
      <c r="I34" s="9"/>
      <c r="J34" s="9"/>
      <c r="K34" s="9"/>
    </row>
    <row r="35" spans="1:11" ht="63.75">
      <c r="A35" s="6" t="s">
        <v>26</v>
      </c>
      <c r="B35" s="7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8">
        <v>190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 ht="51">
      <c r="A36" s="6" t="s">
        <v>27</v>
      </c>
      <c r="B36" s="7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8">
        <v>200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63.75">
      <c r="A37" s="6" t="s">
        <v>28</v>
      </c>
      <c r="B37" s="7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8">
        <v>210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</row>
    <row r="38" spans="1:11" ht="63.75">
      <c r="A38" s="6" t="s">
        <v>29</v>
      </c>
      <c r="B38" s="7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8">
        <v>220</v>
      </c>
      <c r="D38" s="9">
        <v>119065</v>
      </c>
      <c r="E38" s="9">
        <v>0</v>
      </c>
      <c r="F38" s="9">
        <v>110615</v>
      </c>
      <c r="G38" s="9">
        <v>0</v>
      </c>
      <c r="H38" s="9">
        <v>4610</v>
      </c>
      <c r="I38" s="9">
        <v>0</v>
      </c>
      <c r="J38" s="9">
        <v>0</v>
      </c>
      <c r="K38" s="9">
        <v>3840</v>
      </c>
    </row>
    <row r="39" spans="1:11" ht="38.25">
      <c r="A39" s="6" t="s">
        <v>30</v>
      </c>
      <c r="B39" s="7" t="str">
        <f>"3.5 На проведение публичных массовых мероприятий"</f>
        <v>3.5 На проведение публичных массовых мероприятий</v>
      </c>
      <c r="C39" s="8">
        <v>230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 ht="63.75">
      <c r="A40" s="6" t="s">
        <v>31</v>
      </c>
      <c r="B40" s="7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8">
        <v>240</v>
      </c>
      <c r="D40" s="9">
        <v>100000</v>
      </c>
      <c r="E40" s="9">
        <v>0</v>
      </c>
      <c r="F40" s="9">
        <v>100000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 ht="102">
      <c r="A41" s="6" t="s">
        <v>32</v>
      </c>
      <c r="B41" s="7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8">
        <v>250</v>
      </c>
      <c r="D41" s="9">
        <v>229938.55</v>
      </c>
      <c r="E41" s="9">
        <v>0</v>
      </c>
      <c r="F41" s="9">
        <v>177385</v>
      </c>
      <c r="G41" s="9">
        <v>0</v>
      </c>
      <c r="H41" s="9">
        <v>0</v>
      </c>
      <c r="I41" s="9">
        <v>46393.55</v>
      </c>
      <c r="J41" s="9">
        <v>0</v>
      </c>
      <c r="K41" s="9">
        <v>6160</v>
      </c>
    </row>
    <row r="42" spans="1:11" ht="89.25">
      <c r="A42" s="6" t="s">
        <v>33</v>
      </c>
      <c r="B42" s="7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8">
        <v>260</v>
      </c>
      <c r="D42" s="9">
        <v>500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500</v>
      </c>
      <c r="K42" s="9">
        <v>0</v>
      </c>
    </row>
    <row r="43" spans="1:11" ht="89.25">
      <c r="A43" s="6" t="s">
        <v>34</v>
      </c>
      <c r="B43" s="7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8">
        <v>280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1:11" ht="15">
      <c r="A44" s="6" t="s">
        <v>8</v>
      </c>
      <c r="B44" s="8" t="str">
        <f>"из них"</f>
        <v>из них</v>
      </c>
      <c r="C44" s="8"/>
      <c r="D44" s="9"/>
      <c r="E44" s="9"/>
      <c r="F44" s="9"/>
      <c r="G44" s="9"/>
      <c r="H44" s="9"/>
      <c r="I44" s="9"/>
      <c r="J44" s="9"/>
      <c r="K44" s="9"/>
    </row>
    <row r="45" spans="1:11" ht="38.25">
      <c r="A45" s="6" t="s">
        <v>35</v>
      </c>
      <c r="B45" s="7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8">
        <v>270</v>
      </c>
      <c r="D45" s="9">
        <v>30826.45</v>
      </c>
      <c r="E45" s="9">
        <v>0</v>
      </c>
      <c r="F45" s="9">
        <v>0</v>
      </c>
      <c r="G45" s="9">
        <v>0</v>
      </c>
      <c r="H45" s="9">
        <v>0</v>
      </c>
      <c r="I45" s="9">
        <v>30826.45</v>
      </c>
      <c r="J45" s="9">
        <v>0</v>
      </c>
      <c r="K45" s="9">
        <v>0</v>
      </c>
    </row>
  </sheetData>
  <sheetProtection/>
  <mergeCells count="4">
    <mergeCell ref="A2:K2"/>
    <mergeCell ref="A3:K3"/>
    <mergeCell ref="A4:K4"/>
    <mergeCell ref="A5:K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2019-10-10T11:46:07Z</dcterms:created>
  <dcterms:modified xsi:type="dcterms:W3CDTF">2019-10-10T12:23:29Z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XXJ7TYMEEKJ2-6710-566</vt:lpwstr>
  </property>
  <property fmtid="{D5CDD505-2E9C-101B-9397-08002B2CF9AE}" pid="4" name="_dlc_DocIdItemGu">
    <vt:lpwstr>1898fb3f-70c4-4b68-9489-af4ff75c0fe4</vt:lpwstr>
  </property>
  <property fmtid="{D5CDD505-2E9C-101B-9397-08002B2CF9AE}" pid="5" name="_dlc_DocIdU">
    <vt:lpwstr>https://vip.gov.mari.ru/tzik/tik_i-ola1/_layouts/DocIdRedir.aspx?ID=XXJ7TYMEEKJ2-6710-566, XXJ7TYMEEKJ2-6710-566</vt:lpwstr>
  </property>
</Properties>
</file>