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20" windowHeight="110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<sst xmlns="http://schemas.openxmlformats.org/spreadsheetml/2006/main" count="16" uniqueCount="12">
  <si>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Отчет № 7. 01.08.2019 11:26:00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</si>
  <si>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</si>
  <si>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Государственного Собрания Республики Марий Эл седьмого созыва</t>
  </si>
  <si>
    <t>Гагаринский (№ 15)</t>
  </si>
  <si>
    <t>По состоянию на 26.07.2019</t>
  </si>
  <si>
    <t>В руб.</t>
  </si>
  <si>
    <t>1</t>
  </si>
  <si>
    <t>1.</t>
  </si>
  <si>
    <t/>
  </si>
  <si>
    <t>2.</t>
  </si>
  <si>
    <t>3.</t>
  </si>
  <si>
    <t>4.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</si>
</sst>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1" fontId="40" fillId="34" borderId="10" xfId="0" applyNumberFormat="1" applyFont="1" applyFill="1" applyBorder="1" applyAlignment="1">
      <alignment horizontal="center" vertical="center" wrapText="1"/>
    </xf>
    <xf numFmtId="164" fontId="40" fillId="34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3">
      <selection activeCell="A1" sqref="A1"/>
    </sheetView>
  </sheetViews>
  <sheetFormatPr defaultColWidth="9.140625" defaultRowHeight="15"/>
  <cols>
    <col min="1" max="1" width="5.7109375" style="0" customWidth="1"/>
    <col min="2" max="2" width="28.140625" style="0" customWidth="1"/>
    <col min="3" max="3" width="9.7109375" style="0" customWidth="1"/>
    <col min="4" max="4" width="5.7109375" style="0" customWidth="1"/>
    <col min="5" max="5" width="22.57421875" style="0" customWidth="1"/>
    <col min="8" max="8" width="10.8515625" style="0" customWidth="1"/>
    <col min="11" max="11" width="22.57421875" style="0" customWidth="1"/>
    <col min="13" max="13" width="32.421875" style="0" customWidth="1"/>
  </cols>
  <sheetData>
    <row r="1" ht="15" customHeight="1">
      <c r="M1" s="1" t="s">
        <v>0</v>
      </c>
    </row>
    <row r="2" spans="1:13" ht="205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ht="14.25">
      <c r="M5" s="2" t="s">
        <v>4</v>
      </c>
    </row>
    <row r="6" ht="14.25">
      <c r="M6" s="2" t="s">
        <v>5</v>
      </c>
    </row>
    <row r="7" spans="1:13" ht="14.25">
      <c r="A7" s="14" t="str">
        <f>"№
п/п"</f>
        <v>№
п/п</v>
      </c>
      <c r="B7" s="14" t="str">
        <f>"Фамилия, имя, отчество кандидата"</f>
        <v>Фамилия, имя, отчество кандидата</v>
      </c>
      <c r="C7" s="17" t="str">
        <f>"Поступило средств"</f>
        <v>Поступило средств</v>
      </c>
      <c r="D7" s="18"/>
      <c r="E7" s="18"/>
      <c r="F7" s="18"/>
      <c r="G7" s="19"/>
      <c r="H7" s="17" t="str">
        <f>"Израсходовано средств"</f>
        <v>Израсходовано средств</v>
      </c>
      <c r="I7" s="18"/>
      <c r="J7" s="18"/>
      <c r="K7" s="19"/>
      <c r="L7" s="17" t="str">
        <f>"Возвращено средств"</f>
        <v>Возвращено средств</v>
      </c>
      <c r="M7" s="19"/>
    </row>
    <row r="8" spans="1:13" ht="14.25">
      <c r="A8" s="15"/>
      <c r="B8" s="15"/>
      <c r="C8" s="14" t="str">
        <f>"всего"</f>
        <v>всего</v>
      </c>
      <c r="D8" s="17" t="str">
        <f>"из них"</f>
        <v>из них</v>
      </c>
      <c r="E8" s="18"/>
      <c r="F8" s="18"/>
      <c r="G8" s="19"/>
      <c r="H8" s="14" t="str">
        <f>"всего"</f>
        <v>всего</v>
      </c>
      <c r="I8" s="17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18"/>
      <c r="K8" s="19"/>
      <c r="L8" s="14" t="str">
        <f>"сумма, руб."</f>
        <v>сумма, руб.</v>
      </c>
      <c r="M8" s="14" t="str">
        <f>"основание возврата"</f>
        <v>основание возврата</v>
      </c>
    </row>
    <row r="9" spans="1:13" ht="14.25">
      <c r="A9" s="15"/>
      <c r="B9" s="15"/>
      <c r="C9" s="15"/>
      <c r="D9" s="17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9"/>
      <c r="F9" s="17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9"/>
      <c r="H9" s="15"/>
      <c r="I9" s="14" t="str">
        <f>"дата операции"</f>
        <v>дата операции</v>
      </c>
      <c r="J9" s="14" t="str">
        <f>"сумма, руб."</f>
        <v>сумма, руб.</v>
      </c>
      <c r="K9" s="14" t="str">
        <f>"назначение платежа"</f>
        <v>назначение платежа</v>
      </c>
      <c r="L9" s="15"/>
      <c r="M9" s="15"/>
    </row>
    <row r="10" spans="1:13" ht="39">
      <c r="A10" s="16"/>
      <c r="B10" s="16"/>
      <c r="C10" s="16"/>
      <c r="D10" s="3" t="str">
        <f>"сумма, руб."</f>
        <v>сумма, руб.</v>
      </c>
      <c r="E10" s="3" t="str">
        <f>"наименование юридического лица"</f>
        <v>наименование юридического лица</v>
      </c>
      <c r="F10" s="3" t="str">
        <f>"сумма, руб."</f>
        <v>сумма, руб.</v>
      </c>
      <c r="G10" s="3" t="str">
        <f>"кол-во граждан"</f>
        <v>кол-во граждан</v>
      </c>
      <c r="H10" s="16"/>
      <c r="I10" s="16"/>
      <c r="J10" s="16"/>
      <c r="K10" s="16"/>
      <c r="L10" s="16"/>
      <c r="M10" s="16"/>
    </row>
    <row r="11" spans="1:13" ht="14.25">
      <c r="A11" s="4" t="s">
        <v>6</v>
      </c>
      <c r="B11" s="3" t="str">
        <f>"2"</f>
        <v>2</v>
      </c>
      <c r="C11" s="3" t="str">
        <f>"3"</f>
        <v>3</v>
      </c>
      <c r="D11" s="3" t="str">
        <f>"4"</f>
        <v>4</v>
      </c>
      <c r="E11" s="3" t="str">
        <f>"5"</f>
        <v>5</v>
      </c>
      <c r="F11" s="3" t="str">
        <f>"6"</f>
        <v>6</v>
      </c>
      <c r="G11" s="3" t="str">
        <f>"7"</f>
        <v>7</v>
      </c>
      <c r="H11" s="3" t="str">
        <f>"8"</f>
        <v>8</v>
      </c>
      <c r="I11" s="3" t="str">
        <f>"9"</f>
        <v>9</v>
      </c>
      <c r="J11" s="3" t="str">
        <f>"10"</f>
        <v>10</v>
      </c>
      <c r="K11" s="3" t="str">
        <f>"11"</f>
        <v>11</v>
      </c>
      <c r="L11" s="3" t="str">
        <f>"12"</f>
        <v>12</v>
      </c>
      <c r="M11" s="3" t="str">
        <f>"13"</f>
        <v>13</v>
      </c>
    </row>
    <row r="12" spans="1:13" ht="14.25">
      <c r="A12" s="5" t="s">
        <v>7</v>
      </c>
      <c r="B12" s="6" t="str">
        <f>"Асеинова Ольга Рамильевна"</f>
        <v>Асеинова Ольга Рамильевна</v>
      </c>
      <c r="C12" s="7">
        <v>10000</v>
      </c>
      <c r="D12" s="7"/>
      <c r="E12" s="6">
        <f>""</f>
      </c>
      <c r="F12" s="7"/>
      <c r="G12" s="8"/>
      <c r="H12" s="7">
        <v>0</v>
      </c>
      <c r="I12" s="9"/>
      <c r="J12" s="7"/>
      <c r="K12" s="6">
        <f>""</f>
      </c>
      <c r="L12" s="7"/>
      <c r="M12" s="6">
        <f>""</f>
      </c>
    </row>
    <row r="13" spans="1:13" ht="14.25">
      <c r="A13" s="4" t="s">
        <v>8</v>
      </c>
      <c r="B13" s="10" t="str">
        <f>"Итого по кандидату"</f>
        <v>Итого по кандидату</v>
      </c>
      <c r="C13" s="11">
        <v>10000</v>
      </c>
      <c r="D13" s="11">
        <v>0</v>
      </c>
      <c r="E13" s="10">
        <f>""</f>
      </c>
      <c r="F13" s="11">
        <v>0</v>
      </c>
      <c r="G13" s="12"/>
      <c r="H13" s="11">
        <v>0</v>
      </c>
      <c r="I13" s="13"/>
      <c r="J13" s="11">
        <v>0</v>
      </c>
      <c r="K13" s="10">
        <f>""</f>
      </c>
      <c r="L13" s="11">
        <v>0</v>
      </c>
      <c r="M13" s="10">
        <f>""</f>
      </c>
    </row>
    <row r="14" spans="1:13" ht="14.25">
      <c r="A14" s="5" t="s">
        <v>9</v>
      </c>
      <c r="B14" s="6" t="str">
        <f>"Насыбуллин Альберт Рашидович"</f>
        <v>Насыбуллин Альберт Рашидович</v>
      </c>
      <c r="C14" s="7">
        <v>60000</v>
      </c>
      <c r="D14" s="7"/>
      <c r="E14" s="6">
        <f>""</f>
      </c>
      <c r="F14" s="7"/>
      <c r="G14" s="8"/>
      <c r="H14" s="7">
        <v>47800</v>
      </c>
      <c r="I14" s="9"/>
      <c r="J14" s="7"/>
      <c r="K14" s="6">
        <f>""</f>
      </c>
      <c r="L14" s="7"/>
      <c r="M14" s="6">
        <f>""</f>
      </c>
    </row>
    <row r="15" spans="1:13" ht="14.25">
      <c r="A15" s="4" t="s">
        <v>8</v>
      </c>
      <c r="B15" s="10" t="str">
        <f>"Итого по кандидату"</f>
        <v>Итого по кандидату</v>
      </c>
      <c r="C15" s="11">
        <v>60000</v>
      </c>
      <c r="D15" s="11">
        <v>0</v>
      </c>
      <c r="E15" s="10">
        <f>""</f>
      </c>
      <c r="F15" s="11">
        <v>0</v>
      </c>
      <c r="G15" s="12"/>
      <c r="H15" s="11">
        <v>47800</v>
      </c>
      <c r="I15" s="13"/>
      <c r="J15" s="11">
        <v>0</v>
      </c>
      <c r="K15" s="10">
        <f>""</f>
      </c>
      <c r="L15" s="11">
        <v>0</v>
      </c>
      <c r="M15" s="10">
        <f>""</f>
      </c>
    </row>
    <row r="16" spans="1:13" ht="14.25">
      <c r="A16" s="5" t="s">
        <v>10</v>
      </c>
      <c r="B16" s="6" t="str">
        <f>"Салахутдинов Роберт Равильевич"</f>
        <v>Салахутдинов Роберт Равильевич</v>
      </c>
      <c r="C16" s="7">
        <v>6000</v>
      </c>
      <c r="D16" s="7"/>
      <c r="E16" s="6">
        <f>""</f>
      </c>
      <c r="F16" s="7"/>
      <c r="G16" s="8"/>
      <c r="H16" s="7">
        <v>6000</v>
      </c>
      <c r="I16" s="9"/>
      <c r="J16" s="7"/>
      <c r="K16" s="6">
        <f>""</f>
      </c>
      <c r="L16" s="7"/>
      <c r="M16" s="6">
        <f>""</f>
      </c>
    </row>
    <row r="17" spans="1:13" ht="14.25">
      <c r="A17" s="4" t="s">
        <v>8</v>
      </c>
      <c r="B17" s="10" t="str">
        <f>"Итого по кандидату"</f>
        <v>Итого по кандидату</v>
      </c>
      <c r="C17" s="11">
        <v>6000</v>
      </c>
      <c r="D17" s="11">
        <v>0</v>
      </c>
      <c r="E17" s="10">
        <f>""</f>
      </c>
      <c r="F17" s="11">
        <v>0</v>
      </c>
      <c r="G17" s="12"/>
      <c r="H17" s="11">
        <v>6000</v>
      </c>
      <c r="I17" s="13"/>
      <c r="J17" s="11">
        <v>0</v>
      </c>
      <c r="K17" s="10">
        <f>""</f>
      </c>
      <c r="L17" s="11">
        <v>0</v>
      </c>
      <c r="M17" s="10">
        <f>""</f>
      </c>
    </row>
    <row r="18" spans="1:13" ht="14.25">
      <c r="A18" s="5" t="s">
        <v>11</v>
      </c>
      <c r="B18" s="6" t="str">
        <f>"Хамитова Гузалия Шамильевна"</f>
        <v>Хамитова Гузалия Шамильевна</v>
      </c>
      <c r="C18" s="7">
        <v>10500</v>
      </c>
      <c r="D18" s="7"/>
      <c r="E18" s="6">
        <f>""</f>
      </c>
      <c r="F18" s="7"/>
      <c r="G18" s="8"/>
      <c r="H18" s="7">
        <v>10500</v>
      </c>
      <c r="I18" s="9"/>
      <c r="J18" s="7"/>
      <c r="K18" s="6">
        <f>""</f>
      </c>
      <c r="L18" s="7"/>
      <c r="M18" s="6">
        <f>""</f>
      </c>
    </row>
    <row r="19" spans="1:13" ht="14.25">
      <c r="A19" s="4" t="s">
        <v>8</v>
      </c>
      <c r="B19" s="10" t="str">
        <f>"Итого по кандидату"</f>
        <v>Итого по кандидату</v>
      </c>
      <c r="C19" s="11">
        <v>10500</v>
      </c>
      <c r="D19" s="11">
        <v>0</v>
      </c>
      <c r="E19" s="10">
        <f>""</f>
      </c>
      <c r="F19" s="11">
        <v>0</v>
      </c>
      <c r="G19" s="12"/>
      <c r="H19" s="11">
        <v>10500</v>
      </c>
      <c r="I19" s="13"/>
      <c r="J19" s="11">
        <v>0</v>
      </c>
      <c r="K19" s="10">
        <f>""</f>
      </c>
      <c r="L19" s="11">
        <v>0</v>
      </c>
      <c r="M19" s="10">
        <f>""</f>
      </c>
    </row>
    <row r="20" spans="1:13" ht="14.25">
      <c r="A20" s="4" t="s">
        <v>8</v>
      </c>
      <c r="B20" s="10" t="str">
        <f>"Итого"</f>
        <v>Итого</v>
      </c>
      <c r="C20" s="11">
        <v>86500</v>
      </c>
      <c r="D20" s="11">
        <v>0</v>
      </c>
      <c r="E20" s="10">
        <f>""</f>
      </c>
      <c r="F20" s="11">
        <v>0</v>
      </c>
      <c r="G20" s="12">
        <v>0</v>
      </c>
      <c r="H20" s="11">
        <v>64300</v>
      </c>
      <c r="I20" s="13"/>
      <c r="J20" s="11">
        <v>0</v>
      </c>
      <c r="K20" s="10">
        <f>""</f>
      </c>
      <c r="L20" s="11">
        <v>0</v>
      </c>
      <c r="M20" s="10">
        <f>""</f>
      </c>
    </row>
  </sheetData>
  <sheetProtection/>
  <mergeCells count="19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dcterms:created xsi:type="dcterms:W3CDTF">2019-08-01T08:26:17Z</dcterms:created>
  <dcterms:modified xsi:type="dcterms:W3CDTF">2019-08-01T11:13:49Z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XXJ7TYMEEKJ2-6675-68</vt:lpwstr>
  </property>
  <property fmtid="{D5CDD505-2E9C-101B-9397-08002B2CF9AE}" pid="4" name="_dlc_DocIdItemGu">
    <vt:lpwstr>4ecfa345-624c-4889-8919-33afe3f87be6</vt:lpwstr>
  </property>
  <property fmtid="{D5CDD505-2E9C-101B-9397-08002B2CF9AE}" pid="5" name="_dlc_DocIdU">
    <vt:lpwstr>https://vip.gov.mari.ru/tzik/tik_gorvol/_layouts/DocIdRedir.aspx?ID=XXJ7TYMEEKJ2-6675-68, XXJ7TYMEEKJ2-6675-68</vt:lpwstr>
  </property>
</Properties>
</file>