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3760" windowHeight="12345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<sst xmlns="http://schemas.openxmlformats.org/spreadsheetml/2006/main" count="44" uniqueCount="36">
  <si>
    <t>Отчет № 9. 19.07.2019 10:28:00</t>
  </si>
  <si>
    <t>Сведения о поступлении и расходовании средств избирательных фондов кандидатов (кросс-таблица на основании первых финансовых отчетов)
 </t>
  </si>
  <si>
    <t>Выборы депутатов Государственного Собрания Республики Марий Эл седьмого созыва</t>
  </si>
  <si>
    <t>Республика Марий Эл</t>
  </si>
  <si>
    <t>Гагаринский (№ 15)</t>
  </si>
  <si>
    <t>По состоянию на 09.07.2019</t>
  </si>
  <si>
    <t>В руб.</t>
  </si>
  <si>
    <t>1</t>
  </si>
  <si>
    <t/>
  </si>
  <si>
    <t>1.1</t>
  </si>
  <si>
    <t>1.1.1</t>
  </si>
  <si>
    <t>1.1.2</t>
  </si>
  <si>
    <t>1.1.3</t>
  </si>
  <si>
    <t>1.2</t>
  </si>
  <si>
    <t>1.2.1</t>
  </si>
  <si>
    <t>1.2.2</t>
  </si>
  <si>
    <t>1.2.3</t>
  </si>
  <si>
    <t>2</t>
  </si>
  <si>
    <t>2.1</t>
  </si>
  <si>
    <t>2.2</t>
  </si>
  <si>
    <t>2.2.1</t>
  </si>
  <si>
    <t>2.2.2</t>
  </si>
  <si>
    <t>2.2.3</t>
  </si>
  <si>
    <t>2.3</t>
  </si>
  <si>
    <t>3</t>
  </si>
  <si>
    <t>3.1</t>
  </si>
  <si>
    <t>3.1.1</t>
  </si>
  <si>
    <t>3.2</t>
  </si>
  <si>
    <t>3.3</t>
  </si>
  <si>
    <t>3.4</t>
  </si>
  <si>
    <t>3.5</t>
  </si>
  <si>
    <t>3.6</t>
  </si>
  <si>
    <t>3.7</t>
  </si>
  <si>
    <t>3.8</t>
  </si>
  <si>
    <t>4</t>
  </si>
  <si>
    <t>4.1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</si>
</sst>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u val="single"/>
      <sz val="12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38" fillId="0" borderId="0" xfId="0" applyFont="1" applyAlignment="1">
      <alignment horizontal="right"/>
    </xf>
    <xf numFmtId="0" fontId="39" fillId="33" borderId="0" xfId="0" applyFont="1" applyFill="1" applyAlignment="1">
      <alignment horizontal="center" vertical="center" wrapText="1"/>
    </xf>
    <xf numFmtId="49" fontId="40" fillId="0" borderId="0" xfId="0" applyNumberFormat="1" applyFont="1" applyAlignment="1">
      <alignment horizontal="center" vertical="center" wrapText="1"/>
    </xf>
    <xf numFmtId="49" fontId="38" fillId="0" borderId="0" xfId="0" applyNumberFormat="1" applyFont="1" applyAlignment="1">
      <alignment horizontal="right" vertical="center"/>
    </xf>
    <xf numFmtId="0" fontId="41" fillId="34" borderId="10" xfId="0" applyNumberFormat="1" applyFont="1" applyFill="1" applyBorder="1" applyAlignment="1">
      <alignment horizontal="center" vertical="center" wrapText="1"/>
    </xf>
    <xf numFmtId="0" fontId="42" fillId="34" borderId="10" xfId="0" applyNumberFormat="1" applyFont="1" applyFill="1" applyBorder="1" applyAlignment="1">
      <alignment horizontal="center" vertical="center" textRotation="90" wrapText="1"/>
    </xf>
    <xf numFmtId="0" fontId="41" fillId="34" borderId="10" xfId="0" applyNumberFormat="1" applyFont="1" applyFill="1" applyBorder="1" applyAlignment="1" quotePrefix="1">
      <alignment horizontal="center" vertical="center" wrapText="1"/>
    </xf>
    <xf numFmtId="0" fontId="42" fillId="33" borderId="10" xfId="0" applyNumberFormat="1" applyFont="1" applyFill="1" applyBorder="1" applyAlignment="1" quotePrefix="1">
      <alignment horizontal="center" vertical="center" wrapText="1"/>
    </xf>
    <xf numFmtId="0" fontId="42" fillId="33" borderId="10" xfId="0" applyNumberFormat="1" applyFont="1" applyFill="1" applyBorder="1" applyAlignment="1">
      <alignment horizontal="left" vertical="center" wrapText="1"/>
    </xf>
    <xf numFmtId="0" fontId="42" fillId="33" borderId="10" xfId="0" applyNumberFormat="1" applyFont="1" applyFill="1" applyBorder="1" applyAlignment="1">
      <alignment horizontal="center" vertical="center" wrapText="1"/>
    </xf>
    <xf numFmtId="4" fontId="42" fillId="33" borderId="10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tabSelected="1" zoomScalePageLayoutView="0" workbookViewId="0" topLeftCell="A1">
      <selection activeCell="J3" sqref="J3"/>
    </sheetView>
  </sheetViews>
  <sheetFormatPr defaultColWidth="9.140625" defaultRowHeight="15"/>
  <cols>
    <col min="1" max="1" width="5.7109375" style="0" customWidth="1"/>
    <col min="2" max="2" width="20.140625" style="0" customWidth="1"/>
    <col min="3" max="7" width="16.140625" style="0" customWidth="1"/>
  </cols>
  <sheetData>
    <row r="1" ht="15" customHeight="1">
      <c r="G1" s="1" t="s">
        <v>0</v>
      </c>
    </row>
    <row r="2" spans="1:7" ht="120.75" customHeight="1">
      <c r="A2" s="2" t="s">
        <v>1</v>
      </c>
      <c r="B2" s="2"/>
      <c r="C2" s="2"/>
      <c r="D2" s="2"/>
      <c r="E2" s="2"/>
      <c r="F2" s="2"/>
      <c r="G2" s="2"/>
    </row>
    <row r="3" spans="1:7" ht="15.75">
      <c r="A3" s="3" t="s">
        <v>2</v>
      </c>
      <c r="B3" s="3"/>
      <c r="C3" s="3"/>
      <c r="D3" s="3"/>
      <c r="E3" s="3"/>
      <c r="F3" s="3"/>
      <c r="G3" s="3"/>
    </row>
    <row r="4" spans="1:7" ht="15.75">
      <c r="A4" s="3" t="s">
        <v>3</v>
      </c>
      <c r="B4" s="3"/>
      <c r="C4" s="3"/>
      <c r="D4" s="3"/>
      <c r="E4" s="3"/>
      <c r="F4" s="3"/>
      <c r="G4" s="3"/>
    </row>
    <row r="5" spans="1:7" ht="15.75">
      <c r="A5" s="3" t="s">
        <v>4</v>
      </c>
      <c r="B5" s="3"/>
      <c r="C5" s="3"/>
      <c r="D5" s="3"/>
      <c r="E5" s="3"/>
      <c r="F5" s="3"/>
      <c r="G5" s="3"/>
    </row>
    <row r="6" ht="15">
      <c r="G6" s="4" t="s">
        <v>5</v>
      </c>
    </row>
    <row r="7" ht="15">
      <c r="G7" s="4" t="s">
        <v>6</v>
      </c>
    </row>
    <row r="8" spans="1:7" ht="91.5" customHeight="1">
      <c r="A8" s="5" t="str">
        <f>"№ строки"</f>
        <v>№ строки</v>
      </c>
      <c r="B8" s="5" t="str">
        <f>"Строка финансового отчета"</f>
        <v>Строка финансового отчета</v>
      </c>
      <c r="C8" s="5" t="str">
        <f>"Шифр строки"</f>
        <v>Шифр строки</v>
      </c>
      <c r="D8" s="5" t="str">
        <f>"Итого по кандидатам"</f>
        <v>Итого по кандидатам</v>
      </c>
      <c r="E8" s="6" t="str">
        <f>"Асеинова Ольга Рамильевна"</f>
        <v>Асеинова Ольга Рамильевна</v>
      </c>
      <c r="F8" s="6" t="str">
        <f>"Насыбуллин Альберт Рашидович"</f>
        <v>Насыбуллин Альберт Рашидович</v>
      </c>
      <c r="G8" s="6" t="str">
        <f>"Салахутдинов Роберт Равильевич"</f>
        <v>Салахутдинов Роберт Равильевич</v>
      </c>
    </row>
    <row r="9" spans="1:7" ht="15">
      <c r="A9" s="7" t="s">
        <v>7</v>
      </c>
      <c r="B9" s="5" t="str">
        <f>"2"</f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</row>
    <row r="10" spans="1:7" ht="38.25">
      <c r="A10" s="8" t="s">
        <v>7</v>
      </c>
      <c r="B10" s="9" t="str">
        <f>"1 Поступило средств в избирательный фонд, всего"</f>
        <v>1 Поступило средств в избирательный фонд, всего</v>
      </c>
      <c r="C10" s="10">
        <v>10</v>
      </c>
      <c r="D10" s="11">
        <v>0</v>
      </c>
      <c r="E10" s="11">
        <v>0</v>
      </c>
      <c r="F10" s="11">
        <v>0</v>
      </c>
      <c r="G10" s="11">
        <v>0</v>
      </c>
    </row>
    <row r="11" spans="1:7" ht="15">
      <c r="A11" s="8" t="s">
        <v>8</v>
      </c>
      <c r="B11" s="10" t="str">
        <f>"в том числе"</f>
        <v>в том числе</v>
      </c>
      <c r="C11" s="10"/>
      <c r="D11" s="11"/>
      <c r="E11" s="11"/>
      <c r="F11" s="11"/>
      <c r="G11" s="11"/>
    </row>
    <row r="12" spans="1:7" ht="63.75">
      <c r="A12" s="8" t="s">
        <v>9</v>
      </c>
      <c r="B12" s="9" t="str">
        <f>"1.1 Поступило средств в установленном порядке для формирования избирательного фонда"</f>
        <v>1.1 Поступило средств в установленном порядке для формирования избирательного фонда</v>
      </c>
      <c r="C12" s="10">
        <v>20</v>
      </c>
      <c r="D12" s="11">
        <v>0</v>
      </c>
      <c r="E12" s="11">
        <v>0</v>
      </c>
      <c r="F12" s="11">
        <v>0</v>
      </c>
      <c r="G12" s="11">
        <v>0</v>
      </c>
    </row>
    <row r="13" spans="1:7" ht="15">
      <c r="A13" s="8" t="s">
        <v>8</v>
      </c>
      <c r="B13" s="10" t="str">
        <f>"из них"</f>
        <v>из них</v>
      </c>
      <c r="C13" s="10"/>
      <c r="D13" s="11"/>
      <c r="E13" s="11"/>
      <c r="F13" s="11"/>
      <c r="G13" s="11"/>
    </row>
    <row r="14" spans="1:7" ht="51">
      <c r="A14" s="8" t="s">
        <v>10</v>
      </c>
      <c r="B14" s="9" t="str">
        <f>"1.1.1 Собственные средства кандидата, избирательного объединения"</f>
        <v>1.1.1 Собственные средства кандидата, избирательного объединения</v>
      </c>
      <c r="C14" s="10">
        <v>30</v>
      </c>
      <c r="D14" s="11">
        <v>0</v>
      </c>
      <c r="E14" s="11">
        <v>0</v>
      </c>
      <c r="F14" s="11">
        <v>0</v>
      </c>
      <c r="G14" s="11">
        <v>0</v>
      </c>
    </row>
    <row r="15" spans="1:7" ht="38.25">
      <c r="A15" s="8" t="s">
        <v>11</v>
      </c>
      <c r="B15" s="9" t="str">
        <f>"1.1.2 Добровольные пожертвования гражданина"</f>
        <v>1.1.2 Добровольные пожертвования гражданина</v>
      </c>
      <c r="C15" s="10">
        <v>40</v>
      </c>
      <c r="D15" s="11">
        <v>0</v>
      </c>
      <c r="E15" s="11">
        <v>0</v>
      </c>
      <c r="F15" s="11">
        <v>0</v>
      </c>
      <c r="G15" s="11">
        <v>0</v>
      </c>
    </row>
    <row r="16" spans="1:7" ht="38.25">
      <c r="A16" s="8" t="s">
        <v>12</v>
      </c>
      <c r="B16" s="9" t="str">
        <f>"1.1.3 Добровольные пожертвования юридического лица"</f>
        <v>1.1.3 Добровольные пожертвования юридического лица</v>
      </c>
      <c r="C16" s="10">
        <v>50</v>
      </c>
      <c r="D16" s="11">
        <v>0</v>
      </c>
      <c r="E16" s="11">
        <v>0</v>
      </c>
      <c r="F16" s="11">
        <v>0</v>
      </c>
      <c r="G16" s="11">
        <v>0</v>
      </c>
    </row>
    <row r="17" spans="1:7" ht="102">
      <c r="A17" s="8" t="s">
        <v>13</v>
      </c>
      <c r="B17" s="9" t="str">
        <f>"1.2 Поступило в избирательный фонд денежных средств, подпадающих под действие п.2, 4, 6 ст. 61 Закона Республики Марий Эл от 02.12.2008 № 72-З"</f>
        <v>1.2 Поступило в избирательный фонд денежных средств, подпадающих под действие п.2, 4, 6 ст. 61 Закона Республики Марий Эл от 02.12.2008 № 72-З</v>
      </c>
      <c r="C17" s="10">
        <v>60</v>
      </c>
      <c r="D17" s="11">
        <v>0</v>
      </c>
      <c r="E17" s="11">
        <v>0</v>
      </c>
      <c r="F17" s="11">
        <v>0</v>
      </c>
      <c r="G17" s="11">
        <v>0</v>
      </c>
    </row>
    <row r="18" spans="1:7" ht="15">
      <c r="A18" s="8" t="s">
        <v>8</v>
      </c>
      <c r="B18" s="10" t="str">
        <f>"из них"</f>
        <v>из них</v>
      </c>
      <c r="C18" s="10"/>
      <c r="D18" s="11"/>
      <c r="E18" s="11"/>
      <c r="F18" s="11"/>
      <c r="G18" s="11"/>
    </row>
    <row r="19" spans="1:7" ht="51">
      <c r="A19" s="8" t="s">
        <v>14</v>
      </c>
      <c r="B19" s="9" t="str">
        <f>"1.2.1 Собственные средства кандидата, избирательного объединения"</f>
        <v>1.2.1 Собственные средства кандидата, избирательного объединения</v>
      </c>
      <c r="C19" s="10">
        <v>70</v>
      </c>
      <c r="D19" s="11">
        <v>0</v>
      </c>
      <c r="E19" s="11">
        <v>0</v>
      </c>
      <c r="F19" s="11">
        <v>0</v>
      </c>
      <c r="G19" s="11">
        <v>0</v>
      </c>
    </row>
    <row r="20" spans="1:7" ht="25.5">
      <c r="A20" s="8" t="s">
        <v>15</v>
      </c>
      <c r="B20" s="9" t="str">
        <f>"1.2.2 Средства гражданина"</f>
        <v>1.2.2 Средства гражданина</v>
      </c>
      <c r="C20" s="10">
        <v>80</v>
      </c>
      <c r="D20" s="11">
        <v>0</v>
      </c>
      <c r="E20" s="11">
        <v>0</v>
      </c>
      <c r="F20" s="11">
        <v>0</v>
      </c>
      <c r="G20" s="11">
        <v>0</v>
      </c>
    </row>
    <row r="21" spans="1:7" ht="25.5">
      <c r="A21" s="8" t="s">
        <v>16</v>
      </c>
      <c r="B21" s="9" t="str">
        <f>"1.2.3 Средства юридического лица"</f>
        <v>1.2.3 Средства юридического лица</v>
      </c>
      <c r="C21" s="10">
        <v>90</v>
      </c>
      <c r="D21" s="11">
        <v>0</v>
      </c>
      <c r="E21" s="11">
        <v>0</v>
      </c>
      <c r="F21" s="11">
        <v>0</v>
      </c>
      <c r="G21" s="11">
        <v>0</v>
      </c>
    </row>
    <row r="22" spans="1:7" ht="51">
      <c r="A22" s="8" t="s">
        <v>17</v>
      </c>
      <c r="B22" s="9" t="str">
        <f>"2 Возвращено денежных средств из избирательного фонда, всего"</f>
        <v>2 Возвращено денежных средств из избирательного фонда, всего</v>
      </c>
      <c r="C22" s="10">
        <v>100</v>
      </c>
      <c r="D22" s="11">
        <v>0</v>
      </c>
      <c r="E22" s="11">
        <v>0</v>
      </c>
      <c r="F22" s="11">
        <v>0</v>
      </c>
      <c r="G22" s="11">
        <v>0</v>
      </c>
    </row>
    <row r="23" spans="1:7" ht="15">
      <c r="A23" s="8" t="s">
        <v>8</v>
      </c>
      <c r="B23" s="10" t="str">
        <f>"из них"</f>
        <v>из них</v>
      </c>
      <c r="C23" s="10"/>
      <c r="D23" s="11"/>
      <c r="E23" s="11"/>
      <c r="F23" s="11"/>
      <c r="G23" s="11"/>
    </row>
    <row r="24" spans="1:7" ht="51">
      <c r="A24" s="8" t="s">
        <v>18</v>
      </c>
      <c r="B24" s="9" t="str">
        <f>"2.1 Перечислено в доход республиканского бюджета"</f>
        <v>2.1 Перечислено в доход республиканского бюджета</v>
      </c>
      <c r="C24" s="10">
        <v>110</v>
      </c>
      <c r="D24" s="11">
        <v>0</v>
      </c>
      <c r="E24" s="11">
        <v>0</v>
      </c>
      <c r="F24" s="11">
        <v>0</v>
      </c>
      <c r="G24" s="11">
        <v>0</v>
      </c>
    </row>
    <row r="25" spans="1:7" ht="76.5">
      <c r="A25" s="8" t="s">
        <v>19</v>
      </c>
      <c r="B25" s="9" t="str">
        <f>"2.2 Возвращено денежных средств, поступивших с нарушением установленного порядка"</f>
        <v>2.2 Возвращено денежных средств, поступивших с нарушением установленного порядка</v>
      </c>
      <c r="C25" s="10">
        <v>120</v>
      </c>
      <c r="D25" s="11">
        <v>0</v>
      </c>
      <c r="E25" s="11">
        <v>0</v>
      </c>
      <c r="F25" s="11">
        <v>0</v>
      </c>
      <c r="G25" s="11">
        <v>0</v>
      </c>
    </row>
    <row r="26" spans="1:7" ht="15">
      <c r="A26" s="8" t="s">
        <v>8</v>
      </c>
      <c r="B26" s="10" t="str">
        <f>"из них"</f>
        <v>из них</v>
      </c>
      <c r="C26" s="10"/>
      <c r="D26" s="11"/>
      <c r="E26" s="11"/>
      <c r="F26" s="11"/>
      <c r="G26" s="11"/>
    </row>
    <row r="27" spans="1:7" ht="102">
      <c r="A27" s="8" t="s">
        <v>20</v>
      </c>
      <c r="B27" s="9" t="str">
        <f>"2.2.1 Гражданам, которым запрещено осуществлять пожертвования либо не указавшим обязательные сведения в платежном документе"</f>
        <v>2.2.1 Гражданам, которым запрещено осуществлять пожертвования либо не указавшим обязательные сведения в платежном документе</v>
      </c>
      <c r="C27" s="10">
        <v>130</v>
      </c>
      <c r="D27" s="11">
        <v>0</v>
      </c>
      <c r="E27" s="11">
        <v>0</v>
      </c>
      <c r="F27" s="11">
        <v>0</v>
      </c>
      <c r="G27" s="11">
        <v>0</v>
      </c>
    </row>
    <row r="28" spans="1:7" ht="114.75">
      <c r="A28" s="8" t="s">
        <v>21</v>
      </c>
      <c r="B28" s="9" t="str">
        <f>"2.2.2 Юридическим лицам, которым запрещено осуществлять пожертвования либо не указавшим обязательные сведения в платежном документе"</f>
        <v>2.2.2 Юридическим лицам, которым запрещено осуществлять пожертвования либо не указавшим обязательные сведения в платежном документе</v>
      </c>
      <c r="C28" s="10">
        <v>140</v>
      </c>
      <c r="D28" s="11">
        <v>0</v>
      </c>
      <c r="E28" s="11">
        <v>0</v>
      </c>
      <c r="F28" s="11">
        <v>0</v>
      </c>
      <c r="G28" s="11">
        <v>0</v>
      </c>
    </row>
    <row r="29" spans="1:7" ht="51">
      <c r="A29" s="8" t="s">
        <v>22</v>
      </c>
      <c r="B29" s="9" t="str">
        <f>"2.2.3 Средств, поступивших с превышением предельного размера"</f>
        <v>2.2.3 Средств, поступивших с превышением предельного размера</v>
      </c>
      <c r="C29" s="10">
        <v>150</v>
      </c>
      <c r="D29" s="11">
        <v>0</v>
      </c>
      <c r="E29" s="11">
        <v>0</v>
      </c>
      <c r="F29" s="11">
        <v>0</v>
      </c>
      <c r="G29" s="11">
        <v>0</v>
      </c>
    </row>
    <row r="30" spans="1:7" ht="63.75">
      <c r="A30" s="8" t="s">
        <v>23</v>
      </c>
      <c r="B30" s="9" t="str">
        <f>"2.3 Возвращено денежных средств, поступивших в установленном порядке"</f>
        <v>2.3 Возвращено денежных средств, поступивших в установленном порядке</v>
      </c>
      <c r="C30" s="10">
        <v>160</v>
      </c>
      <c r="D30" s="11">
        <v>0</v>
      </c>
      <c r="E30" s="11">
        <v>0</v>
      </c>
      <c r="F30" s="11">
        <v>0</v>
      </c>
      <c r="G30" s="11">
        <v>0</v>
      </c>
    </row>
    <row r="31" spans="1:7" ht="25.5">
      <c r="A31" s="8" t="s">
        <v>24</v>
      </c>
      <c r="B31" s="9" t="str">
        <f>"3 Израсходовано средств, всего"</f>
        <v>3 Израсходовано средств, всего</v>
      </c>
      <c r="C31" s="10">
        <v>170</v>
      </c>
      <c r="D31" s="11">
        <v>0</v>
      </c>
      <c r="E31" s="11">
        <v>0</v>
      </c>
      <c r="F31" s="11">
        <v>0</v>
      </c>
      <c r="G31" s="11">
        <v>0</v>
      </c>
    </row>
    <row r="32" spans="1:7" ht="15">
      <c r="A32" s="8" t="s">
        <v>8</v>
      </c>
      <c r="B32" s="10" t="str">
        <f>"из них"</f>
        <v>из них</v>
      </c>
      <c r="C32" s="10"/>
      <c r="D32" s="11"/>
      <c r="E32" s="11"/>
      <c r="F32" s="11"/>
      <c r="G32" s="11"/>
    </row>
    <row r="33" spans="1:7" ht="38.25">
      <c r="A33" s="8" t="s">
        <v>25</v>
      </c>
      <c r="B33" s="9" t="str">
        <f>"3.1 На организацию сбора подписей избирателей"</f>
        <v>3.1 На организацию сбора подписей избирателей</v>
      </c>
      <c r="C33" s="10">
        <v>180</v>
      </c>
      <c r="D33" s="11">
        <v>0</v>
      </c>
      <c r="E33" s="11">
        <v>0</v>
      </c>
      <c r="F33" s="11">
        <v>0</v>
      </c>
      <c r="G33" s="11">
        <v>0</v>
      </c>
    </row>
    <row r="34" spans="1:7" ht="15">
      <c r="A34" s="8" t="s">
        <v>8</v>
      </c>
      <c r="B34" s="10" t="str">
        <f>"из них"</f>
        <v>из них</v>
      </c>
      <c r="C34" s="10"/>
      <c r="D34" s="11"/>
      <c r="E34" s="11"/>
      <c r="F34" s="11"/>
      <c r="G34" s="11"/>
    </row>
    <row r="35" spans="1:7" ht="63.75">
      <c r="A35" s="8" t="s">
        <v>26</v>
      </c>
      <c r="B35" s="9" t="str">
        <f>"3.1.1 Из них на оплату труда лиц, привлекаемых для сбора подписей избирателей"</f>
        <v>3.1.1 Из них на оплату труда лиц, привлекаемых для сбора подписей избирателей</v>
      </c>
      <c r="C35" s="10">
        <v>190</v>
      </c>
      <c r="D35" s="11">
        <v>0</v>
      </c>
      <c r="E35" s="11">
        <v>0</v>
      </c>
      <c r="F35" s="11">
        <v>0</v>
      </c>
      <c r="G35" s="11">
        <v>0</v>
      </c>
    </row>
    <row r="36" spans="1:7" ht="51">
      <c r="A36" s="8" t="s">
        <v>27</v>
      </c>
      <c r="B36" s="9" t="str">
        <f>"3.2 На предвыборную агитацию через организации телерадиовещания"</f>
        <v>3.2 На предвыборную агитацию через организации телерадиовещания</v>
      </c>
      <c r="C36" s="10">
        <v>200</v>
      </c>
      <c r="D36" s="11">
        <v>0</v>
      </c>
      <c r="E36" s="11">
        <v>0</v>
      </c>
      <c r="F36" s="11">
        <v>0</v>
      </c>
      <c r="G36" s="11">
        <v>0</v>
      </c>
    </row>
    <row r="37" spans="1:7" ht="63.75">
      <c r="A37" s="8" t="s">
        <v>28</v>
      </c>
      <c r="B37" s="9" t="str">
        <f>"3.3 На предвыборную агитацию через редакции периодических печатных изданий"</f>
        <v>3.3 На предвыборную агитацию через редакции периодических печатных изданий</v>
      </c>
      <c r="C37" s="10">
        <v>210</v>
      </c>
      <c r="D37" s="11">
        <v>0</v>
      </c>
      <c r="E37" s="11">
        <v>0</v>
      </c>
      <c r="F37" s="11">
        <v>0</v>
      </c>
      <c r="G37" s="11">
        <v>0</v>
      </c>
    </row>
    <row r="38" spans="1:7" ht="63.75">
      <c r="A38" s="8" t="s">
        <v>29</v>
      </c>
      <c r="B38" s="9" t="str">
        <f>"3.4 На выпуск и распространение печатных и иных агитационных материалов"</f>
        <v>3.4 На выпуск и распространение печатных и иных агитационных материалов</v>
      </c>
      <c r="C38" s="10">
        <v>220</v>
      </c>
      <c r="D38" s="11">
        <v>0</v>
      </c>
      <c r="E38" s="11">
        <v>0</v>
      </c>
      <c r="F38" s="11">
        <v>0</v>
      </c>
      <c r="G38" s="11">
        <v>0</v>
      </c>
    </row>
    <row r="39" spans="1:7" ht="38.25">
      <c r="A39" s="8" t="s">
        <v>30</v>
      </c>
      <c r="B39" s="9" t="str">
        <f>"3.5 На проведение публичных массовых мероприятий"</f>
        <v>3.5 На проведение публичных массовых мероприятий</v>
      </c>
      <c r="C39" s="10">
        <v>230</v>
      </c>
      <c r="D39" s="11">
        <v>0</v>
      </c>
      <c r="E39" s="11">
        <v>0</v>
      </c>
      <c r="F39" s="11">
        <v>0</v>
      </c>
      <c r="G39" s="11">
        <v>0</v>
      </c>
    </row>
    <row r="40" spans="1:7" ht="63.75">
      <c r="A40" s="8" t="s">
        <v>31</v>
      </c>
      <c r="B40" s="9" t="str">
        <f>"3.6 На оплату работ (услуг) информационного и консультационного характера"</f>
        <v>3.6 На оплату работ (услуг) информационного и консультационного характера</v>
      </c>
      <c r="C40" s="10">
        <v>240</v>
      </c>
      <c r="D40" s="11">
        <v>0</v>
      </c>
      <c r="E40" s="11">
        <v>0</v>
      </c>
      <c r="F40" s="11">
        <v>0</v>
      </c>
      <c r="G40" s="11">
        <v>0</v>
      </c>
    </row>
    <row r="41" spans="1:7" ht="89.25">
      <c r="A41" s="8" t="s">
        <v>32</v>
      </c>
      <c r="B41" s="9" t="str">
        <f>"3.7 На оплату других работ (услуг), выполненных (оказанных) юридическими лицами или гражданами РФ по договорам"</f>
        <v>3.7 На оплату других работ (услуг), выполненных (оказанных) юридическими лицами или гражданами РФ по договорам</v>
      </c>
      <c r="C41" s="10">
        <v>250</v>
      </c>
      <c r="D41" s="11">
        <v>0</v>
      </c>
      <c r="E41" s="11">
        <v>0</v>
      </c>
      <c r="F41" s="11">
        <v>0</v>
      </c>
      <c r="G41" s="11">
        <v>0</v>
      </c>
    </row>
    <row r="42" spans="1:7" ht="89.25">
      <c r="A42" s="8" t="s">
        <v>33</v>
      </c>
      <c r="B42" s="9" t="str">
        <f>"3.8 На оплату иных расходов, непосредственно связанных с проведением избирательной кампании"</f>
        <v>3.8 На оплату иных расходов, непосредственно связанных с проведением избирательной кампании</v>
      </c>
      <c r="C42" s="10">
        <v>260</v>
      </c>
      <c r="D42" s="11">
        <v>0</v>
      </c>
      <c r="E42" s="11">
        <v>0</v>
      </c>
      <c r="F42" s="11">
        <v>0</v>
      </c>
      <c r="G42" s="11">
        <v>0</v>
      </c>
    </row>
    <row r="43" spans="1:7" ht="89.25">
      <c r="A43" s="8" t="s">
        <v>34</v>
      </c>
      <c r="B43" s="9" t="str">
        <f>"5 Остаток средств фонда на дату сдачи отчета (заверяется банковской справкой)(стр.280=стр.10-стр.100-стр.170-стр.270)"</f>
        <v>5 Остаток средств фонда на дату сдачи отчета (заверяется банковской справкой)(стр.280=стр.10-стр.100-стр.170-стр.270)</v>
      </c>
      <c r="C43" s="10">
        <v>280</v>
      </c>
      <c r="D43" s="11">
        <v>0</v>
      </c>
      <c r="E43" s="11">
        <v>0</v>
      </c>
      <c r="F43" s="11">
        <v>0</v>
      </c>
      <c r="G43" s="11">
        <v>0</v>
      </c>
    </row>
    <row r="44" spans="1:7" ht="15">
      <c r="A44" s="8" t="s">
        <v>8</v>
      </c>
      <c r="B44" s="10" t="str">
        <f>"из них"</f>
        <v>из них</v>
      </c>
      <c r="C44" s="10"/>
      <c r="D44" s="11"/>
      <c r="E44" s="11"/>
      <c r="F44" s="11"/>
      <c r="G44" s="11"/>
    </row>
    <row r="45" spans="1:7" ht="38.25">
      <c r="A45" s="8" t="s">
        <v>35</v>
      </c>
      <c r="B45" s="9" t="str">
        <f>"4 Распределено неизрасходованного остатка средств фонда"</f>
        <v>4 Распределено неизрасходованного остатка средств фонда</v>
      </c>
      <c r="C45" s="10">
        <v>270</v>
      </c>
      <c r="D45" s="11">
        <v>0</v>
      </c>
      <c r="E45" s="11">
        <v>0</v>
      </c>
      <c r="F45" s="11">
        <v>0</v>
      </c>
      <c r="G45" s="11">
        <v>0</v>
      </c>
    </row>
  </sheetData>
  <sheetProtection/>
  <mergeCells count="4">
    <mergeCell ref="A2:G2"/>
    <mergeCell ref="A3:G3"/>
    <mergeCell ref="A4:G4"/>
    <mergeCell ref="A5:G5"/>
  </mergeCells>
  <printOptions/>
  <pageMargins left="0.3472222222222222" right="0.1388888888888889" top="0.1388888888888889" bottom="0.1388888888888889" header="0.3" footer="0.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2019-07-19T07:30:20Z</cp:lastPrinted>
  <dcterms:created xsi:type="dcterms:W3CDTF">2019-07-19T07:29:57Z</dcterms:created>
  <dcterms:modified xsi:type="dcterms:W3CDTF">2019-07-19T07:32:30Z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XXJ7TYMEEKJ2-6675-62</vt:lpwstr>
  </property>
  <property fmtid="{D5CDD505-2E9C-101B-9397-08002B2CF9AE}" pid="4" name="_dlc_DocIdItemGu">
    <vt:lpwstr>402027fa-dee3-46eb-922d-208baaf184c4</vt:lpwstr>
  </property>
  <property fmtid="{D5CDD505-2E9C-101B-9397-08002B2CF9AE}" pid="5" name="_dlc_DocIdU">
    <vt:lpwstr>https://vip.gov.mari.ru/tzik/tik_gorvol/_layouts/DocIdRedir.aspx?ID=XXJ7TYMEEKJ2-6675-62, XXJ7TYMEEKJ2-6675-62</vt:lpwstr>
  </property>
</Properties>
</file>