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Вятс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<sst xmlns="http://schemas.openxmlformats.org/spreadsheetml/2006/main" count="64" uniqueCount="62">
  <si>
    <t>Исполнение бюджета  муниципального образования</t>
  </si>
  <si>
    <t>Показатели</t>
  </si>
  <si>
    <t>План 2020 г.</t>
  </si>
  <si>
    <t>Факт на 01.02.20 г.</t>
  </si>
  <si>
    <t>% исп к плану года</t>
  </si>
  <si>
    <t xml:space="preserve">00010000000000000000  Налоговые и неналоговые доходы  </t>
  </si>
  <si>
    <t>00020000000000000000 Безвозмездные поступления</t>
  </si>
  <si>
    <t>992 202 16 001 10 0000 150 Дотации бюджетам  сельских поселений на выравнивание  бюджетной обеспеченности из бюджетов муниципальных районов</t>
  </si>
  <si>
    <t>904 202 35 118 10 0000 150 Субвенции на осуществление первичного воинского учета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</si>
  <si>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</si>
  <si>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0010 150 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</t>
  </si>
  <si>
    <t>992 202 40 014 10 0020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</si>
  <si>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</si>
  <si>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</si>
  <si>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992 202 40 014 10 0050 150 Иные межбюджетные трансферты, передаваемые бюджетам  сельских поселений на осуществление целевых мероприятий в отношении автомобильных дорог общего пользования местного значения  за счет муниципального дорожного фонда</t>
  </si>
  <si>
    <t xml:space="preserve">992 202 40 014 10 0060 150 Иные межбюджетные трансферты, передаваемые бюджетам   сельских поселений на обеспечение расходных обязательств городского и сельских поселений по решению вопросов местного значения 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</si>
  <si>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</si>
  <si>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904 207 05 030 10 0000 150 Прочие безвозмездные поступления в бюджеты сельских поселений</t>
  </si>
  <si>
    <t>ДОХОДЫ, ВСЕГО</t>
  </si>
  <si>
    <t>0100 Общегосударственные вопросы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</si>
  <si>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</si>
  <si>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0107 Обеспечение проведения выборов и референдумов</t>
  </si>
  <si>
    <t>0111 Резервные фонды</t>
  </si>
  <si>
    <t>0113 Другие общегосударственные вопросы</t>
  </si>
  <si>
    <t>0200 Национальная оборона</t>
  </si>
  <si>
    <t>0203 Мобилизационная и вневойсковая подготовка</t>
  </si>
  <si>
    <t>0300 Национальная безопасность и правоохранительная деятельность в т.ч.</t>
  </si>
  <si>
    <t>0309 Мероприятия по предупреждению и ликвидации последствий чрезвычайных ситуаций и  стихийных бедствий</t>
  </si>
  <si>
    <t>0310 Обеспечение пожарной безопасности</t>
  </si>
  <si>
    <t>0400 Национальная экономика</t>
  </si>
  <si>
    <t>0409 Дорожное хозяйство (дорожные фонды)</t>
  </si>
  <si>
    <t>0412 Другие вопросы в области национальной экономики</t>
  </si>
  <si>
    <t>0503 Благоустройство</t>
  </si>
  <si>
    <t>1001 Пенсионное обеспечение</t>
  </si>
  <si>
    <t>Дефицит (-), профицит (+) бюджета</t>
  </si>
  <si>
    <t>Руководитель финансового</t>
  </si>
  <si>
    <t>управления администрации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</si>
  <si>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</si>
  <si>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</si>
  <si>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</si>
  <si>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</si>
  <si>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</si>
  <si>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90311105035100000120 Доходы от сдачи в аренду имущества</t>
  </si>
  <si>
    <t>90311105025100000120 Доходы в виде арендной платы за земельные участки, находящиеся в собственности поселений</t>
  </si>
  <si>
    <t>90311105075100000120 Доходы от сдачи в аренду имущества, составляющего казну сельских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</si>
  <si>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</si>
  <si>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90311406025100000430 Доходы от продажи земельных участков, находящихся в собственности поселений</t>
  </si>
  <si>
    <t>904 202 20077 10 0000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</t>
  </si>
  <si>
    <t>0300 Национальная безопасность и правоохранительная деятельность</t>
  </si>
  <si>
    <t>0406 Мероприятия в области использования, охраны водных и гидротехнических сооружений</t>
  </si>
  <si>
    <t xml:space="preserve">0502 Коммунальное хозяйство </t>
  </si>
  <si>
    <t>Советского муницпального района</t>
  </si>
  <si>
    <t xml:space="preserve">           Е.С. Кропотова</t>
  </si>
  <si>
    <t>"Вятское сельское поселение</t>
  </si>
  <si>
    <t>на 1 февраль 2020 г.</t>
  </si>
  <si>
    <t>90411302995100000130 Прочие доходы от компенсации затрат  бюджетов  сельских поселений</t>
  </si>
  <si>
    <t>161 116 33050 10 6000 430 Ден.взыскания(штрафы) о нарушении законодательства РФ в сфере закупок товаров</t>
  </si>
  <si>
    <t>90411701050100000180 прочие неналоговые доходы  в бюджеты поселений</t>
  </si>
  <si>
    <t xml:space="preserve"> РАСХОДЫ ВСЕГО: в т.ч.</t>
  </si>
  <si>
    <t>310 Обеспечение пожарной безопасности (приобретение услуг)</t>
  </si>
  <si>
    <t xml:space="preserve">0500 Жилищно-коммунальное хозяйство </t>
  </si>
  <si>
    <t>0501Жилищное хозяйство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</si>
</sst>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8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19" fillId="0" borderId="0" xfId="52" applyFont="1" applyAlignment="1">
      <alignment horizontal="center"/>
      <protection/>
    </xf>
    <xf numFmtId="0" fontId="18" fillId="0" borderId="0" xfId="52">
      <alignment/>
      <protection/>
    </xf>
    <xf numFmtId="0" fontId="20" fillId="0" borderId="0" xfId="52" applyFont="1">
      <alignment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19" fillId="0" borderId="0" xfId="52" applyFont="1" applyBorder="1" applyAlignment="1">
      <alignment horizontal="center" vertical="center" wrapText="1"/>
      <protection/>
    </xf>
    <xf numFmtId="0" fontId="21" fillId="0" borderId="0" xfId="52" applyFont="1" applyBorder="1" applyAlignment="1">
      <alignment horizontal="justify" vertical="top" wrapText="1"/>
      <protection/>
    </xf>
    <xf numFmtId="164" fontId="21" fillId="0" borderId="0" xfId="52" applyNumberFormat="1" applyFont="1" applyBorder="1" applyAlignment="1">
      <alignment horizontal="right" vertical="top" wrapText="1"/>
      <protection/>
    </xf>
    <xf numFmtId="164" fontId="21" fillId="0" borderId="0" xfId="57" applyNumberFormat="1" applyFont="1" applyBorder="1" applyAlignment="1">
      <alignment horizontal="right" vertical="top" wrapText="1"/>
    </xf>
    <xf numFmtId="0" fontId="22" fillId="0" borderId="0" xfId="52" applyFont="1" applyBorder="1" applyAlignment="1">
      <alignment horizontal="justify" vertical="top" wrapText="1"/>
      <protection/>
    </xf>
    <xf numFmtId="164" fontId="22" fillId="0" borderId="0" xfId="52" applyNumberFormat="1" applyFont="1" applyBorder="1" applyAlignment="1" applyProtection="1">
      <alignment horizontal="right" vertical="top" wrapText="1"/>
      <protection locked="0"/>
    </xf>
    <xf numFmtId="164" fontId="22" fillId="33" borderId="0" xfId="52" applyNumberFormat="1" applyFont="1" applyFill="1" applyBorder="1" applyAlignment="1" applyProtection="1">
      <alignment horizontal="right" vertical="top" wrapText="1"/>
      <protection locked="0"/>
    </xf>
    <xf numFmtId="164" fontId="22" fillId="0" borderId="0" xfId="57" applyNumberFormat="1" applyFont="1" applyBorder="1" applyAlignment="1">
      <alignment horizontal="right" vertical="top" wrapText="1"/>
    </xf>
    <xf numFmtId="164" fontId="22" fillId="0" borderId="0" xfId="52" applyNumberFormat="1" applyFont="1" applyBorder="1" applyAlignment="1">
      <alignment horizontal="justify" vertical="top" wrapText="1"/>
      <protection/>
    </xf>
    <xf numFmtId="164" fontId="21" fillId="0" borderId="0" xfId="52" applyNumberFormat="1" applyFont="1" applyBorder="1" applyAlignment="1" applyProtection="1">
      <alignment horizontal="right" vertical="top"/>
      <protection locked="0"/>
    </xf>
    <xf numFmtId="0" fontId="22" fillId="0" borderId="0" xfId="52" applyFont="1" applyFill="1" applyBorder="1" applyAlignment="1">
      <alignment horizontal="justify" vertical="top" wrapText="1"/>
      <protection/>
    </xf>
    <xf numFmtId="0" fontId="22" fillId="0" borderId="0" xfId="52" applyFont="1" applyAlignment="1">
      <alignment horizontal="justify"/>
      <protection/>
    </xf>
    <xf numFmtId="164" fontId="21" fillId="0" borderId="0" xfId="52" applyNumberFormat="1" applyFont="1" applyFill="1" applyBorder="1" applyAlignment="1">
      <alignment horizontal="right" vertical="top" wrapText="1"/>
      <protection/>
    </xf>
    <xf numFmtId="164" fontId="22" fillId="0" borderId="0" xfId="52" applyNumberFormat="1" applyFont="1" applyFill="1" applyBorder="1" applyAlignment="1">
      <alignment horizontal="right" vertical="top" wrapText="1"/>
      <protection/>
    </xf>
    <xf numFmtId="0" fontId="23" fillId="0" borderId="0" xfId="52" applyFont="1">
      <alignment/>
      <protection/>
    </xf>
    <xf numFmtId="0" fontId="19" fillId="0" borderId="0" xfId="52" applyFont="1" applyAlignment="1">
      <alignment horizontal="center"/>
      <protection/>
    </xf>
    <xf numFmtId="164" fontId="22" fillId="0" borderId="0" xfId="52" applyNumberFormat="1" applyFont="1" applyBorder="1" applyAlignment="1" applyProtection="1">
      <alignment horizontal="right" vertical="top"/>
      <protection locked="0"/>
    </xf>
    <xf numFmtId="164" fontId="21" fillId="34" borderId="0" xfId="52" applyNumberFormat="1" applyFont="1" applyFill="1" applyBorder="1" applyAlignment="1">
      <alignment horizontal="right" vertical="top" wrapText="1"/>
      <protection/>
    </xf>
    <xf numFmtId="0" fontId="22" fillId="0" borderId="0" xfId="52" applyFont="1" applyBorder="1" applyAlignment="1">
      <alignment horizontal="justify" wrapText="1"/>
      <protection/>
    </xf>
    <xf numFmtId="164" fontId="22" fillId="34" borderId="0" xfId="52" applyNumberFormat="1" applyFont="1" applyFill="1" applyBorder="1" applyAlignment="1">
      <alignment horizontal="right" vertical="top" wrapText="1"/>
      <protection/>
    </xf>
    <xf numFmtId="0" fontId="22" fillId="0" borderId="0" xfId="52" applyFont="1" applyBorder="1" applyAlignment="1">
      <alignment horizontal="justify" vertical="center" wrapText="1"/>
      <protection/>
    </xf>
    <xf numFmtId="49" fontId="22" fillId="0" borderId="0" xfId="52" applyNumberFormat="1" applyFont="1" applyBorder="1" applyAlignment="1">
      <alignment horizontal="justify" vertical="top" wrapText="1"/>
      <protection/>
    </xf>
    <xf numFmtId="0" fontId="22" fillId="0" borderId="0" xfId="52" applyFont="1" applyBorder="1" applyAlignment="1">
      <alignment horizontal="left" vertical="top" wrapText="1"/>
      <protection/>
    </xf>
    <xf numFmtId="164" fontId="22" fillId="33" borderId="0" xfId="57" applyNumberFormat="1" applyFont="1" applyFill="1" applyBorder="1" applyAlignment="1">
      <alignment horizontal="right" vertical="top" wrapText="1"/>
    </xf>
    <xf numFmtId="0" fontId="21" fillId="0" borderId="11" xfId="52" applyFont="1" applyBorder="1" applyAlignment="1">
      <alignment horizontal="center" vertical="top" wrapText="1"/>
      <protection/>
    </xf>
    <xf numFmtId="0" fontId="21" fillId="0" borderId="10" xfId="52" applyFont="1" applyBorder="1" applyAlignment="1">
      <alignment horizontal="center" vertical="top" wrapText="1"/>
      <protection/>
    </xf>
    <xf numFmtId="0" fontId="21" fillId="0" borderId="0" xfId="52" applyFont="1" applyBorder="1" applyAlignment="1">
      <alignment horizontal="center" vertical="top" wrapText="1"/>
      <protection/>
    </xf>
    <xf numFmtId="0" fontId="21" fillId="0" borderId="0" xfId="52" applyFont="1" applyBorder="1" applyAlignment="1">
      <alignment horizontal="left" vertical="top" wrapText="1"/>
      <protection/>
    </xf>
    <xf numFmtId="0" fontId="18" fillId="0" borderId="0" xfId="52" applyAlignment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40;&#1051;&#1054;&#1043;&#1048;-2020\&#1087;&#1086;&#1089;&#1077;&#1083;&#1077;&#1085;&#1080;&#1103;%20&#1085;&#1072;%2001.01.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лекс"/>
      <sheetName val="В-У"/>
      <sheetName val="Вятс"/>
      <sheetName val="Кужм"/>
      <sheetName val="Михайл"/>
      <sheetName val="Ронга"/>
      <sheetName val="Солнеч"/>
      <sheetName val="Сов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view="pageBreakPreview" zoomScaleSheetLayoutView="100" zoomScalePageLayoutView="0" workbookViewId="0" topLeftCell="A32">
      <selection activeCell="C36" sqref="C36"/>
    </sheetView>
  </sheetViews>
  <sheetFormatPr defaultColWidth="9.140625" defaultRowHeight="15"/>
  <cols>
    <col min="1" max="1" width="96.140625" style="2" customWidth="1"/>
    <col min="2" max="2" width="16.00390625" style="2" customWidth="1"/>
    <col min="3" max="3" width="13.00390625" style="2" customWidth="1"/>
    <col min="4" max="4" width="12.421875" style="2" customWidth="1"/>
    <col min="5" max="5" width="0.2890625" style="2" hidden="1" customWidth="1"/>
    <col min="6" max="6" width="9.140625" style="2" hidden="1" customWidth="1"/>
    <col min="7" max="16384" width="9.140625" style="2" customWidth="1"/>
  </cols>
  <sheetData>
    <row r="1" spans="1:4" ht="15.75">
      <c r="A1" s="1" t="s">
        <v>0</v>
      </c>
      <c r="B1" s="1"/>
      <c r="C1" s="1"/>
      <c r="D1" s="1"/>
    </row>
    <row r="2" spans="1:4" ht="15.75">
      <c r="A2" s="1" t="s">
        <v>53</v>
      </c>
      <c r="B2" s="1"/>
      <c r="C2" s="1"/>
      <c r="D2" s="1"/>
    </row>
    <row r="3" spans="1:4" ht="14.25" customHeight="1">
      <c r="A3" s="1" t="s">
        <v>54</v>
      </c>
      <c r="B3" s="1"/>
      <c r="C3" s="1"/>
      <c r="D3" s="1"/>
    </row>
    <row r="4" spans="1:4" ht="15.75" hidden="1">
      <c r="A4" s="1"/>
      <c r="B4" s="1"/>
      <c r="C4" s="1"/>
      <c r="D4" s="1"/>
    </row>
    <row r="5" spans="1:4" ht="15.75">
      <c r="A5" s="20"/>
      <c r="B5" s="20"/>
      <c r="C5" s="20"/>
      <c r="D5" s="20"/>
    </row>
    <row r="6" spans="1:4" ht="45.75" customHeight="1">
      <c r="A6" s="4" t="s">
        <v>1</v>
      </c>
      <c r="B6" s="29" t="s">
        <v>2</v>
      </c>
      <c r="C6" s="29" t="s">
        <v>3</v>
      </c>
      <c r="D6" s="30" t="s">
        <v>4</v>
      </c>
    </row>
    <row r="7" spans="1:4" ht="17.25" customHeight="1">
      <c r="A7" s="4">
        <v>1</v>
      </c>
      <c r="B7" s="29">
        <v>2</v>
      </c>
      <c r="C7" s="29">
        <v>3</v>
      </c>
      <c r="D7" s="30">
        <v>4</v>
      </c>
    </row>
    <row r="8" spans="1:4" ht="14.25" customHeight="1">
      <c r="A8" s="5"/>
      <c r="B8" s="31"/>
      <c r="C8" s="31"/>
      <c r="D8" s="31"/>
    </row>
    <row r="9" spans="1:4" ht="19.5" customHeight="1">
      <c r="A9" s="32" t="s">
        <v>5</v>
      </c>
      <c r="B9" s="7">
        <f>SUM(B10:B22)</f>
        <v>1718</v>
      </c>
      <c r="C9" s="7">
        <f>SUM(C10:C22)</f>
        <v>247.41133000000002</v>
      </c>
      <c r="D9" s="8">
        <f>C9/B9*100</f>
        <v>14.401125145518046</v>
      </c>
    </row>
    <row r="10" spans="1:4" ht="16.5" customHeight="1">
      <c r="A10" s="9" t="s">
        <v>37</v>
      </c>
      <c r="B10" s="10">
        <v>465</v>
      </c>
      <c r="C10" s="10">
        <v>41.71284</v>
      </c>
      <c r="D10" s="12">
        <f>C10/B10*100</f>
        <v>8.970503225806452</v>
      </c>
    </row>
    <row r="11" spans="1:4" ht="17.25" customHeight="1">
      <c r="A11" s="9" t="s">
        <v>38</v>
      </c>
      <c r="B11" s="10">
        <v>9</v>
      </c>
      <c r="C11" s="10">
        <v>0</v>
      </c>
      <c r="D11" s="12"/>
    </row>
    <row r="12" spans="1:4" ht="17.25" customHeight="1">
      <c r="A12" s="9" t="s">
        <v>39</v>
      </c>
      <c r="B12" s="10">
        <v>386</v>
      </c>
      <c r="C12" s="10">
        <v>1.75245</v>
      </c>
      <c r="D12" s="12">
        <f>C12/B12*100</f>
        <v>0.4540025906735751</v>
      </c>
    </row>
    <row r="13" spans="1:4" ht="15.75" customHeight="1">
      <c r="A13" s="9" t="s">
        <v>40</v>
      </c>
      <c r="B13" s="10">
        <v>435</v>
      </c>
      <c r="C13" s="10">
        <v>43.15017</v>
      </c>
      <c r="D13" s="12">
        <f>C13/B13*100</f>
        <v>9.919579310344828</v>
      </c>
    </row>
    <row r="14" spans="1:4" ht="31.5" customHeight="1">
      <c r="A14" s="9" t="s">
        <v>41</v>
      </c>
      <c r="B14" s="10"/>
      <c r="C14" s="10"/>
      <c r="D14" s="12"/>
    </row>
    <row r="15" spans="1:4" ht="29.25" customHeight="1">
      <c r="A15" s="9" t="s">
        <v>43</v>
      </c>
      <c r="B15" s="10">
        <v>370</v>
      </c>
      <c r="C15" s="10">
        <v>7.79587</v>
      </c>
      <c r="D15" s="12">
        <f>C15/B15*100</f>
        <v>2.106991891891892</v>
      </c>
    </row>
    <row r="16" spans="1:4" ht="22.5" customHeight="1" hidden="1">
      <c r="A16" s="9" t="s">
        <v>42</v>
      </c>
      <c r="B16" s="10"/>
      <c r="C16" s="10"/>
      <c r="D16" s="12" t="e">
        <f>C16/B16*100</f>
        <v>#DIV/0!</v>
      </c>
    </row>
    <row r="17" spans="1:4" ht="18.75" customHeight="1">
      <c r="A17" s="9" t="s">
        <v>44</v>
      </c>
      <c r="B17" s="10">
        <v>50</v>
      </c>
      <c r="C17" s="11">
        <v>3</v>
      </c>
      <c r="D17" s="12">
        <f>C17/B17*100</f>
        <v>6</v>
      </c>
    </row>
    <row r="18" spans="1:4" ht="46.5" customHeight="1">
      <c r="A18" s="13" t="s">
        <v>45</v>
      </c>
      <c r="B18" s="10">
        <v>3</v>
      </c>
      <c r="C18" s="10">
        <v>0</v>
      </c>
      <c r="D18" s="12">
        <f>C18/B18*100</f>
        <v>0</v>
      </c>
    </row>
    <row r="19" spans="1:4" ht="17.25" customHeight="1">
      <c r="A19" s="9" t="s">
        <v>55</v>
      </c>
      <c r="B19" s="10"/>
      <c r="C19" s="10"/>
      <c r="D19" s="12"/>
    </row>
    <row r="20" spans="1:4" ht="15" customHeight="1">
      <c r="A20" s="9" t="s">
        <v>46</v>
      </c>
      <c r="B20" s="10"/>
      <c r="C20" s="10"/>
      <c r="D20" s="12"/>
    </row>
    <row r="21" spans="1:4" ht="15" customHeight="1">
      <c r="A21" s="9" t="s">
        <v>56</v>
      </c>
      <c r="B21" s="10"/>
      <c r="C21" s="10"/>
      <c r="D21" s="12"/>
    </row>
    <row r="22" spans="1:4" ht="18" customHeight="1">
      <c r="A22" s="9" t="s">
        <v>57</v>
      </c>
      <c r="B22" s="10"/>
      <c r="C22" s="10">
        <v>150</v>
      </c>
      <c r="D22" s="12"/>
    </row>
    <row r="23" spans="1:4" ht="18" customHeight="1">
      <c r="A23" s="6" t="s">
        <v>6</v>
      </c>
      <c r="B23" s="14">
        <f>B24+B25+B30+B27+B28+B29+B31+B32+B34+B35+B26+B33</f>
        <v>4450.60029</v>
      </c>
      <c r="C23" s="14">
        <f>C24+C25+C30+C27+C28+C29+C31+C32+C34+C35+C26</f>
        <v>231.19326</v>
      </c>
      <c r="D23" s="8">
        <f>C23/B23*100</f>
        <v>5.19465341606761</v>
      </c>
    </row>
    <row r="24" spans="1:4" ht="30.75" customHeight="1">
      <c r="A24" s="15" t="s">
        <v>7</v>
      </c>
      <c r="B24" s="21">
        <v>919.5</v>
      </c>
      <c r="C24" s="21">
        <v>50.1</v>
      </c>
      <c r="D24" s="12">
        <f>C24/B24*100</f>
        <v>5.448613376835237</v>
      </c>
    </row>
    <row r="25" spans="1:4" ht="18.75" customHeight="1">
      <c r="A25" s="9" t="s">
        <v>8</v>
      </c>
      <c r="B25" s="21">
        <v>199</v>
      </c>
      <c r="C25" s="21">
        <v>15.79326</v>
      </c>
      <c r="D25" s="12">
        <f>C25/B25*100</f>
        <v>7.936311557788944</v>
      </c>
    </row>
    <row r="26" spans="1:4" ht="60.75" customHeight="1">
      <c r="A26" s="16" t="s">
        <v>47</v>
      </c>
      <c r="B26" s="21">
        <v>975.448</v>
      </c>
      <c r="C26" s="21">
        <v>0</v>
      </c>
      <c r="D26" s="12">
        <f>C26/B26*100</f>
        <v>0</v>
      </c>
    </row>
    <row r="27" spans="1:4" ht="30" customHeight="1">
      <c r="A27" s="16" t="s">
        <v>9</v>
      </c>
      <c r="B27" s="21">
        <v>1069.46429</v>
      </c>
      <c r="C27" s="21">
        <v>0</v>
      </c>
      <c r="D27" s="28">
        <f>C27/B27*100</f>
        <v>0</v>
      </c>
    </row>
    <row r="28" spans="1:4" ht="63.75" customHeight="1">
      <c r="A28" s="15" t="s">
        <v>10</v>
      </c>
      <c r="B28" s="21">
        <v>202.8</v>
      </c>
      <c r="C28" s="21">
        <v>0</v>
      </c>
      <c r="D28" s="28">
        <f>C28/B28*100</f>
        <v>0</v>
      </c>
    </row>
    <row r="29" spans="1:4" ht="65.25" customHeight="1">
      <c r="A29" s="15" t="s">
        <v>11</v>
      </c>
      <c r="B29" s="21">
        <v>332.1</v>
      </c>
      <c r="C29" s="21">
        <v>100.3</v>
      </c>
      <c r="D29" s="28">
        <f>C29/B29*100</f>
        <v>30.201746461909064</v>
      </c>
    </row>
    <row r="30" spans="1:4" ht="48.75" customHeight="1">
      <c r="A30" s="15" t="s">
        <v>12</v>
      </c>
      <c r="B30" s="21">
        <v>0.1</v>
      </c>
      <c r="C30" s="21">
        <v>0</v>
      </c>
      <c r="D30" s="12">
        <f>C30/B30*100</f>
        <v>0</v>
      </c>
    </row>
    <row r="31" spans="1:4" ht="89.25" customHeight="1">
      <c r="A31" s="15" t="s">
        <v>13</v>
      </c>
      <c r="B31" s="21">
        <v>0.1</v>
      </c>
      <c r="C31" s="21">
        <v>0</v>
      </c>
      <c r="D31" s="12">
        <f>C31/B31*100</f>
        <v>0</v>
      </c>
    </row>
    <row r="32" spans="1:4" ht="46.5" customHeight="1">
      <c r="A32" s="15" t="s">
        <v>14</v>
      </c>
      <c r="B32" s="21">
        <v>216.8</v>
      </c>
      <c r="C32" s="21">
        <v>0</v>
      </c>
      <c r="D32" s="12">
        <f>C32/B32*100</f>
        <v>0</v>
      </c>
    </row>
    <row r="33" spans="1:4" ht="49.5" customHeight="1">
      <c r="A33" s="15" t="s">
        <v>15</v>
      </c>
      <c r="B33" s="21">
        <v>166.288</v>
      </c>
      <c r="C33" s="21"/>
      <c r="D33" s="12"/>
    </row>
    <row r="34" spans="1:4" ht="18.75" customHeight="1">
      <c r="A34" s="9" t="s">
        <v>16</v>
      </c>
      <c r="B34" s="21">
        <v>40</v>
      </c>
      <c r="C34" s="21">
        <v>0</v>
      </c>
      <c r="D34" s="12">
        <f>C34/B34*100</f>
        <v>0</v>
      </c>
    </row>
    <row r="35" spans="1:4" ht="18.75" customHeight="1">
      <c r="A35" s="9" t="s">
        <v>17</v>
      </c>
      <c r="B35" s="21">
        <v>329</v>
      </c>
      <c r="C35" s="21">
        <v>65</v>
      </c>
      <c r="D35" s="12">
        <f>C35/B35*100</f>
        <v>19.756838905775076</v>
      </c>
    </row>
    <row r="36" spans="1:4" ht="18.75" customHeight="1">
      <c r="A36" s="6" t="s">
        <v>18</v>
      </c>
      <c r="B36" s="7">
        <f>B23+B9</f>
        <v>6168.60029</v>
      </c>
      <c r="C36" s="7">
        <f>C23+C9</f>
        <v>478.60459000000003</v>
      </c>
      <c r="D36" s="7">
        <f aca="true" t="shared" si="0" ref="D36:D44">C36/B36*100</f>
        <v>7.7587226842347405</v>
      </c>
    </row>
    <row r="37" spans="1:4" ht="18.75" customHeight="1">
      <c r="A37" s="6" t="s">
        <v>58</v>
      </c>
      <c r="B37" s="22">
        <f>B38+B43+B45+B51+B55+B59+B49</f>
        <v>6168.60029</v>
      </c>
      <c r="C37" s="17">
        <f>C38+C43+C45+C51+C55+C59+C49</f>
        <v>316.3774</v>
      </c>
      <c r="D37" s="7">
        <f t="shared" si="0"/>
        <v>5.128836123697035</v>
      </c>
    </row>
    <row r="38" spans="1:4" ht="18.75" customHeight="1">
      <c r="A38" s="6" t="s">
        <v>19</v>
      </c>
      <c r="B38" s="22">
        <f>B39+B41+B42+B40</f>
        <v>1993.9</v>
      </c>
      <c r="C38" s="22">
        <f>C39+C41+C42+C40</f>
        <v>177.89829</v>
      </c>
      <c r="D38" s="8">
        <f t="shared" si="0"/>
        <v>8.9221269873113</v>
      </c>
    </row>
    <row r="39" spans="1:4" ht="27.75" customHeight="1">
      <c r="A39" s="23" t="s">
        <v>20</v>
      </c>
      <c r="B39" s="24">
        <v>1921.9</v>
      </c>
      <c r="C39" s="24">
        <v>175.6187</v>
      </c>
      <c r="D39" s="12">
        <f t="shared" si="0"/>
        <v>9.137764712003746</v>
      </c>
    </row>
    <row r="40" spans="1:4" ht="15" hidden="1">
      <c r="A40" s="25" t="s">
        <v>21</v>
      </c>
      <c r="B40" s="24">
        <v>0</v>
      </c>
      <c r="C40" s="24">
        <v>0</v>
      </c>
      <c r="D40" s="12" t="e">
        <f>C40/B40*100</f>
        <v>#DIV/0!</v>
      </c>
    </row>
    <row r="41" spans="1:4" ht="14.25" customHeight="1">
      <c r="A41" s="23" t="s">
        <v>22</v>
      </c>
      <c r="B41" s="24">
        <v>1</v>
      </c>
      <c r="C41" s="24">
        <v>0</v>
      </c>
      <c r="D41" s="12">
        <f t="shared" si="0"/>
        <v>0</v>
      </c>
    </row>
    <row r="42" spans="1:4" ht="19.5" customHeight="1">
      <c r="A42" s="9" t="s">
        <v>23</v>
      </c>
      <c r="B42" s="24">
        <v>71</v>
      </c>
      <c r="C42" s="24">
        <v>2.27959</v>
      </c>
      <c r="D42" s="12">
        <f t="shared" si="0"/>
        <v>3.2106901408450703</v>
      </c>
    </row>
    <row r="43" spans="1:4" ht="19.5" customHeight="1">
      <c r="A43" s="6" t="s">
        <v>24</v>
      </c>
      <c r="B43" s="22">
        <f>B44</f>
        <v>199</v>
      </c>
      <c r="C43" s="22">
        <f>C44</f>
        <v>15.79326</v>
      </c>
      <c r="D43" s="12">
        <f t="shared" si="0"/>
        <v>7.936311557788944</v>
      </c>
    </row>
    <row r="44" spans="1:4" ht="15.75" customHeight="1">
      <c r="A44" s="9" t="s">
        <v>25</v>
      </c>
      <c r="B44" s="24">
        <v>199</v>
      </c>
      <c r="C44" s="24">
        <v>15.79326</v>
      </c>
      <c r="D44" s="12">
        <f t="shared" si="0"/>
        <v>7.936311557788944</v>
      </c>
    </row>
    <row r="45" spans="1:4" ht="0.75" customHeight="1" hidden="1">
      <c r="A45" s="6" t="s">
        <v>26</v>
      </c>
      <c r="B45" s="22">
        <f>B46+B48</f>
        <v>0</v>
      </c>
      <c r="C45" s="22">
        <f>C46+C48</f>
        <v>0</v>
      </c>
      <c r="D45" s="8"/>
    </row>
    <row r="46" spans="1:4" ht="33.75" customHeight="1" hidden="1">
      <c r="A46" s="9" t="s">
        <v>27</v>
      </c>
      <c r="B46" s="24">
        <v>0</v>
      </c>
      <c r="C46" s="24">
        <v>0</v>
      </c>
      <c r="D46" s="12"/>
    </row>
    <row r="47" spans="1:4" ht="1.5" customHeight="1" hidden="1">
      <c r="A47" s="9" t="s">
        <v>49</v>
      </c>
      <c r="B47" s="24"/>
      <c r="C47" s="24"/>
      <c r="D47" s="12" t="e">
        <f>C47/B47*100</f>
        <v>#DIV/0!</v>
      </c>
    </row>
    <row r="48" spans="1:4" ht="15" hidden="1">
      <c r="A48" s="9" t="s">
        <v>59</v>
      </c>
      <c r="B48" s="24"/>
      <c r="C48" s="24"/>
      <c r="D48" s="12">
        <v>0</v>
      </c>
    </row>
    <row r="49" spans="1:4" ht="14.25" hidden="1">
      <c r="A49" s="6" t="s">
        <v>48</v>
      </c>
      <c r="B49" s="22">
        <f>B50</f>
        <v>0</v>
      </c>
      <c r="C49" s="22">
        <f>C50</f>
        <v>0</v>
      </c>
      <c r="D49" s="8" t="e">
        <f>C49/B49*100</f>
        <v>#DIV/0!</v>
      </c>
    </row>
    <row r="50" spans="1:4" ht="15" hidden="1">
      <c r="A50" s="9" t="s">
        <v>28</v>
      </c>
      <c r="B50" s="24">
        <v>0</v>
      </c>
      <c r="C50" s="24">
        <v>0</v>
      </c>
      <c r="D50" s="12" t="e">
        <f>C50/B50*100</f>
        <v>#DIV/0!</v>
      </c>
    </row>
    <row r="51" spans="1:4" ht="19.5" customHeight="1">
      <c r="A51" s="6" t="s">
        <v>29</v>
      </c>
      <c r="B51" s="22">
        <f>B52+B53+B54</f>
        <v>2348.148</v>
      </c>
      <c r="C51" s="22">
        <f>C53+C52+C54</f>
        <v>100.3</v>
      </c>
      <c r="D51" s="8">
        <f>C51/B51*100</f>
        <v>4.2714513735931465</v>
      </c>
    </row>
    <row r="52" spans="1:4" ht="15.75" customHeight="1" hidden="1">
      <c r="A52" s="9" t="s">
        <v>49</v>
      </c>
      <c r="B52" s="24">
        <v>0</v>
      </c>
      <c r="C52" s="24">
        <v>0</v>
      </c>
      <c r="D52" s="12">
        <v>0</v>
      </c>
    </row>
    <row r="53" spans="1:4" ht="15">
      <c r="A53" s="9" t="s">
        <v>30</v>
      </c>
      <c r="B53" s="24">
        <v>751.7</v>
      </c>
      <c r="C53" s="24">
        <v>100.3</v>
      </c>
      <c r="D53" s="12">
        <f>C53/B53*100</f>
        <v>13.343088998270586</v>
      </c>
    </row>
    <row r="54" spans="1:4" ht="15">
      <c r="A54" s="26" t="s">
        <v>31</v>
      </c>
      <c r="B54" s="24">
        <v>1596.448</v>
      </c>
      <c r="C54" s="24">
        <v>0</v>
      </c>
      <c r="D54" s="12">
        <f>C54/B54*100</f>
        <v>0</v>
      </c>
    </row>
    <row r="55" spans="1:4" ht="17.25" customHeight="1">
      <c r="A55" s="6" t="s">
        <v>60</v>
      </c>
      <c r="B55" s="22">
        <f>B56+B57+B58</f>
        <v>1452.0522899999999</v>
      </c>
      <c r="C55" s="22">
        <f>C56+C57+C58</f>
        <v>22.38585</v>
      </c>
      <c r="D55" s="8">
        <f aca="true" t="shared" si="1" ref="D55:D60">C55/B55*100</f>
        <v>1.5416696873912168</v>
      </c>
    </row>
    <row r="56" spans="1:4" ht="17.25" customHeight="1">
      <c r="A56" s="9" t="s">
        <v>61</v>
      </c>
      <c r="B56" s="24">
        <v>6.1</v>
      </c>
      <c r="C56" s="24">
        <v>0</v>
      </c>
      <c r="D56" s="12">
        <f t="shared" si="1"/>
        <v>0</v>
      </c>
    </row>
    <row r="57" spans="1:4" ht="18" customHeight="1">
      <c r="A57" s="27" t="s">
        <v>50</v>
      </c>
      <c r="B57" s="24">
        <v>0.2</v>
      </c>
      <c r="C57" s="24">
        <v>0</v>
      </c>
      <c r="D57" s="12">
        <f t="shared" si="1"/>
        <v>0</v>
      </c>
    </row>
    <row r="58" spans="1:4" ht="18.75" customHeight="1">
      <c r="A58" s="9" t="s">
        <v>32</v>
      </c>
      <c r="B58" s="24">
        <v>1445.75229</v>
      </c>
      <c r="C58" s="24">
        <v>22.38585</v>
      </c>
      <c r="D58" s="12">
        <f t="shared" si="1"/>
        <v>1.5483876563667767</v>
      </c>
    </row>
    <row r="59" spans="1:4" ht="18.75" customHeight="1">
      <c r="A59" s="6" t="s">
        <v>33</v>
      </c>
      <c r="B59" s="22">
        <v>175.5</v>
      </c>
      <c r="C59" s="22">
        <f>C60</f>
        <v>0</v>
      </c>
      <c r="D59" s="8">
        <f t="shared" si="1"/>
        <v>0</v>
      </c>
    </row>
    <row r="60" spans="1:4" ht="18.75" customHeight="1">
      <c r="A60" s="9" t="s">
        <v>33</v>
      </c>
      <c r="B60" s="24">
        <v>175.5</v>
      </c>
      <c r="C60" s="24">
        <v>0</v>
      </c>
      <c r="D60" s="12">
        <f t="shared" si="1"/>
        <v>0</v>
      </c>
    </row>
    <row r="61" spans="1:4" ht="18.75" customHeight="1">
      <c r="A61" s="9" t="s">
        <v>34</v>
      </c>
      <c r="B61" s="18">
        <f>B36-B37</f>
        <v>0</v>
      </c>
      <c r="C61" s="18">
        <f>C36-C37</f>
        <v>162.22719</v>
      </c>
      <c r="D61" s="12"/>
    </row>
    <row r="62" spans="1:4" ht="18.75" customHeight="1">
      <c r="A62" s="3" t="s">
        <v>35</v>
      </c>
      <c r="B62" s="3"/>
      <c r="C62" s="3"/>
      <c r="D62" s="3"/>
    </row>
    <row r="63" spans="1:4" ht="13.5" customHeight="1">
      <c r="A63" s="3" t="s">
        <v>36</v>
      </c>
      <c r="B63" s="3"/>
      <c r="C63" s="3"/>
      <c r="D63" s="3"/>
    </row>
    <row r="64" spans="1:4" ht="13.5" customHeight="1">
      <c r="A64" s="3" t="s">
        <v>51</v>
      </c>
      <c r="B64" s="3"/>
      <c r="C64" s="3" t="s">
        <v>52</v>
      </c>
      <c r="D64" s="3"/>
    </row>
    <row r="65" spans="1:4" ht="15.75">
      <c r="A65" s="19"/>
      <c r="B65" s="3"/>
      <c r="C65" s="3"/>
      <c r="D65" s="3"/>
    </row>
    <row r="66" ht="12.75">
      <c r="A66" s="33"/>
    </row>
  </sheetData>
  <sheetProtection/>
  <mergeCells count="4">
    <mergeCell ref="A1:D1"/>
    <mergeCell ref="A2:D2"/>
    <mergeCell ref="A3:D3"/>
    <mergeCell ref="A4:D4"/>
  </mergeCells>
  <printOptions/>
  <pageMargins left="0.7086614173228347" right="0.3937007874015748" top="0.3937007874015748" bottom="0.11811023622047245" header="0.2755905511811024" footer="0.5118110236220472"/>
  <pageSetup fitToHeight="0" fitToWidth="0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муниципального образования "Вятское сельское поселение на 01.02.2020 г.</dc:title>
  <dc:subject/>
  <dc:creator>FO</dc:creator>
  <cp:keywords/>
  <dc:description/>
  <cp:lastModifiedBy>FO</cp:lastModifiedBy>
  <dcterms:created xsi:type="dcterms:W3CDTF">2020-02-10T14:31:39Z</dcterms:created>
  <dcterms:modified xsi:type="dcterms:W3CDTF">2020-02-10T14:35:56Z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XXJ7TYMEEKJ2-4695-656</vt:lpwstr>
  </property>
  <property fmtid="{D5CDD505-2E9C-101B-9397-08002B2CF9AE}" pid="4" name="_dlc_DocIdItemGu">
    <vt:lpwstr>70b0548e-62a6-42db-95b4-ee6a1f27842e</vt:lpwstr>
  </property>
  <property fmtid="{D5CDD505-2E9C-101B-9397-08002B2CF9AE}" pid="5" name="_dlc_DocIdU">
    <vt:lpwstr>https://vip.gov.mari.ru/sovetsk/vyatskoe/_layouts/DocIdRedir.aspx?ID=XXJ7TYMEEKJ2-4695-656, XXJ7TYMEEKJ2-4695-656</vt:lpwstr>
  </property>
  <property fmtid="{D5CDD505-2E9C-101B-9397-08002B2CF9AE}" pid="6" name="Описан">
    <vt:lpwstr/>
  </property>
</Properties>
</file>