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136" yWindow="1710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<sst xmlns="http://schemas.openxmlformats.org/spreadsheetml/2006/main" count="57" uniqueCount="55">
  <si>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</si>
  <si>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</si>
  <si>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</si>
  <si>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</si>
  <si>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</si>
  <si>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</si>
  <si>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</si>
  <si>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</si>
  <si>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</si>
  <si>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</si>
  <si>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</si>
  <si>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</si>
  <si>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</si>
  <si>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</si>
  <si>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</si>
  <si>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0500 Жилищно-коммунальное хозяйство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</si>
  <si>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</si>
  <si>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</si>
  <si>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</si>
  <si>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"Вятское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</si>
  <si>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</si>
  <si>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</si>
  <si>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</si>
  <si>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</si>
  <si>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</si>
  <si>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</si>
  <si>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</si>
  <si>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</si>
  <si>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</si>
  <si>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</si>
  <si>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0412 Другие вопросы в области национальной экономики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</si>
  <si>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</si>
  <si>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</si>
  <si>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</si>
  <si>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</si>
  <si>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</si>
  <si>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</si>
  <si>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 xml:space="preserve">00010000000000000000  Налоговые и неналоговые доходы  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</si>
  <si>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</si>
  <si>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</si>
  <si>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161 116 33050 10 6000 430 Ден.взыскания(штрафы) о нарушении законодательства РФ в сфере закупок товаров</t>
  </si>
  <si>
    <t>0409 Дорожное хозяйство (дорожные фонды)</t>
  </si>
  <si>
    <t xml:space="preserve">Руководитель финансового отдела </t>
  </si>
  <si>
    <t xml:space="preserve">           Е.Кропотова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</si>
  <si>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</si>
  <si>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</si>
  <si>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</si>
  <si>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</si>
  <si>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</si>
  <si>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</si>
  <si>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</si>
  <si>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</si>
  <si>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</si>
  <si>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Факт на 01.04.19 г.</t>
  </si>
  <si>
    <t>на 1 апреля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</si>
</sst>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000"/>
    <numFmt numFmtId="176" formatCode="0.0000000"/>
    <numFmt numFmtId="177" formatCode="0.000000"/>
    <numFmt numFmtId="178" formatCode="0.00000"/>
    <numFmt numFmtId="179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6" fillId="33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7" fillId="34" borderId="0" xfId="0" applyNumberFormat="1" applyFont="1" applyFill="1" applyBorder="1" applyAlignment="1">
      <alignment horizontal="right" vertical="top" wrapText="1"/>
    </xf>
    <xf numFmtId="164" fontId="6" fillId="34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SheetLayoutView="100" zoomScalePageLayoutView="0" workbookViewId="0" topLeftCell="A26">
      <selection activeCell="A37" sqref="A37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3.00390625" style="0" customWidth="1"/>
    <col min="4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27" t="s">
        <v>18</v>
      </c>
      <c r="B1" s="27"/>
      <c r="C1" s="27"/>
      <c r="D1" s="27"/>
    </row>
    <row r="2" spans="1:4" ht="15.75">
      <c r="A2" s="27" t="s">
        <v>19</v>
      </c>
      <c r="B2" s="27"/>
      <c r="C2" s="27"/>
      <c r="D2" s="27"/>
    </row>
    <row r="3" spans="1:4" ht="14.25" customHeight="1">
      <c r="A3" s="27" t="s">
        <v>54</v>
      </c>
      <c r="B3" s="27"/>
      <c r="C3" s="27"/>
      <c r="D3" s="27"/>
    </row>
    <row r="4" spans="1:4" ht="15.75" hidden="1">
      <c r="A4" s="27"/>
      <c r="B4" s="27"/>
      <c r="C4" s="27"/>
      <c r="D4" s="27"/>
    </row>
    <row r="5" spans="1:4" ht="15.75">
      <c r="A5" s="2"/>
      <c r="B5" s="2"/>
      <c r="C5" s="2"/>
      <c r="D5" s="2"/>
    </row>
    <row r="6" spans="1:4" ht="45.75" customHeight="1">
      <c r="A6" s="17" t="s">
        <v>2</v>
      </c>
      <c r="B6" s="25" t="s">
        <v>44</v>
      </c>
      <c r="C6" s="25" t="s">
        <v>53</v>
      </c>
      <c r="D6" s="26" t="s">
        <v>4</v>
      </c>
    </row>
    <row r="7" spans="1:4" ht="17.25" customHeight="1">
      <c r="A7" s="17">
        <v>1</v>
      </c>
      <c r="B7" s="25">
        <v>2</v>
      </c>
      <c r="C7" s="25">
        <v>3</v>
      </c>
      <c r="D7" s="26">
        <v>4</v>
      </c>
    </row>
    <row r="8" spans="1:4" ht="14.25" customHeight="1">
      <c r="A8" s="12"/>
      <c r="B8" s="14"/>
      <c r="C8" s="14"/>
      <c r="D8" s="14"/>
    </row>
    <row r="9" spans="1:4" ht="19.5" customHeight="1">
      <c r="A9" s="13" t="s">
        <v>37</v>
      </c>
      <c r="B9" s="8">
        <f>SUM(B10:B22)</f>
        <v>1641.5</v>
      </c>
      <c r="C9" s="8">
        <f>SUM(C10:C22)</f>
        <v>249.439</v>
      </c>
      <c r="D9" s="9">
        <f>C9/B9*100</f>
        <v>15.19579652756625</v>
      </c>
    </row>
    <row r="10" spans="1:4" ht="16.5" customHeight="1">
      <c r="A10" s="5" t="s">
        <v>10</v>
      </c>
      <c r="B10" s="10">
        <v>462</v>
      </c>
      <c r="C10" s="10">
        <v>113.07</v>
      </c>
      <c r="D10" s="6">
        <f>C10/B10*100</f>
        <v>24.474025974025974</v>
      </c>
    </row>
    <row r="11" spans="1:4" ht="17.25" customHeight="1">
      <c r="A11" s="5" t="s">
        <v>11</v>
      </c>
      <c r="B11" s="10">
        <v>1</v>
      </c>
      <c r="C11" s="10"/>
      <c r="D11" s="6"/>
    </row>
    <row r="12" spans="1:4" ht="17.25" customHeight="1">
      <c r="A12" s="5" t="s">
        <v>7</v>
      </c>
      <c r="B12" s="10">
        <v>328.5</v>
      </c>
      <c r="C12" s="10">
        <v>5.166</v>
      </c>
      <c r="D12" s="6">
        <f>C12/B12*100</f>
        <v>1.5726027397260276</v>
      </c>
    </row>
    <row r="13" spans="1:4" ht="15.75" customHeight="1">
      <c r="A13" s="5" t="s">
        <v>12</v>
      </c>
      <c r="B13" s="10">
        <v>437</v>
      </c>
      <c r="C13" s="10">
        <v>61.757</v>
      </c>
      <c r="D13" s="6">
        <f>C13/B13*100</f>
        <v>14.13203661327231</v>
      </c>
    </row>
    <row r="14" spans="1:4" ht="22.5" customHeight="1">
      <c r="A14" s="5" t="s">
        <v>26</v>
      </c>
      <c r="B14" s="10"/>
      <c r="C14" s="10"/>
      <c r="D14" s="6"/>
    </row>
    <row r="15" spans="1:4" ht="29.25" customHeight="1">
      <c r="A15" s="5" t="s">
        <v>29</v>
      </c>
      <c r="B15" s="10">
        <v>370</v>
      </c>
      <c r="C15" s="10">
        <v>58.846</v>
      </c>
      <c r="D15" s="6">
        <f>C15/B15*100</f>
        <v>15.904324324324323</v>
      </c>
    </row>
    <row r="16" spans="1:4" ht="22.5" customHeight="1" hidden="1">
      <c r="A16" s="5" t="s">
        <v>6</v>
      </c>
      <c r="B16" s="10"/>
      <c r="C16" s="10"/>
      <c r="D16" s="6" t="e">
        <f>C16/B16*100</f>
        <v>#DIV/0!</v>
      </c>
    </row>
    <row r="17" spans="1:4" ht="18.75" customHeight="1">
      <c r="A17" s="5" t="s">
        <v>36</v>
      </c>
      <c r="B17" s="10">
        <v>41</v>
      </c>
      <c r="C17" s="23">
        <v>10.445</v>
      </c>
      <c r="D17" s="6">
        <f>C17/B17*100</f>
        <v>25.475609756097562</v>
      </c>
    </row>
    <row r="18" spans="1:4" ht="46.5" customHeight="1">
      <c r="A18" s="11" t="s">
        <v>38</v>
      </c>
      <c r="B18" s="10">
        <v>2</v>
      </c>
      <c r="C18" s="10">
        <v>0.155</v>
      </c>
      <c r="D18" s="6">
        <f>C18/B18*100</f>
        <v>7.75</v>
      </c>
    </row>
    <row r="19" spans="1:4" ht="17.25" customHeight="1">
      <c r="A19" s="5" t="s">
        <v>39</v>
      </c>
      <c r="B19" s="10"/>
      <c r="C19" s="10"/>
      <c r="D19" s="6"/>
    </row>
    <row r="20" spans="1:4" ht="15" customHeight="1">
      <c r="A20" s="5" t="s">
        <v>32</v>
      </c>
      <c r="B20" s="10"/>
      <c r="C20" s="10"/>
      <c r="D20" s="6"/>
    </row>
    <row r="21" spans="1:4" ht="15" customHeight="1">
      <c r="A21" s="5" t="s">
        <v>40</v>
      </c>
      <c r="B21" s="10"/>
      <c r="C21" s="10"/>
      <c r="D21" s="6"/>
    </row>
    <row r="22" spans="1:4" ht="18" customHeight="1">
      <c r="A22" s="5" t="s">
        <v>14</v>
      </c>
      <c r="B22" s="10"/>
      <c r="C22" s="10"/>
      <c r="D22" s="6"/>
    </row>
    <row r="23" spans="1:4" ht="18" customHeight="1">
      <c r="A23" s="7" t="s">
        <v>5</v>
      </c>
      <c r="B23" s="21">
        <f>B24+B25+B29+B26+B27+B28+B30</f>
        <v>2915.1429999999996</v>
      </c>
      <c r="C23" s="21">
        <f>C24+C25+C29+C26+C27+C28+C30</f>
        <v>484.78659999999996</v>
      </c>
      <c r="D23" s="9">
        <f>C23/B23*100</f>
        <v>16.62994233902076</v>
      </c>
    </row>
    <row r="24" spans="1:4" ht="30.75" customHeight="1">
      <c r="A24" s="5" t="s">
        <v>46</v>
      </c>
      <c r="B24" s="22">
        <v>826.843</v>
      </c>
      <c r="C24" s="22">
        <v>206.7</v>
      </c>
      <c r="D24" s="6">
        <f>C24/B24*100</f>
        <v>24.998699874099437</v>
      </c>
    </row>
    <row r="25" spans="1:4" ht="18.75" customHeight="1">
      <c r="A25" s="5" t="s">
        <v>47</v>
      </c>
      <c r="B25" s="22">
        <v>201.5</v>
      </c>
      <c r="C25" s="22">
        <v>14.6866</v>
      </c>
      <c r="D25" s="6">
        <f>C25/B25*100</f>
        <v>7.288635235732011</v>
      </c>
    </row>
    <row r="26" spans="1:4" ht="30" customHeight="1">
      <c r="A26" s="20" t="s">
        <v>48</v>
      </c>
      <c r="B26" s="22">
        <v>1131.5</v>
      </c>
      <c r="C26" s="22"/>
      <c r="D26" s="18"/>
    </row>
    <row r="27" spans="1:4" ht="45" customHeight="1">
      <c r="A27" s="5" t="s">
        <v>49</v>
      </c>
      <c r="B27" s="22">
        <v>350</v>
      </c>
      <c r="C27" s="22">
        <v>90.6</v>
      </c>
      <c r="D27" s="18">
        <f>C27/B27*100</f>
        <v>25.885714285714283</v>
      </c>
    </row>
    <row r="28" spans="1:4" ht="45" customHeight="1">
      <c r="A28" s="5" t="s">
        <v>50</v>
      </c>
      <c r="B28" s="22">
        <v>405.1</v>
      </c>
      <c r="C28" s="22">
        <v>172.8</v>
      </c>
      <c r="D28" s="18">
        <f>C28/B28*100</f>
        <v>42.65613428783016</v>
      </c>
    </row>
    <row r="29" spans="1:4" ht="21" customHeight="1">
      <c r="A29" s="5" t="s">
        <v>51</v>
      </c>
      <c r="B29" s="22">
        <v>0.1</v>
      </c>
      <c r="C29" s="22"/>
      <c r="D29" s="6">
        <f>C29/B29*100</f>
        <v>0</v>
      </c>
    </row>
    <row r="30" spans="1:4" ht="45" customHeight="1">
      <c r="A30" s="5" t="s">
        <v>52</v>
      </c>
      <c r="B30" s="22">
        <v>0.1</v>
      </c>
      <c r="C30" s="22"/>
      <c r="D30" s="6"/>
    </row>
    <row r="31" spans="1:4" ht="18.75" customHeight="1">
      <c r="A31" s="7" t="s">
        <v>1</v>
      </c>
      <c r="B31" s="8">
        <f>B23+B9</f>
        <v>4556.643</v>
      </c>
      <c r="C31" s="8">
        <f>C23+C9</f>
        <v>734.2256</v>
      </c>
      <c r="D31" s="8">
        <f aca="true" t="shared" si="0" ref="D31:D39">C31/B31*100</f>
        <v>16.113300954233193</v>
      </c>
    </row>
    <row r="32" spans="1:4" ht="18.75" customHeight="1">
      <c r="A32" s="7" t="s">
        <v>8</v>
      </c>
      <c r="B32" s="28">
        <f>B33+B38+B40+B44+B48+B52</f>
        <v>4868.04156</v>
      </c>
      <c r="C32" s="28">
        <f>C33+C38+C40+C44+C48+C52</f>
        <v>983.1176199999999</v>
      </c>
      <c r="D32" s="8">
        <f t="shared" si="0"/>
        <v>20.19534155332889</v>
      </c>
    </row>
    <row r="33" spans="1:4" ht="18.75" customHeight="1">
      <c r="A33" s="7" t="s">
        <v>34</v>
      </c>
      <c r="B33" s="28">
        <f>B34+B36+B37+B35</f>
        <v>1984.6999999999998</v>
      </c>
      <c r="C33" s="28">
        <f>C34+C36+C37+C35</f>
        <v>493.25854</v>
      </c>
      <c r="D33" s="9">
        <f t="shared" si="0"/>
        <v>24.85305285433567</v>
      </c>
    </row>
    <row r="34" spans="1:4" ht="27.75" customHeight="1">
      <c r="A34" s="16" t="s">
        <v>22</v>
      </c>
      <c r="B34" s="29">
        <v>1896.6</v>
      </c>
      <c r="C34" s="29">
        <v>476.54604</v>
      </c>
      <c r="D34" s="6">
        <f t="shared" si="0"/>
        <v>25.1263334387852</v>
      </c>
    </row>
    <row r="35" spans="1:4" ht="15">
      <c r="A35" s="24" t="s">
        <v>45</v>
      </c>
      <c r="B35" s="29">
        <v>41.1</v>
      </c>
      <c r="C35" s="29">
        <v>0</v>
      </c>
      <c r="D35" s="6"/>
    </row>
    <row r="36" spans="1:4" ht="14.25" customHeight="1">
      <c r="A36" s="16" t="s">
        <v>28</v>
      </c>
      <c r="B36" s="29">
        <v>1</v>
      </c>
      <c r="C36" s="29">
        <v>0</v>
      </c>
      <c r="D36" s="6">
        <f t="shared" si="0"/>
        <v>0</v>
      </c>
    </row>
    <row r="37" spans="1:4" ht="19.5" customHeight="1">
      <c r="A37" s="5" t="s">
        <v>20</v>
      </c>
      <c r="B37" s="29">
        <v>46</v>
      </c>
      <c r="C37" s="29">
        <v>16.7125</v>
      </c>
      <c r="D37" s="6">
        <f t="shared" si="0"/>
        <v>36.33152173913043</v>
      </c>
    </row>
    <row r="38" spans="1:4" ht="19.5" customHeight="1">
      <c r="A38" s="7" t="s">
        <v>35</v>
      </c>
      <c r="B38" s="28">
        <f>B39</f>
        <v>201.5</v>
      </c>
      <c r="C38" s="28">
        <f>C39</f>
        <v>8.17328</v>
      </c>
      <c r="D38" s="6">
        <f t="shared" si="0"/>
        <v>4.056218362282879</v>
      </c>
    </row>
    <row r="39" spans="1:4" ht="15.75" customHeight="1">
      <c r="A39" s="5" t="s">
        <v>9</v>
      </c>
      <c r="B39" s="29">
        <v>201.5</v>
      </c>
      <c r="C39" s="29">
        <v>8.17328</v>
      </c>
      <c r="D39" s="6">
        <f t="shared" si="0"/>
        <v>4.056218362282879</v>
      </c>
    </row>
    <row r="40" spans="1:4" ht="0.75" customHeight="1" hidden="1">
      <c r="A40" s="7" t="s">
        <v>23</v>
      </c>
      <c r="B40" s="28">
        <f>B41+B43</f>
        <v>0</v>
      </c>
      <c r="C40" s="28">
        <f>C41+C43</f>
        <v>0</v>
      </c>
      <c r="D40" s="9"/>
    </row>
    <row r="41" spans="1:4" ht="33.75" customHeight="1" hidden="1">
      <c r="A41" s="5" t="s">
        <v>16</v>
      </c>
      <c r="B41" s="29">
        <v>0</v>
      </c>
      <c r="C41" s="29">
        <v>0</v>
      </c>
      <c r="D41" s="6"/>
    </row>
    <row r="42" spans="1:4" ht="1.5" customHeight="1" hidden="1">
      <c r="A42" s="5" t="s">
        <v>21</v>
      </c>
      <c r="B42" s="29"/>
      <c r="C42" s="29"/>
      <c r="D42" s="6" t="e">
        <f>C42/B42*100</f>
        <v>#DIV/0!</v>
      </c>
    </row>
    <row r="43" spans="1:4" ht="15" hidden="1">
      <c r="A43" s="5" t="s">
        <v>33</v>
      </c>
      <c r="B43" s="29"/>
      <c r="C43" s="29"/>
      <c r="D43" s="6">
        <v>0</v>
      </c>
    </row>
    <row r="44" spans="1:4" ht="19.5" customHeight="1">
      <c r="A44" s="7" t="s">
        <v>27</v>
      </c>
      <c r="B44" s="28">
        <f>B45+B46+B47</f>
        <v>906.1</v>
      </c>
      <c r="C44" s="28">
        <f>C46+C45+C47</f>
        <v>264.59999999999997</v>
      </c>
      <c r="D44" s="9">
        <f>C44/B44*100</f>
        <v>29.20207482617812</v>
      </c>
    </row>
    <row r="45" spans="1:4" ht="15.75" customHeight="1" hidden="1">
      <c r="A45" s="5" t="s">
        <v>21</v>
      </c>
      <c r="B45" s="29">
        <v>0</v>
      </c>
      <c r="C45" s="29">
        <v>0</v>
      </c>
      <c r="D45" s="6">
        <v>0</v>
      </c>
    </row>
    <row r="46" spans="1:4" ht="15">
      <c r="A46" s="5" t="s">
        <v>41</v>
      </c>
      <c r="B46" s="29">
        <v>755.1</v>
      </c>
      <c r="C46" s="29">
        <v>263.4</v>
      </c>
      <c r="D46" s="6">
        <f>C46/B46*100</f>
        <v>34.882796980532376</v>
      </c>
    </row>
    <row r="47" spans="1:4" ht="15">
      <c r="A47" s="19" t="s">
        <v>30</v>
      </c>
      <c r="B47" s="29">
        <v>151</v>
      </c>
      <c r="C47" s="29">
        <v>1.2</v>
      </c>
      <c r="D47" s="6">
        <v>0</v>
      </c>
    </row>
    <row r="48" spans="1:4" ht="17.25" customHeight="1">
      <c r="A48" s="7" t="s">
        <v>15</v>
      </c>
      <c r="B48" s="28">
        <f>B49+B50+B51</f>
        <v>1600.24156</v>
      </c>
      <c r="C48" s="28">
        <f>C49+C50+C51</f>
        <v>173.22562</v>
      </c>
      <c r="D48" s="9">
        <f aca="true" t="shared" si="1" ref="D48:D53">C48/B48*100</f>
        <v>10.82496695061463</v>
      </c>
    </row>
    <row r="49" spans="1:4" ht="17.25" customHeight="1">
      <c r="A49" s="5" t="s">
        <v>31</v>
      </c>
      <c r="B49" s="29">
        <v>76.559</v>
      </c>
      <c r="C49" s="29">
        <v>76.55833</v>
      </c>
      <c r="D49" s="6">
        <f t="shared" si="1"/>
        <v>99.9991248579527</v>
      </c>
    </row>
    <row r="50" spans="1:4" ht="18" customHeight="1">
      <c r="A50" s="15" t="s">
        <v>24</v>
      </c>
      <c r="B50" s="29">
        <v>0.2</v>
      </c>
      <c r="C50" s="29">
        <v>0</v>
      </c>
      <c r="D50" s="6">
        <f t="shared" si="1"/>
        <v>0</v>
      </c>
    </row>
    <row r="51" spans="1:4" ht="18.75" customHeight="1">
      <c r="A51" s="5" t="s">
        <v>13</v>
      </c>
      <c r="B51" s="29">
        <v>1523.48256</v>
      </c>
      <c r="C51" s="29">
        <v>96.66729</v>
      </c>
      <c r="D51" s="6">
        <f t="shared" si="1"/>
        <v>6.345152385597378</v>
      </c>
    </row>
    <row r="52" spans="1:4" ht="18.75" customHeight="1">
      <c r="A52" s="7" t="s">
        <v>25</v>
      </c>
      <c r="B52" s="28">
        <v>175.5</v>
      </c>
      <c r="C52" s="28">
        <f>C53</f>
        <v>43.86018</v>
      </c>
      <c r="D52" s="9">
        <f t="shared" si="1"/>
        <v>24.991555555555557</v>
      </c>
    </row>
    <row r="53" spans="1:4" ht="18.75" customHeight="1">
      <c r="A53" s="5" t="s">
        <v>25</v>
      </c>
      <c r="B53" s="29">
        <v>175.5</v>
      </c>
      <c r="C53" s="29">
        <v>43.86018</v>
      </c>
      <c r="D53" s="6">
        <f t="shared" si="1"/>
        <v>24.991555555555557</v>
      </c>
    </row>
    <row r="54" spans="1:4" ht="18.75" customHeight="1">
      <c r="A54" s="5" t="s">
        <v>0</v>
      </c>
      <c r="B54" s="29">
        <f>B31-B32</f>
        <v>-311.39855999999963</v>
      </c>
      <c r="C54" s="29">
        <f>C31-C32</f>
        <v>-248.8920199999999</v>
      </c>
      <c r="D54" s="6"/>
    </row>
    <row r="55" spans="1:4" ht="18.75" customHeight="1">
      <c r="A55" s="3" t="s">
        <v>42</v>
      </c>
      <c r="B55" s="3"/>
      <c r="C55" s="3"/>
      <c r="D55" s="3"/>
    </row>
    <row r="56" spans="1:4" ht="13.5" customHeight="1">
      <c r="A56" s="3" t="s">
        <v>17</v>
      </c>
      <c r="B56" s="3"/>
      <c r="C56" s="3"/>
      <c r="D56" s="3"/>
    </row>
    <row r="57" spans="1:4" ht="13.5" customHeight="1">
      <c r="A57" s="3" t="s">
        <v>3</v>
      </c>
      <c r="B57" s="3"/>
      <c r="C57" s="3" t="s">
        <v>43</v>
      </c>
      <c r="D57" s="3"/>
    </row>
    <row r="58" spans="1:4" ht="15.75">
      <c r="A58" s="4"/>
      <c r="B58" s="3"/>
      <c r="C58" s="3"/>
      <c r="D58" s="3"/>
    </row>
    <row r="59" ht="12.75">
      <c r="A59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"Вятское сельское поселение на 1 апреля 2019 г.</dc:title>
  <dc:subject/>
  <dc:creator>DOHOD1</dc:creator>
  <cp:keywords/>
  <dc:description/>
  <cp:lastModifiedBy>Fin-2</cp:lastModifiedBy>
  <cp:lastPrinted>2019-03-10T14:23:13Z</cp:lastPrinted>
  <dcterms:created xsi:type="dcterms:W3CDTF">2007-03-05T11:59:24Z</dcterms:created>
  <dcterms:modified xsi:type="dcterms:W3CDTF">2019-04-08T08:30:31Z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XXJ7TYMEEKJ2-4695-178</vt:lpwstr>
  </property>
  <property fmtid="{D5CDD505-2E9C-101B-9397-08002B2CF9AE}" pid="4" name="_dlc_DocIdItemGu">
    <vt:lpwstr>40204b09-7993-45ea-8455-cf6428ad3ab0</vt:lpwstr>
  </property>
  <property fmtid="{D5CDD505-2E9C-101B-9397-08002B2CF9AE}" pid="5" name="_dlc_DocIdU">
    <vt:lpwstr>https://vip.gov.mari.ru/sovetsk/vyatskoe/_layouts/DocIdRedir.aspx?ID=XXJ7TYMEEKJ2-4695-178, XXJ7TYMEEKJ2-4695-178</vt:lpwstr>
  </property>
  <property fmtid="{D5CDD505-2E9C-101B-9397-08002B2CF9AE}" pid="6" name="Описан">
    <vt:lpwstr/>
  </property>
</Properties>
</file>