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885" windowWidth="15180" windowHeight="9600" tabRatio="586" activeTab="0"/>
  </bookViews>
  <sheets>
    <sheet name="В-У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<sst xmlns="http://schemas.openxmlformats.org/spreadsheetml/2006/main" count="64" uniqueCount="64">
  <si>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</si>
  <si>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</si>
  <si>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</si>
  <si>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</si>
  <si>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</si>
  <si>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</si>
  <si>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</si>
  <si>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</si>
  <si>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</si>
  <si>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</si>
  <si>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</si>
  <si>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</si>
  <si>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</si>
  <si>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</si>
  <si>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</si>
  <si>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</si>
  <si>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</si>
  <si>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</si>
  <si>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0409 Дорожное хозяйство (дорожные фонды)</t>
  </si>
  <si>
    <t>РАСХОДЫ ВСЕГО: в т.ч.</t>
  </si>
  <si>
    <t>0107 Обеспечение проведения выборов и референдумов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</si>
  <si>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</si>
  <si>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904 207 05 030 10 0000 150 Прочие безвозмездные поступления в бюджеты сельских поселений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</si>
  <si>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</si>
  <si>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</si>
  <si>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</si>
  <si>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</si>
  <si>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18210904050100000110 Земельный налог (по обязательствам, возникшим до 1 января 2006г)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</si>
  <si>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</si>
  <si>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90311105035100000120 Доходы от сдачи в аренду имущества</t>
  </si>
  <si>
    <t>90311105025100000120 Доходы в виде арендной платы за земельные участки, находящиеся в собственности поселений</t>
  </si>
  <si>
    <t>90311105075100000120 Доходы от сдачи в аренду имущества, составляющего казну сельских поселений</t>
  </si>
  <si>
    <t>90411705050100000180 прочие неналоговые доходы  в бюджеты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</si>
  <si>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</si>
  <si>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</si>
  <si>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>16111633050106000140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</si>
  <si>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0406 Мероприятия в области использования, охраны водных и гидротехнических сооружений</t>
  </si>
  <si>
    <t>- капитальный ремонт и ремонт дворовых территорий (средства РБ)</t>
  </si>
  <si>
    <t>- капитальный ремонт и ремонт дворовых территорий (средства МБ)</t>
  </si>
  <si>
    <t>0501  Жилищное хозяйство</t>
  </si>
  <si>
    <t xml:space="preserve">0502 Коммунальное хозяйство </t>
  </si>
  <si>
    <t>1001  Пенсионное обеспечение</t>
  </si>
  <si>
    <t xml:space="preserve">           Е.С. Кропотова</t>
  </si>
  <si>
    <t>204 Мобилизационная и вневойсковая подготовка</t>
  </si>
  <si>
    <t>205 Мобилизационная и вневойсковая подготовка</t>
  </si>
  <si>
    <t>0300 Национальная безопасность и правоохранительная деятельность</t>
  </si>
  <si>
    <t>0310  Обеспечение позарной безопасности</t>
  </si>
  <si>
    <t>управления администрации</t>
  </si>
  <si>
    <t>Руководитель финансового</t>
  </si>
  <si>
    <t>Советского муницпального района</t>
  </si>
  <si>
    <t>План 2020 г.</t>
  </si>
  <si>
    <t>904 202 35 118 10 0000 150 Субвенции на осуществление первичного воинского учета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</si>
  <si>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</si>
  <si>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16 001 10 0000 150 Дотации бюджетам  сельских поселений на выравнивание  бюджетной обеспеченности из бюджетов муниципальных районов</t>
  </si>
  <si>
    <t>992 202 40 014 10 0020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</si>
  <si>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</si>
  <si>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</si>
  <si>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 сельских поселений на осуществление целевых мероприятий в отношении автомобильных дорог общего пользования местного значения  за счет муниципального дорожного фонда</t>
  </si>
  <si>
    <t>904 202 20077 10 0000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</t>
  </si>
  <si>
    <t>904 202 25576 10 0000 150 Субсидии бюджетам сельских поселений на обеспечение комплексного развития сельских территорий</t>
  </si>
  <si>
    <t>Исполнение бюджета</t>
  </si>
  <si>
    <t>Верх-Ушнурского сельского поселения</t>
  </si>
  <si>
    <t>Факт на 01.05.20 г.</t>
  </si>
  <si>
    <t>на 1 мая 2020г.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</si>
</sst>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56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6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3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center" wrapText="1"/>
    </xf>
    <xf numFmtId="172" fontId="5" fillId="33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5" fillId="0" borderId="0" xfId="0" applyFont="1" applyBorder="1" applyAlignment="1">
      <alignment horizontal="justify" vertical="justify" wrapText="1"/>
    </xf>
    <xf numFmtId="172" fontId="5" fillId="34" borderId="0" xfId="56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SheetLayoutView="100" workbookViewId="0" topLeftCell="A28">
      <selection activeCell="H28" sqref="H28"/>
    </sheetView>
  </sheetViews>
  <sheetFormatPr defaultColWidth="9.00390625" defaultRowHeight="12.75"/>
  <cols>
    <col min="1" max="1" width="74.625" style="0" customWidth="1"/>
    <col min="2" max="2" width="15.125" style="0" customWidth="1"/>
    <col min="3" max="3" width="14.25390625" style="0" customWidth="1"/>
    <col min="4" max="4" width="12.125" style="0" customWidth="1"/>
  </cols>
  <sheetData>
    <row r="1" spans="1:4" ht="15.75">
      <c r="A1" s="30" t="s">
        <v>60</v>
      </c>
      <c r="B1" s="30"/>
      <c r="C1" s="30"/>
      <c r="D1" s="30"/>
    </row>
    <row r="2" spans="1:4" ht="15.75">
      <c r="A2" s="30" t="s">
        <v>61</v>
      </c>
      <c r="B2" s="30"/>
      <c r="C2" s="30"/>
      <c r="D2" s="30"/>
    </row>
    <row r="3" spans="1:4" ht="15.75">
      <c r="A3" s="30" t="s">
        <v>63</v>
      </c>
      <c r="B3" s="30"/>
      <c r="C3" s="30"/>
      <c r="D3" s="30"/>
    </row>
    <row r="4" spans="1:4" ht="9" customHeight="1">
      <c r="A4" s="23"/>
      <c r="B4" s="23"/>
      <c r="C4" s="23"/>
      <c r="D4" s="23"/>
    </row>
    <row r="5" spans="1:4" ht="38.25" customHeight="1">
      <c r="A5" s="13" t="s">
        <v>2</v>
      </c>
      <c r="B5" s="2" t="s">
        <v>50</v>
      </c>
      <c r="C5" s="2" t="s">
        <v>62</v>
      </c>
      <c r="D5" s="14" t="s">
        <v>3</v>
      </c>
    </row>
    <row r="6" spans="1:4" ht="6.75" customHeight="1">
      <c r="A6" s="15"/>
      <c r="B6" s="24"/>
      <c r="C6" s="24"/>
      <c r="D6" s="15"/>
    </row>
    <row r="7" spans="1:4" ht="18" customHeight="1">
      <c r="A7" s="6" t="s">
        <v>17</v>
      </c>
      <c r="B7" s="7">
        <f>SUM(B8:B20)</f>
        <v>749.5</v>
      </c>
      <c r="C7" s="7">
        <f>SUM(C8:C21)</f>
        <v>231.98922</v>
      </c>
      <c r="D7" s="8">
        <f>C7/B7*100</f>
        <v>30.952531020680453</v>
      </c>
    </row>
    <row r="8" spans="1:4" ht="19.5" customHeight="1">
      <c r="A8" s="4" t="s">
        <v>23</v>
      </c>
      <c r="B8" s="9">
        <v>227.5</v>
      </c>
      <c r="C8" s="9">
        <v>80.99774</v>
      </c>
      <c r="D8" s="5">
        <f>C8/B8*100</f>
        <v>35.6034021978022</v>
      </c>
    </row>
    <row r="9" spans="1:4" ht="0.75" customHeight="1" hidden="1">
      <c r="A9" s="4" t="s">
        <v>24</v>
      </c>
      <c r="B9" s="9"/>
      <c r="C9" s="9"/>
      <c r="D9" s="5"/>
    </row>
    <row r="10" spans="1:4" ht="18" customHeight="1">
      <c r="A10" s="4" t="s">
        <v>25</v>
      </c>
      <c r="B10" s="9">
        <v>76</v>
      </c>
      <c r="C10" s="9">
        <v>2.46196</v>
      </c>
      <c r="D10" s="5">
        <f aca="true" t="shared" si="0" ref="D10:D19">C10/B10*100</f>
        <v>3.2394210526315788</v>
      </c>
    </row>
    <row r="11" spans="1:4" ht="18" customHeight="1">
      <c r="A11" s="4" t="s">
        <v>13</v>
      </c>
      <c r="B11" s="9">
        <v>14</v>
      </c>
      <c r="C11" s="9">
        <v>0</v>
      </c>
      <c r="D11" s="5">
        <f t="shared" si="0"/>
        <v>0</v>
      </c>
    </row>
    <row r="12" spans="1:4" ht="18" customHeight="1">
      <c r="A12" s="4" t="s">
        <v>26</v>
      </c>
      <c r="B12" s="9">
        <v>338</v>
      </c>
      <c r="C12" s="9">
        <v>44.67288</v>
      </c>
      <c r="D12" s="5">
        <f t="shared" si="0"/>
        <v>13.216828402366865</v>
      </c>
    </row>
    <row r="13" spans="1:4" ht="0.75" customHeight="1" hidden="1">
      <c r="A13" s="4" t="s">
        <v>27</v>
      </c>
      <c r="B13" s="9"/>
      <c r="C13" s="9"/>
      <c r="D13" s="5" t="e">
        <f t="shared" si="0"/>
        <v>#DIV/0!</v>
      </c>
    </row>
    <row r="14" spans="1:4" ht="1.5" customHeight="1" hidden="1">
      <c r="A14" s="4" t="s">
        <v>28</v>
      </c>
      <c r="B14" s="9"/>
      <c r="C14" s="9"/>
      <c r="D14" s="5" t="e">
        <f t="shared" si="0"/>
        <v>#DIV/0!</v>
      </c>
    </row>
    <row r="15" spans="1:4" ht="23.25" customHeight="1" hidden="1">
      <c r="A15" s="4" t="s">
        <v>29</v>
      </c>
      <c r="B15" s="9"/>
      <c r="C15" s="9"/>
      <c r="D15" s="5" t="e">
        <f t="shared" si="0"/>
        <v>#DIV/0!</v>
      </c>
    </row>
    <row r="16" spans="1:4" ht="33" customHeight="1">
      <c r="A16" s="4" t="s">
        <v>30</v>
      </c>
      <c r="B16" s="9">
        <v>75</v>
      </c>
      <c r="C16" s="9">
        <v>100.6</v>
      </c>
      <c r="D16" s="5">
        <f>C16/B16*100</f>
        <v>134.13333333333333</v>
      </c>
    </row>
    <row r="17" spans="1:4" ht="28.5" customHeight="1">
      <c r="A17" s="4" t="s">
        <v>31</v>
      </c>
      <c r="B17" s="9">
        <v>14</v>
      </c>
      <c r="C17" s="9">
        <v>0</v>
      </c>
      <c r="D17" s="5">
        <f t="shared" si="0"/>
        <v>0</v>
      </c>
    </row>
    <row r="18" spans="1:4" ht="18" customHeight="1">
      <c r="A18" s="4" t="s">
        <v>32</v>
      </c>
      <c r="B18" s="9"/>
      <c r="C18" s="9"/>
      <c r="D18" s="5"/>
    </row>
    <row r="19" spans="1:4" ht="59.25" customHeight="1">
      <c r="A19" s="10" t="s">
        <v>33</v>
      </c>
      <c r="B19" s="9">
        <v>5</v>
      </c>
      <c r="C19" s="9">
        <v>3.25664</v>
      </c>
      <c r="D19" s="5">
        <f t="shared" si="0"/>
        <v>65.1328</v>
      </c>
    </row>
    <row r="20" spans="1:4" ht="30" customHeight="1">
      <c r="A20" s="4" t="s">
        <v>34</v>
      </c>
      <c r="B20" s="9"/>
      <c r="C20" s="9"/>
      <c r="D20" s="5"/>
    </row>
    <row r="21" spans="1:4" ht="60" customHeight="1">
      <c r="A21" s="4" t="s">
        <v>35</v>
      </c>
      <c r="B21" s="9"/>
      <c r="C21" s="9"/>
      <c r="D21" s="5"/>
    </row>
    <row r="22" spans="1:4" ht="15.75" customHeight="1">
      <c r="A22" s="6" t="s">
        <v>4</v>
      </c>
      <c r="B22" s="18">
        <f>B23+B24+B25+B26+B27+B28+B29+B30+B31+B32+B33</f>
        <v>3532.1807999999996</v>
      </c>
      <c r="C22" s="18">
        <f>C23+C24+C28+C30+C29+C25+C27+C31</f>
        <v>630.8930399999999</v>
      </c>
      <c r="D22" s="8">
        <f>C22/B22*100</f>
        <v>17.861289546673262</v>
      </c>
    </row>
    <row r="23" spans="1:4" ht="30.75" customHeight="1">
      <c r="A23" s="28" t="s">
        <v>53</v>
      </c>
      <c r="B23" s="25">
        <v>1494.95</v>
      </c>
      <c r="C23" s="25">
        <v>387</v>
      </c>
      <c r="D23" s="5">
        <f>C23/B23*100</f>
        <v>25.887153416502223</v>
      </c>
    </row>
    <row r="24" spans="1:4" ht="32.25" customHeight="1">
      <c r="A24" s="4" t="s">
        <v>51</v>
      </c>
      <c r="B24" s="25">
        <v>199</v>
      </c>
      <c r="C24" s="25">
        <v>63.39304</v>
      </c>
      <c r="D24" s="5">
        <f>C24/B24*100</f>
        <v>31.855798994974876</v>
      </c>
    </row>
    <row r="25" spans="1:4" ht="75.75" customHeight="1">
      <c r="A25" s="17" t="s">
        <v>58</v>
      </c>
      <c r="B25" s="25">
        <v>570.3172</v>
      </c>
      <c r="C25" s="25">
        <v>0</v>
      </c>
      <c r="D25" s="5">
        <f>C25/B25*100</f>
        <v>0</v>
      </c>
    </row>
    <row r="26" spans="1:4" ht="33" customHeight="1">
      <c r="A26" s="29" t="s">
        <v>59</v>
      </c>
      <c r="B26" s="25">
        <v>226.7</v>
      </c>
      <c r="C26" s="25"/>
      <c r="D26" s="5">
        <f>C26/B26*100</f>
        <v>0</v>
      </c>
    </row>
    <row r="27" spans="1:4" ht="91.5" customHeight="1">
      <c r="A27" s="28" t="s">
        <v>52</v>
      </c>
      <c r="B27" s="25">
        <v>151.7</v>
      </c>
      <c r="C27" s="25">
        <v>0</v>
      </c>
      <c r="D27" s="5">
        <f>C27/B27*100</f>
        <v>0</v>
      </c>
    </row>
    <row r="28" spans="1:4" ht="73.5" customHeight="1">
      <c r="A28" s="28" t="s">
        <v>54</v>
      </c>
      <c r="B28" s="25">
        <v>248.5</v>
      </c>
      <c r="C28" s="25">
        <v>180.5</v>
      </c>
      <c r="D28" s="5">
        <f aca="true" t="shared" si="1" ref="D28:D33">C28/B28*100</f>
        <v>72.63581488933602</v>
      </c>
    </row>
    <row r="29" spans="1:4" ht="62.25" customHeight="1">
      <c r="A29" s="28" t="s">
        <v>55</v>
      </c>
      <c r="B29" s="25">
        <v>0.1</v>
      </c>
      <c r="C29" s="25">
        <v>0</v>
      </c>
      <c r="D29" s="5">
        <f t="shared" si="1"/>
        <v>0</v>
      </c>
    </row>
    <row r="30" spans="1:4" ht="119.25" customHeight="1">
      <c r="A30" s="28" t="s">
        <v>56</v>
      </c>
      <c r="B30" s="25">
        <v>0.1</v>
      </c>
      <c r="C30" s="25">
        <v>0</v>
      </c>
      <c r="D30" s="5">
        <f t="shared" si="1"/>
        <v>0</v>
      </c>
    </row>
    <row r="31" spans="1:4" ht="58.5" customHeight="1">
      <c r="A31" s="28" t="s">
        <v>57</v>
      </c>
      <c r="B31" s="25">
        <v>110.9</v>
      </c>
      <c r="C31" s="25"/>
      <c r="D31" s="5">
        <f t="shared" si="1"/>
        <v>0</v>
      </c>
    </row>
    <row r="32" spans="1:4" ht="33" customHeight="1">
      <c r="A32" s="4" t="s">
        <v>21</v>
      </c>
      <c r="B32" s="25">
        <v>500</v>
      </c>
      <c r="C32" s="25"/>
      <c r="D32" s="5">
        <f t="shared" si="1"/>
        <v>0</v>
      </c>
    </row>
    <row r="33" spans="1:4" ht="39.75" customHeight="1">
      <c r="A33" s="4" t="s">
        <v>22</v>
      </c>
      <c r="B33" s="25">
        <v>29.9136</v>
      </c>
      <c r="C33" s="25"/>
      <c r="D33" s="5">
        <f t="shared" si="1"/>
        <v>0</v>
      </c>
    </row>
    <row r="34" spans="1:4" ht="14.25">
      <c r="A34" s="6" t="s">
        <v>1</v>
      </c>
      <c r="B34" s="7">
        <f>B22+B7</f>
        <v>4281.6808</v>
      </c>
      <c r="C34" s="7">
        <f>C22+C7</f>
        <v>862.8822599999999</v>
      </c>
      <c r="D34" s="7">
        <f>C34/B34*100</f>
        <v>20.152886221691254</v>
      </c>
    </row>
    <row r="35" spans="1:4" ht="15" customHeight="1">
      <c r="A35" s="6" t="s">
        <v>19</v>
      </c>
      <c r="B35" s="20">
        <f>B36+B41+B43+B47+B53+B57+B45</f>
        <v>4540.6687999999995</v>
      </c>
      <c r="C35" s="20">
        <f>C36+C41+C43+C47+C53+C57+C45</f>
        <v>1122.52119</v>
      </c>
      <c r="D35" s="7">
        <f aca="true" t="shared" si="2" ref="D35:D47">C35/B35*100</f>
        <v>24.72149455163962</v>
      </c>
    </row>
    <row r="36" spans="1:4" ht="15" customHeight="1">
      <c r="A36" s="6" t="s">
        <v>15</v>
      </c>
      <c r="B36" s="20">
        <f>B37+B39+B40+B38</f>
        <v>1656.55</v>
      </c>
      <c r="C36" s="20">
        <f>C37+C39+C40+C38</f>
        <v>610.03611</v>
      </c>
      <c r="D36" s="8">
        <f t="shared" si="2"/>
        <v>36.82569859044399</v>
      </c>
    </row>
    <row r="37" spans="1:4" ht="48" customHeight="1">
      <c r="A37" s="12" t="s">
        <v>9</v>
      </c>
      <c r="B37" s="22">
        <v>1533.6</v>
      </c>
      <c r="C37" s="22">
        <v>491.48715</v>
      </c>
      <c r="D37" s="5">
        <f t="shared" si="2"/>
        <v>32.047936228482</v>
      </c>
    </row>
    <row r="38" spans="1:4" ht="15" hidden="1">
      <c r="A38" s="21" t="s">
        <v>20</v>
      </c>
      <c r="B38" s="22">
        <v>0</v>
      </c>
      <c r="C38" s="22">
        <v>0</v>
      </c>
      <c r="D38" s="5" t="e">
        <f>C38/B38*100</f>
        <v>#DIV/0!</v>
      </c>
    </row>
    <row r="39" spans="1:4" ht="18" customHeight="1">
      <c r="A39" s="12" t="s">
        <v>12</v>
      </c>
      <c r="B39" s="22">
        <v>1</v>
      </c>
      <c r="C39" s="22">
        <v>0</v>
      </c>
      <c r="D39" s="5">
        <f t="shared" si="2"/>
        <v>0</v>
      </c>
    </row>
    <row r="40" spans="1:4" ht="18" customHeight="1">
      <c r="A40" s="4" t="s">
        <v>8</v>
      </c>
      <c r="B40" s="22">
        <v>121.95</v>
      </c>
      <c r="C40" s="22">
        <v>118.54896</v>
      </c>
      <c r="D40" s="5">
        <f>C40/B40*100</f>
        <v>97.2111193111931</v>
      </c>
    </row>
    <row r="41" spans="1:4" ht="15.75" customHeight="1">
      <c r="A41" s="6" t="s">
        <v>16</v>
      </c>
      <c r="B41" s="20">
        <f>B42</f>
        <v>199</v>
      </c>
      <c r="C41" s="20">
        <f>C42</f>
        <v>63.39304</v>
      </c>
      <c r="D41" s="5">
        <f t="shared" si="2"/>
        <v>31.855798994974876</v>
      </c>
    </row>
    <row r="42" spans="1:4" ht="17.25" customHeight="1">
      <c r="A42" s="4" t="s">
        <v>5</v>
      </c>
      <c r="B42" s="22">
        <v>199</v>
      </c>
      <c r="C42" s="22">
        <v>63.39304</v>
      </c>
      <c r="D42" s="5">
        <f t="shared" si="2"/>
        <v>31.855798994974876</v>
      </c>
    </row>
    <row r="43" spans="1:4" ht="27" customHeight="1" hidden="1">
      <c r="A43" s="4" t="s">
        <v>43</v>
      </c>
      <c r="B43" s="20">
        <f>B44</f>
        <v>0</v>
      </c>
      <c r="C43" s="20">
        <v>0</v>
      </c>
      <c r="D43" s="5"/>
    </row>
    <row r="44" spans="1:4" ht="30" customHeight="1" hidden="1">
      <c r="A44" s="4" t="s">
        <v>44</v>
      </c>
      <c r="B44" s="22"/>
      <c r="C44" s="22"/>
      <c r="D44" s="5"/>
    </row>
    <row r="45" spans="1:4" ht="15.75" customHeight="1">
      <c r="A45" s="6" t="s">
        <v>45</v>
      </c>
      <c r="B45" s="20">
        <f>B46</f>
        <v>4</v>
      </c>
      <c r="C45" s="20">
        <f>C46</f>
        <v>2.6</v>
      </c>
      <c r="D45" s="5">
        <f>C45/B45*100</f>
        <v>65</v>
      </c>
    </row>
    <row r="46" spans="1:4" ht="15.75" customHeight="1">
      <c r="A46" s="4" t="s">
        <v>46</v>
      </c>
      <c r="B46" s="22">
        <v>4</v>
      </c>
      <c r="C46" s="22">
        <v>2.6</v>
      </c>
      <c r="D46" s="5">
        <f>C46/B46*100</f>
        <v>65</v>
      </c>
    </row>
    <row r="47" spans="1:4" ht="18" customHeight="1">
      <c r="A47" s="6" t="s">
        <v>11</v>
      </c>
      <c r="B47" s="20">
        <f>B49+B52</f>
        <v>1805.4171999999999</v>
      </c>
      <c r="C47" s="20">
        <f>C49+C52</f>
        <v>180.5</v>
      </c>
      <c r="D47" s="8">
        <f t="shared" si="2"/>
        <v>9.997689176773102</v>
      </c>
    </row>
    <row r="48" spans="1:4" ht="30" hidden="1">
      <c r="A48" s="4" t="s">
        <v>36</v>
      </c>
      <c r="B48" s="20"/>
      <c r="C48" s="20"/>
      <c r="D48" s="8"/>
    </row>
    <row r="49" spans="1:4" ht="14.25" customHeight="1">
      <c r="A49" s="4" t="s">
        <v>18</v>
      </c>
      <c r="B49" s="22">
        <v>511.1</v>
      </c>
      <c r="C49" s="22">
        <v>180.5</v>
      </c>
      <c r="D49" s="5">
        <f aca="true" t="shared" si="3" ref="D49:D58">C49/B49*100</f>
        <v>35.31598513011152</v>
      </c>
    </row>
    <row r="50" spans="1:4" ht="0.75" customHeight="1" hidden="1">
      <c r="A50" s="16" t="s">
        <v>37</v>
      </c>
      <c r="B50" s="22">
        <v>0</v>
      </c>
      <c r="C50" s="22"/>
      <c r="D50" s="5" t="e">
        <f t="shared" si="3"/>
        <v>#DIV/0!</v>
      </c>
    </row>
    <row r="51" spans="1:4" ht="0.75" customHeight="1" hidden="1">
      <c r="A51" s="16" t="s">
        <v>38</v>
      </c>
      <c r="B51" s="22">
        <v>0</v>
      </c>
      <c r="C51" s="22"/>
      <c r="D51" s="5" t="e">
        <f t="shared" si="3"/>
        <v>#DIV/0!</v>
      </c>
    </row>
    <row r="52" spans="1:4" ht="15">
      <c r="A52" s="26" t="s">
        <v>14</v>
      </c>
      <c r="B52" s="22">
        <v>1294.3172</v>
      </c>
      <c r="C52" s="22">
        <v>0</v>
      </c>
      <c r="D52" s="5">
        <f t="shared" si="3"/>
        <v>0</v>
      </c>
    </row>
    <row r="53" spans="1:4" ht="15" customHeight="1">
      <c r="A53" s="6" t="s">
        <v>6</v>
      </c>
      <c r="B53" s="20">
        <f>B54+B55+B56</f>
        <v>778.8016</v>
      </c>
      <c r="C53" s="20">
        <f>C54+C55+C56</f>
        <v>233.71756</v>
      </c>
      <c r="D53" s="8">
        <f t="shared" si="3"/>
        <v>30.009897257530028</v>
      </c>
    </row>
    <row r="54" spans="1:4" ht="15" customHeight="1">
      <c r="A54" s="4" t="s">
        <v>39</v>
      </c>
      <c r="B54" s="22">
        <v>114</v>
      </c>
      <c r="C54" s="22">
        <v>113.50738</v>
      </c>
      <c r="D54" s="5">
        <f t="shared" si="3"/>
        <v>99.56787719298245</v>
      </c>
    </row>
    <row r="55" spans="1:4" ht="16.5" customHeight="1">
      <c r="A55" s="11" t="s">
        <v>40</v>
      </c>
      <c r="B55" s="22">
        <v>0.2</v>
      </c>
      <c r="C55" s="22">
        <v>0</v>
      </c>
      <c r="D55" s="5">
        <f t="shared" si="3"/>
        <v>0</v>
      </c>
    </row>
    <row r="56" spans="1:4" ht="14.25" customHeight="1">
      <c r="A56" s="4" t="s">
        <v>7</v>
      </c>
      <c r="B56" s="22">
        <v>664.6016</v>
      </c>
      <c r="C56" s="22">
        <v>120.21018</v>
      </c>
      <c r="D56" s="5">
        <f t="shared" si="3"/>
        <v>18.087555010400216</v>
      </c>
    </row>
    <row r="57" spans="1:4" ht="14.25" customHeight="1">
      <c r="A57" s="6" t="s">
        <v>41</v>
      </c>
      <c r="B57" s="20">
        <f>B58</f>
        <v>96.9</v>
      </c>
      <c r="C57" s="20">
        <f>C58</f>
        <v>32.27448</v>
      </c>
      <c r="D57" s="8">
        <f t="shared" si="3"/>
        <v>33.30699690402476</v>
      </c>
    </row>
    <row r="58" spans="1:4" ht="14.25" customHeight="1">
      <c r="A58" s="4" t="s">
        <v>10</v>
      </c>
      <c r="B58" s="22">
        <v>96.9</v>
      </c>
      <c r="C58" s="22">
        <v>32.27448</v>
      </c>
      <c r="D58" s="5">
        <f t="shared" si="3"/>
        <v>33.30699690402476</v>
      </c>
    </row>
    <row r="59" spans="1:4" ht="24" customHeight="1">
      <c r="A59" s="4" t="s">
        <v>0</v>
      </c>
      <c r="B59" s="22">
        <f>B34-B35</f>
        <v>-258.9879999999994</v>
      </c>
      <c r="C59" s="19">
        <f>C34-C35</f>
        <v>-259.6389300000001</v>
      </c>
      <c r="D59" s="27"/>
    </row>
    <row r="60" spans="1:4" ht="14.25" customHeight="1">
      <c r="A60" s="1" t="s">
        <v>48</v>
      </c>
      <c r="B60" s="1"/>
      <c r="C60" s="1"/>
      <c r="D60" s="1"/>
    </row>
    <row r="61" spans="1:4" ht="14.25" customHeight="1">
      <c r="A61" s="1" t="s">
        <v>47</v>
      </c>
      <c r="B61" s="1"/>
      <c r="C61" s="1"/>
      <c r="D61" s="1"/>
    </row>
    <row r="62" spans="1:4" ht="14.25" customHeight="1">
      <c r="A62" s="1" t="s">
        <v>49</v>
      </c>
      <c r="B62" s="1"/>
      <c r="C62" s="1" t="s">
        <v>42</v>
      </c>
      <c r="D62" s="1"/>
    </row>
    <row r="63" spans="1:4" ht="14.25" customHeight="1">
      <c r="A63" s="3"/>
      <c r="B63" s="1"/>
      <c r="C63" s="1"/>
      <c r="D63" s="1"/>
    </row>
    <row r="69" ht="12.75" customHeight="1"/>
  </sheetData>
  <sheetProtection/>
  <mergeCells count="3">
    <mergeCell ref="A1:D1"/>
    <mergeCell ref="A2:D2"/>
    <mergeCell ref="A3:D3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Верх-Ушнурского сельского поселения на 1 мая 2020 г.</dc:title>
  <dc:subject/>
  <dc:creator>DOHOD1</dc:creator>
  <cp:keywords/>
  <dc:description/>
  <cp:lastModifiedBy>Специалсит</cp:lastModifiedBy>
  <cp:lastPrinted>2020-05-13T11:00:23Z</cp:lastPrinted>
  <dcterms:created xsi:type="dcterms:W3CDTF">2007-03-05T11:59:24Z</dcterms:created>
  <dcterms:modified xsi:type="dcterms:W3CDTF">2020-05-14T08:42:41Z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XXJ7TYMEEKJ2-4662-187</vt:lpwstr>
  </property>
  <property fmtid="{D5CDD505-2E9C-101B-9397-08002B2CF9AE}" pid="4" name="_dlc_DocIdItemGu">
    <vt:lpwstr>9bf2360b-bb6b-4018-bb0a-64d624eeafe1</vt:lpwstr>
  </property>
  <property fmtid="{D5CDD505-2E9C-101B-9397-08002B2CF9AE}" pid="5" name="_dlc_DocIdU">
    <vt:lpwstr>https://vip.gov.mari.ru/sovetsk/verh_ushnur/_layouts/DocIdRedir.aspx?ID=XXJ7TYMEEKJ2-4662-187, XXJ7TYMEEKJ2-4662-187</vt:lpwstr>
  </property>
  <property fmtid="{D5CDD505-2E9C-101B-9397-08002B2CF9AE}" pid="6" name="Описан">
    <vt:lpwstr/>
  </property>
</Properties>
</file>