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'Кужмара'!$A$1:$D$66</definedName>
  </definedNames>
  <calcPr fullCalcOnLoad="1"/>
</workbook>
</file>

<file path=xl/sharedStrings.xml><?xml version="1.0" encoding="utf-8"?>
<sst xmlns="http://schemas.openxmlformats.org/spreadsheetml/2006/main" count="65" uniqueCount="65">
  <si>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</si>
  <si>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</si>
  <si>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</si>
  <si>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</si>
  <si>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</si>
  <si>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</si>
  <si>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</si>
  <si>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</si>
  <si>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</si>
  <si>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</si>
  <si>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</si>
  <si>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</si>
  <si>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</si>
  <si>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</si>
  <si>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</si>
  <si>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</si>
  <si>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</si>
  <si>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</si>
  <si>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</si>
  <si>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</si>
  <si>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</si>
  <si>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</si>
  <si>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</si>
  <si>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</si>
  <si>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</si>
  <si>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</si>
  <si>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</si>
  <si>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</si>
  <si>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</si>
  <si>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</si>
  <si>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</si>
  <si>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</si>
  <si>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</si>
  <si>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</si>
  <si>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</si>
  <si>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</si>
  <si>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</si>
  <si>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</si>
  <si>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</si>
  <si>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</si>
  <si>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</si>
  <si>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</si>
  <si>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</si>
  <si>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</si>
  <si>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</si>
  <si>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</si>
  <si>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</si>
  <si>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</si>
  <si>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</si>
  <si>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</si>
  <si>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</si>
  <si>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</si>
  <si>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</si>
  <si>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</si>
  <si>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</si>
  <si>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</si>
  <si>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</si>
  <si>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</si>
  <si>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</si>
  <si>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</si>
  <si>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</si>
  <si>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</si>
  <si>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</si>
  <si>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 1 мая  2021 г.</t>
  </si>
  <si>
    <t>Факт на 01.05.21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</si>
</sst>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30" t="s">
        <v>60</v>
      </c>
      <c r="B1" s="30"/>
      <c r="C1" s="30"/>
      <c r="D1" s="30"/>
    </row>
    <row r="2" spans="1:4" ht="15.75">
      <c r="A2" s="30" t="s">
        <v>61</v>
      </c>
      <c r="B2" s="30"/>
      <c r="C2" s="30"/>
      <c r="D2" s="30"/>
    </row>
    <row r="3" spans="1:4" ht="15.75">
      <c r="A3" s="30" t="s">
        <v>63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59</v>
      </c>
      <c r="C5" s="2" t="s">
        <v>64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402.69315</v>
      </c>
      <c r="D8" s="10">
        <f aca="true" t="shared" si="0" ref="D8:D20">C8/B8*100</f>
        <v>21.673474165769647</v>
      </c>
    </row>
    <row r="9" spans="1:4" ht="18" customHeight="1">
      <c r="A9" s="4" t="s">
        <v>23</v>
      </c>
      <c r="B9" s="11">
        <v>312</v>
      </c>
      <c r="C9" s="25">
        <v>84.63586</v>
      </c>
      <c r="D9" s="6">
        <f t="shared" si="0"/>
        <v>27.1268782051282</v>
      </c>
    </row>
    <row r="10" spans="1:4" ht="18" customHeight="1">
      <c r="A10" s="4" t="s">
        <v>48</v>
      </c>
      <c r="B10" s="11">
        <v>33</v>
      </c>
      <c r="C10" s="25">
        <v>0</v>
      </c>
      <c r="D10" s="6">
        <f t="shared" si="0"/>
        <v>0</v>
      </c>
    </row>
    <row r="11" spans="1:4" ht="15.75" customHeight="1">
      <c r="A11" s="4" t="s">
        <v>24</v>
      </c>
      <c r="B11" s="11">
        <v>400</v>
      </c>
      <c r="C11" s="11">
        <v>3.42983</v>
      </c>
      <c r="D11" s="6">
        <f t="shared" si="0"/>
        <v>0.8574574999999999</v>
      </c>
    </row>
    <row r="12" spans="1:4" ht="15.75" customHeight="1">
      <c r="A12" s="4" t="s">
        <v>25</v>
      </c>
      <c r="B12" s="11">
        <v>546</v>
      </c>
      <c r="C12" s="11">
        <v>42.04197</v>
      </c>
      <c r="D12" s="6">
        <f t="shared" si="0"/>
        <v>7.699994505494505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224.23189</v>
      </c>
      <c r="D14" s="6">
        <f t="shared" si="0"/>
        <v>47.306305907173</v>
      </c>
    </row>
    <row r="15" spans="1:4" ht="65.25" customHeight="1">
      <c r="A15" s="4" t="s">
        <v>62</v>
      </c>
      <c r="B15" s="11">
        <v>0</v>
      </c>
      <c r="C15" s="11">
        <v>14.9694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15.9234</v>
      </c>
      <c r="D16" s="6">
        <f t="shared" si="0"/>
        <v>26.103934426229507</v>
      </c>
    </row>
    <row r="17" spans="1:4" ht="63.75" customHeight="1">
      <c r="A17" s="12" t="s">
        <v>28</v>
      </c>
      <c r="B17" s="11">
        <v>32</v>
      </c>
      <c r="C17" s="11">
        <v>17.4608</v>
      </c>
      <c r="D17" s="6">
        <f>C17/B17*100</f>
        <v>54.565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3" t="s">
        <v>37</v>
      </c>
      <c r="B21" s="11">
        <v>0</v>
      </c>
      <c r="C21" s="11">
        <v>0</v>
      </c>
      <c r="D21" s="6">
        <v>0</v>
      </c>
    </row>
    <row r="22" spans="1:4" ht="27" customHeight="1" hidden="1">
      <c r="A22" s="23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4">
        <f>SUM(B24:B40)</f>
        <v>2080.7999999999997</v>
      </c>
      <c r="C23" s="24">
        <f>C24+C25+C30+C32+C33+C34+C36</f>
        <v>718.8207199999999</v>
      </c>
      <c r="D23" s="10">
        <f>C23/B23*100</f>
        <v>34.54540176855056</v>
      </c>
    </row>
    <row r="24" spans="1:4" ht="37.5" customHeight="1">
      <c r="A24" s="4" t="s">
        <v>41</v>
      </c>
      <c r="B24" s="11">
        <v>1040.5</v>
      </c>
      <c r="C24" s="11">
        <v>360.3</v>
      </c>
      <c r="D24" s="6">
        <f>C24/B24*100</f>
        <v>34.62758289283998</v>
      </c>
    </row>
    <row r="25" spans="1:4" ht="21.75" customHeight="1">
      <c r="A25" s="4" t="s">
        <v>52</v>
      </c>
      <c r="B25" s="5">
        <v>222.4</v>
      </c>
      <c r="C25" s="5">
        <v>66.62072</v>
      </c>
      <c r="D25" s="6">
        <f>C25/B25*100</f>
        <v>29.955359712230216</v>
      </c>
    </row>
    <row r="26" spans="1:4" ht="0.75" customHeight="1">
      <c r="A26" s="4" t="s">
        <v>50</v>
      </c>
      <c r="B26" s="5">
        <v>0</v>
      </c>
      <c r="C26" s="5">
        <v>0</v>
      </c>
      <c r="D26" s="6">
        <v>0</v>
      </c>
    </row>
    <row r="27" spans="1:4" ht="16.5" customHeight="1" hidden="1">
      <c r="A27" s="22" t="s">
        <v>42</v>
      </c>
      <c r="B27" s="5">
        <v>0</v>
      </c>
      <c r="C27" s="5">
        <v>0</v>
      </c>
      <c r="D27" s="6">
        <v>0</v>
      </c>
    </row>
    <row r="28" spans="1:4" ht="21" customHeight="1" hidden="1">
      <c r="A28" s="22" t="s">
        <v>49</v>
      </c>
      <c r="B28" s="5">
        <v>0</v>
      </c>
      <c r="C28" s="5">
        <v>0</v>
      </c>
      <c r="D28" s="6">
        <v>0</v>
      </c>
    </row>
    <row r="29" spans="1:4" ht="40.5" customHeight="1" hidden="1">
      <c r="A29" s="22" t="s">
        <v>51</v>
      </c>
      <c r="B29" s="5"/>
      <c r="C29" s="5"/>
      <c r="D29" s="6" t="e">
        <f>C29/B29*100</f>
        <v>#DIV/0!</v>
      </c>
    </row>
    <row r="30" spans="1:4" ht="84" customHeight="1">
      <c r="A30" s="4" t="s">
        <v>43</v>
      </c>
      <c r="B30" s="5">
        <v>467.8</v>
      </c>
      <c r="C30" s="5">
        <v>291.9</v>
      </c>
      <c r="D30" s="6">
        <f>C30/B30*100</f>
        <v>62.398460880718254</v>
      </c>
    </row>
    <row r="31" spans="1:4" ht="29.25" customHeight="1" hidden="1">
      <c r="A31" s="4" t="s">
        <v>44</v>
      </c>
      <c r="B31" s="5"/>
      <c r="C31" s="5"/>
      <c r="D31" s="6" t="e">
        <f>C31/B31*100</f>
        <v>#DIV/0!</v>
      </c>
    </row>
    <row r="32" spans="1:4" ht="53.25" customHeight="1">
      <c r="A32" s="4" t="s">
        <v>45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46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47</v>
      </c>
      <c r="B34" s="5">
        <v>349.8</v>
      </c>
      <c r="C34" s="5">
        <v>0</v>
      </c>
      <c r="D34" s="6">
        <f>C34/B34*100</f>
        <v>0</v>
      </c>
    </row>
    <row r="35" spans="1:4" ht="1.5" customHeight="1" hidden="1">
      <c r="A35" s="4" t="s">
        <v>39</v>
      </c>
      <c r="B35" s="5"/>
      <c r="C35" s="5"/>
      <c r="D35" s="6">
        <v>0</v>
      </c>
    </row>
    <row r="36" spans="1:4" ht="66.75" customHeight="1">
      <c r="A36" s="4" t="s">
        <v>58</v>
      </c>
      <c r="B36" s="5">
        <v>0.1</v>
      </c>
      <c r="C36" s="5">
        <v>0</v>
      </c>
      <c r="D36" s="6">
        <v>0</v>
      </c>
    </row>
    <row r="37" spans="1:4" ht="67.5" customHeight="1" hidden="1">
      <c r="A37" s="4" t="s">
        <v>40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33</v>
      </c>
      <c r="B38" s="5"/>
      <c r="C38" s="5">
        <v>100</v>
      </c>
      <c r="D38" s="6">
        <v>0</v>
      </c>
    </row>
    <row r="39" spans="1:4" ht="0.75" customHeight="1" hidden="1">
      <c r="A39" s="4" t="s">
        <v>35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26" t="s">
        <v>34</v>
      </c>
      <c r="B40" s="5"/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3938.7999999999997</v>
      </c>
      <c r="C41" s="9">
        <f>C23+C8</f>
        <v>1121.51387</v>
      </c>
      <c r="D41" s="10">
        <f>C41/B41*100</f>
        <v>28.473491164821773</v>
      </c>
    </row>
    <row r="42" spans="1:4" ht="14.25">
      <c r="A42" s="8" t="s">
        <v>32</v>
      </c>
      <c r="B42" s="9">
        <f>B43+B47+B49+B52+B56+B60</f>
        <v>4478.8</v>
      </c>
      <c r="C42" s="9">
        <f>C43+C47+C49+C52+C56+C60</f>
        <v>1372.17541</v>
      </c>
      <c r="D42" s="10">
        <f>C42/B42*100</f>
        <v>30.63712177368938</v>
      </c>
    </row>
    <row r="43" spans="1:4" ht="14.25">
      <c r="A43" s="8" t="s">
        <v>19</v>
      </c>
      <c r="B43" s="9">
        <f>B44+B45+B46</f>
        <v>2503.0828</v>
      </c>
      <c r="C43" s="9">
        <f>C44+C45+C46</f>
        <v>811.71398</v>
      </c>
      <c r="D43" s="10">
        <f>C43/B43*100</f>
        <v>32.428570880675615</v>
      </c>
    </row>
    <row r="44" spans="1:4" ht="45">
      <c r="A44" s="16" t="s">
        <v>10</v>
      </c>
      <c r="B44" s="5">
        <v>2402.8</v>
      </c>
      <c r="C44" s="5">
        <v>738.85866</v>
      </c>
      <c r="D44" s="6">
        <f>C44/B44*100</f>
        <v>30.74990261361744</v>
      </c>
    </row>
    <row r="45" spans="1:4" ht="15">
      <c r="A45" s="16" t="s">
        <v>14</v>
      </c>
      <c r="B45" s="28">
        <v>1</v>
      </c>
      <c r="C45" s="28">
        <v>0</v>
      </c>
      <c r="D45" s="6">
        <f>C45/B45*100</f>
        <v>0</v>
      </c>
    </row>
    <row r="46" spans="1:4" ht="15">
      <c r="A46" s="4" t="s">
        <v>8</v>
      </c>
      <c r="B46" s="28">
        <v>99.2828</v>
      </c>
      <c r="C46" s="28">
        <v>72.85532</v>
      </c>
      <c r="D46" s="6">
        <f>C46/B46*100</f>
        <v>73.38161292791905</v>
      </c>
    </row>
    <row r="47" spans="1:4" ht="14.25">
      <c r="A47" s="8" t="s">
        <v>20</v>
      </c>
      <c r="B47" s="27">
        <f>B48</f>
        <v>222.4</v>
      </c>
      <c r="C47" s="27">
        <f>C48</f>
        <v>66.62072</v>
      </c>
      <c r="D47" s="10">
        <f>C47/B47*100</f>
        <v>29.955359712230216</v>
      </c>
    </row>
    <row r="48" spans="1:4" ht="15">
      <c r="A48" s="4" t="s">
        <v>5</v>
      </c>
      <c r="B48" s="28">
        <v>222.4</v>
      </c>
      <c r="C48" s="28">
        <v>66.62072</v>
      </c>
      <c r="D48" s="6">
        <f>C48/B48*100</f>
        <v>29.955359712230216</v>
      </c>
    </row>
    <row r="49" spans="1:4" ht="14.25">
      <c r="A49" s="8" t="s">
        <v>38</v>
      </c>
      <c r="B49" s="27">
        <f>B50+B51</f>
        <v>14</v>
      </c>
      <c r="C49" s="27">
        <f>C50+C51</f>
        <v>14</v>
      </c>
      <c r="D49" s="10">
        <v>0</v>
      </c>
    </row>
    <row r="50" spans="1:4" ht="30">
      <c r="A50" s="4" t="s">
        <v>54</v>
      </c>
      <c r="B50" s="28">
        <v>0</v>
      </c>
      <c r="C50" s="28">
        <v>0</v>
      </c>
      <c r="D50" s="6">
        <v>0</v>
      </c>
    </row>
    <row r="51" spans="1:4" ht="15">
      <c r="A51" s="4" t="s">
        <v>21</v>
      </c>
      <c r="B51" s="28">
        <v>14</v>
      </c>
      <c r="C51" s="28">
        <v>14</v>
      </c>
      <c r="D51" s="6">
        <v>0</v>
      </c>
    </row>
    <row r="52" spans="1:4" ht="14.25">
      <c r="A52" s="8" t="s">
        <v>13</v>
      </c>
      <c r="B52" s="27">
        <f>B53+B54+B55</f>
        <v>895.6</v>
      </c>
      <c r="C52" s="27">
        <f>C53+C54+C55</f>
        <v>342.8</v>
      </c>
      <c r="D52" s="10">
        <f aca="true" t="shared" si="1" ref="D52:D61">C52/B52*100</f>
        <v>38.276016078606524</v>
      </c>
    </row>
    <row r="53" spans="1:4" ht="15">
      <c r="A53" s="4" t="s">
        <v>53</v>
      </c>
      <c r="B53" s="28">
        <v>0</v>
      </c>
      <c r="C53" s="28">
        <v>0</v>
      </c>
      <c r="D53" s="6">
        <v>0</v>
      </c>
    </row>
    <row r="54" spans="1:4" ht="15">
      <c r="A54" s="4" t="s">
        <v>31</v>
      </c>
      <c r="B54" s="28">
        <v>817.6</v>
      </c>
      <c r="C54" s="28">
        <v>341.8</v>
      </c>
      <c r="D54" s="6">
        <f t="shared" si="1"/>
        <v>41.80528375733855</v>
      </c>
    </row>
    <row r="55" spans="1:4" ht="15">
      <c r="A55" s="4" t="s">
        <v>18</v>
      </c>
      <c r="B55" s="28">
        <v>78</v>
      </c>
      <c r="C55" s="28">
        <v>1</v>
      </c>
      <c r="D55" s="6">
        <f t="shared" si="1"/>
        <v>1.282051282051282</v>
      </c>
    </row>
    <row r="56" spans="1:4" ht="14.25">
      <c r="A56" s="8" t="s">
        <v>6</v>
      </c>
      <c r="B56" s="27">
        <f>B57+B58+B59</f>
        <v>600.1172</v>
      </c>
      <c r="C56" s="27">
        <f>C57+C58+C59</f>
        <v>55.86475</v>
      </c>
      <c r="D56" s="10">
        <f t="shared" si="1"/>
        <v>9.308973313879356</v>
      </c>
    </row>
    <row r="57" spans="1:4" ht="15">
      <c r="A57" s="4" t="s">
        <v>17</v>
      </c>
      <c r="B57" s="28">
        <v>66.9172</v>
      </c>
      <c r="C57" s="28">
        <v>13.29354</v>
      </c>
      <c r="D57" s="6">
        <f>C57/B57*100</f>
        <v>19.86565486900229</v>
      </c>
    </row>
    <row r="58" spans="1:4" ht="15">
      <c r="A58" s="15" t="s">
        <v>9</v>
      </c>
      <c r="B58" s="28">
        <v>0.2</v>
      </c>
      <c r="C58" s="28">
        <v>0</v>
      </c>
      <c r="D58" s="6">
        <f>C58/B58*100</f>
        <v>0</v>
      </c>
    </row>
    <row r="59" spans="1:4" ht="15">
      <c r="A59" s="4" t="s">
        <v>7</v>
      </c>
      <c r="B59" s="28">
        <v>533</v>
      </c>
      <c r="C59" s="28">
        <v>42.57121</v>
      </c>
      <c r="D59" s="6">
        <f>C59/B59*100</f>
        <v>7.9870938086303935</v>
      </c>
    </row>
    <row r="60" spans="1:4" ht="14.25">
      <c r="A60" s="8" t="s">
        <v>11</v>
      </c>
      <c r="B60" s="27">
        <f>B61</f>
        <v>243.6</v>
      </c>
      <c r="C60" s="27">
        <f>C61</f>
        <v>81.17596</v>
      </c>
      <c r="D60" s="10">
        <f t="shared" si="1"/>
        <v>33.32346469622332</v>
      </c>
    </row>
    <row r="61" spans="1:4" ht="15">
      <c r="A61" s="4" t="s">
        <v>12</v>
      </c>
      <c r="B61" s="28">
        <v>243.6</v>
      </c>
      <c r="C61" s="28">
        <v>81.17596</v>
      </c>
      <c r="D61" s="6">
        <f t="shared" si="1"/>
        <v>33.32346469622332</v>
      </c>
    </row>
    <row r="62" spans="1:4" ht="15">
      <c r="A62" s="4" t="s">
        <v>0</v>
      </c>
      <c r="B62" s="29">
        <f>B41-B42</f>
        <v>-540.0000000000005</v>
      </c>
      <c r="C62" s="28">
        <f>C41-C42</f>
        <v>-250.66154000000006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55</v>
      </c>
      <c r="B64" s="1"/>
      <c r="C64" s="1"/>
      <c r="D64" s="1"/>
    </row>
    <row r="65" spans="1:4" ht="15.75">
      <c r="A65" s="1" t="s">
        <v>56</v>
      </c>
      <c r="B65" s="1"/>
      <c r="C65" s="1" t="s">
        <v>57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мая 2021 г.</dc:title>
  <dc:subject/>
  <dc:creator>DOHOD1</dc:creator>
  <cp:keywords/>
  <dc:description/>
  <cp:lastModifiedBy>Специалист</cp:lastModifiedBy>
  <cp:lastPrinted>2021-05-06T08:50:17Z</cp:lastPrinted>
  <dcterms:created xsi:type="dcterms:W3CDTF">2007-03-05T11:59:24Z</dcterms:created>
  <dcterms:modified xsi:type="dcterms:W3CDTF">2021-05-07T06:41:24Z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XXJ7TYMEEKJ2-4723-240</vt:lpwstr>
  </property>
  <property fmtid="{D5CDD505-2E9C-101B-9397-08002B2CF9AE}" pid="4" name="_dlc_DocIdItemGu">
    <vt:lpwstr>9ebd2ccc-ea97-44b6-8418-6005a2ccbbf5</vt:lpwstr>
  </property>
  <property fmtid="{D5CDD505-2E9C-101B-9397-08002B2CF9AE}" pid="5" name="_dlc_DocIdU">
    <vt:lpwstr>https://vip.gov.mari.ru/sovetsk/kujmara/_layouts/DocIdRedir.aspx?ID=XXJ7TYMEEKJ2-4723-240, XXJ7TYMEEKJ2-4723-240</vt:lpwstr>
  </property>
  <property fmtid="{D5CDD505-2E9C-101B-9397-08002B2CF9AE}" pid="6" name="Описан">
    <vt:lpwstr/>
  </property>
</Properties>
</file>