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350" yWindow="1410" windowWidth="14040" windowHeight="6675" tabRatio="586" activeTab="0"/>
  </bookViews>
  <sheets>
    <sheet name="Кужмара" sheetId="1" r:id="rId1"/>
  </sheets>
  <definedNames>
    <definedName name="_xlnm.Print_Area" localSheetId="0">'Кужмара'!$A$1:$D$66</definedName>
  </definedNames>
  <calcPr fullCalcOnLoad="1"/>
</workbook>
</file>

<file path=xl/sharedStrings.xml><?xml version="1.0" encoding="utf-8"?>
<sst xmlns="http://schemas.openxmlformats.org/spreadsheetml/2006/main" count="65" uniqueCount="65">
  <si>
    <t>Дефицит (-), профицит (+) бюджета</t>
  </si>
  <si>
    <t>ДОХОДЫ, ВСЕГО</t>
  </si>
  <si>
    <t>Показатели</t>
  </si>
  <si>
    <t>% исп к плану года</t>
  </si>
  <si>
    <t>00020000000000000000 Безвозмездные поступления</t>
  </si>
  <si>
    <t>0203 Мобилизационная и вневойсковая подготовка</t>
  </si>
  <si>
    <t>0500 Жилищно-коммунальное хозяйство в.т.ч</t>
  </si>
  <si>
    <t>0503 Благоустройство</t>
  </si>
  <si>
    <t>0113 Другие общегосударственные вопросы</t>
  </si>
  <si>
    <t>0502 Коммунальное хозяйство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</si>
  <si>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</si>
  <si>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1001 Пенсионное  обеспечение</t>
  </si>
  <si>
    <t>1001 Пенсионное обеспечение</t>
  </si>
  <si>
    <t>0400 Национальная экономика</t>
  </si>
  <si>
    <t>0111 Резервные фонды</t>
  </si>
  <si>
    <t>18210503010011000110 Единый сельскохозяйственный налог</t>
  </si>
  <si>
    <t xml:space="preserve">90311406013100000430 Доходы от продажи земельных участков государственная собственность на которые не разграничена  и которая расположена в границах поселения </t>
  </si>
  <si>
    <t>0501 Жилищное хозяйство</t>
  </si>
  <si>
    <t>0412 Другие вопросы в области национальной экономики</t>
  </si>
  <si>
    <t>0100 Общегосударственные вопросы</t>
  </si>
  <si>
    <t>0200 Национальная оборона</t>
  </si>
  <si>
    <t>0310 Обеспечение пожарной безопасности</t>
  </si>
  <si>
    <t xml:space="preserve">00010000000000000000  Налоговые и неналоговые доходы  </t>
  </si>
  <si>
    <t>182 101 02 000 00 0000 110 Налог на доходы физических лиц</t>
  </si>
  <si>
    <t>182 106 01 030 10 0000 110 Налог на имущество физических лиц</t>
  </si>
  <si>
    <t>182 106 06 000 00 0000 110 Земельный налог</t>
  </si>
  <si>
    <t>903 111 05 025 10 0000 120 Доходы в виде арендной платы за земельные участки, находящиеся в собственности сельских поселений</t>
  </si>
  <si>
    <t>903 111 05 075 10 0000 120 Доходы от сдачи в аренду имущества, составляющего казну сельских поселений</t>
  </si>
  <si>
    <t>904 111 09 045 10 0000 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</si>
  <si>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904 113 02 995 10 0000 130 Прочие доходы от компенсации затрат  бюджетов  сельских поселений</t>
  </si>
  <si>
    <t>904 117 05 050 10 0000 180 прочие неналоговые доходы  в бюджеты поселений</t>
  </si>
  <si>
    <t>0409 Дорожное хозяйство (дорожные фонды)</t>
  </si>
  <si>
    <t>РАСХОДЫ ВСЕГО: в т.ч.</t>
  </si>
  <si>
    <t>992 202 35 118 10 0000 150 Субвенции на осуществление первичного воинского учета</t>
  </si>
  <si>
    <t>904 207 05 020 10 0000 150 Поступление от денежных пожертвований, предоставляемых физ лицами получателям средств бюдж.  сельских поселений</t>
  </si>
  <si>
    <t>992 219 60 010 10 0000 150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</si>
  <si>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904 207 05 030 10 0000 150 Прочие безвозмездные поступления в бюджеты сельских поселений</t>
  </si>
  <si>
    <t>903 114 06 025 10 0000 430 Доходы от продажи земельных участков, находящихся в собственности поселений</t>
  </si>
  <si>
    <t>903 114 02 052 10 0000 410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</si>
  <si>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0300 Национальная безопасность и правоохранительная деятельность </t>
  </si>
  <si>
    <t>План 2020 г.</t>
  </si>
  <si>
    <t>992 202 40 014 10 0060 150 Иные межбюджетные трансферты, передаваемые бюджетам сельских поселений на обеспечение расходных обязательств городского и сельских поселений по решению вопросов местного значения</t>
  </si>
  <si>
    <t>904 202 49 999 10 0040 150 Иные межбюджетные трансферты из республиканского бюджета республики Марий Эл бюджетам муниципальных образований в Республике марий Эл на выполнение работ по предотвращению распространения сорного растения борщевика Сосновского в 2020 году</t>
  </si>
  <si>
    <t>992 202 16 001 10 0000 150 Дотации бюджетам сельских поселений на выравнивание бюджетной обеспеченности из бюджетов муниципальных районов</t>
  </si>
  <si>
    <t>904 202 25 555 10 0000 150 Субсидии бюджетам сельских поселений на реализацию программ формирования современной городской среды</t>
  </si>
  <si>
    <t>992 202 40 014 10 0010 150 Иные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 за счет муниципального дорожного фонда</t>
  </si>
  <si>
    <t>992 202 40 014 10 0020 150 Иные 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</t>
  </si>
  <si>
    <t>992 202 40 014 10 0030 150 Иные  межбюджетные трансферты, передаваемые бюджетам сельских поселений из бюджета муниципального района на организацию в границах сельского поселения электро -, тепло -, газо - и водоснабжения населения, водоотведения</t>
  </si>
  <si>
    <t>992 202 40 014 10 0040 150 Иные  межбюджетные трансферты, передаваемые бюджетам сельских поселений из бюджета муниципального района на осуществление в ценовых зонах  теплоснабжения муниципального контроля за выполнением единой теплоснабжающей организацией мероприятий по строительству, реконструкции и (или) модернизации объектов теплоснабжения, необходимых для развития, повышения надежности и энергетической эффективности системы теплоснабжения и определенных для нее в схеме теплоснабжения</t>
  </si>
  <si>
    <t>992 202 40 014 10 0050 150 Иные межбюджетные трансферты, передаваемые бюджетам сельских поселений на осуществление целевых мероприятий в отношении автомобильных дорог общего пользования местного значения за счет муниципального дорожного фонда</t>
  </si>
  <si>
    <t>182 105 03 010 01 1000 110 Единый сельскохозяйственный налог</t>
  </si>
  <si>
    <t>904 202 25 576 10 0000 150 Субсидии бюджетам сельских поселений на обеспечение комплексного развития сельских территорий</t>
  </si>
  <si>
    <t>904 202 20 077 10 0020 150 Субсидии бюджетам городских округов, городских и сельских поселений в Республике Марий Эл на софинансирование проектов и программ развития территорий муниципальных образований в республике Марий Эл, основанных на местных инициативах (софинансирование капитальных вложений в объекты муниципальной собственности).</t>
  </si>
  <si>
    <t>904 202 29 999 10 0060 150 Субсидии бюджетам городских округов, городских и сельских поселений в Республике Марий Эл на софинансирование проектов программ развития территорий муниципальных образований в Республике Марий Эл, основанных на местных инициативах</t>
  </si>
  <si>
    <t>0405 Сельское хозяйство и рыболовство</t>
  </si>
  <si>
    <t>0309 Защита населения и территории от чрезвычайных ситуаций природного и техногенного характера, гражданская оборона</t>
  </si>
  <si>
    <t xml:space="preserve">Руководитель финансового управления </t>
  </si>
  <si>
    <t>администрации  Советского муниципального района</t>
  </si>
  <si>
    <t>Е.С.Кропотова</t>
  </si>
  <si>
    <t>992 202 40 014 10 0070 150 Иные межбюджетные трансферты, передаваемые бюджетам  сельских поселений из бюджета муниципального района на исполнение передаваемых полномочий по осуществлению муниципального земельного контроля в границах поселений</t>
  </si>
  <si>
    <t>904 111 05 035 10 0000 120</t>
  </si>
  <si>
    <t>Факт на 01.01.21 г.</t>
  </si>
  <si>
    <t>на 1 января 2021 г.</t>
  </si>
  <si>
    <t>Исполнение бюджета  Кужмаринского сельского поселения</t>
  </si>
  <si>
    <t>Советского муниципального района Республики Марий Эл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</si>
</sst>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&quot;р.&quot;"/>
    <numFmt numFmtId="174" formatCode="#,##0.0"/>
    <numFmt numFmtId="175" formatCode="0.000"/>
    <numFmt numFmtId="176" formatCode="00000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_р_."/>
    <numFmt numFmtId="183" formatCode="0.0000"/>
    <numFmt numFmtId="184" formatCode="0.0000000"/>
    <numFmt numFmtId="185" formatCode="0.000000"/>
    <numFmt numFmtId="186" formatCode="0.00000"/>
    <numFmt numFmtId="187" formatCode="#,##0.00000"/>
    <numFmt numFmtId="188" formatCode="0.00000000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justify" vertical="top" wrapText="1"/>
    </xf>
    <xf numFmtId="172" fontId="5" fillId="0" borderId="0" xfId="0" applyNumberFormat="1" applyFont="1" applyBorder="1" applyAlignment="1">
      <alignment horizontal="right" vertical="top" wrapText="1"/>
    </xf>
    <xf numFmtId="172" fontId="5" fillId="0" borderId="0" xfId="57" applyNumberFormat="1" applyFont="1" applyBorder="1" applyAlignment="1">
      <alignment horizontal="right" vertical="top" wrapText="1"/>
    </xf>
    <xf numFmtId="172" fontId="5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justify" vertical="top" wrapText="1"/>
    </xf>
    <xf numFmtId="172" fontId="6" fillId="0" borderId="0" xfId="0" applyNumberFormat="1" applyFont="1" applyBorder="1" applyAlignment="1">
      <alignment horizontal="right" vertical="top" wrapText="1"/>
    </xf>
    <xf numFmtId="172" fontId="6" fillId="0" borderId="0" xfId="57" applyNumberFormat="1" applyFont="1" applyBorder="1" applyAlignment="1">
      <alignment horizontal="right" vertical="top" wrapText="1"/>
    </xf>
    <xf numFmtId="172" fontId="5" fillId="0" borderId="0" xfId="0" applyNumberFormat="1" applyFont="1" applyBorder="1" applyAlignment="1" applyProtection="1">
      <alignment horizontal="right" vertical="top" wrapText="1"/>
      <protection locked="0"/>
    </xf>
    <xf numFmtId="172" fontId="5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justify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5" fillId="0" borderId="0" xfId="0" applyFont="1" applyBorder="1" applyAlignment="1">
      <alignment vertical="top" wrapText="1"/>
    </xf>
    <xf numFmtId="172" fontId="6" fillId="0" borderId="0" xfId="0" applyNumberFormat="1" applyFont="1" applyBorder="1" applyAlignment="1" applyProtection="1">
      <alignment horizontal="right" vertical="top"/>
      <protection locked="0"/>
    </xf>
    <xf numFmtId="172" fontId="5" fillId="33" borderId="0" xfId="0" applyNumberFormat="1" applyFont="1" applyFill="1" applyBorder="1" applyAlignment="1" applyProtection="1">
      <alignment horizontal="right" vertical="top" wrapText="1"/>
      <protection locked="0"/>
    </xf>
    <xf numFmtId="3" fontId="5" fillId="0" borderId="0" xfId="0" applyNumberFormat="1" applyFont="1" applyBorder="1" applyAlignment="1">
      <alignment horizontal="justify" vertical="top" wrapText="1"/>
    </xf>
    <xf numFmtId="172" fontId="6" fillId="34" borderId="0" xfId="0" applyNumberFormat="1" applyFont="1" applyFill="1" applyBorder="1" applyAlignment="1">
      <alignment horizontal="right" vertical="top" wrapText="1"/>
    </xf>
    <xf numFmtId="172" fontId="5" fillId="34" borderId="0" xfId="0" applyNumberFormat="1" applyFont="1" applyFill="1" applyBorder="1" applyAlignment="1">
      <alignment horizontal="right" vertical="top" wrapText="1"/>
    </xf>
    <xf numFmtId="2" fontId="5" fillId="34" borderId="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5"/>
  <sheetViews>
    <sheetView tabSelected="1" view="pageBreakPreview" zoomScaleSheetLayoutView="100" zoomScalePageLayoutView="0" workbookViewId="0" topLeftCell="A3">
      <selection activeCell="A3" sqref="A3:D3"/>
    </sheetView>
  </sheetViews>
  <sheetFormatPr defaultColWidth="9.00390625" defaultRowHeight="12.75"/>
  <cols>
    <col min="1" max="1" width="81.25390625" style="0" customWidth="1"/>
    <col min="2" max="2" width="15.125" style="0" customWidth="1"/>
    <col min="3" max="3" width="24.75390625" style="0" customWidth="1"/>
    <col min="4" max="4" width="18.00390625" style="0" customWidth="1"/>
  </cols>
  <sheetData>
    <row r="1" spans="1:4" ht="15.75">
      <c r="A1" s="30" t="s">
        <v>63</v>
      </c>
      <c r="B1" s="30"/>
      <c r="C1" s="30"/>
      <c r="D1" s="30"/>
    </row>
    <row r="2" spans="1:4" ht="15.75">
      <c r="A2" s="30" t="s">
        <v>64</v>
      </c>
      <c r="B2" s="30"/>
      <c r="C2" s="30"/>
      <c r="D2" s="30"/>
    </row>
    <row r="3" spans="1:4" ht="15.75">
      <c r="A3" s="30" t="s">
        <v>62</v>
      </c>
      <c r="B3" s="30"/>
      <c r="C3" s="30"/>
      <c r="D3" s="30"/>
    </row>
    <row r="4" spans="1:4" ht="8.25" customHeight="1">
      <c r="A4" s="1"/>
      <c r="B4" s="1"/>
      <c r="C4" s="1"/>
      <c r="D4" s="1"/>
    </row>
    <row r="5" spans="1:4" ht="31.5" customHeight="1">
      <c r="A5" s="17" t="s">
        <v>2</v>
      </c>
      <c r="B5" s="2" t="s">
        <v>40</v>
      </c>
      <c r="C5" s="2" t="s">
        <v>61</v>
      </c>
      <c r="D5" s="18" t="s">
        <v>3</v>
      </c>
    </row>
    <row r="6" spans="1:4" ht="11.25" customHeight="1">
      <c r="A6" s="19"/>
      <c r="B6" s="20"/>
      <c r="C6" s="20"/>
      <c r="D6" s="21"/>
    </row>
    <row r="7" spans="1:4" ht="5.25" customHeight="1" hidden="1">
      <c r="A7" s="13"/>
      <c r="B7" s="14"/>
      <c r="C7" s="14"/>
      <c r="D7" s="14"/>
    </row>
    <row r="8" spans="1:4" ht="19.5" customHeight="1">
      <c r="A8" s="8" t="s">
        <v>22</v>
      </c>
      <c r="B8" s="9">
        <f>SUM(B9:B22)</f>
        <v>1341</v>
      </c>
      <c r="C8" s="9">
        <f>SUM(C9:C22)</f>
        <v>1834.4776</v>
      </c>
      <c r="D8" s="10">
        <f aca="true" t="shared" si="0" ref="D8:D20">C8/B8*100</f>
        <v>136.79922445935867</v>
      </c>
    </row>
    <row r="9" spans="1:4" ht="18" customHeight="1">
      <c r="A9" s="4" t="s">
        <v>23</v>
      </c>
      <c r="B9" s="11">
        <v>303</v>
      </c>
      <c r="C9" s="25">
        <v>313.5</v>
      </c>
      <c r="D9" s="6">
        <f t="shared" si="0"/>
        <v>103.46534653465346</v>
      </c>
    </row>
    <row r="10" spans="1:4" ht="18" customHeight="1">
      <c r="A10" s="4" t="s">
        <v>50</v>
      </c>
      <c r="B10" s="11">
        <v>65</v>
      </c>
      <c r="C10" s="25">
        <v>0.4716</v>
      </c>
      <c r="D10" s="6">
        <f t="shared" si="0"/>
        <v>0.7255384615384616</v>
      </c>
    </row>
    <row r="11" spans="1:4" ht="15.75" customHeight="1">
      <c r="A11" s="4" t="s">
        <v>24</v>
      </c>
      <c r="B11" s="11">
        <v>235</v>
      </c>
      <c r="C11" s="11">
        <v>224.02901</v>
      </c>
      <c r="D11" s="6">
        <f t="shared" si="0"/>
        <v>95.33149361702128</v>
      </c>
    </row>
    <row r="12" spans="1:4" ht="15.75" customHeight="1">
      <c r="A12" s="4" t="s">
        <v>25</v>
      </c>
      <c r="B12" s="11">
        <v>573</v>
      </c>
      <c r="C12" s="11">
        <v>571.89695</v>
      </c>
      <c r="D12" s="6">
        <f t="shared" si="0"/>
        <v>99.80749563699824</v>
      </c>
    </row>
    <row r="13" spans="1:4" ht="20.25" customHeight="1" hidden="1">
      <c r="A13" s="4" t="s">
        <v>15</v>
      </c>
      <c r="B13" s="11"/>
      <c r="C13" s="11"/>
      <c r="D13" s="6" t="e">
        <f t="shared" si="0"/>
        <v>#DIV/0!</v>
      </c>
    </row>
    <row r="14" spans="1:4" ht="30.75" customHeight="1">
      <c r="A14" s="4" t="s">
        <v>26</v>
      </c>
      <c r="B14" s="11">
        <v>81</v>
      </c>
      <c r="C14" s="11">
        <v>595.89771</v>
      </c>
      <c r="D14" s="6">
        <f t="shared" si="0"/>
        <v>735.6761851851851</v>
      </c>
    </row>
    <row r="15" spans="1:4" ht="30.75" customHeight="1">
      <c r="A15" s="4" t="s">
        <v>60</v>
      </c>
      <c r="B15" s="11">
        <v>0</v>
      </c>
      <c r="C15" s="11">
        <v>15.91288</v>
      </c>
      <c r="D15" s="6">
        <v>0</v>
      </c>
    </row>
    <row r="16" spans="1:4" ht="32.25" customHeight="1">
      <c r="A16" s="7" t="s">
        <v>27</v>
      </c>
      <c r="B16" s="11">
        <v>59</v>
      </c>
      <c r="C16" s="11">
        <v>61.42098</v>
      </c>
      <c r="D16" s="6">
        <f t="shared" si="0"/>
        <v>104.10335593220339</v>
      </c>
    </row>
    <row r="17" spans="1:4" ht="63.75" customHeight="1">
      <c r="A17" s="12" t="s">
        <v>28</v>
      </c>
      <c r="B17" s="11">
        <v>25</v>
      </c>
      <c r="C17" s="11">
        <v>51.34847</v>
      </c>
      <c r="D17" s="6">
        <f>C17/B17*100</f>
        <v>205.39388</v>
      </c>
    </row>
    <row r="18" spans="1:4" ht="42.75" customHeight="1" hidden="1">
      <c r="A18" s="4" t="s">
        <v>29</v>
      </c>
      <c r="B18" s="11">
        <v>0</v>
      </c>
      <c r="C18" s="11">
        <v>0</v>
      </c>
      <c r="D18" s="6">
        <v>0</v>
      </c>
    </row>
    <row r="19" spans="1:4" ht="32.25" customHeight="1" hidden="1">
      <c r="A19" s="23" t="s">
        <v>37</v>
      </c>
      <c r="B19" s="11">
        <v>0</v>
      </c>
      <c r="C19" s="11">
        <v>0</v>
      </c>
      <c r="D19" s="6">
        <v>0</v>
      </c>
    </row>
    <row r="20" spans="1:4" ht="42.75" customHeight="1" hidden="1">
      <c r="A20" s="4" t="s">
        <v>16</v>
      </c>
      <c r="B20" s="11"/>
      <c r="C20" s="11"/>
      <c r="D20" s="6" t="e">
        <f t="shared" si="0"/>
        <v>#DIV/0!</v>
      </c>
    </row>
    <row r="21" spans="1:4" ht="22.5" customHeight="1" hidden="1">
      <c r="A21" s="23" t="s">
        <v>38</v>
      </c>
      <c r="B21" s="11">
        <v>0</v>
      </c>
      <c r="C21" s="11">
        <v>0</v>
      </c>
      <c r="D21" s="6">
        <v>0</v>
      </c>
    </row>
    <row r="22" spans="1:4" ht="27" customHeight="1" hidden="1">
      <c r="A22" s="23" t="s">
        <v>30</v>
      </c>
      <c r="B22" s="11">
        <v>0</v>
      </c>
      <c r="C22" s="11">
        <v>0</v>
      </c>
      <c r="D22" s="6">
        <v>0</v>
      </c>
    </row>
    <row r="23" spans="1:4" ht="15.75" customHeight="1">
      <c r="A23" s="8" t="s">
        <v>4</v>
      </c>
      <c r="B23" s="24">
        <f>SUM(B24:B40)</f>
        <v>3511.7550999999994</v>
      </c>
      <c r="C23" s="24">
        <f>C24+C25+C27+C30+C31+C32+C33+C34+C35+C37+C26+C28+C38+C39+C40+C29+C36</f>
        <v>3406.542099999999</v>
      </c>
      <c r="D23" s="10">
        <f>C23/B23*100</f>
        <v>97.00397672947068</v>
      </c>
    </row>
    <row r="24" spans="1:4" ht="37.5" customHeight="1">
      <c r="A24" s="4" t="s">
        <v>43</v>
      </c>
      <c r="B24" s="11">
        <v>1437</v>
      </c>
      <c r="C24" s="11">
        <v>1437</v>
      </c>
      <c r="D24" s="6">
        <f>C24/B24*100</f>
        <v>100</v>
      </c>
    </row>
    <row r="25" spans="1:4" ht="16.5" customHeight="1">
      <c r="A25" s="4" t="s">
        <v>33</v>
      </c>
      <c r="B25" s="5">
        <v>212</v>
      </c>
      <c r="C25" s="5">
        <v>212</v>
      </c>
      <c r="D25" s="6">
        <f>C25/B25*100</f>
        <v>100</v>
      </c>
    </row>
    <row r="26" spans="1:4" ht="76.5" customHeight="1" hidden="1">
      <c r="A26" s="4" t="s">
        <v>52</v>
      </c>
      <c r="B26" s="5">
        <v>0</v>
      </c>
      <c r="C26" s="5">
        <v>0</v>
      </c>
      <c r="D26" s="6">
        <v>0</v>
      </c>
    </row>
    <row r="27" spans="1:4" ht="42.75" customHeight="1" hidden="1">
      <c r="A27" s="22" t="s">
        <v>44</v>
      </c>
      <c r="B27" s="5">
        <v>0</v>
      </c>
      <c r="C27" s="5">
        <v>0</v>
      </c>
      <c r="D27" s="6">
        <v>0</v>
      </c>
    </row>
    <row r="28" spans="1:4" ht="42.75" customHeight="1" hidden="1">
      <c r="A28" s="22" t="s">
        <v>51</v>
      </c>
      <c r="B28" s="5">
        <v>0</v>
      </c>
      <c r="C28" s="5">
        <v>0</v>
      </c>
      <c r="D28" s="6">
        <v>0</v>
      </c>
    </row>
    <row r="29" spans="1:4" ht="66" customHeight="1">
      <c r="A29" s="22" t="s">
        <v>53</v>
      </c>
      <c r="B29" s="5">
        <v>547.4167</v>
      </c>
      <c r="C29" s="5">
        <v>547.4167</v>
      </c>
      <c r="D29" s="6">
        <f>C29/B29*100</f>
        <v>100</v>
      </c>
    </row>
    <row r="30" spans="1:4" ht="84" customHeight="1">
      <c r="A30" s="4" t="s">
        <v>45</v>
      </c>
      <c r="B30" s="5">
        <v>276.9</v>
      </c>
      <c r="C30" s="5">
        <v>272.687</v>
      </c>
      <c r="D30" s="6">
        <f>C30/B30*100</f>
        <v>98.47851209823042</v>
      </c>
    </row>
    <row r="31" spans="1:4" ht="75" customHeight="1">
      <c r="A31" s="4" t="s">
        <v>46</v>
      </c>
      <c r="B31" s="5">
        <v>421.14</v>
      </c>
      <c r="C31" s="5">
        <v>320.14</v>
      </c>
      <c r="D31" s="6">
        <f>C31/B31*100</f>
        <v>76.01747637365247</v>
      </c>
    </row>
    <row r="32" spans="1:4" ht="60.75" customHeight="1">
      <c r="A32" s="4" t="s">
        <v>47</v>
      </c>
      <c r="B32" s="5">
        <v>0.1</v>
      </c>
      <c r="C32" s="5">
        <v>0.1</v>
      </c>
      <c r="D32" s="6">
        <f>C32/B32*100</f>
        <v>100</v>
      </c>
    </row>
    <row r="33" spans="1:4" ht="114.75" customHeight="1">
      <c r="A33" s="4" t="s">
        <v>48</v>
      </c>
      <c r="B33" s="5">
        <v>0.1</v>
      </c>
      <c r="C33" s="5">
        <v>0.1</v>
      </c>
      <c r="D33" s="6">
        <f>C33/B33*100</f>
        <v>100</v>
      </c>
    </row>
    <row r="34" spans="1:4" ht="47.25" customHeight="1">
      <c r="A34" s="4" t="s">
        <v>49</v>
      </c>
      <c r="B34" s="5">
        <v>27.9</v>
      </c>
      <c r="C34" s="5">
        <v>27.9</v>
      </c>
      <c r="D34" s="6">
        <f>C34/B34*100</f>
        <v>100</v>
      </c>
    </row>
    <row r="35" spans="1:4" ht="54.75" customHeight="1">
      <c r="A35" s="4" t="s">
        <v>41</v>
      </c>
      <c r="B35" s="5">
        <v>189.0984</v>
      </c>
      <c r="C35" s="5">
        <v>189.0984</v>
      </c>
      <c r="D35" s="6">
        <v>0</v>
      </c>
    </row>
    <row r="36" spans="1:4" ht="67.5" customHeight="1">
      <c r="A36" s="4" t="s">
        <v>59</v>
      </c>
      <c r="B36" s="5">
        <v>0.1</v>
      </c>
      <c r="C36" s="5">
        <v>0.1</v>
      </c>
      <c r="D36" s="6">
        <v>0</v>
      </c>
    </row>
    <row r="37" spans="1:4" ht="68.25" customHeight="1">
      <c r="A37" s="4" t="s">
        <v>42</v>
      </c>
      <c r="B37" s="5">
        <v>240</v>
      </c>
      <c r="C37" s="5">
        <v>240</v>
      </c>
      <c r="D37" s="6">
        <f>C37/B37*100</f>
        <v>100</v>
      </c>
    </row>
    <row r="38" spans="1:4" ht="34.5" customHeight="1">
      <c r="A38" s="4" t="s">
        <v>34</v>
      </c>
      <c r="B38" s="5">
        <v>100</v>
      </c>
      <c r="C38" s="5">
        <v>100</v>
      </c>
      <c r="D38" s="6">
        <v>0</v>
      </c>
    </row>
    <row r="39" spans="1:4" ht="35.25" customHeight="1">
      <c r="A39" s="4" t="s">
        <v>36</v>
      </c>
      <c r="B39" s="5">
        <v>60</v>
      </c>
      <c r="C39" s="5">
        <v>60</v>
      </c>
      <c r="D39" s="6">
        <f>C39/B39*100</f>
        <v>100</v>
      </c>
    </row>
    <row r="40" spans="1:4" ht="45" customHeight="1">
      <c r="A40" s="26" t="s">
        <v>35</v>
      </c>
      <c r="B40" s="5">
        <v>0</v>
      </c>
      <c r="C40" s="5">
        <v>0</v>
      </c>
      <c r="D40" s="6">
        <v>0</v>
      </c>
    </row>
    <row r="41" spans="1:4" ht="15" customHeight="1">
      <c r="A41" s="8" t="s">
        <v>1</v>
      </c>
      <c r="B41" s="9">
        <f>B23+B8</f>
        <v>4852.755099999999</v>
      </c>
      <c r="C41" s="9">
        <f>C23+C8</f>
        <v>5241.019699999999</v>
      </c>
      <c r="D41" s="10">
        <f>C41/B41*100</f>
        <v>108.00091065794768</v>
      </c>
    </row>
    <row r="42" spans="1:4" ht="14.25">
      <c r="A42" s="8" t="s">
        <v>32</v>
      </c>
      <c r="B42" s="9">
        <f>B43+B47+B49+B52+B56+B60</f>
        <v>5066.7551</v>
      </c>
      <c r="C42" s="9">
        <f>C43+C47+C49+C52+C56+C60</f>
        <v>4915.36495</v>
      </c>
      <c r="D42" s="10">
        <f>C42/B42*100</f>
        <v>97.01208866400509</v>
      </c>
    </row>
    <row r="43" spans="1:4" ht="14.25">
      <c r="A43" s="8" t="s">
        <v>19</v>
      </c>
      <c r="B43" s="9">
        <f>B44+B45+B46</f>
        <v>2276.00473</v>
      </c>
      <c r="C43" s="9">
        <f>C44+C45+C46</f>
        <v>2253.86223</v>
      </c>
      <c r="D43" s="10">
        <f>C43/B43*100</f>
        <v>99.02713295327818</v>
      </c>
    </row>
    <row r="44" spans="1:4" ht="45">
      <c r="A44" s="16" t="s">
        <v>10</v>
      </c>
      <c r="B44" s="5">
        <v>2097.43698</v>
      </c>
      <c r="C44" s="5">
        <v>2076.331</v>
      </c>
      <c r="D44" s="6">
        <f>C44/B44*100</f>
        <v>98.99372518930224</v>
      </c>
    </row>
    <row r="45" spans="1:4" ht="15">
      <c r="A45" s="16" t="s">
        <v>14</v>
      </c>
      <c r="B45" s="28">
        <v>1</v>
      </c>
      <c r="C45" s="28">
        <v>0</v>
      </c>
      <c r="D45" s="6">
        <f>C45/B45*100</f>
        <v>0</v>
      </c>
    </row>
    <row r="46" spans="1:4" ht="15">
      <c r="A46" s="4" t="s">
        <v>8</v>
      </c>
      <c r="B46" s="28">
        <v>177.56775</v>
      </c>
      <c r="C46" s="28">
        <v>177.53123</v>
      </c>
      <c r="D46" s="6">
        <f>C46/B46*100</f>
        <v>99.9794332022566</v>
      </c>
    </row>
    <row r="47" spans="1:4" ht="14.25">
      <c r="A47" s="8" t="s">
        <v>20</v>
      </c>
      <c r="B47" s="27">
        <f>B48</f>
        <v>212</v>
      </c>
      <c r="C47" s="27">
        <f>C48</f>
        <v>212</v>
      </c>
      <c r="D47" s="10">
        <f>C47/B47*100</f>
        <v>100</v>
      </c>
    </row>
    <row r="48" spans="1:4" ht="15">
      <c r="A48" s="4" t="s">
        <v>5</v>
      </c>
      <c r="B48" s="28">
        <v>212</v>
      </c>
      <c r="C48" s="28">
        <v>212</v>
      </c>
      <c r="D48" s="6">
        <f>C48/B48*100</f>
        <v>100</v>
      </c>
    </row>
    <row r="49" spans="1:4" ht="14.25">
      <c r="A49" s="8" t="s">
        <v>39</v>
      </c>
      <c r="B49" s="27">
        <f>B50+B51</f>
        <v>2.6</v>
      </c>
      <c r="C49" s="27">
        <f>C50+C51</f>
        <v>2.6</v>
      </c>
      <c r="D49" s="10">
        <f>C49/B49*100</f>
        <v>100</v>
      </c>
    </row>
    <row r="50" spans="1:4" ht="30">
      <c r="A50" s="4" t="s">
        <v>55</v>
      </c>
      <c r="B50" s="28">
        <v>0</v>
      </c>
      <c r="C50" s="28">
        <v>0</v>
      </c>
      <c r="D50" s="6">
        <v>0</v>
      </c>
    </row>
    <row r="51" spans="1:4" ht="15">
      <c r="A51" s="4" t="s">
        <v>21</v>
      </c>
      <c r="B51" s="28">
        <v>2.6</v>
      </c>
      <c r="C51" s="28">
        <v>2.6</v>
      </c>
      <c r="D51" s="6">
        <f aca="true" t="shared" si="1" ref="D51:D61">C51/B51*100</f>
        <v>100</v>
      </c>
    </row>
    <row r="52" spans="1:4" ht="14.25">
      <c r="A52" s="8" t="s">
        <v>13</v>
      </c>
      <c r="B52" s="27">
        <f>B53+B54+B55</f>
        <v>1878.84912</v>
      </c>
      <c r="C52" s="27">
        <f>C53+C54+C55</f>
        <v>1773.6361200000001</v>
      </c>
      <c r="D52" s="10">
        <f t="shared" si="1"/>
        <v>94.4001357597038</v>
      </c>
    </row>
    <row r="53" spans="1:4" ht="15">
      <c r="A53" s="4" t="s">
        <v>54</v>
      </c>
      <c r="B53" s="28">
        <v>0</v>
      </c>
      <c r="C53" s="28">
        <v>0</v>
      </c>
      <c r="D53" s="6">
        <v>0</v>
      </c>
    </row>
    <row r="54" spans="1:4" ht="15">
      <c r="A54" s="4" t="s">
        <v>31</v>
      </c>
      <c r="B54" s="28">
        <v>725.94</v>
      </c>
      <c r="C54" s="28">
        <v>620.727</v>
      </c>
      <c r="D54" s="6">
        <f t="shared" si="1"/>
        <v>85.50665344243325</v>
      </c>
    </row>
    <row r="55" spans="1:4" ht="15">
      <c r="A55" s="4" t="s">
        <v>18</v>
      </c>
      <c r="B55" s="28">
        <v>1152.90912</v>
      </c>
      <c r="C55" s="28">
        <v>1152.90912</v>
      </c>
      <c r="D55" s="6">
        <f t="shared" si="1"/>
        <v>100</v>
      </c>
    </row>
    <row r="56" spans="1:4" ht="14.25">
      <c r="A56" s="8" t="s">
        <v>6</v>
      </c>
      <c r="B56" s="27">
        <f>B57+B58+B59</f>
        <v>453.70124999999996</v>
      </c>
      <c r="C56" s="27">
        <f>C57+C58+C59</f>
        <v>429.73872</v>
      </c>
      <c r="D56" s="10">
        <f t="shared" si="1"/>
        <v>94.71843421194014</v>
      </c>
    </row>
    <row r="57" spans="1:4" ht="15">
      <c r="A57" s="4" t="s">
        <v>17</v>
      </c>
      <c r="B57" s="28">
        <v>81.529</v>
      </c>
      <c r="C57" s="28">
        <v>81.52823</v>
      </c>
      <c r="D57" s="6">
        <f>C57/B57*100</f>
        <v>99.99905555078561</v>
      </c>
    </row>
    <row r="58" spans="1:4" ht="15">
      <c r="A58" s="15" t="s">
        <v>9</v>
      </c>
      <c r="B58" s="28">
        <v>48.08592</v>
      </c>
      <c r="C58" s="28">
        <v>47.88592</v>
      </c>
      <c r="D58" s="6">
        <f>C58/B58*100</f>
        <v>99.58407783401046</v>
      </c>
    </row>
    <row r="59" spans="1:4" ht="15">
      <c r="A59" s="4" t="s">
        <v>7</v>
      </c>
      <c r="B59" s="28">
        <v>324.08633</v>
      </c>
      <c r="C59" s="28">
        <v>300.32457</v>
      </c>
      <c r="D59" s="6">
        <f>C59/B59*100</f>
        <v>92.66807705218545</v>
      </c>
    </row>
    <row r="60" spans="1:4" ht="14.25">
      <c r="A60" s="8" t="s">
        <v>11</v>
      </c>
      <c r="B60" s="27">
        <f>B61</f>
        <v>243.6</v>
      </c>
      <c r="C60" s="27">
        <f>C61</f>
        <v>243.52788</v>
      </c>
      <c r="D60" s="10">
        <f t="shared" si="1"/>
        <v>99.97039408866996</v>
      </c>
    </row>
    <row r="61" spans="1:4" ht="15">
      <c r="A61" s="4" t="s">
        <v>12</v>
      </c>
      <c r="B61" s="28">
        <v>243.6</v>
      </c>
      <c r="C61" s="28">
        <v>243.52788</v>
      </c>
      <c r="D61" s="6">
        <f t="shared" si="1"/>
        <v>99.97039408866996</v>
      </c>
    </row>
    <row r="62" spans="1:4" ht="15">
      <c r="A62" s="4" t="s">
        <v>0</v>
      </c>
      <c r="B62" s="29">
        <f>B41-B42</f>
        <v>-214.0000000000009</v>
      </c>
      <c r="C62" s="28">
        <f>C41-C42</f>
        <v>325.6547499999988</v>
      </c>
      <c r="D62" s="6"/>
    </row>
    <row r="63" spans="1:4" ht="15">
      <c r="A63" s="3"/>
      <c r="B63" s="5"/>
      <c r="C63" s="5"/>
      <c r="D63" s="6"/>
    </row>
    <row r="64" spans="1:4" ht="15.75">
      <c r="A64" s="1" t="s">
        <v>56</v>
      </c>
      <c r="B64" s="1"/>
      <c r="C64" s="1"/>
      <c r="D64" s="1"/>
    </row>
    <row r="65" spans="1:4" ht="15.75">
      <c r="A65" s="1" t="s">
        <v>57</v>
      </c>
      <c r="B65" s="1"/>
      <c r="C65" s="1" t="s">
        <v>58</v>
      </c>
      <c r="D65" s="1"/>
    </row>
  </sheetData>
  <sheetProtection/>
  <mergeCells count="3">
    <mergeCell ref="A1:D1"/>
    <mergeCell ref="A2:D2"/>
    <mergeCell ref="A3:D3"/>
  </mergeCells>
  <printOptions/>
  <pageMargins left="0.9055118110236221" right="0.7086614173228347" top="0.5511811023622047" bottom="0.5511811023622047" header="0.31496062992125984" footer="0.31496062992125984"/>
  <pageSetup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Исполнение бюджета  Кужмаринского сельского поселения Советского муниципального района Республики Марий Эл на 1 января 2021 г.</dc:title>
  <dc:subject/>
  <dc:creator>DOHOD1</dc:creator>
  <cp:keywords/>
  <dc:description/>
  <cp:lastModifiedBy>User</cp:lastModifiedBy>
  <cp:lastPrinted>2020-12-08T11:45:37Z</cp:lastPrinted>
  <dcterms:created xsi:type="dcterms:W3CDTF">2007-03-05T11:59:24Z</dcterms:created>
  <dcterms:modified xsi:type="dcterms:W3CDTF">2021-01-25T07:02:57Z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XXJ7TYMEEKJ2-4723-234</vt:lpwstr>
  </property>
  <property fmtid="{D5CDD505-2E9C-101B-9397-08002B2CF9AE}" pid="4" name="_dlc_DocIdItemGu">
    <vt:lpwstr>157a2a1f-9818-4ea0-bb00-e5efc00903dd</vt:lpwstr>
  </property>
  <property fmtid="{D5CDD505-2E9C-101B-9397-08002B2CF9AE}" pid="5" name="_dlc_DocIdU">
    <vt:lpwstr>https://vip.gov.mari.ru/sovetsk/kujmara/_layouts/DocIdRedir.aspx?ID=XXJ7TYMEEKJ2-4723-234, XXJ7TYMEEKJ2-4723-234</vt:lpwstr>
  </property>
  <property fmtid="{D5CDD505-2E9C-101B-9397-08002B2CF9AE}" pid="6" name="Описан">
    <vt:lpwstr/>
  </property>
</Properties>
</file>