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136" yWindow="1710" windowWidth="15180" windowHeight="9600" tabRatio="586" activeTab="7"/>
  </bookViews>
  <sheets>
    <sheet name="Алекс" sheetId="1" r:id="rId1"/>
    <sheet name="В-У" sheetId="2" r:id="rId2"/>
    <sheet name="Вятс" sheetId="3" r:id="rId3"/>
    <sheet name="Кужм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'Алекс'!$A$1:$D$59</definedName>
    <definedName name="_xlnm.Print_Area" localSheetId="6">'Солнеч'!$A$1:$D$51</definedName>
  </definedNames>
  <calcPr fullCalcOnLoad="1"/>
</workbook>
</file>

<file path=xl/sharedStrings.xml><?xml version="1.0" encoding="utf-8"?>
<sst xmlns="http://schemas.openxmlformats.org/spreadsheetml/2006/main" count="440" uniqueCount="128">
  <si>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</si>
  <si>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</si>
  <si>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</si>
  <si>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</si>
  <si>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</si>
  <si>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</si>
  <si>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</si>
  <si>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</si>
  <si>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</si>
  <si>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</si>
  <si>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</si>
  <si>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</si>
  <si>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</si>
  <si>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</si>
  <si>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</si>
  <si>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</si>
  <si>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0501Федеральная целевая программа "Соц развите села до 2014 г"</t>
  </si>
  <si>
    <t>0501 Капитальный ремонт жилого фонда</t>
  </si>
  <si>
    <t>90411705050100000180 прочие неналоговые доходы  в бюджеты поселений</t>
  </si>
  <si>
    <t xml:space="preserve">0500 Жилищно-коммунальное хозяйство </t>
  </si>
  <si>
    <t xml:space="preserve">90311105025100000120 Арендная плата за земли, находящиеся в государственной собственности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</si>
  <si>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</si>
  <si>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</si>
  <si>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</si>
  <si>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"Алексеевское сельское поселение</t>
  </si>
  <si>
    <t>"Верх-Ушнурское сельское поселение</t>
  </si>
  <si>
    <t>"Вятское сельское поселение</t>
  </si>
  <si>
    <t>"Михайловское сельское поселение</t>
  </si>
  <si>
    <t>"Ронгинское сельское поселение</t>
  </si>
  <si>
    <t>"Солнечное сельское поселение"</t>
  </si>
  <si>
    <t>"Городское поселение Советский"</t>
  </si>
  <si>
    <t>0113 Другие общегосударственные вопросы</t>
  </si>
  <si>
    <t>0502 Коммунальное хозяйство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</si>
  <si>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</si>
  <si>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</si>
  <si>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</si>
  <si>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1001 Пенсионное  обеспечение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</si>
  <si>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</si>
  <si>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</si>
  <si>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</si>
  <si>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</si>
  <si>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</si>
  <si>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</si>
  <si>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</si>
  <si>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0406 Мероприятия в области  использования, охраны  водных объектов и гидротехнических сооружений</t>
  </si>
  <si>
    <t>18210503010011000110 Единый сельскохозяйственный налог</t>
  </si>
  <si>
    <t>"Кужмаринское сельское поселение</t>
  </si>
  <si>
    <t>0501 Жилищное хозяйство в т.ч.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</si>
  <si>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</si>
  <si>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</si>
  <si>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</si>
  <si>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0501  Жилищное хозяйство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</si>
  <si>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</si>
  <si>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</si>
  <si>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</si>
  <si>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 xml:space="preserve">         0310  Обеспечение пожарной безопасности (приобретение услуг, уплата налогов)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</si>
  <si>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</si>
  <si>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</si>
  <si>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</si>
  <si>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</si>
  <si>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</si>
  <si>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</si>
  <si>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90311105035130000120 Доходы от сдачи в аренду имущества</t>
  </si>
  <si>
    <t>90411705050130000180 прочие неналоговые доходы  в бюджеты поселений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</si>
  <si>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средств бюджета поселения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</si>
  <si>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физических лиц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</si>
  <si>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юридических лиц</t>
  </si>
  <si>
    <t>90311105075100000120 Доходы от сдачи в аренду имущества, составляющего казну сельских поселений</t>
  </si>
  <si>
    <t>18210601030130000110 Налог на имущество физических лиц</t>
  </si>
  <si>
    <t>0310 Обеспечение пожарной безопасности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</si>
  <si>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</si>
  <si>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</si>
  <si>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>1001  Пенсионное обеспечение</t>
  </si>
  <si>
    <t>0406 Водное хозяйство</t>
  </si>
  <si>
    <t>0412 Другие вопросы в области национальной экономики:</t>
  </si>
  <si>
    <t xml:space="preserve">00010000000000000000 Налоговые и неналоговые доходы  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</si>
  <si>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</si>
  <si>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</si>
  <si>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 Жилищное хозяйство  </t>
  </si>
  <si>
    <t xml:space="preserve">0501Жилищное хозяйство </t>
  </si>
  <si>
    <t>0500 Жилищно-коммунальное хозяйство в т.ч.</t>
  </si>
  <si>
    <t>90411621050100000 140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</si>
  <si>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90311105025130000120 Доходы в виде арендной платы за земельные участки, находящиеся в собственности городских поселений</t>
  </si>
  <si>
    <t>90311105075130000120 Доходы от сдачи в аренду имущества, составляющего казну городских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</si>
  <si>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</si>
  <si>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</si>
  <si>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90411302995130000130 Прочие доходы от компенсации затрат  бюджетов  городских поселений</t>
  </si>
  <si>
    <t>90411301995130000130 Прочие доходы от оказания платных услуг (работ) получателями средств бюджетов городских поселений</t>
  </si>
  <si>
    <t>Дефицит(-), профицит(+)</t>
  </si>
  <si>
    <t>08111690050106000140 Прочие поступления от денежных взысканий (штрафов и иных сумм в возмещение ущерба, зачисляемые в бюджетеы сельских поселений)</t>
  </si>
  <si>
    <t>90311105013130000120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</si>
  <si>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90311406013130000430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</si>
  <si>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</si>
  <si>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</si>
  <si>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</si>
  <si>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</si>
  <si>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</si>
  <si>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</si>
  <si>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</si>
  <si>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</si>
  <si>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</si>
  <si>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161 116 33050 10 6000 430 Ден.взыскания(штрафы) о нарушении законодательства РФ в сфере закупок товаров</t>
  </si>
  <si>
    <t>0409 Дорожное хозяйство (дорожные фонды)</t>
  </si>
  <si>
    <t>РАСХОДЫ ВСЕГО: в т.ч.</t>
  </si>
  <si>
    <t>1400 Межбюджетные трансферты общего характера бюджетам субъектов Российской Федерации и муниципальных образований</t>
  </si>
  <si>
    <t>1403 Прочие межбюджетные трансферты общего характера</t>
  </si>
  <si>
    <t>1000 Социальная политика</t>
  </si>
  <si>
    <t xml:space="preserve">Руководитель финансового отдела </t>
  </si>
  <si>
    <t xml:space="preserve">           Е.Кропотова</t>
  </si>
  <si>
    <t>16111633050106000140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</si>
  <si>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16111633050136000430 Ден.взыскания (штрафы) о нарушении законодательства РФ в сфере закупок товаров</t>
  </si>
  <si>
    <t>на 1 февраля 2019 г.</t>
  </si>
  <si>
    <t>План 2019 г.</t>
  </si>
  <si>
    <t>Факт на 01.02.19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</si>
  <si>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</si>
  <si>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</si>
  <si>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</si>
  <si>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</si>
  <si>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</si>
  <si>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</si>
  <si>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</si>
  <si>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</si>
  <si>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</si>
  <si>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</si>
  <si>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903 114 06 025 10 0000 410 Доходы от продажи земельных участков, находящихся в собственности поселений</t>
  </si>
  <si>
    <t>903 114 02 052 10 0000 430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</si>
  <si>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</si>
  <si>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992 202 40 014 10 0010 150 Межбюджетные трансферты, передаваемые бюджетам городских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</si>
</sst>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000"/>
    <numFmt numFmtId="176" formatCode="0.0000000"/>
    <numFmt numFmtId="177" formatCode="0.000000"/>
    <numFmt numFmtId="178" formatCode="0.00000"/>
    <numFmt numFmtId="179" formatCode="#,##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56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6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56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56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4" fontId="6" fillId="33" borderId="0" xfId="56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6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7" fillId="0" borderId="0" xfId="0" applyFont="1" applyBorder="1" applyAlignment="1">
      <alignment horizontal="justify" vertical="justify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6" fillId="0" borderId="0" xfId="52" applyFont="1" applyBorder="1" applyAlignment="1">
      <alignment horizontal="justify" vertical="top" wrapText="1"/>
      <protection/>
    </xf>
    <xf numFmtId="164" fontId="4" fillId="33" borderId="0" xfId="56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justify" wrapText="1"/>
    </xf>
    <xf numFmtId="164" fontId="7" fillId="0" borderId="0" xfId="0" applyNumberFormat="1" applyFont="1" applyBorder="1" applyAlignment="1" applyProtection="1">
      <alignment horizontal="right" vertical="top"/>
      <protection locked="0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 wrapText="1"/>
      <protection locked="0"/>
    </xf>
    <xf numFmtId="164" fontId="6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right" vertical="top" wrapText="1"/>
      <protection locked="0"/>
    </xf>
    <xf numFmtId="164" fontId="3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right" vertical="top"/>
      <protection locked="0"/>
    </xf>
    <xf numFmtId="164" fontId="8" fillId="0" borderId="0" xfId="0" applyNumberFormat="1" applyFont="1" applyAlignment="1">
      <alignment horizontal="justify" vertical="top" wrapText="1"/>
    </xf>
    <xf numFmtId="164" fontId="3" fillId="33" borderId="0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>
      <alignment horizontal="right" vertical="top" wrapText="1"/>
    </xf>
    <xf numFmtId="164" fontId="7" fillId="33" borderId="0" xfId="0" applyNumberFormat="1" applyFont="1" applyFill="1" applyBorder="1" applyAlignment="1">
      <alignment horizontal="right" vertical="top" wrapText="1"/>
    </xf>
    <xf numFmtId="164" fontId="6" fillId="33" borderId="0" xfId="0" applyNumberFormat="1" applyFont="1" applyFill="1" applyBorder="1" applyAlignment="1">
      <alignment horizontal="righ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64" fontId="6" fillId="33" borderId="0" xfId="0" applyNumberFormat="1" applyFont="1" applyFill="1" applyBorder="1" applyAlignment="1" applyProtection="1">
      <alignment horizontal="right" vertical="top" wrapText="1"/>
      <protection locked="0"/>
    </xf>
    <xf numFmtId="16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64" fontId="7" fillId="0" borderId="0" xfId="0" applyNumberFormat="1" applyFont="1" applyBorder="1" applyAlignment="1" applyProtection="1">
      <alignment horizontal="center" vertical="top"/>
      <protection locked="0"/>
    </xf>
    <xf numFmtId="164" fontId="6" fillId="34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SheetLayoutView="100" zoomScalePageLayoutView="0" workbookViewId="0" topLeftCell="A20">
      <selection activeCell="C31" sqref="C31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3.25390625" style="0" customWidth="1"/>
    <col min="4" max="4" width="12.625" style="0" customWidth="1"/>
  </cols>
  <sheetData>
    <row r="1" spans="1:4" ht="15.75">
      <c r="A1" s="93" t="s">
        <v>23</v>
      </c>
      <c r="B1" s="93"/>
      <c r="C1" s="93"/>
      <c r="D1" s="93"/>
    </row>
    <row r="2" spans="1:4" ht="15.75">
      <c r="A2" s="93" t="s">
        <v>24</v>
      </c>
      <c r="B2" s="93"/>
      <c r="C2" s="93"/>
      <c r="D2" s="93"/>
    </row>
    <row r="3" spans="1:4" ht="15.75">
      <c r="A3" s="93" t="s">
        <v>111</v>
      </c>
      <c r="B3" s="93"/>
      <c r="C3" s="93"/>
      <c r="D3" s="93"/>
    </row>
    <row r="4" spans="1:4" ht="8.25" customHeight="1">
      <c r="A4" s="5"/>
      <c r="B4" s="5"/>
      <c r="C4" s="5"/>
      <c r="D4" s="5"/>
    </row>
    <row r="5" spans="1:4" ht="31.5" customHeight="1">
      <c r="A5" s="39" t="s">
        <v>2</v>
      </c>
      <c r="B5" s="7" t="s">
        <v>112</v>
      </c>
      <c r="C5" s="7" t="s">
        <v>113</v>
      </c>
      <c r="D5" s="40" t="s">
        <v>4</v>
      </c>
    </row>
    <row r="6" spans="1:4" ht="11.25" customHeight="1">
      <c r="A6" s="41"/>
      <c r="B6" s="42"/>
      <c r="C6" s="42"/>
      <c r="D6" s="43"/>
    </row>
    <row r="7" spans="1:4" ht="5.25" customHeight="1" hidden="1">
      <c r="A7" s="25"/>
      <c r="B7" s="26"/>
      <c r="C7" s="26"/>
      <c r="D7" s="26"/>
    </row>
    <row r="8" spans="1:4" ht="19.5" customHeight="1">
      <c r="A8" s="19" t="s">
        <v>76</v>
      </c>
      <c r="B8" s="20">
        <f>SUM(B9:B20)</f>
        <v>1126</v>
      </c>
      <c r="C8" s="20">
        <f>SUM(C9:C20)</f>
        <v>86.25428000000001</v>
      </c>
      <c r="D8" s="21">
        <f aca="true" t="shared" si="0" ref="D8:D18">C8/B8*100</f>
        <v>7.660238010657194</v>
      </c>
    </row>
    <row r="9" spans="1:4" ht="18" customHeight="1">
      <c r="A9" s="12" t="s">
        <v>93</v>
      </c>
      <c r="B9" s="22">
        <v>361</v>
      </c>
      <c r="C9" s="80">
        <v>24.43492</v>
      </c>
      <c r="D9" s="14">
        <f t="shared" si="0"/>
        <v>6.7686759002770085</v>
      </c>
    </row>
    <row r="10" spans="1:4" ht="15.75" customHeight="1">
      <c r="A10" s="12" t="s">
        <v>94</v>
      </c>
      <c r="B10" s="22">
        <v>101</v>
      </c>
      <c r="C10" s="22">
        <v>1.01022</v>
      </c>
      <c r="D10" s="14">
        <f t="shared" si="0"/>
        <v>1.0002178217821782</v>
      </c>
    </row>
    <row r="11" spans="1:4" ht="15.75" customHeight="1">
      <c r="A11" s="12" t="s">
        <v>95</v>
      </c>
      <c r="B11" s="22">
        <v>541</v>
      </c>
      <c r="C11" s="22">
        <v>5.84476</v>
      </c>
      <c r="D11" s="14">
        <f t="shared" si="0"/>
        <v>1.080362292051756</v>
      </c>
    </row>
    <row r="12" spans="1:4" ht="20.25" customHeight="1" hidden="1">
      <c r="A12" s="12" t="s">
        <v>45</v>
      </c>
      <c r="B12" s="22"/>
      <c r="C12" s="22"/>
      <c r="D12" s="14" t="e">
        <f t="shared" si="0"/>
        <v>#DIV/0!</v>
      </c>
    </row>
    <row r="13" spans="1:4" ht="30.75" customHeight="1">
      <c r="A13" s="12" t="s">
        <v>96</v>
      </c>
      <c r="B13" s="22"/>
      <c r="C13" s="22"/>
      <c r="D13" s="14"/>
    </row>
    <row r="14" spans="1:4" ht="32.25" customHeight="1">
      <c r="A14" s="15" t="s">
        <v>97</v>
      </c>
      <c r="B14" s="22">
        <v>91</v>
      </c>
      <c r="C14" s="22"/>
      <c r="D14" s="14">
        <f t="shared" si="0"/>
        <v>0</v>
      </c>
    </row>
    <row r="15" spans="1:4" ht="63" customHeight="1">
      <c r="A15" s="23" t="s">
        <v>98</v>
      </c>
      <c r="B15" s="22">
        <v>32</v>
      </c>
      <c r="C15" s="22">
        <v>5.16438</v>
      </c>
      <c r="D15" s="14">
        <f>C15/B15*100</f>
        <v>16.1386875</v>
      </c>
    </row>
    <row r="16" spans="1:4" ht="30" customHeight="1">
      <c r="A16" s="12" t="s">
        <v>99</v>
      </c>
      <c r="B16" s="22"/>
      <c r="C16" s="22"/>
      <c r="D16" s="14"/>
    </row>
    <row r="17" spans="1:4" ht="33" customHeight="1">
      <c r="A17" s="56" t="s">
        <v>124</v>
      </c>
      <c r="B17" s="22"/>
      <c r="C17" s="22">
        <v>27.8</v>
      </c>
      <c r="D17" s="14"/>
    </row>
    <row r="18" spans="1:4" ht="12" customHeight="1" hidden="1">
      <c r="A18" s="12" t="s">
        <v>48</v>
      </c>
      <c r="B18" s="22"/>
      <c r="C18" s="22"/>
      <c r="D18" s="14" t="e">
        <f t="shared" si="0"/>
        <v>#DIV/0!</v>
      </c>
    </row>
    <row r="19" spans="1:4" ht="75.75" customHeight="1">
      <c r="A19" s="56" t="s">
        <v>125</v>
      </c>
      <c r="B19" s="22"/>
      <c r="C19" s="22">
        <v>22</v>
      </c>
      <c r="D19" s="14"/>
    </row>
    <row r="20" spans="1:4" ht="19.5" customHeight="1">
      <c r="A20" s="56" t="s">
        <v>100</v>
      </c>
      <c r="B20" s="22"/>
      <c r="C20" s="22"/>
      <c r="D20" s="14"/>
    </row>
    <row r="21" spans="1:4" ht="15.75" customHeight="1">
      <c r="A21" s="19" t="s">
        <v>5</v>
      </c>
      <c r="B21" s="58">
        <f>B22+B23+B25+B28+B26+B27</f>
        <v>1392.3899999999999</v>
      </c>
      <c r="C21" s="58">
        <f>C22+C23+C25+C28+C26+C27</f>
        <v>87.74328</v>
      </c>
      <c r="D21" s="21">
        <f>C21/B21*100</f>
        <v>6.301631008553639</v>
      </c>
    </row>
    <row r="22" spans="1:4" ht="30" customHeight="1">
      <c r="A22" s="12" t="s">
        <v>115</v>
      </c>
      <c r="B22" s="22">
        <v>819.79</v>
      </c>
      <c r="C22" s="22">
        <v>52</v>
      </c>
      <c r="D22" s="14">
        <f>C22/B22*100</f>
        <v>6.343087863965162</v>
      </c>
    </row>
    <row r="23" spans="1:4" ht="18" customHeight="1">
      <c r="A23" s="12" t="s">
        <v>116</v>
      </c>
      <c r="B23" s="13">
        <v>100.5</v>
      </c>
      <c r="C23" s="13">
        <v>7.34328</v>
      </c>
      <c r="D23" s="14">
        <f>C23/B23*100</f>
        <v>7.306746268656717</v>
      </c>
    </row>
    <row r="24" spans="1:4" ht="45.75" customHeight="1" hidden="1">
      <c r="A24" s="52" t="s">
        <v>117</v>
      </c>
      <c r="B24" s="13"/>
      <c r="C24" s="13"/>
      <c r="D24" s="14" t="e">
        <f>C24/B24*100</f>
        <v>#DIV/0!</v>
      </c>
    </row>
    <row r="25" spans="1:4" ht="60.75" customHeight="1">
      <c r="A25" s="12" t="s">
        <v>120</v>
      </c>
      <c r="B25" s="13">
        <v>269</v>
      </c>
      <c r="C25" s="13"/>
      <c r="D25" s="14">
        <f>C25/B25*100</f>
        <v>0</v>
      </c>
    </row>
    <row r="26" spans="1:4" ht="60.75" customHeight="1">
      <c r="A26" s="12" t="s">
        <v>121</v>
      </c>
      <c r="B26" s="13">
        <v>202.9</v>
      </c>
      <c r="C26" s="13">
        <v>28.4</v>
      </c>
      <c r="D26" s="14">
        <f>C26/B26*100</f>
        <v>13.997042878265153</v>
      </c>
    </row>
    <row r="27" spans="1:4" ht="45.75" customHeight="1">
      <c r="A27" s="12" t="s">
        <v>122</v>
      </c>
      <c r="B27" s="13">
        <v>0.1</v>
      </c>
      <c r="C27" s="13"/>
      <c r="D27" s="14"/>
    </row>
    <row r="28" spans="1:4" ht="108.75" customHeight="1">
      <c r="A28" s="12" t="s">
        <v>123</v>
      </c>
      <c r="B28" s="13">
        <v>0.1</v>
      </c>
      <c r="C28" s="13"/>
      <c r="D28" s="14">
        <f>C28/B28*100</f>
        <v>0</v>
      </c>
    </row>
    <row r="29" spans="1:4" ht="96.75" customHeight="1" hidden="1">
      <c r="A29" s="12" t="s">
        <v>118</v>
      </c>
      <c r="B29" s="13"/>
      <c r="C29" s="13"/>
      <c r="D29" s="14" t="e">
        <f>C29/B29*100</f>
        <v>#DIV/0!</v>
      </c>
    </row>
    <row r="30" spans="1:4" ht="96.75" customHeight="1" hidden="1">
      <c r="A30" s="12" t="s">
        <v>119</v>
      </c>
      <c r="B30" s="13"/>
      <c r="C30" s="13"/>
      <c r="D30" s="14"/>
    </row>
    <row r="31" spans="1:4" ht="17.25" customHeight="1">
      <c r="A31" s="19" t="s">
        <v>1</v>
      </c>
      <c r="B31" s="20">
        <f>B8+B21</f>
        <v>2518.39</v>
      </c>
      <c r="C31" s="20">
        <f>C8+C21</f>
        <v>173.99756000000002</v>
      </c>
      <c r="D31" s="21">
        <f>C31/B31*100</f>
        <v>6.909079213306915</v>
      </c>
    </row>
    <row r="32" spans="1:4" ht="14.25" customHeight="1">
      <c r="A32" s="19" t="s">
        <v>103</v>
      </c>
      <c r="B32" s="71">
        <f>B33+B38+B40+B42+B48+B52</f>
        <v>2518.3900000000003</v>
      </c>
      <c r="C32" s="71">
        <f>C33+C38+C40+C42+C48+C52</f>
        <v>237.51957000000002</v>
      </c>
      <c r="D32" s="21">
        <f>C32/B32*100</f>
        <v>9.431405382009935</v>
      </c>
    </row>
    <row r="33" spans="1:4" ht="14.25" customHeight="1">
      <c r="A33" s="19" t="s">
        <v>59</v>
      </c>
      <c r="B33" s="20">
        <f>B34+B36+B37+B35</f>
        <v>1551</v>
      </c>
      <c r="C33" s="20">
        <f>C34+C36+C37+C35</f>
        <v>113.24893999999999</v>
      </c>
      <c r="D33" s="21">
        <f>C33/B33*100</f>
        <v>7.301672469374597</v>
      </c>
    </row>
    <row r="34" spans="1:4" ht="44.25" customHeight="1">
      <c r="A34" s="38" t="s">
        <v>34</v>
      </c>
      <c r="B34" s="13">
        <v>1087.3</v>
      </c>
      <c r="C34" s="13">
        <v>103.08594</v>
      </c>
      <c r="D34" s="14">
        <f>C34/B34*100</f>
        <v>9.48091051227812</v>
      </c>
    </row>
    <row r="35" spans="1:4" ht="15">
      <c r="A35" s="90" t="s">
        <v>114</v>
      </c>
      <c r="B35" s="13">
        <v>36.1</v>
      </c>
      <c r="C35" s="13">
        <v>0</v>
      </c>
      <c r="D35" s="14"/>
    </row>
    <row r="36" spans="1:4" ht="15.75" customHeight="1">
      <c r="A36" s="38" t="s">
        <v>42</v>
      </c>
      <c r="B36" s="13">
        <v>1</v>
      </c>
      <c r="C36" s="13">
        <v>0</v>
      </c>
      <c r="D36" s="14">
        <v>0</v>
      </c>
    </row>
    <row r="37" spans="1:4" ht="16.5" customHeight="1">
      <c r="A37" s="12" t="s">
        <v>31</v>
      </c>
      <c r="B37" s="13">
        <v>426.6</v>
      </c>
      <c r="C37" s="13">
        <v>10.163</v>
      </c>
      <c r="D37" s="14">
        <v>0</v>
      </c>
    </row>
    <row r="38" spans="1:4" ht="16.5" customHeight="1">
      <c r="A38" s="19" t="s">
        <v>60</v>
      </c>
      <c r="B38" s="20">
        <f>B39</f>
        <v>100.5</v>
      </c>
      <c r="C38" s="20">
        <f>C39</f>
        <v>7.34328</v>
      </c>
      <c r="D38" s="20">
        <f>D39</f>
        <v>7.306746268656717</v>
      </c>
    </row>
    <row r="39" spans="1:4" ht="13.5" customHeight="1">
      <c r="A39" s="12" t="s">
        <v>9</v>
      </c>
      <c r="B39" s="13">
        <v>100.5</v>
      </c>
      <c r="C39" s="13">
        <v>7.34328</v>
      </c>
      <c r="D39" s="14">
        <f>C39/B39*100</f>
        <v>7.306746268656717</v>
      </c>
    </row>
    <row r="40" spans="1:4" ht="16.5" customHeight="1" hidden="1">
      <c r="A40" s="19" t="s">
        <v>35</v>
      </c>
      <c r="B40" s="20">
        <f>B41</f>
        <v>0</v>
      </c>
      <c r="C40" s="20">
        <f>C41</f>
        <v>0</v>
      </c>
      <c r="D40" s="20">
        <f>D41</f>
        <v>0</v>
      </c>
    </row>
    <row r="41" spans="1:4" ht="30" customHeight="1" hidden="1">
      <c r="A41" s="12" t="s">
        <v>21</v>
      </c>
      <c r="B41" s="13"/>
      <c r="C41" s="13"/>
      <c r="D41" s="14"/>
    </row>
    <row r="42" spans="1:4" ht="17.25" customHeight="1">
      <c r="A42" s="19" t="s">
        <v>41</v>
      </c>
      <c r="B42" s="20">
        <f>B44</f>
        <v>471.9</v>
      </c>
      <c r="C42" s="20">
        <f>C44</f>
        <v>28.4</v>
      </c>
      <c r="D42" s="20">
        <f>D43+D44</f>
        <v>6.018224200042382</v>
      </c>
    </row>
    <row r="43" spans="1:4" ht="30.75" customHeight="1" hidden="1">
      <c r="A43" s="12" t="s">
        <v>44</v>
      </c>
      <c r="B43" s="13"/>
      <c r="C43" s="13"/>
      <c r="D43" s="14"/>
    </row>
    <row r="44" spans="1:4" ht="13.5" customHeight="1">
      <c r="A44" s="12" t="s">
        <v>102</v>
      </c>
      <c r="B44" s="13">
        <v>471.9</v>
      </c>
      <c r="C44" s="13">
        <v>28.4</v>
      </c>
      <c r="D44" s="14">
        <f>C44/B44*100</f>
        <v>6.018224200042382</v>
      </c>
    </row>
    <row r="45" spans="1:4" ht="45" hidden="1">
      <c r="A45" s="46" t="s">
        <v>64</v>
      </c>
      <c r="B45" s="13"/>
      <c r="C45" s="13"/>
      <c r="D45" s="14"/>
    </row>
    <row r="46" spans="1:4" ht="45" hidden="1">
      <c r="A46" s="46" t="s">
        <v>65</v>
      </c>
      <c r="B46" s="13"/>
      <c r="C46" s="13"/>
      <c r="D46" s="14"/>
    </row>
    <row r="47" spans="1:4" ht="45" hidden="1">
      <c r="A47" s="46" t="s">
        <v>66</v>
      </c>
      <c r="B47" s="13"/>
      <c r="C47" s="13"/>
      <c r="D47" s="14"/>
    </row>
    <row r="48" spans="1:4" ht="16.5" customHeight="1">
      <c r="A48" s="19" t="s">
        <v>14</v>
      </c>
      <c r="B48" s="20">
        <f>B49+B50+B51</f>
        <v>330.59</v>
      </c>
      <c r="C48" s="20">
        <f>C49+C50+C51</f>
        <v>83.16355</v>
      </c>
      <c r="D48" s="21">
        <f aca="true" t="shared" si="1" ref="D48:D53">C48/B48*100</f>
        <v>25.156099700535407</v>
      </c>
    </row>
    <row r="49" spans="1:4" ht="15">
      <c r="A49" s="12" t="s">
        <v>49</v>
      </c>
      <c r="B49" s="13">
        <v>160.39</v>
      </c>
      <c r="C49" s="13">
        <v>67.83195</v>
      </c>
      <c r="D49" s="14">
        <f t="shared" si="1"/>
        <v>42.29188228692563</v>
      </c>
    </row>
    <row r="50" spans="1:4" ht="18" customHeight="1">
      <c r="A50" s="36" t="s">
        <v>32</v>
      </c>
      <c r="B50" s="13">
        <v>0.2</v>
      </c>
      <c r="C50" s="13">
        <v>0</v>
      </c>
      <c r="D50" s="14">
        <f t="shared" si="1"/>
        <v>0</v>
      </c>
    </row>
    <row r="51" spans="1:4" ht="15" customHeight="1">
      <c r="A51" s="12" t="s">
        <v>15</v>
      </c>
      <c r="B51" s="13">
        <v>170</v>
      </c>
      <c r="C51" s="13">
        <v>15.3316</v>
      </c>
      <c r="D51" s="14">
        <f t="shared" si="1"/>
        <v>9.018588235294118</v>
      </c>
    </row>
    <row r="52" spans="1:4" ht="14.25" customHeight="1">
      <c r="A52" s="19" t="s">
        <v>36</v>
      </c>
      <c r="B52" s="20">
        <f>B53</f>
        <v>64.4</v>
      </c>
      <c r="C52" s="20">
        <f>C53</f>
        <v>5.3638</v>
      </c>
      <c r="D52" s="21">
        <f t="shared" si="1"/>
        <v>8.32888198757764</v>
      </c>
    </row>
    <row r="53" spans="1:4" ht="14.25" customHeight="1">
      <c r="A53" s="12" t="s">
        <v>39</v>
      </c>
      <c r="B53" s="13">
        <v>64.4</v>
      </c>
      <c r="C53" s="13">
        <v>5.3638</v>
      </c>
      <c r="D53" s="14">
        <f t="shared" si="1"/>
        <v>8.32888198757764</v>
      </c>
    </row>
    <row r="54" spans="1:4" ht="15.75" customHeight="1">
      <c r="A54" s="12" t="s">
        <v>0</v>
      </c>
      <c r="B54" s="13">
        <f>B31-B32</f>
        <v>0</v>
      </c>
      <c r="C54" s="82">
        <f>C31-C32</f>
        <v>-63.522009999999995</v>
      </c>
      <c r="D54" s="47"/>
    </row>
    <row r="55" spans="1:4" ht="11.25" customHeight="1">
      <c r="A55" s="12"/>
      <c r="B55" s="13"/>
      <c r="C55" s="13"/>
      <c r="D55" s="14"/>
    </row>
    <row r="56" spans="1:4" ht="15.75">
      <c r="A56" s="5" t="s">
        <v>107</v>
      </c>
      <c r="B56" s="5"/>
      <c r="C56" s="5"/>
      <c r="D56" s="5"/>
    </row>
    <row r="57" spans="1:4" ht="15.75">
      <c r="A57" s="5" t="s">
        <v>22</v>
      </c>
      <c r="B57" s="5"/>
      <c r="C57" s="5"/>
      <c r="D57" s="5"/>
    </row>
    <row r="58" spans="1:4" ht="15" customHeight="1">
      <c r="A58" s="5" t="s">
        <v>3</v>
      </c>
      <c r="B58" s="5"/>
      <c r="C58" s="5" t="s">
        <v>108</v>
      </c>
      <c r="D58" s="5"/>
    </row>
    <row r="59" spans="1:4" ht="15.75">
      <c r="A59" s="10"/>
      <c r="B59" s="5"/>
      <c r="C59" s="5"/>
      <c r="D59" s="5"/>
    </row>
    <row r="60" spans="1:4" ht="15">
      <c r="A60" s="10"/>
      <c r="B60" s="10"/>
      <c r="C60" s="10"/>
      <c r="D60" s="10"/>
    </row>
    <row r="61" spans="1:4" ht="15">
      <c r="A61" s="10"/>
      <c r="B61" s="10"/>
      <c r="C61" s="10"/>
      <c r="D61" s="10"/>
    </row>
    <row r="62" spans="2:4" ht="15">
      <c r="B62" s="10"/>
      <c r="C62" s="10"/>
      <c r="D62" s="10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workbookViewId="0" topLeftCell="A22">
      <selection activeCell="C30" sqref="C30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93" t="s">
        <v>23</v>
      </c>
      <c r="B1" s="93"/>
      <c r="C1" s="93"/>
      <c r="D1" s="93"/>
    </row>
    <row r="2" spans="1:4" ht="15.75">
      <c r="A2" s="93" t="s">
        <v>25</v>
      </c>
      <c r="B2" s="93"/>
      <c r="C2" s="93"/>
      <c r="D2" s="93"/>
    </row>
    <row r="3" spans="1:4" ht="15.75">
      <c r="A3" s="93" t="s">
        <v>111</v>
      </c>
      <c r="B3" s="93"/>
      <c r="C3" s="93"/>
      <c r="D3" s="93"/>
    </row>
    <row r="4" spans="1:4" ht="9" customHeight="1">
      <c r="A4" s="4"/>
      <c r="B4" s="4"/>
      <c r="C4" s="4"/>
      <c r="D4" s="4"/>
    </row>
    <row r="5" spans="1:4" ht="38.25" customHeight="1">
      <c r="A5" s="39" t="s">
        <v>2</v>
      </c>
      <c r="B5" s="7" t="s">
        <v>112</v>
      </c>
      <c r="C5" s="7" t="s">
        <v>113</v>
      </c>
      <c r="D5" s="40" t="s">
        <v>4</v>
      </c>
    </row>
    <row r="6" spans="1:4" ht="6.75" customHeight="1">
      <c r="A6" s="41"/>
      <c r="B6" s="6"/>
      <c r="C6" s="6"/>
      <c r="D6" s="41"/>
    </row>
    <row r="7" spans="1:4" ht="18" customHeight="1">
      <c r="A7" s="19" t="s">
        <v>76</v>
      </c>
      <c r="B7" s="20">
        <f>SUM(B8:B20)</f>
        <v>645</v>
      </c>
      <c r="C7" s="20">
        <f>SUM(C8:C21)</f>
        <v>29.064130000000002</v>
      </c>
      <c r="D7" s="21">
        <f>C7/B7*100</f>
        <v>4.506066666666667</v>
      </c>
    </row>
    <row r="8" spans="1:4" ht="19.5" customHeight="1">
      <c r="A8" s="12" t="s">
        <v>10</v>
      </c>
      <c r="B8" s="22">
        <v>221</v>
      </c>
      <c r="C8" s="22">
        <v>17.8282</v>
      </c>
      <c r="D8" s="14">
        <f>C8/B8*100</f>
        <v>8.067058823529411</v>
      </c>
    </row>
    <row r="9" spans="1:4" ht="0.75" customHeight="1" hidden="1">
      <c r="A9" s="12" t="s">
        <v>11</v>
      </c>
      <c r="B9" s="22"/>
      <c r="C9" s="22"/>
      <c r="D9" s="14"/>
    </row>
    <row r="10" spans="1:4" ht="18" customHeight="1">
      <c r="A10" s="12" t="s">
        <v>7</v>
      </c>
      <c r="B10" s="22">
        <v>66</v>
      </c>
      <c r="C10" s="22">
        <v>1.45455</v>
      </c>
      <c r="D10" s="14">
        <f aca="true" t="shared" si="0" ref="D10:D17">C10/B10*100</f>
        <v>2.2038636363636366</v>
      </c>
    </row>
    <row r="11" spans="1:4" ht="18" customHeight="1">
      <c r="A11" s="12" t="s">
        <v>45</v>
      </c>
      <c r="B11" s="22">
        <v>29</v>
      </c>
      <c r="C11" s="22"/>
      <c r="D11" s="14">
        <f t="shared" si="0"/>
        <v>0</v>
      </c>
    </row>
    <row r="12" spans="1:4" ht="18" customHeight="1">
      <c r="A12" s="12" t="s">
        <v>12</v>
      </c>
      <c r="B12" s="22">
        <v>235</v>
      </c>
      <c r="C12" s="22">
        <v>9.49103</v>
      </c>
      <c r="D12" s="14">
        <f t="shared" si="0"/>
        <v>4.038736170212766</v>
      </c>
    </row>
    <row r="13" spans="1:4" ht="0.75" customHeight="1" hidden="1">
      <c r="A13" s="12" t="s">
        <v>13</v>
      </c>
      <c r="B13" s="22"/>
      <c r="C13" s="22"/>
      <c r="D13" s="14" t="e">
        <f t="shared" si="0"/>
        <v>#DIV/0!</v>
      </c>
    </row>
    <row r="14" spans="1:4" ht="1.5" customHeight="1" hidden="1">
      <c r="A14" s="12" t="s">
        <v>40</v>
      </c>
      <c r="B14" s="22"/>
      <c r="C14" s="22"/>
      <c r="D14" s="14" t="e">
        <f t="shared" si="0"/>
        <v>#DIV/0!</v>
      </c>
    </row>
    <row r="15" spans="1:4" ht="23.25" customHeight="1" hidden="1">
      <c r="A15" s="12" t="s">
        <v>6</v>
      </c>
      <c r="B15" s="22"/>
      <c r="C15" s="22"/>
      <c r="D15" s="14" t="e">
        <f t="shared" si="0"/>
        <v>#DIV/0!</v>
      </c>
    </row>
    <row r="16" spans="1:4" ht="33" customHeight="1">
      <c r="A16" s="12" t="s">
        <v>43</v>
      </c>
      <c r="B16" s="22">
        <v>75</v>
      </c>
      <c r="C16" s="22"/>
      <c r="D16" s="14"/>
    </row>
    <row r="17" spans="1:4" ht="28.5" customHeight="1">
      <c r="A17" s="12" t="s">
        <v>67</v>
      </c>
      <c r="B17" s="22">
        <v>14</v>
      </c>
      <c r="C17" s="22"/>
      <c r="D17" s="14">
        <f t="shared" si="0"/>
        <v>0</v>
      </c>
    </row>
    <row r="18" spans="1:4" ht="18" customHeight="1">
      <c r="A18" s="12" t="s">
        <v>18</v>
      </c>
      <c r="B18" s="22"/>
      <c r="C18" s="22"/>
      <c r="D18" s="14"/>
    </row>
    <row r="19" spans="1:4" ht="59.25" customHeight="1">
      <c r="A19" s="23" t="s">
        <v>84</v>
      </c>
      <c r="B19" s="22">
        <v>5</v>
      </c>
      <c r="C19" s="22">
        <v>0.29035</v>
      </c>
      <c r="D19" s="14"/>
    </row>
    <row r="20" spans="1:4" ht="30" customHeight="1">
      <c r="A20" s="12" t="s">
        <v>53</v>
      </c>
      <c r="B20" s="22"/>
      <c r="C20" s="22"/>
      <c r="D20" s="14"/>
    </row>
    <row r="21" spans="1:4" ht="60" customHeight="1">
      <c r="A21" s="12" t="s">
        <v>109</v>
      </c>
      <c r="B21" s="22"/>
      <c r="C21" s="22"/>
      <c r="D21" s="14"/>
    </row>
    <row r="22" spans="1:4" ht="15.75" customHeight="1">
      <c r="A22" s="19" t="s">
        <v>5</v>
      </c>
      <c r="B22" s="58">
        <f>B23+B24+B27+B29+B28+B25+B26</f>
        <v>2001.3179999999998</v>
      </c>
      <c r="C22" s="58">
        <f>C23+C24+C27+C29+C28+C25+C26</f>
        <v>145.78656</v>
      </c>
      <c r="D22" s="21">
        <f>C22/B22*100</f>
        <v>7.284527496379887</v>
      </c>
    </row>
    <row r="23" spans="1:4" ht="30.75" customHeight="1">
      <c r="A23" s="12" t="s">
        <v>115</v>
      </c>
      <c r="B23" s="59">
        <v>1269.818</v>
      </c>
      <c r="C23" s="59">
        <v>97.5</v>
      </c>
      <c r="D23" s="14">
        <f>C23/B23*100</f>
        <v>7.678265704219029</v>
      </c>
    </row>
    <row r="24" spans="1:4" ht="32.25" customHeight="1">
      <c r="A24" s="12" t="s">
        <v>116</v>
      </c>
      <c r="B24" s="59">
        <v>201.5</v>
      </c>
      <c r="C24" s="59">
        <v>14.68656</v>
      </c>
      <c r="D24" s="14">
        <f>C24/B24*100</f>
        <v>7.288615384615385</v>
      </c>
    </row>
    <row r="25" spans="1:4" ht="48.75" customHeight="1">
      <c r="A25" s="52" t="s">
        <v>117</v>
      </c>
      <c r="B25" s="59"/>
      <c r="C25" s="59"/>
      <c r="D25" s="14" t="e">
        <f>C25/B25*100</f>
        <v>#DIV/0!</v>
      </c>
    </row>
    <row r="26" spans="1:4" ht="48" customHeight="1">
      <c r="A26" s="12" t="s">
        <v>120</v>
      </c>
      <c r="B26" s="59">
        <v>290</v>
      </c>
      <c r="C26" s="59"/>
      <c r="D26" s="14">
        <f>C26/B26*100</f>
        <v>0</v>
      </c>
    </row>
    <row r="27" spans="1:4" ht="18" customHeight="1">
      <c r="A27" s="12" t="s">
        <v>121</v>
      </c>
      <c r="B27" s="59">
        <v>239.8</v>
      </c>
      <c r="C27" s="59">
        <v>33.6</v>
      </c>
      <c r="D27" s="14">
        <f>C27/B27*100</f>
        <v>14.011676396997498</v>
      </c>
    </row>
    <row r="28" spans="1:4" ht="34.5" customHeight="1">
      <c r="A28" s="12" t="s">
        <v>122</v>
      </c>
      <c r="B28" s="59">
        <v>0.1</v>
      </c>
      <c r="C28" s="59"/>
      <c r="D28" s="14"/>
    </row>
    <row r="29" spans="1:4" ht="48.75" customHeight="1">
      <c r="A29" s="12" t="s">
        <v>123</v>
      </c>
      <c r="B29" s="59">
        <v>0.1</v>
      </c>
      <c r="C29" s="59"/>
      <c r="D29" s="14"/>
    </row>
    <row r="30" spans="1:4" ht="14.25">
      <c r="A30" s="19" t="s">
        <v>1</v>
      </c>
      <c r="B30" s="20">
        <f>B22+B7</f>
        <v>2646.3179999999998</v>
      </c>
      <c r="C30" s="20">
        <f>C22+C7</f>
        <v>174.85069000000001</v>
      </c>
      <c r="D30" s="20">
        <f>C30/B30*100</f>
        <v>6.607319679645456</v>
      </c>
    </row>
    <row r="31" spans="1:4" ht="15" customHeight="1">
      <c r="A31" s="19" t="s">
        <v>103</v>
      </c>
      <c r="B31" s="20">
        <f>B32+B37+B39+B41+B47+B51</f>
        <v>2646.318</v>
      </c>
      <c r="C31" s="85">
        <f>C32+C37+C39+C41+C47+C51</f>
        <v>204.95211999999998</v>
      </c>
      <c r="D31" s="20">
        <f aca="true" t="shared" si="1" ref="D31:D41">C31/B31*100</f>
        <v>7.744803156687895</v>
      </c>
    </row>
    <row r="32" spans="1:4" ht="15" customHeight="1">
      <c r="A32" s="19" t="s">
        <v>59</v>
      </c>
      <c r="B32" s="20">
        <f>B33+B35+B36+B34</f>
        <v>1494</v>
      </c>
      <c r="C32" s="20">
        <f>C33+C35+C36+C34</f>
        <v>109.475</v>
      </c>
      <c r="D32" s="21">
        <f t="shared" si="1"/>
        <v>7.32764390896921</v>
      </c>
    </row>
    <row r="33" spans="1:4" ht="48" customHeight="1">
      <c r="A33" s="38" t="s">
        <v>34</v>
      </c>
      <c r="B33" s="13">
        <v>1446.9</v>
      </c>
      <c r="C33" s="13">
        <v>109.475</v>
      </c>
      <c r="D33" s="14">
        <f t="shared" si="1"/>
        <v>7.566175962402378</v>
      </c>
    </row>
    <row r="34" spans="1:4" ht="15">
      <c r="A34" s="90" t="s">
        <v>114</v>
      </c>
      <c r="B34" s="13">
        <v>39.1</v>
      </c>
      <c r="C34" s="13">
        <v>0</v>
      </c>
      <c r="D34" s="14"/>
    </row>
    <row r="35" spans="1:4" ht="18" customHeight="1">
      <c r="A35" s="38" t="s">
        <v>42</v>
      </c>
      <c r="B35" s="13">
        <v>1</v>
      </c>
      <c r="C35" s="13">
        <v>0</v>
      </c>
      <c r="D35" s="14">
        <f t="shared" si="1"/>
        <v>0</v>
      </c>
    </row>
    <row r="36" spans="1:4" ht="18" customHeight="1">
      <c r="A36" s="12" t="s">
        <v>31</v>
      </c>
      <c r="B36" s="13">
        <v>7</v>
      </c>
      <c r="C36" s="13">
        <v>0</v>
      </c>
      <c r="D36" s="14">
        <f>C36/B36*100</f>
        <v>0</v>
      </c>
    </row>
    <row r="37" spans="1:4" ht="15.75" customHeight="1">
      <c r="A37" s="19" t="s">
        <v>60</v>
      </c>
      <c r="B37" s="20">
        <f>B38</f>
        <v>201.5</v>
      </c>
      <c r="C37" s="20">
        <f>C38</f>
        <v>14.68656</v>
      </c>
      <c r="D37" s="14">
        <f t="shared" si="1"/>
        <v>7.288615384615385</v>
      </c>
    </row>
    <row r="38" spans="1:4" ht="17.25" customHeight="1">
      <c r="A38" s="12" t="s">
        <v>9</v>
      </c>
      <c r="B38" s="13">
        <v>201.5</v>
      </c>
      <c r="C38" s="13">
        <v>14.68656</v>
      </c>
      <c r="D38" s="14">
        <f t="shared" si="1"/>
        <v>7.288615384615385</v>
      </c>
    </row>
    <row r="39" spans="1:4" ht="27" customHeight="1" hidden="1">
      <c r="A39" s="19" t="s">
        <v>61</v>
      </c>
      <c r="B39" s="20">
        <f>B40</f>
        <v>0</v>
      </c>
      <c r="C39" s="20">
        <v>0</v>
      </c>
      <c r="D39" s="14"/>
    </row>
    <row r="40" spans="1:4" ht="30" customHeight="1" hidden="1">
      <c r="A40" s="12" t="s">
        <v>21</v>
      </c>
      <c r="B40" s="13"/>
      <c r="C40" s="13"/>
      <c r="D40" s="14"/>
    </row>
    <row r="41" spans="1:4" ht="18" customHeight="1">
      <c r="A41" s="19" t="s">
        <v>41</v>
      </c>
      <c r="B41" s="20">
        <f>B43</f>
        <v>529.8</v>
      </c>
      <c r="C41" s="20">
        <f>C43</f>
        <v>33.6</v>
      </c>
      <c r="D41" s="21">
        <f t="shared" si="1"/>
        <v>6.342015855039638</v>
      </c>
    </row>
    <row r="42" spans="1:4" ht="30" hidden="1">
      <c r="A42" s="12" t="s">
        <v>33</v>
      </c>
      <c r="B42" s="20"/>
      <c r="C42" s="20"/>
      <c r="D42" s="21"/>
    </row>
    <row r="43" spans="1:4" ht="14.25" customHeight="1">
      <c r="A43" s="12" t="s">
        <v>102</v>
      </c>
      <c r="B43" s="13">
        <v>529.8</v>
      </c>
      <c r="C43" s="13">
        <v>33.6</v>
      </c>
      <c r="D43" s="14">
        <f aca="true" t="shared" si="2" ref="D43:D51">C43/B43*100</f>
        <v>6.342015855039638</v>
      </c>
    </row>
    <row r="44" spans="1:4" ht="0.75" customHeight="1" hidden="1">
      <c r="A44" s="46" t="s">
        <v>56</v>
      </c>
      <c r="B44" s="13">
        <v>0</v>
      </c>
      <c r="C44" s="13"/>
      <c r="D44" s="14"/>
    </row>
    <row r="45" spans="1:4" ht="0.75" customHeight="1" hidden="1">
      <c r="A45" s="46" t="s">
        <v>57</v>
      </c>
      <c r="B45" s="13">
        <v>0</v>
      </c>
      <c r="C45" s="13"/>
      <c r="D45" s="14"/>
    </row>
    <row r="46" spans="1:4" ht="1.5" customHeight="1" hidden="1">
      <c r="A46" s="48" t="s">
        <v>50</v>
      </c>
      <c r="B46" s="13"/>
      <c r="C46" s="13"/>
      <c r="D46" s="14">
        <v>0</v>
      </c>
    </row>
    <row r="47" spans="1:4" ht="15" customHeight="1">
      <c r="A47" s="19" t="s">
        <v>14</v>
      </c>
      <c r="B47" s="20">
        <f>B48+B49+B50</f>
        <v>324.118</v>
      </c>
      <c r="C47" s="20">
        <f>C48+C49+C50</f>
        <v>14.91608</v>
      </c>
      <c r="D47" s="21">
        <f t="shared" si="2"/>
        <v>4.60205233896297</v>
      </c>
    </row>
    <row r="48" spans="1:4" ht="15" customHeight="1">
      <c r="A48" s="12" t="s">
        <v>51</v>
      </c>
      <c r="B48" s="13">
        <v>42.918</v>
      </c>
      <c r="C48" s="13">
        <v>0</v>
      </c>
      <c r="D48" s="14">
        <f t="shared" si="2"/>
        <v>0</v>
      </c>
    </row>
    <row r="49" spans="1:4" ht="16.5" customHeight="1">
      <c r="A49" s="36" t="s">
        <v>38</v>
      </c>
      <c r="B49" s="13">
        <v>0.2</v>
      </c>
      <c r="C49" s="13">
        <v>0</v>
      </c>
      <c r="D49" s="14">
        <f t="shared" si="2"/>
        <v>0</v>
      </c>
    </row>
    <row r="50" spans="1:4" ht="14.25" customHeight="1">
      <c r="A50" s="12" t="s">
        <v>15</v>
      </c>
      <c r="B50" s="13">
        <v>281</v>
      </c>
      <c r="C50" s="13">
        <v>14.91608</v>
      </c>
      <c r="D50" s="14">
        <f t="shared" si="2"/>
        <v>5.3082135231316725</v>
      </c>
    </row>
    <row r="51" spans="1:4" ht="14.25" customHeight="1">
      <c r="A51" s="19" t="s">
        <v>72</v>
      </c>
      <c r="B51" s="20">
        <f>B52</f>
        <v>96.9</v>
      </c>
      <c r="C51" s="20">
        <f>C52</f>
        <v>32.27448</v>
      </c>
      <c r="D51" s="21">
        <f t="shared" si="2"/>
        <v>33.30699690402476</v>
      </c>
    </row>
    <row r="52" spans="1:4" ht="14.25" customHeight="1">
      <c r="A52" s="12" t="s">
        <v>39</v>
      </c>
      <c r="B52" s="13">
        <v>96.9</v>
      </c>
      <c r="C52" s="13">
        <v>32.27448</v>
      </c>
      <c r="D52" s="14">
        <f>C52/B52*100</f>
        <v>33.30699690402476</v>
      </c>
    </row>
    <row r="53" spans="1:4" ht="24" customHeight="1">
      <c r="A53" s="12" t="s">
        <v>0</v>
      </c>
      <c r="B53" s="72">
        <f>B30-B31</f>
        <v>0</v>
      </c>
      <c r="C53" s="82">
        <f>C30-C31</f>
        <v>-30.101429999999965</v>
      </c>
      <c r="D53" s="44"/>
    </row>
    <row r="54" spans="1:4" ht="14.25" customHeight="1">
      <c r="A54" s="5" t="s">
        <v>107</v>
      </c>
      <c r="B54" s="5"/>
      <c r="C54" s="5"/>
      <c r="D54" s="5"/>
    </row>
    <row r="55" spans="1:4" ht="14.25" customHeight="1">
      <c r="A55" s="5" t="s">
        <v>22</v>
      </c>
      <c r="B55" s="5"/>
      <c r="C55" s="5"/>
      <c r="D55" s="5"/>
    </row>
    <row r="56" spans="1:4" ht="14.25" customHeight="1">
      <c r="A56" s="5" t="s">
        <v>3</v>
      </c>
      <c r="B56" s="5"/>
      <c r="C56" s="5" t="s">
        <v>108</v>
      </c>
      <c r="D56" s="5"/>
    </row>
    <row r="57" spans="1:4" ht="14.25" customHeight="1">
      <c r="A57" s="10"/>
      <c r="B57" s="5"/>
      <c r="C57" s="5"/>
      <c r="D57" s="5"/>
    </row>
    <row r="63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SheetLayoutView="100" zoomScalePageLayoutView="0" workbookViewId="0" topLeftCell="A11">
      <selection activeCell="C31" sqref="C31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3.00390625" style="0" customWidth="1"/>
    <col min="4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93" t="s">
        <v>23</v>
      </c>
      <c r="B1" s="93"/>
      <c r="C1" s="93"/>
      <c r="D1" s="93"/>
    </row>
    <row r="2" spans="1:4" ht="15.75">
      <c r="A2" s="93" t="s">
        <v>26</v>
      </c>
      <c r="B2" s="93"/>
      <c r="C2" s="93"/>
      <c r="D2" s="93"/>
    </row>
    <row r="3" spans="1:4" ht="14.25" customHeight="1">
      <c r="A3" s="93" t="s">
        <v>111</v>
      </c>
      <c r="B3" s="93"/>
      <c r="C3" s="93"/>
      <c r="D3" s="93"/>
    </row>
    <row r="4" spans="1:4" ht="15.75" hidden="1">
      <c r="A4" s="93"/>
      <c r="B4" s="93"/>
      <c r="C4" s="93"/>
      <c r="D4" s="93"/>
    </row>
    <row r="5" spans="1:4" ht="15.75">
      <c r="A5" s="4"/>
      <c r="B5" s="4"/>
      <c r="C5" s="4"/>
      <c r="D5" s="4"/>
    </row>
    <row r="6" spans="1:4" ht="45.75" customHeight="1">
      <c r="A6" s="39" t="s">
        <v>2</v>
      </c>
      <c r="B6" s="7" t="s">
        <v>112</v>
      </c>
      <c r="C6" s="7" t="s">
        <v>113</v>
      </c>
      <c r="D6" s="40" t="s">
        <v>4</v>
      </c>
    </row>
    <row r="7" spans="1:4" ht="17.25" customHeight="1">
      <c r="A7" s="39">
        <v>1</v>
      </c>
      <c r="B7" s="7">
        <v>2</v>
      </c>
      <c r="C7" s="7">
        <v>3</v>
      </c>
      <c r="D7" s="40">
        <v>4</v>
      </c>
    </row>
    <row r="8" spans="1:4" ht="14.25" customHeight="1">
      <c r="A8" s="25"/>
      <c r="B8" s="26"/>
      <c r="C8" s="26"/>
      <c r="D8" s="26"/>
    </row>
    <row r="9" spans="1:4" ht="19.5" customHeight="1">
      <c r="A9" s="27" t="s">
        <v>76</v>
      </c>
      <c r="B9" s="28">
        <f>SUM(B10:B22)</f>
        <v>1641.5</v>
      </c>
      <c r="C9" s="28">
        <f>SUM(C10:C22)</f>
        <v>83.38274999999999</v>
      </c>
      <c r="D9" s="29">
        <f>C9/B9*100</f>
        <v>5.079667986597623</v>
      </c>
    </row>
    <row r="10" spans="1:4" ht="16.5" customHeight="1">
      <c r="A10" s="12" t="s">
        <v>10</v>
      </c>
      <c r="B10" s="60">
        <v>462</v>
      </c>
      <c r="C10" s="60">
        <v>35.04993</v>
      </c>
      <c r="D10" s="9">
        <f>C10/B10*100</f>
        <v>7.586564935064937</v>
      </c>
    </row>
    <row r="11" spans="1:4" ht="17.25" customHeight="1">
      <c r="A11" s="12" t="s">
        <v>11</v>
      </c>
      <c r="B11" s="60">
        <v>1</v>
      </c>
      <c r="C11" s="60"/>
      <c r="D11" s="9"/>
    </row>
    <row r="12" spans="1:4" ht="17.25" customHeight="1">
      <c r="A12" s="12" t="s">
        <v>7</v>
      </c>
      <c r="B12" s="60">
        <v>328.5</v>
      </c>
      <c r="C12" s="60">
        <v>2.49171</v>
      </c>
      <c r="D12" s="9">
        <f>C12/B12*100</f>
        <v>0.7585114155251141</v>
      </c>
    </row>
    <row r="13" spans="1:4" ht="15.75" customHeight="1">
      <c r="A13" s="12" t="s">
        <v>12</v>
      </c>
      <c r="B13" s="60">
        <v>437</v>
      </c>
      <c r="C13" s="60">
        <v>38.45502</v>
      </c>
      <c r="D13" s="9">
        <f>C13/B13*100</f>
        <v>8.799775743707093</v>
      </c>
    </row>
    <row r="14" spans="1:4" ht="21.75" customHeight="1" hidden="1">
      <c r="A14" s="12" t="s">
        <v>40</v>
      </c>
      <c r="B14" s="60"/>
      <c r="C14" s="60"/>
      <c r="D14" s="9"/>
    </row>
    <row r="15" spans="1:4" ht="29.25" customHeight="1">
      <c r="A15" s="12" t="s">
        <v>43</v>
      </c>
      <c r="B15" s="60">
        <v>370</v>
      </c>
      <c r="C15" s="60">
        <v>7.38609</v>
      </c>
      <c r="D15" s="9">
        <f>C15/B15*100</f>
        <v>1.9962405405405406</v>
      </c>
    </row>
    <row r="16" spans="1:4" ht="12.75" customHeight="1" hidden="1">
      <c r="A16" s="12" t="s">
        <v>6</v>
      </c>
      <c r="B16" s="60"/>
      <c r="C16" s="60"/>
      <c r="D16" s="9" t="e">
        <f>C16/B16*100</f>
        <v>#DIV/0!</v>
      </c>
    </row>
    <row r="17" spans="1:4" ht="18.75" customHeight="1">
      <c r="A17" s="12" t="s">
        <v>67</v>
      </c>
      <c r="B17" s="60">
        <v>41</v>
      </c>
      <c r="C17" s="81"/>
      <c r="D17" s="9">
        <f>C17/B17*100</f>
        <v>0</v>
      </c>
    </row>
    <row r="18" spans="1:4" ht="46.5" customHeight="1">
      <c r="A18" s="23" t="s">
        <v>84</v>
      </c>
      <c r="B18" s="60">
        <v>2</v>
      </c>
      <c r="C18" s="60"/>
      <c r="D18" s="9">
        <f>C18/B18*100</f>
        <v>0</v>
      </c>
    </row>
    <row r="19" spans="1:4" ht="17.25" customHeight="1">
      <c r="A19" s="12" t="s">
        <v>85</v>
      </c>
      <c r="B19" s="60"/>
      <c r="C19" s="60"/>
      <c r="D19" s="9"/>
    </row>
    <row r="20" spans="1:4" ht="15" customHeight="1">
      <c r="A20" s="12" t="s">
        <v>53</v>
      </c>
      <c r="B20" s="60"/>
      <c r="C20" s="60"/>
      <c r="D20" s="9"/>
    </row>
    <row r="21" spans="1:4" ht="15" customHeight="1">
      <c r="A21" s="12" t="s">
        <v>101</v>
      </c>
      <c r="B21" s="60"/>
      <c r="C21" s="60"/>
      <c r="D21" s="9"/>
    </row>
    <row r="22" spans="1:4" ht="18" customHeight="1">
      <c r="A22" s="12" t="s">
        <v>18</v>
      </c>
      <c r="B22" s="60"/>
      <c r="C22" s="60"/>
      <c r="D22" s="9"/>
    </row>
    <row r="23" spans="1:4" ht="18" customHeight="1">
      <c r="A23" s="19" t="s">
        <v>5</v>
      </c>
      <c r="B23" s="61">
        <f>B24+B25+B29+B26+B27+B28+B30</f>
        <v>1698.6429999999996</v>
      </c>
      <c r="C23" s="61">
        <f>C24+C25+C29+C26+C27+C28+C30</f>
        <v>128.4866</v>
      </c>
      <c r="D23" s="29">
        <f>C23/B23*100</f>
        <v>7.564073204316625</v>
      </c>
    </row>
    <row r="24" spans="1:4" ht="30.75" customHeight="1">
      <c r="A24" s="12" t="s">
        <v>115</v>
      </c>
      <c r="B24" s="62">
        <v>826.843</v>
      </c>
      <c r="C24" s="62">
        <v>68.9</v>
      </c>
      <c r="D24" s="9">
        <f>C24/B24*100</f>
        <v>8.332899958033146</v>
      </c>
    </row>
    <row r="25" spans="1:4" ht="18.75" customHeight="1">
      <c r="A25" s="12" t="s">
        <v>116</v>
      </c>
      <c r="B25" s="62">
        <v>201.5</v>
      </c>
      <c r="C25" s="62">
        <v>14.6866</v>
      </c>
      <c r="D25" s="9">
        <f>C25/B25*100</f>
        <v>7.288635235732011</v>
      </c>
    </row>
    <row r="26" spans="1:4" ht="30" customHeight="1">
      <c r="A26" s="52" t="s">
        <v>117</v>
      </c>
      <c r="B26" s="62"/>
      <c r="C26" s="62"/>
      <c r="D26" s="55"/>
    </row>
    <row r="27" spans="1:4" ht="45" customHeight="1">
      <c r="A27" s="12" t="s">
        <v>120</v>
      </c>
      <c r="B27" s="62">
        <v>350</v>
      </c>
      <c r="C27" s="62"/>
      <c r="D27" s="55">
        <f>C27/B27*100</f>
        <v>0</v>
      </c>
    </row>
    <row r="28" spans="1:4" ht="45" customHeight="1">
      <c r="A28" s="12" t="s">
        <v>121</v>
      </c>
      <c r="B28" s="62">
        <v>320.1</v>
      </c>
      <c r="C28" s="62">
        <v>44.9</v>
      </c>
      <c r="D28" s="55">
        <f>C28/B28*100</f>
        <v>14.026866604186191</v>
      </c>
    </row>
    <row r="29" spans="1:4" ht="21" customHeight="1">
      <c r="A29" s="12" t="s">
        <v>122</v>
      </c>
      <c r="B29" s="62">
        <v>0.1</v>
      </c>
      <c r="C29" s="62"/>
      <c r="D29" s="9">
        <f>C29/B29*100</f>
        <v>0</v>
      </c>
    </row>
    <row r="30" spans="1:4" ht="45" customHeight="1">
      <c r="A30" s="12" t="s">
        <v>123</v>
      </c>
      <c r="B30" s="62">
        <v>0.1</v>
      </c>
      <c r="C30" s="62"/>
      <c r="D30" s="9"/>
    </row>
    <row r="31" spans="1:4" ht="18.75" customHeight="1">
      <c r="A31" s="19" t="s">
        <v>1</v>
      </c>
      <c r="B31" s="28">
        <f>B23+B9</f>
        <v>3340.1429999999996</v>
      </c>
      <c r="C31" s="28">
        <f>C23+C9</f>
        <v>211.86935</v>
      </c>
      <c r="D31" s="28">
        <f aca="true" t="shared" si="0" ref="D31:D39">C31/B31*100</f>
        <v>6.343122135788798</v>
      </c>
    </row>
    <row r="32" spans="1:4" ht="18.75" customHeight="1">
      <c r="A32" s="19" t="s">
        <v>8</v>
      </c>
      <c r="B32" s="28">
        <f>B33+B38+B40+B44+B48+B52</f>
        <v>3340.143</v>
      </c>
      <c r="C32" s="86">
        <f>C33+C38+C40+C44+C48+C52</f>
        <v>257.68294000000003</v>
      </c>
      <c r="D32" s="28">
        <f t="shared" si="0"/>
        <v>7.7147277826129015</v>
      </c>
    </row>
    <row r="33" spans="1:4" ht="18.75" customHeight="1">
      <c r="A33" s="19" t="s">
        <v>59</v>
      </c>
      <c r="B33" s="28">
        <f>B34+B36+B37+B35</f>
        <v>1969.3</v>
      </c>
      <c r="C33" s="28">
        <f>C34+C36+C37+C35</f>
        <v>176.70581</v>
      </c>
      <c r="D33" s="29">
        <f t="shared" si="0"/>
        <v>8.973026456101154</v>
      </c>
    </row>
    <row r="34" spans="1:4" ht="27.75" customHeight="1">
      <c r="A34" s="38" t="s">
        <v>34</v>
      </c>
      <c r="B34" s="50">
        <v>1876.4</v>
      </c>
      <c r="C34" s="50">
        <v>176.70581</v>
      </c>
      <c r="D34" s="9">
        <f t="shared" si="0"/>
        <v>9.417278298870176</v>
      </c>
    </row>
    <row r="35" spans="1:4" ht="15.75">
      <c r="A35" s="90" t="s">
        <v>114</v>
      </c>
      <c r="B35" s="50">
        <v>41.1</v>
      </c>
      <c r="C35" s="50">
        <v>0</v>
      </c>
      <c r="D35" s="9"/>
    </row>
    <row r="36" spans="1:4" ht="14.25" customHeight="1">
      <c r="A36" s="38" t="s">
        <v>42</v>
      </c>
      <c r="B36" s="50">
        <v>1</v>
      </c>
      <c r="C36" s="50">
        <v>0</v>
      </c>
      <c r="D36" s="9">
        <f t="shared" si="0"/>
        <v>0</v>
      </c>
    </row>
    <row r="37" spans="1:4" ht="19.5" customHeight="1">
      <c r="A37" s="12" t="s">
        <v>31</v>
      </c>
      <c r="B37" s="50">
        <v>50.8</v>
      </c>
      <c r="C37" s="50">
        <v>0</v>
      </c>
      <c r="D37" s="9">
        <f t="shared" si="0"/>
        <v>0</v>
      </c>
    </row>
    <row r="38" spans="1:4" ht="19.5" customHeight="1">
      <c r="A38" s="19" t="s">
        <v>60</v>
      </c>
      <c r="B38" s="28">
        <f>B39</f>
        <v>201.5</v>
      </c>
      <c r="C38" s="28">
        <f>C39</f>
        <v>0</v>
      </c>
      <c r="D38" s="9">
        <f t="shared" si="0"/>
        <v>0</v>
      </c>
    </row>
    <row r="39" spans="1:4" ht="15.75" customHeight="1">
      <c r="A39" s="12" t="s">
        <v>9</v>
      </c>
      <c r="B39" s="50">
        <v>201.5</v>
      </c>
      <c r="C39" s="50">
        <v>0</v>
      </c>
      <c r="D39" s="9">
        <f t="shared" si="0"/>
        <v>0</v>
      </c>
    </row>
    <row r="40" spans="1:4" ht="0.75" customHeight="1" hidden="1">
      <c r="A40" s="19" t="s">
        <v>35</v>
      </c>
      <c r="B40" s="28">
        <f>B41+B43</f>
        <v>0</v>
      </c>
      <c r="C40" s="28">
        <f>C41+C43</f>
        <v>0</v>
      </c>
      <c r="D40" s="29"/>
    </row>
    <row r="41" spans="1:4" ht="33.75" customHeight="1" hidden="1">
      <c r="A41" s="12" t="s">
        <v>21</v>
      </c>
      <c r="B41" s="50">
        <v>0</v>
      </c>
      <c r="C41" s="50">
        <v>0</v>
      </c>
      <c r="D41" s="9"/>
    </row>
    <row r="42" spans="1:4" ht="1.5" customHeight="1" hidden="1">
      <c r="A42" s="12" t="s">
        <v>33</v>
      </c>
      <c r="B42" s="50"/>
      <c r="C42" s="50"/>
      <c r="D42" s="9" t="e">
        <f>C42/B42*100</f>
        <v>#DIV/0!</v>
      </c>
    </row>
    <row r="43" spans="1:4" ht="15.75" hidden="1">
      <c r="A43" s="12" t="s">
        <v>54</v>
      </c>
      <c r="B43" s="50"/>
      <c r="C43" s="50"/>
      <c r="D43" s="9">
        <v>0</v>
      </c>
    </row>
    <row r="44" spans="1:4" ht="19.5" customHeight="1">
      <c r="A44" s="19" t="s">
        <v>41</v>
      </c>
      <c r="B44" s="28">
        <f>B45+B46+B47</f>
        <v>670.1</v>
      </c>
      <c r="C44" s="28">
        <f>C46+C45+C47</f>
        <v>44.9</v>
      </c>
      <c r="D44" s="29">
        <f>C44/B44*100</f>
        <v>6.700492463811371</v>
      </c>
    </row>
    <row r="45" spans="1:4" ht="15.75" customHeight="1" hidden="1">
      <c r="A45" s="12" t="s">
        <v>33</v>
      </c>
      <c r="B45" s="50">
        <v>0</v>
      </c>
      <c r="C45" s="50">
        <v>0</v>
      </c>
      <c r="D45" s="9">
        <v>0</v>
      </c>
    </row>
    <row r="46" spans="1:4" ht="15.75">
      <c r="A46" s="12" t="s">
        <v>102</v>
      </c>
      <c r="B46" s="50">
        <v>670.1</v>
      </c>
      <c r="C46" s="50">
        <v>44.9</v>
      </c>
      <c r="D46" s="9">
        <f>C46/B46*100</f>
        <v>6.700492463811371</v>
      </c>
    </row>
    <row r="47" spans="1:4" ht="15.75">
      <c r="A47" s="46" t="s">
        <v>50</v>
      </c>
      <c r="B47" s="50">
        <v>0</v>
      </c>
      <c r="C47" s="50">
        <v>0</v>
      </c>
      <c r="D47" s="9">
        <v>0</v>
      </c>
    </row>
    <row r="48" spans="1:4" ht="17.25" customHeight="1">
      <c r="A48" s="19" t="s">
        <v>19</v>
      </c>
      <c r="B48" s="28">
        <f>B49+B50+B51</f>
        <v>323.743</v>
      </c>
      <c r="C48" s="28">
        <f>C49+C50+C51</f>
        <v>21.45707</v>
      </c>
      <c r="D48" s="29">
        <f aca="true" t="shared" si="1" ref="D48:D53">C48/B48*100</f>
        <v>6.62780971326021</v>
      </c>
    </row>
    <row r="49" spans="1:4" ht="17.25" customHeight="1">
      <c r="A49" s="12" t="s">
        <v>52</v>
      </c>
      <c r="B49" s="50">
        <v>23.543</v>
      </c>
      <c r="C49" s="50">
        <v>0</v>
      </c>
      <c r="D49" s="9">
        <f t="shared" si="1"/>
        <v>0</v>
      </c>
    </row>
    <row r="50" spans="1:4" ht="18" customHeight="1">
      <c r="A50" s="36" t="s">
        <v>38</v>
      </c>
      <c r="B50" s="50">
        <v>0.2</v>
      </c>
      <c r="C50" s="50">
        <v>0</v>
      </c>
      <c r="D50" s="9">
        <f t="shared" si="1"/>
        <v>0</v>
      </c>
    </row>
    <row r="51" spans="1:4" ht="18.75" customHeight="1">
      <c r="A51" s="12" t="s">
        <v>15</v>
      </c>
      <c r="B51" s="50">
        <v>300</v>
      </c>
      <c r="C51" s="50">
        <v>21.45707</v>
      </c>
      <c r="D51" s="9">
        <f t="shared" si="1"/>
        <v>7.152356666666668</v>
      </c>
    </row>
    <row r="52" spans="1:4" ht="18.75" customHeight="1">
      <c r="A52" s="19" t="s">
        <v>39</v>
      </c>
      <c r="B52" s="28">
        <v>175.5</v>
      </c>
      <c r="C52" s="28">
        <f>C53</f>
        <v>14.62006</v>
      </c>
      <c r="D52" s="29">
        <f t="shared" si="1"/>
        <v>8.330518518518518</v>
      </c>
    </row>
    <row r="53" spans="1:4" ht="18.75" customHeight="1">
      <c r="A53" s="12" t="s">
        <v>39</v>
      </c>
      <c r="B53" s="50">
        <v>175.5</v>
      </c>
      <c r="C53" s="50">
        <v>14.62006</v>
      </c>
      <c r="D53" s="9">
        <f t="shared" si="1"/>
        <v>8.330518518518518</v>
      </c>
    </row>
    <row r="54" spans="1:4" ht="18.75" customHeight="1">
      <c r="A54" s="12" t="s">
        <v>0</v>
      </c>
      <c r="B54" s="50">
        <f>B31-B32</f>
        <v>0</v>
      </c>
      <c r="C54" s="87">
        <f>C31-C32</f>
        <v>-45.81359000000003</v>
      </c>
      <c r="D54" s="9"/>
    </row>
    <row r="55" spans="1:4" ht="18.75" customHeight="1">
      <c r="A55" s="5" t="s">
        <v>107</v>
      </c>
      <c r="B55" s="5"/>
      <c r="C55" s="5"/>
      <c r="D55" s="5"/>
    </row>
    <row r="56" spans="1:4" ht="13.5" customHeight="1">
      <c r="A56" s="5" t="s">
        <v>22</v>
      </c>
      <c r="B56" s="5"/>
      <c r="C56" s="5"/>
      <c r="D56" s="5"/>
    </row>
    <row r="57" spans="1:4" ht="13.5" customHeight="1">
      <c r="A57" s="5" t="s">
        <v>3</v>
      </c>
      <c r="B57" s="5"/>
      <c r="C57" s="5" t="s">
        <v>108</v>
      </c>
      <c r="D57" s="5"/>
    </row>
    <row r="58" spans="1:4" ht="15.75">
      <c r="A58" s="10"/>
      <c r="B58" s="5"/>
      <c r="C58" s="5"/>
      <c r="D58" s="5"/>
    </row>
    <row r="59" ht="12.75">
      <c r="A59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zoomScalePageLayoutView="0" workbookViewId="0" topLeftCell="A17">
      <selection activeCell="C8" sqref="C8"/>
    </sheetView>
  </sheetViews>
  <sheetFormatPr defaultColWidth="9.00390625" defaultRowHeight="12.75"/>
  <cols>
    <col min="1" max="1" width="75.75390625" style="0" customWidth="1"/>
    <col min="2" max="2" width="13.875" style="0" customWidth="1"/>
    <col min="3" max="3" width="15.00390625" style="0" customWidth="1"/>
    <col min="4" max="4" width="14.125" style="0" customWidth="1"/>
  </cols>
  <sheetData>
    <row r="1" spans="1:4" ht="15.75">
      <c r="A1" s="93" t="s">
        <v>23</v>
      </c>
      <c r="B1" s="93"/>
      <c r="C1" s="93"/>
      <c r="D1" s="93"/>
    </row>
    <row r="2" spans="1:4" ht="15.75">
      <c r="A2" s="93" t="s">
        <v>46</v>
      </c>
      <c r="B2" s="93"/>
      <c r="C2" s="93"/>
      <c r="D2" s="93"/>
    </row>
    <row r="3" spans="1:4" ht="15.75">
      <c r="A3" s="93" t="s">
        <v>111</v>
      </c>
      <c r="B3" s="93"/>
      <c r="C3" s="93"/>
      <c r="D3" s="93"/>
    </row>
    <row r="4" spans="1:4" ht="15.75">
      <c r="A4" s="4"/>
      <c r="B4" s="4"/>
      <c r="C4" s="4"/>
      <c r="D4" s="4"/>
    </row>
    <row r="5" spans="1:4" ht="31.5">
      <c r="A5" s="39" t="s">
        <v>2</v>
      </c>
      <c r="B5" s="7" t="s">
        <v>112</v>
      </c>
      <c r="C5" s="7" t="s">
        <v>113</v>
      </c>
      <c r="D5" s="40" t="s">
        <v>4</v>
      </c>
    </row>
    <row r="6" spans="1:4" ht="15.75" customHeight="1">
      <c r="A6" s="41">
        <v>1</v>
      </c>
      <c r="B6" s="7">
        <v>2</v>
      </c>
      <c r="C6" s="7">
        <v>3</v>
      </c>
      <c r="D6" s="43">
        <v>4</v>
      </c>
    </row>
    <row r="7" spans="1:4" ht="9" customHeight="1">
      <c r="A7" s="25"/>
      <c r="B7" s="26"/>
      <c r="C7" s="26"/>
      <c r="D7" s="26"/>
    </row>
    <row r="8" spans="1:4" ht="14.25" customHeight="1">
      <c r="A8" s="19" t="s">
        <v>76</v>
      </c>
      <c r="B8" s="30">
        <f>SUM(B9:B20)</f>
        <v>1264</v>
      </c>
      <c r="C8" s="30">
        <f>SUM(C9:C20)</f>
        <v>48.9515</v>
      </c>
      <c r="D8" s="31">
        <f>C8/B8*100</f>
        <v>3.872745253164557</v>
      </c>
    </row>
    <row r="9" spans="1:4" ht="15.75" customHeight="1">
      <c r="A9" s="12" t="s">
        <v>10</v>
      </c>
      <c r="B9" s="63">
        <v>300</v>
      </c>
      <c r="C9" s="63">
        <v>20.78061</v>
      </c>
      <c r="D9" s="16">
        <f>C9/B9*100</f>
        <v>6.92687</v>
      </c>
    </row>
    <row r="10" spans="1:4" ht="17.25" customHeight="1">
      <c r="A10" s="12" t="s">
        <v>11</v>
      </c>
      <c r="B10" s="63">
        <v>46</v>
      </c>
      <c r="C10" s="63">
        <v>0.168</v>
      </c>
      <c r="D10" s="16">
        <f>C10/B10*100</f>
        <v>0.3652173913043478</v>
      </c>
    </row>
    <row r="11" spans="1:4" ht="18" customHeight="1">
      <c r="A11" s="12" t="s">
        <v>7</v>
      </c>
      <c r="B11" s="63">
        <v>167</v>
      </c>
      <c r="C11" s="63">
        <v>3.58747</v>
      </c>
      <c r="D11" s="16">
        <f>C11/B11*100</f>
        <v>2.148185628742515</v>
      </c>
    </row>
    <row r="12" spans="1:4" ht="15.75" customHeight="1">
      <c r="A12" s="12" t="s">
        <v>12</v>
      </c>
      <c r="B12" s="63">
        <v>595</v>
      </c>
      <c r="C12" s="63">
        <v>14.93254</v>
      </c>
      <c r="D12" s="16">
        <f>C12/B12*100</f>
        <v>2.509670588235294</v>
      </c>
    </row>
    <row r="13" spans="1:4" ht="48" customHeight="1" hidden="1">
      <c r="A13" s="12" t="s">
        <v>37</v>
      </c>
      <c r="B13" s="63"/>
      <c r="C13" s="63"/>
      <c r="D13" s="16"/>
    </row>
    <row r="14" spans="1:4" ht="33" customHeight="1">
      <c r="A14" s="12" t="s">
        <v>43</v>
      </c>
      <c r="B14" s="63">
        <v>80</v>
      </c>
      <c r="C14" s="63">
        <v>9.48288</v>
      </c>
      <c r="D14" s="16">
        <f>C14/B14*100</f>
        <v>11.8536</v>
      </c>
    </row>
    <row r="15" spans="1:4" ht="18" customHeight="1" hidden="1">
      <c r="A15" s="12" t="s">
        <v>6</v>
      </c>
      <c r="B15" s="63"/>
      <c r="C15" s="63"/>
      <c r="D15" s="16"/>
    </row>
    <row r="16" spans="1:4" ht="31.5" customHeight="1">
      <c r="A16" s="12" t="s">
        <v>67</v>
      </c>
      <c r="B16" s="63">
        <v>56</v>
      </c>
      <c r="C16" s="63"/>
      <c r="D16" s="16">
        <f>C16/B16*100</f>
        <v>0</v>
      </c>
    </row>
    <row r="17" spans="1:4" ht="63" customHeight="1">
      <c r="A17" s="23" t="s">
        <v>84</v>
      </c>
      <c r="B17" s="63">
        <v>20</v>
      </c>
      <c r="C17" s="63"/>
      <c r="D17" s="16">
        <f>C17/B17*100</f>
        <v>0</v>
      </c>
    </row>
    <row r="18" spans="1:4" ht="30.75" customHeight="1">
      <c r="A18" s="12" t="s">
        <v>85</v>
      </c>
      <c r="B18" s="63"/>
      <c r="C18" s="63"/>
      <c r="D18" s="16"/>
    </row>
    <row r="19" spans="1:4" ht="30.75" customHeight="1">
      <c r="A19" s="12" t="s">
        <v>53</v>
      </c>
      <c r="B19" s="63"/>
      <c r="C19" s="63"/>
      <c r="D19" s="16"/>
    </row>
    <row r="20" spans="1:4" ht="19.5" customHeight="1">
      <c r="A20" s="12" t="s">
        <v>18</v>
      </c>
      <c r="B20" s="63"/>
      <c r="C20" s="63"/>
      <c r="D20" s="16"/>
    </row>
    <row r="21" spans="1:4" ht="16.5" customHeight="1">
      <c r="A21" s="19" t="s">
        <v>5</v>
      </c>
      <c r="B21" s="91">
        <f>B22+B23+B26+B27+B28+B24+B25</f>
        <v>2272.756</v>
      </c>
      <c r="C21" s="91">
        <f>C22+C23+C26+C27+C28+C24+C25</f>
        <v>196.58656</v>
      </c>
      <c r="D21" s="31">
        <f>C21/B21*100</f>
        <v>8.64969930780075</v>
      </c>
    </row>
    <row r="22" spans="1:4" ht="30" customHeight="1">
      <c r="A22" s="12" t="s">
        <v>115</v>
      </c>
      <c r="B22" s="64">
        <v>1455.456</v>
      </c>
      <c r="C22" s="64">
        <v>121.3</v>
      </c>
      <c r="D22" s="16">
        <f>C22/B22*100</f>
        <v>8.33415781720643</v>
      </c>
    </row>
    <row r="23" spans="1:4" ht="27.75" customHeight="1">
      <c r="A23" s="12" t="s">
        <v>116</v>
      </c>
      <c r="B23" s="64">
        <v>201.5</v>
      </c>
      <c r="C23" s="64">
        <v>14.68656</v>
      </c>
      <c r="D23" s="16">
        <f>C23/B23*100</f>
        <v>7.288615384615385</v>
      </c>
    </row>
    <row r="24" spans="1:4" ht="45.75" customHeight="1">
      <c r="A24" s="52" t="s">
        <v>117</v>
      </c>
      <c r="B24" s="64"/>
      <c r="C24" s="64"/>
      <c r="D24" s="16"/>
    </row>
    <row r="25" spans="1:4" ht="46.5" customHeight="1">
      <c r="A25" s="12" t="s">
        <v>120</v>
      </c>
      <c r="B25" s="64">
        <v>183</v>
      </c>
      <c r="C25" s="64"/>
      <c r="D25" s="16">
        <f>C25/B25*100</f>
        <v>0</v>
      </c>
    </row>
    <row r="26" spans="1:4" ht="60" customHeight="1">
      <c r="A26" s="12" t="s">
        <v>121</v>
      </c>
      <c r="B26" s="64">
        <v>432.6</v>
      </c>
      <c r="C26" s="64">
        <v>60.6</v>
      </c>
      <c r="D26" s="16">
        <f>C26/B26*100</f>
        <v>14.008321775312066</v>
      </c>
    </row>
    <row r="27" spans="1:4" ht="60.75" customHeight="1">
      <c r="A27" s="12" t="s">
        <v>122</v>
      </c>
      <c r="B27" s="64">
        <v>0.1</v>
      </c>
      <c r="C27" s="64"/>
      <c r="D27" s="16"/>
    </row>
    <row r="28" spans="1:4" ht="106.5" customHeight="1">
      <c r="A28" s="12" t="s">
        <v>123</v>
      </c>
      <c r="B28" s="64">
        <v>0.1</v>
      </c>
      <c r="C28" s="64"/>
      <c r="D28" s="16"/>
    </row>
    <row r="29" spans="1:4" ht="17.25" customHeight="1">
      <c r="A29" s="19" t="s">
        <v>1</v>
      </c>
      <c r="B29" s="30">
        <f>B21+B8</f>
        <v>3536.756</v>
      </c>
      <c r="C29" s="30">
        <f>C21+C8</f>
        <v>245.53806</v>
      </c>
      <c r="D29" s="30">
        <f>C29/B29*100</f>
        <v>6.942465355257757</v>
      </c>
    </row>
    <row r="30" spans="1:4" ht="14.25" customHeight="1">
      <c r="A30" s="19" t="s">
        <v>8</v>
      </c>
      <c r="B30" s="30">
        <f>B31+B36+B38+B40+B44+B48</f>
        <v>3536.7349999999997</v>
      </c>
      <c r="C30" s="88">
        <f>C31+C36+C38+C40+C44+C48</f>
        <v>243.89124000000004</v>
      </c>
      <c r="D30" s="31">
        <f aca="true" t="shared" si="0" ref="D30:D37">C30/B30*100</f>
        <v>6.895943292330357</v>
      </c>
    </row>
    <row r="31" spans="1:4" ht="14.25" customHeight="1">
      <c r="A31" s="19" t="s">
        <v>59</v>
      </c>
      <c r="B31" s="30">
        <f>B32+B34+B35+B33</f>
        <v>2215.7</v>
      </c>
      <c r="C31" s="30">
        <f>C32+C34+C35+C33</f>
        <v>143.19573</v>
      </c>
      <c r="D31" s="31">
        <f t="shared" si="0"/>
        <v>6.462776097847183</v>
      </c>
    </row>
    <row r="32" spans="1:4" ht="42" customHeight="1">
      <c r="A32" s="38" t="s">
        <v>34</v>
      </c>
      <c r="B32" s="75">
        <v>2125.7</v>
      </c>
      <c r="C32" s="75">
        <v>139.92673</v>
      </c>
      <c r="D32" s="16">
        <f t="shared" si="0"/>
        <v>6.58261890200875</v>
      </c>
    </row>
    <row r="33" spans="1:4" ht="15">
      <c r="A33" s="90" t="s">
        <v>114</v>
      </c>
      <c r="B33" s="75">
        <v>49</v>
      </c>
      <c r="C33" s="75">
        <v>0</v>
      </c>
      <c r="D33" s="16"/>
    </row>
    <row r="34" spans="1:4" ht="17.25" customHeight="1">
      <c r="A34" s="38" t="s">
        <v>42</v>
      </c>
      <c r="B34" s="75">
        <v>1</v>
      </c>
      <c r="C34" s="75">
        <v>0</v>
      </c>
      <c r="D34" s="16">
        <f t="shared" si="0"/>
        <v>0</v>
      </c>
    </row>
    <row r="35" spans="1:4" ht="18.75" customHeight="1">
      <c r="A35" s="12" t="s">
        <v>31</v>
      </c>
      <c r="B35" s="75">
        <v>40</v>
      </c>
      <c r="C35" s="75">
        <v>3.269</v>
      </c>
      <c r="D35" s="16">
        <f t="shared" si="0"/>
        <v>8.172500000000001</v>
      </c>
    </row>
    <row r="36" spans="1:4" ht="16.5" customHeight="1">
      <c r="A36" s="49" t="s">
        <v>60</v>
      </c>
      <c r="B36" s="30">
        <f>B37</f>
        <v>201.5</v>
      </c>
      <c r="C36" s="30">
        <f>C37</f>
        <v>14.68656</v>
      </c>
      <c r="D36" s="31">
        <f t="shared" si="0"/>
        <v>7.288615384615385</v>
      </c>
    </row>
    <row r="37" spans="1:4" ht="16.5" customHeight="1">
      <c r="A37" s="12" t="s">
        <v>58</v>
      </c>
      <c r="B37" s="75">
        <v>201.5</v>
      </c>
      <c r="C37" s="75">
        <v>14.68656</v>
      </c>
      <c r="D37" s="16">
        <f t="shared" si="0"/>
        <v>7.288615384615385</v>
      </c>
    </row>
    <row r="38" spans="1:4" ht="16.5" customHeight="1" hidden="1">
      <c r="A38" s="19" t="s">
        <v>35</v>
      </c>
      <c r="B38" s="30">
        <f>B39</f>
        <v>0</v>
      </c>
      <c r="C38" s="30">
        <f>C39</f>
        <v>0</v>
      </c>
      <c r="D38" s="16">
        <v>0</v>
      </c>
    </row>
    <row r="39" spans="1:4" ht="28.5" customHeight="1" hidden="1">
      <c r="A39" s="12" t="s">
        <v>21</v>
      </c>
      <c r="B39" s="75">
        <v>0</v>
      </c>
      <c r="C39" s="75">
        <v>0</v>
      </c>
      <c r="D39" s="16">
        <v>0</v>
      </c>
    </row>
    <row r="40" spans="1:4" ht="16.5" customHeight="1">
      <c r="A40" s="19" t="s">
        <v>41</v>
      </c>
      <c r="B40" s="30">
        <f>B41+B42+B43</f>
        <v>615.6</v>
      </c>
      <c r="C40" s="30">
        <f>C41+C42+C43</f>
        <v>40.8</v>
      </c>
      <c r="D40" s="31">
        <f aca="true" t="shared" si="1" ref="D40:D49">C40/B40*100</f>
        <v>6.627680311890838</v>
      </c>
    </row>
    <row r="41" spans="1:4" ht="19.5" customHeight="1" hidden="1">
      <c r="A41" s="12" t="s">
        <v>73</v>
      </c>
      <c r="B41" s="75">
        <v>0</v>
      </c>
      <c r="C41" s="75">
        <v>0</v>
      </c>
      <c r="D41" s="16">
        <v>0</v>
      </c>
    </row>
    <row r="42" spans="1:4" ht="18" customHeight="1">
      <c r="A42" s="12" t="s">
        <v>102</v>
      </c>
      <c r="B42" s="75">
        <v>615.6</v>
      </c>
      <c r="C42" s="75">
        <v>40.8</v>
      </c>
      <c r="D42" s="16">
        <f>C42/B42*100</f>
        <v>6.627680311890838</v>
      </c>
    </row>
    <row r="43" spans="1:4" ht="15">
      <c r="A43" s="46" t="s">
        <v>74</v>
      </c>
      <c r="B43" s="75">
        <v>0</v>
      </c>
      <c r="C43" s="75">
        <v>0</v>
      </c>
      <c r="D43" s="16">
        <v>0</v>
      </c>
    </row>
    <row r="44" spans="1:4" ht="18.75" customHeight="1">
      <c r="A44" s="19" t="s">
        <v>14</v>
      </c>
      <c r="B44" s="30">
        <f>B45+B46+B47</f>
        <v>296.335</v>
      </c>
      <c r="C44" s="30">
        <f>C45+C46+C47</f>
        <v>4.62097</v>
      </c>
      <c r="D44" s="31">
        <f t="shared" si="1"/>
        <v>1.5593736818128132</v>
      </c>
    </row>
    <row r="45" spans="1:4" ht="15" customHeight="1">
      <c r="A45" s="12" t="s">
        <v>49</v>
      </c>
      <c r="B45" s="75">
        <v>60.135</v>
      </c>
      <c r="C45" s="75">
        <v>0</v>
      </c>
      <c r="D45" s="16">
        <f t="shared" si="1"/>
        <v>0</v>
      </c>
    </row>
    <row r="46" spans="1:4" ht="18" customHeight="1">
      <c r="A46" s="12" t="s">
        <v>38</v>
      </c>
      <c r="B46" s="75">
        <v>0.2</v>
      </c>
      <c r="C46" s="75">
        <v>0</v>
      </c>
      <c r="D46" s="16">
        <f t="shared" si="1"/>
        <v>0</v>
      </c>
    </row>
    <row r="47" spans="1:4" ht="17.25" customHeight="1">
      <c r="A47" s="12" t="s">
        <v>15</v>
      </c>
      <c r="B47" s="75">
        <v>236</v>
      </c>
      <c r="C47" s="75">
        <v>4.62097</v>
      </c>
      <c r="D47" s="16">
        <f t="shared" si="1"/>
        <v>1.9580381355932202</v>
      </c>
    </row>
    <row r="48" spans="1:4" ht="17.25" customHeight="1">
      <c r="A48" s="19" t="s">
        <v>39</v>
      </c>
      <c r="B48" s="30">
        <f>B49</f>
        <v>207.6</v>
      </c>
      <c r="C48" s="30">
        <f>C49</f>
        <v>40.58798</v>
      </c>
      <c r="D48" s="31">
        <f t="shared" si="1"/>
        <v>19.551050096339115</v>
      </c>
    </row>
    <row r="49" spans="1:4" ht="17.25" customHeight="1">
      <c r="A49" s="12" t="s">
        <v>39</v>
      </c>
      <c r="B49" s="75">
        <v>207.6</v>
      </c>
      <c r="C49" s="75">
        <v>40.58798</v>
      </c>
      <c r="D49" s="16">
        <f t="shared" si="1"/>
        <v>19.551050096339115</v>
      </c>
    </row>
    <row r="50" spans="1:4" ht="14.25" customHeight="1">
      <c r="A50" s="12" t="s">
        <v>0</v>
      </c>
      <c r="B50" s="75">
        <f>B29-B30</f>
        <v>0.021000000000185537</v>
      </c>
      <c r="C50" s="92">
        <f>C29-C30</f>
        <v>1.6468199999999626</v>
      </c>
      <c r="D50" s="16"/>
    </row>
    <row r="51" spans="1:4" ht="14.25" customHeight="1">
      <c r="A51" s="12"/>
      <c r="B51" s="15"/>
      <c r="C51" s="15"/>
      <c r="D51" s="16"/>
    </row>
    <row r="52" spans="1:4" ht="14.25" customHeight="1">
      <c r="A52" s="12"/>
      <c r="B52" s="15"/>
      <c r="C52" s="15"/>
      <c r="D52" s="16"/>
    </row>
    <row r="53" spans="1:4" ht="14.25" customHeight="1">
      <c r="A53" s="5" t="s">
        <v>107</v>
      </c>
      <c r="B53" s="5"/>
      <c r="C53" s="5"/>
      <c r="D53" s="5"/>
    </row>
    <row r="54" spans="1:4" ht="15.75">
      <c r="A54" s="5" t="s">
        <v>22</v>
      </c>
      <c r="B54" s="5"/>
      <c r="C54" s="5"/>
      <c r="D54" s="5"/>
    </row>
    <row r="55" spans="1:4" ht="15.75">
      <c r="A55" s="5" t="s">
        <v>3</v>
      </c>
      <c r="B55" s="5"/>
      <c r="C55" s="5" t="s">
        <v>108</v>
      </c>
      <c r="D55" s="5"/>
    </row>
    <row r="56" spans="1:4" ht="15.75">
      <c r="A56" s="10"/>
      <c r="B56" s="5"/>
      <c r="C56" s="5"/>
      <c r="D56" s="5"/>
    </row>
    <row r="57" ht="12.75">
      <c r="A57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78.25390625" style="0" customWidth="1"/>
    <col min="2" max="2" width="13.875" style="0" customWidth="1"/>
    <col min="3" max="3" width="14.125" style="0" customWidth="1"/>
    <col min="4" max="4" width="11.125" style="0" customWidth="1"/>
  </cols>
  <sheetData>
    <row r="1" spans="1:4" ht="15.75">
      <c r="A1" s="93" t="s">
        <v>23</v>
      </c>
      <c r="B1" s="93"/>
      <c r="C1" s="93"/>
      <c r="D1" s="93"/>
    </row>
    <row r="2" spans="1:4" ht="15.75">
      <c r="A2" s="93" t="s">
        <v>27</v>
      </c>
      <c r="B2" s="93"/>
      <c r="C2" s="93"/>
      <c r="D2" s="93"/>
    </row>
    <row r="3" spans="1:4" ht="15.75">
      <c r="A3" s="93" t="s">
        <v>111</v>
      </c>
      <c r="B3" s="93"/>
      <c r="C3" s="93"/>
      <c r="D3" s="93"/>
    </row>
    <row r="4" spans="1:4" ht="7.5" customHeight="1">
      <c r="A4" s="4"/>
      <c r="B4" s="4"/>
      <c r="C4" s="4"/>
      <c r="D4" s="4"/>
    </row>
    <row r="5" spans="1:4" ht="47.25">
      <c r="A5" s="6" t="s">
        <v>2</v>
      </c>
      <c r="B5" s="7" t="s">
        <v>112</v>
      </c>
      <c r="C5" s="7" t="s">
        <v>113</v>
      </c>
      <c r="D5" s="40" t="s">
        <v>4</v>
      </c>
    </row>
    <row r="6" spans="1:4" ht="9" customHeight="1">
      <c r="A6" s="25"/>
      <c r="B6" s="32"/>
      <c r="C6" s="32"/>
      <c r="D6" s="32"/>
    </row>
    <row r="7" spans="1:4" ht="15.75">
      <c r="A7" s="19" t="s">
        <v>76</v>
      </c>
      <c r="B7" s="33">
        <f>SUM(B8:B18)</f>
        <v>297</v>
      </c>
      <c r="C7" s="33">
        <f>SUM(C8:C18)</f>
        <v>29.498250000000002</v>
      </c>
      <c r="D7" s="34">
        <f>C7/B7*100</f>
        <v>9.932070707070707</v>
      </c>
    </row>
    <row r="8" spans="1:4" ht="18.75" customHeight="1">
      <c r="A8" s="12" t="s">
        <v>10</v>
      </c>
      <c r="B8" s="65">
        <v>104</v>
      </c>
      <c r="C8" s="65">
        <v>7.38028</v>
      </c>
      <c r="D8" s="18">
        <f>C8/B8*100</f>
        <v>7.0964230769230765</v>
      </c>
    </row>
    <row r="9" spans="1:4" ht="18.75" customHeight="1">
      <c r="A9" s="12" t="s">
        <v>7</v>
      </c>
      <c r="B9" s="65">
        <v>101</v>
      </c>
      <c r="C9" s="65">
        <v>1.62408</v>
      </c>
      <c r="D9" s="18">
        <f>C9/B9*100</f>
        <v>1.608</v>
      </c>
    </row>
    <row r="10" spans="1:4" ht="15" customHeight="1">
      <c r="A10" s="12" t="s">
        <v>12</v>
      </c>
      <c r="B10" s="65">
        <v>42</v>
      </c>
      <c r="C10" s="65">
        <v>0.96496</v>
      </c>
      <c r="D10" s="18">
        <f>C10/B10*100</f>
        <v>2.2975238095238097</v>
      </c>
    </row>
    <row r="11" spans="1:4" ht="46.5" customHeight="1" hidden="1">
      <c r="A11" s="12" t="s">
        <v>40</v>
      </c>
      <c r="B11" s="65"/>
      <c r="C11" s="65"/>
      <c r="D11" s="18" t="e">
        <f>C11/B11*100</f>
        <v>#DIV/0!</v>
      </c>
    </row>
    <row r="12" spans="1:4" ht="30" customHeight="1">
      <c r="A12" s="12" t="s">
        <v>43</v>
      </c>
      <c r="B12" s="65"/>
      <c r="C12" s="65">
        <v>12.96277</v>
      </c>
      <c r="D12" s="18"/>
    </row>
    <row r="13" spans="1:4" ht="23.25" customHeight="1" hidden="1">
      <c r="A13" s="12" t="s">
        <v>6</v>
      </c>
      <c r="B13" s="65"/>
      <c r="C13" s="65"/>
      <c r="D13" s="18"/>
    </row>
    <row r="14" spans="1:4" ht="31.5" customHeight="1">
      <c r="A14" s="12" t="s">
        <v>67</v>
      </c>
      <c r="B14" s="65">
        <v>6</v>
      </c>
      <c r="C14" s="65"/>
      <c r="D14" s="18">
        <f>C14/B14*100</f>
        <v>0</v>
      </c>
    </row>
    <row r="15" spans="1:4" ht="62.25" customHeight="1">
      <c r="A15" s="23" t="s">
        <v>84</v>
      </c>
      <c r="B15" s="65">
        <v>44</v>
      </c>
      <c r="C15" s="65">
        <v>6.56616</v>
      </c>
      <c r="D15" s="18"/>
    </row>
    <row r="16" spans="1:4" ht="32.25" customHeight="1">
      <c r="A16" s="12" t="s">
        <v>85</v>
      </c>
      <c r="B16" s="65"/>
      <c r="C16" s="65"/>
      <c r="D16" s="18"/>
    </row>
    <row r="17" spans="1:4" ht="31.5" customHeight="1">
      <c r="A17" s="12" t="s">
        <v>53</v>
      </c>
      <c r="B17" s="65"/>
      <c r="C17" s="65"/>
      <c r="D17" s="18"/>
    </row>
    <row r="18" spans="1:4" ht="18.75" customHeight="1">
      <c r="A18" s="12" t="s">
        <v>18</v>
      </c>
      <c r="B18" s="65"/>
      <c r="C18" s="65"/>
      <c r="D18" s="18"/>
    </row>
    <row r="19" spans="1:4" ht="16.5" customHeight="1">
      <c r="A19" s="19" t="s">
        <v>5</v>
      </c>
      <c r="B19" s="66">
        <f>B20+B21+B24+B25+B22+B23+B26</f>
        <v>1671.2589999999998</v>
      </c>
      <c r="C19" s="66">
        <f>C20+C21+C24+C25+C26+C22+C23</f>
        <v>131.144</v>
      </c>
      <c r="D19" s="34">
        <f>C19/B19*100</f>
        <v>7.847018325705353</v>
      </c>
    </row>
    <row r="20" spans="1:4" ht="30.75" customHeight="1">
      <c r="A20" s="12" t="s">
        <v>115</v>
      </c>
      <c r="B20" s="67">
        <v>1230.759</v>
      </c>
      <c r="C20" s="67">
        <v>96.5</v>
      </c>
      <c r="D20" s="18">
        <f>C20/B20*100</f>
        <v>7.840690175737086</v>
      </c>
    </row>
    <row r="21" spans="1:4" ht="18.75" customHeight="1">
      <c r="A21" s="12" t="s">
        <v>116</v>
      </c>
      <c r="B21" s="67">
        <v>100.5</v>
      </c>
      <c r="C21" s="67">
        <v>7.344</v>
      </c>
      <c r="D21" s="18">
        <f>C21/B21*100</f>
        <v>7.307462686567165</v>
      </c>
    </row>
    <row r="22" spans="1:4" ht="46.5" customHeight="1">
      <c r="A22" s="52" t="s">
        <v>117</v>
      </c>
      <c r="B22" s="67"/>
      <c r="C22" s="67"/>
      <c r="D22" s="18"/>
    </row>
    <row r="23" spans="1:4" ht="75" customHeight="1">
      <c r="A23" s="12" t="s">
        <v>120</v>
      </c>
      <c r="B23" s="67">
        <v>145</v>
      </c>
      <c r="C23" s="67"/>
      <c r="D23" s="18">
        <f>C23/B23*100</f>
        <v>0</v>
      </c>
    </row>
    <row r="24" spans="1:4" ht="59.25" customHeight="1">
      <c r="A24" s="12" t="s">
        <v>121</v>
      </c>
      <c r="B24" s="67">
        <v>194.8</v>
      </c>
      <c r="C24" s="67">
        <v>27.3</v>
      </c>
      <c r="D24" s="18">
        <f>C24/B24*100</f>
        <v>14.014373716632445</v>
      </c>
    </row>
    <row r="25" spans="1:4" ht="60" customHeight="1">
      <c r="A25" s="12" t="s">
        <v>122</v>
      </c>
      <c r="B25" s="67">
        <v>0.1</v>
      </c>
      <c r="C25" s="67"/>
      <c r="D25" s="18"/>
    </row>
    <row r="26" spans="1:4" ht="105" customHeight="1">
      <c r="A26" s="12" t="s">
        <v>123</v>
      </c>
      <c r="B26" s="67">
        <v>0.1</v>
      </c>
      <c r="C26" s="67"/>
      <c r="D26" s="18"/>
    </row>
    <row r="27" spans="1:4" ht="18" customHeight="1">
      <c r="A27" s="19" t="s">
        <v>1</v>
      </c>
      <c r="B27" s="33">
        <f>B19+B7</f>
        <v>1968.2589999999998</v>
      </c>
      <c r="C27" s="33">
        <f>C19+C7</f>
        <v>160.64225000000002</v>
      </c>
      <c r="D27" s="33">
        <f aca="true" t="shared" si="0" ref="D27:D35">C27/B27*100</f>
        <v>8.161641836770468</v>
      </c>
    </row>
    <row r="28" spans="1:4" ht="15.75" customHeight="1">
      <c r="A28" s="19" t="s">
        <v>103</v>
      </c>
      <c r="B28" s="33">
        <f>B29+B34+B36+B38+B40+B45</f>
        <v>1968.2559999999999</v>
      </c>
      <c r="C28" s="69">
        <f>C29+C34+C38+C40+C45</f>
        <v>145.50392</v>
      </c>
      <c r="D28" s="33">
        <f t="shared" si="0"/>
        <v>7.392530239968785</v>
      </c>
    </row>
    <row r="29" spans="1:4" ht="16.5" customHeight="1">
      <c r="A29" s="19" t="s">
        <v>59</v>
      </c>
      <c r="B29" s="33">
        <f>B30+B33+B32+B31</f>
        <v>1123.2</v>
      </c>
      <c r="C29" s="33">
        <f>C30+C32+C33+C31</f>
        <v>76.29282</v>
      </c>
      <c r="D29" s="33">
        <f>C29/B29*100</f>
        <v>6.792451923076924</v>
      </c>
    </row>
    <row r="30" spans="1:4" ht="45">
      <c r="A30" s="38" t="s">
        <v>34</v>
      </c>
      <c r="B30" s="17">
        <v>1083.5</v>
      </c>
      <c r="C30" s="17">
        <v>76.29282</v>
      </c>
      <c r="D30" s="18">
        <f t="shared" si="0"/>
        <v>7.041330872173512</v>
      </c>
    </row>
    <row r="31" spans="1:4" ht="15.75">
      <c r="A31" s="90" t="s">
        <v>114</v>
      </c>
      <c r="B31" s="17">
        <v>35.7</v>
      </c>
      <c r="C31" s="17">
        <v>0</v>
      </c>
      <c r="D31" s="18">
        <f t="shared" si="0"/>
        <v>0</v>
      </c>
    </row>
    <row r="32" spans="1:4" ht="13.5" customHeight="1">
      <c r="A32" s="38" t="s">
        <v>42</v>
      </c>
      <c r="B32" s="17">
        <v>1</v>
      </c>
      <c r="C32" s="17">
        <v>0</v>
      </c>
      <c r="D32" s="18">
        <v>0</v>
      </c>
    </row>
    <row r="33" spans="1:4" ht="13.5" customHeight="1">
      <c r="A33" s="12" t="s">
        <v>31</v>
      </c>
      <c r="B33" s="17">
        <v>3</v>
      </c>
      <c r="C33" s="17">
        <v>0</v>
      </c>
      <c r="D33" s="18">
        <v>0</v>
      </c>
    </row>
    <row r="34" spans="1:4" ht="18.75" customHeight="1">
      <c r="A34" s="19" t="s">
        <v>60</v>
      </c>
      <c r="B34" s="33">
        <f>B35</f>
        <v>100.5</v>
      </c>
      <c r="C34" s="33">
        <f>C35</f>
        <v>7.34328</v>
      </c>
      <c r="D34" s="34">
        <f>C34/B34*100</f>
        <v>7.306746268656717</v>
      </c>
    </row>
    <row r="35" spans="1:4" ht="13.5" customHeight="1">
      <c r="A35" s="12" t="s">
        <v>9</v>
      </c>
      <c r="B35" s="17">
        <v>100.5</v>
      </c>
      <c r="C35" s="17">
        <v>7.34328</v>
      </c>
      <c r="D35" s="18">
        <f t="shared" si="0"/>
        <v>7.306746268656717</v>
      </c>
    </row>
    <row r="36" spans="1:4" ht="0.75" customHeight="1" hidden="1">
      <c r="A36" s="19" t="s">
        <v>61</v>
      </c>
      <c r="B36" s="33">
        <f>B37</f>
        <v>0</v>
      </c>
      <c r="C36" s="33">
        <f>C37</f>
        <v>0</v>
      </c>
      <c r="D36" s="34">
        <v>0</v>
      </c>
    </row>
    <row r="37" spans="1:4" ht="28.5" customHeight="1" hidden="1">
      <c r="A37" s="12" t="s">
        <v>21</v>
      </c>
      <c r="B37" s="17">
        <v>0</v>
      </c>
      <c r="C37" s="17">
        <v>0</v>
      </c>
      <c r="D37" s="18">
        <v>0</v>
      </c>
    </row>
    <row r="38" spans="1:4" ht="15" customHeight="1">
      <c r="A38" s="19" t="s">
        <v>41</v>
      </c>
      <c r="B38" s="33">
        <f>B39</f>
        <v>339.8</v>
      </c>
      <c r="C38" s="33">
        <f>C39</f>
        <v>27.3</v>
      </c>
      <c r="D38" s="34">
        <f>C38/B38*100</f>
        <v>8.034137728075338</v>
      </c>
    </row>
    <row r="39" spans="1:4" ht="18" customHeight="1">
      <c r="A39" s="12" t="s">
        <v>102</v>
      </c>
      <c r="B39" s="17">
        <v>339.8</v>
      </c>
      <c r="C39" s="17">
        <v>27.3</v>
      </c>
      <c r="D39" s="18">
        <f>C39/B39*100</f>
        <v>8.034137728075338</v>
      </c>
    </row>
    <row r="40" spans="1:4" ht="17.25" customHeight="1">
      <c r="A40" s="19" t="s">
        <v>14</v>
      </c>
      <c r="B40" s="33">
        <f>B42+B43+B44</f>
        <v>280.256</v>
      </c>
      <c r="C40" s="33">
        <f>C42+C43+C44</f>
        <v>21.238680000000002</v>
      </c>
      <c r="D40" s="34">
        <f aca="true" t="shared" si="1" ref="D40:D46">C40/B40*100</f>
        <v>7.578314112811145</v>
      </c>
    </row>
    <row r="41" spans="1:4" ht="29.25" customHeight="1" hidden="1">
      <c r="A41" s="12" t="s">
        <v>16</v>
      </c>
      <c r="B41" s="17"/>
      <c r="C41" s="17"/>
      <c r="D41" s="18" t="e">
        <f t="shared" si="1"/>
        <v>#DIV/0!</v>
      </c>
    </row>
    <row r="42" spans="1:4" ht="14.25" customHeight="1">
      <c r="A42" s="36" t="s">
        <v>78</v>
      </c>
      <c r="B42" s="17">
        <v>129.056</v>
      </c>
      <c r="C42" s="17">
        <v>2.51837</v>
      </c>
      <c r="D42" s="18">
        <f t="shared" si="1"/>
        <v>1.9513776965038432</v>
      </c>
    </row>
    <row r="43" spans="1:4" ht="14.25" customHeight="1">
      <c r="A43" s="36" t="s">
        <v>38</v>
      </c>
      <c r="B43" s="17">
        <v>0.2</v>
      </c>
      <c r="C43" s="17">
        <v>0</v>
      </c>
      <c r="D43" s="18">
        <f t="shared" si="1"/>
        <v>0</v>
      </c>
    </row>
    <row r="44" spans="1:4" ht="14.25" customHeight="1">
      <c r="A44" s="12" t="s">
        <v>15</v>
      </c>
      <c r="B44" s="17">
        <v>151</v>
      </c>
      <c r="C44" s="17">
        <v>18.72031</v>
      </c>
      <c r="D44" s="18">
        <f t="shared" si="1"/>
        <v>12.39755629139073</v>
      </c>
    </row>
    <row r="45" spans="1:4" ht="15.75">
      <c r="A45" s="19" t="s">
        <v>72</v>
      </c>
      <c r="B45" s="33">
        <f>B46</f>
        <v>124.5</v>
      </c>
      <c r="C45" s="33">
        <f>C46</f>
        <v>13.32914</v>
      </c>
      <c r="D45" s="34">
        <f t="shared" si="1"/>
        <v>10.706136546184739</v>
      </c>
    </row>
    <row r="46" spans="1:4" ht="15" customHeight="1">
      <c r="A46" s="12" t="s">
        <v>39</v>
      </c>
      <c r="B46" s="17">
        <v>124.5</v>
      </c>
      <c r="C46" s="17">
        <v>13.32914</v>
      </c>
      <c r="D46" s="18">
        <f t="shared" si="1"/>
        <v>10.706136546184739</v>
      </c>
    </row>
    <row r="47" spans="1:4" ht="16.5" customHeight="1">
      <c r="A47" s="12" t="s">
        <v>0</v>
      </c>
      <c r="B47" s="70">
        <f>B27-B28</f>
        <v>0.0029999999999290594</v>
      </c>
      <c r="C47" s="83">
        <f>C27-C28</f>
        <v>15.138330000000025</v>
      </c>
      <c r="D47" s="17"/>
    </row>
    <row r="48" spans="1:4" ht="9" customHeight="1">
      <c r="A48" s="12"/>
      <c r="B48" s="17"/>
      <c r="C48" s="17"/>
      <c r="D48" s="17"/>
    </row>
    <row r="49" spans="1:4" ht="12" customHeight="1">
      <c r="A49" s="12"/>
      <c r="B49" s="17"/>
      <c r="C49" s="17"/>
      <c r="D49" s="17"/>
    </row>
    <row r="50" spans="1:4" ht="15.75">
      <c r="A50" s="5" t="s">
        <v>107</v>
      </c>
      <c r="B50" s="5"/>
      <c r="C50" s="5"/>
      <c r="D50" s="5"/>
    </row>
    <row r="51" spans="1:4" ht="15.75">
      <c r="A51" s="5" t="s">
        <v>22</v>
      </c>
      <c r="B51" s="5"/>
      <c r="C51" s="5"/>
      <c r="D51" s="5"/>
    </row>
    <row r="52" spans="1:4" ht="15.75">
      <c r="A52" s="5" t="s">
        <v>3</v>
      </c>
      <c r="B52" s="5"/>
      <c r="C52" s="5" t="s">
        <v>108</v>
      </c>
      <c r="D52" s="5"/>
    </row>
    <row r="53" spans="1:4" ht="15.75">
      <c r="A53" s="10"/>
      <c r="B53" s="5"/>
      <c r="C53" s="5"/>
      <c r="D53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zoomScalePageLayoutView="0" workbookViewId="0" topLeftCell="A13">
      <selection activeCell="C22" sqref="C22"/>
    </sheetView>
  </sheetViews>
  <sheetFormatPr defaultColWidth="9.00390625" defaultRowHeight="12.75"/>
  <cols>
    <col min="1" max="1" width="71.25390625" style="0" customWidth="1"/>
    <col min="2" max="2" width="13.875" style="0" customWidth="1"/>
    <col min="3" max="3" width="17.625" style="0" customWidth="1"/>
    <col min="4" max="4" width="17.75390625" style="0" customWidth="1"/>
  </cols>
  <sheetData>
    <row r="1" spans="1:4" ht="15.75">
      <c r="A1" s="93" t="s">
        <v>23</v>
      </c>
      <c r="B1" s="93"/>
      <c r="C1" s="93"/>
      <c r="D1" s="93"/>
    </row>
    <row r="2" spans="1:4" ht="15.75">
      <c r="A2" s="93" t="s">
        <v>28</v>
      </c>
      <c r="B2" s="93"/>
      <c r="C2" s="93"/>
      <c r="D2" s="93"/>
    </row>
    <row r="3" spans="1:4" ht="15.75">
      <c r="A3" s="93" t="s">
        <v>111</v>
      </c>
      <c r="B3" s="93"/>
      <c r="C3" s="93"/>
      <c r="D3" s="93"/>
    </row>
    <row r="4" spans="1:4" ht="10.5" customHeight="1">
      <c r="A4" s="4"/>
      <c r="B4" s="4"/>
      <c r="C4" s="4"/>
      <c r="D4" s="4"/>
    </row>
    <row r="5" spans="1:4" ht="50.25" customHeight="1">
      <c r="A5" s="6" t="s">
        <v>2</v>
      </c>
      <c r="B5" s="6" t="s">
        <v>112</v>
      </c>
      <c r="C5" s="7" t="s">
        <v>113</v>
      </c>
      <c r="D5" s="40" t="s">
        <v>4</v>
      </c>
    </row>
    <row r="6" spans="1:4" ht="12" customHeight="1">
      <c r="A6" s="25"/>
      <c r="B6" s="26"/>
      <c r="C6" s="26"/>
      <c r="D6" s="26"/>
    </row>
    <row r="7" spans="1:4" ht="16.5" customHeight="1">
      <c r="A7" s="19" t="s">
        <v>75</v>
      </c>
      <c r="B7" s="20">
        <f>SUM(B8:B20)</f>
        <v>1011</v>
      </c>
      <c r="C7" s="71">
        <f>C8+C9+C10+C11+C12+C13+C14+C15+C16+C20+C21+C17+C19</f>
        <v>79.28828</v>
      </c>
      <c r="D7" s="21">
        <f aca="true" t="shared" si="0" ref="D7:D13">C7/B7*100</f>
        <v>7.842559841740851</v>
      </c>
    </row>
    <row r="8" spans="1:4" ht="15">
      <c r="A8" s="12" t="s">
        <v>10</v>
      </c>
      <c r="B8" s="22">
        <v>274</v>
      </c>
      <c r="C8" s="80">
        <v>21.42972</v>
      </c>
      <c r="D8" s="14">
        <f t="shared" si="0"/>
        <v>7.821065693430657</v>
      </c>
    </row>
    <row r="9" spans="1:4" ht="15.75" customHeight="1">
      <c r="A9" s="12" t="s">
        <v>11</v>
      </c>
      <c r="B9" s="22">
        <v>3</v>
      </c>
      <c r="C9" s="80"/>
      <c r="D9" s="14">
        <f t="shared" si="0"/>
        <v>0</v>
      </c>
    </row>
    <row r="10" spans="1:4" ht="17.25" customHeight="1">
      <c r="A10" s="12" t="s">
        <v>7</v>
      </c>
      <c r="B10" s="22">
        <v>159</v>
      </c>
      <c r="C10" s="22">
        <v>2.33424</v>
      </c>
      <c r="D10" s="14">
        <f t="shared" si="0"/>
        <v>1.4680754716981133</v>
      </c>
    </row>
    <row r="11" spans="1:4" ht="15.75" customHeight="1">
      <c r="A11" s="12" t="s">
        <v>12</v>
      </c>
      <c r="B11" s="22">
        <v>471</v>
      </c>
      <c r="C11" s="22">
        <v>25.31891</v>
      </c>
      <c r="D11" s="14">
        <f t="shared" si="0"/>
        <v>5.375564755838641</v>
      </c>
    </row>
    <row r="12" spans="1:4" ht="29.25" customHeight="1" hidden="1">
      <c r="A12" s="12" t="s">
        <v>40</v>
      </c>
      <c r="B12" s="22"/>
      <c r="C12" s="22"/>
      <c r="D12" s="14" t="e">
        <f t="shared" si="0"/>
        <v>#DIV/0!</v>
      </c>
    </row>
    <row r="13" spans="1:4" ht="30.75" customHeight="1">
      <c r="A13" s="12" t="s">
        <v>20</v>
      </c>
      <c r="B13" s="22">
        <v>20</v>
      </c>
      <c r="C13" s="80">
        <v>1.74459</v>
      </c>
      <c r="D13" s="14">
        <f t="shared" si="0"/>
        <v>8.72295</v>
      </c>
    </row>
    <row r="14" spans="1:4" ht="12.75" customHeight="1" hidden="1">
      <c r="A14" s="12" t="s">
        <v>6</v>
      </c>
      <c r="B14" s="22"/>
      <c r="C14" s="22"/>
      <c r="D14" s="14"/>
    </row>
    <row r="15" spans="1:4" ht="30.75" customHeight="1">
      <c r="A15" s="12" t="s">
        <v>67</v>
      </c>
      <c r="B15" s="22">
        <v>61</v>
      </c>
      <c r="C15" s="22"/>
      <c r="D15" s="14">
        <f>C15/B15*100</f>
        <v>0</v>
      </c>
    </row>
    <row r="16" spans="1:4" ht="58.5" customHeight="1">
      <c r="A16" s="23" t="s">
        <v>84</v>
      </c>
      <c r="B16" s="22">
        <v>23</v>
      </c>
      <c r="C16" s="22">
        <v>23.55557</v>
      </c>
      <c r="D16" s="14">
        <f>C16/B16*100</f>
        <v>102.41552173913043</v>
      </c>
    </row>
    <row r="17" spans="1:4" ht="30.75" customHeight="1">
      <c r="A17" s="12" t="s">
        <v>85</v>
      </c>
      <c r="B17" s="22"/>
      <c r="C17" s="80">
        <v>4.90525</v>
      </c>
      <c r="D17" s="14"/>
    </row>
    <row r="18" spans="1:4" ht="30.75" customHeight="1">
      <c r="A18" s="12" t="s">
        <v>53</v>
      </c>
      <c r="B18" s="22"/>
      <c r="C18" s="22"/>
      <c r="D18" s="14"/>
    </row>
    <row r="19" spans="1:4" ht="45.75" customHeight="1">
      <c r="A19" s="12" t="s">
        <v>89</v>
      </c>
      <c r="B19" s="22"/>
      <c r="C19" s="22"/>
      <c r="D19" s="14"/>
    </row>
    <row r="20" spans="1:4" ht="16.5" customHeight="1">
      <c r="A20" s="12" t="s">
        <v>18</v>
      </c>
      <c r="B20" s="22"/>
      <c r="C20" s="22"/>
      <c r="D20" s="14"/>
    </row>
    <row r="21" spans="1:4" ht="0.75" customHeight="1" hidden="1">
      <c r="A21" s="51" t="s">
        <v>81</v>
      </c>
      <c r="B21" s="68"/>
      <c r="C21" s="22"/>
      <c r="D21" s="14"/>
    </row>
    <row r="22" spans="1:4" ht="15" customHeight="1">
      <c r="A22" s="19" t="s">
        <v>5</v>
      </c>
      <c r="B22" s="58">
        <f>B23+B24+B27+B28+B25+B26+B29</f>
        <v>2004.4139999999998</v>
      </c>
      <c r="C22" s="58">
        <f>C23+C24+C27+C28+C25+C26+C29</f>
        <v>157.987</v>
      </c>
      <c r="D22" s="21">
        <f>C22/B22*100</f>
        <v>7.881954526360325</v>
      </c>
    </row>
    <row r="23" spans="1:4" ht="31.5" customHeight="1">
      <c r="A23" s="12" t="s">
        <v>115</v>
      </c>
      <c r="B23" s="59">
        <v>1233.714</v>
      </c>
      <c r="C23" s="59">
        <v>102.8</v>
      </c>
      <c r="D23" s="14">
        <f>C23/B23*100</f>
        <v>8.332563300732584</v>
      </c>
    </row>
    <row r="24" spans="1:4" ht="31.5" customHeight="1">
      <c r="A24" s="12" t="s">
        <v>116</v>
      </c>
      <c r="B24" s="59">
        <v>201.5</v>
      </c>
      <c r="C24" s="59">
        <v>14.687</v>
      </c>
      <c r="D24" s="14">
        <f>C24/B24*100</f>
        <v>7.288833746898263</v>
      </c>
    </row>
    <row r="25" spans="1:4" ht="44.25" customHeight="1">
      <c r="A25" s="52" t="s">
        <v>117</v>
      </c>
      <c r="B25" s="59"/>
      <c r="C25" s="59"/>
      <c r="D25" s="14"/>
    </row>
    <row r="26" spans="1:4" ht="62.25" customHeight="1">
      <c r="A26" s="12" t="s">
        <v>120</v>
      </c>
      <c r="B26" s="59">
        <v>280</v>
      </c>
      <c r="C26" s="59"/>
      <c r="D26" s="14">
        <f>C26/B26*100</f>
        <v>0</v>
      </c>
    </row>
    <row r="27" spans="1:4" ht="59.25" customHeight="1">
      <c r="A27" s="12" t="s">
        <v>121</v>
      </c>
      <c r="B27" s="59">
        <v>289</v>
      </c>
      <c r="C27" s="59">
        <v>40.5</v>
      </c>
      <c r="D27" s="14">
        <f>C27/B27*100</f>
        <v>14.013840830449828</v>
      </c>
    </row>
    <row r="28" spans="1:4" ht="58.5" customHeight="1">
      <c r="A28" s="12" t="s">
        <v>122</v>
      </c>
      <c r="B28" s="59">
        <v>0.1</v>
      </c>
      <c r="C28" s="59"/>
      <c r="D28" s="14"/>
    </row>
    <row r="29" spans="1:4" ht="120.75" customHeight="1">
      <c r="A29" s="12" t="s">
        <v>123</v>
      </c>
      <c r="B29" s="59">
        <v>0.1</v>
      </c>
      <c r="C29" s="59"/>
      <c r="D29" s="14"/>
    </row>
    <row r="30" spans="1:4" ht="15" customHeight="1">
      <c r="A30" s="19" t="s">
        <v>1</v>
      </c>
      <c r="B30" s="20">
        <f>B22+B7</f>
        <v>3015.4139999999998</v>
      </c>
      <c r="C30" s="89">
        <f>C22+C7</f>
        <v>237.27528</v>
      </c>
      <c r="D30" s="20">
        <f aca="true" t="shared" si="1" ref="D30:D48">C30/B30*100</f>
        <v>7.86874638109394</v>
      </c>
    </row>
    <row r="31" spans="1:4" ht="15" customHeight="1">
      <c r="A31" s="19" t="s">
        <v>103</v>
      </c>
      <c r="B31" s="71">
        <f>B32+B37+B39+B42+B50+B46</f>
        <v>3015.414</v>
      </c>
      <c r="C31" s="85">
        <f>C32+C37+C39+C42+C50+C46</f>
        <v>176.46537999999998</v>
      </c>
      <c r="D31" s="20">
        <f>C31/B31*100</f>
        <v>5.852111186059359</v>
      </c>
    </row>
    <row r="32" spans="1:4" ht="15" customHeight="1">
      <c r="A32" s="19" t="s">
        <v>59</v>
      </c>
      <c r="B32" s="20">
        <f>B33+B35+B36+B34</f>
        <v>1788.8</v>
      </c>
      <c r="C32" s="20">
        <f>C33+C35+C36+C34</f>
        <v>137.58062999999999</v>
      </c>
      <c r="D32" s="21">
        <f t="shared" si="1"/>
        <v>7.691224843470483</v>
      </c>
    </row>
    <row r="33" spans="1:4" ht="43.5" customHeight="1">
      <c r="A33" s="38" t="s">
        <v>34</v>
      </c>
      <c r="B33" s="13">
        <v>1694</v>
      </c>
      <c r="C33" s="13">
        <v>137.25363</v>
      </c>
      <c r="D33" s="14">
        <f t="shared" si="1"/>
        <v>8.102339433293979</v>
      </c>
    </row>
    <row r="34" spans="1:4" ht="15">
      <c r="A34" s="90" t="s">
        <v>114</v>
      </c>
      <c r="B34" s="13">
        <v>42</v>
      </c>
      <c r="C34" s="13">
        <v>0</v>
      </c>
      <c r="D34" s="14"/>
    </row>
    <row r="35" spans="1:4" ht="15" customHeight="1">
      <c r="A35" s="38" t="s">
        <v>42</v>
      </c>
      <c r="B35" s="13">
        <v>1</v>
      </c>
      <c r="C35" s="13">
        <v>0</v>
      </c>
      <c r="D35" s="14">
        <f t="shared" si="1"/>
        <v>0</v>
      </c>
    </row>
    <row r="36" spans="1:4" ht="14.25" customHeight="1">
      <c r="A36" s="12" t="s">
        <v>31</v>
      </c>
      <c r="B36" s="13">
        <v>51.8</v>
      </c>
      <c r="C36" s="13">
        <v>0.327</v>
      </c>
      <c r="D36" s="14">
        <f t="shared" si="1"/>
        <v>0.6312741312741313</v>
      </c>
    </row>
    <row r="37" spans="1:4" ht="14.25" customHeight="1">
      <c r="A37" s="19" t="s">
        <v>60</v>
      </c>
      <c r="B37" s="20">
        <f>B38</f>
        <v>201.5</v>
      </c>
      <c r="C37" s="20">
        <f>C38</f>
        <v>0</v>
      </c>
      <c r="D37" s="21">
        <f t="shared" si="1"/>
        <v>0</v>
      </c>
    </row>
    <row r="38" spans="1:4" ht="14.25" customHeight="1">
      <c r="A38" s="12" t="s">
        <v>9</v>
      </c>
      <c r="B38" s="13">
        <v>201.5</v>
      </c>
      <c r="C38" s="13">
        <v>0</v>
      </c>
      <c r="D38" s="14">
        <f t="shared" si="1"/>
        <v>0</v>
      </c>
    </row>
    <row r="39" spans="1:4" ht="14.25" customHeight="1" hidden="1">
      <c r="A39" s="19" t="s">
        <v>35</v>
      </c>
      <c r="B39" s="20">
        <f>B40+B41</f>
        <v>0</v>
      </c>
      <c r="C39" s="20">
        <f>C40+C41</f>
        <v>0</v>
      </c>
      <c r="D39" s="21">
        <v>0</v>
      </c>
    </row>
    <row r="40" spans="1:4" ht="27.75" customHeight="1" hidden="1">
      <c r="A40" s="12" t="s">
        <v>21</v>
      </c>
      <c r="B40" s="13">
        <v>0</v>
      </c>
      <c r="C40" s="13">
        <v>0</v>
      </c>
      <c r="D40" s="14">
        <v>0</v>
      </c>
    </row>
    <row r="41" spans="1:4" ht="15.75" customHeight="1" hidden="1">
      <c r="A41" s="12" t="s">
        <v>55</v>
      </c>
      <c r="B41" s="13"/>
      <c r="C41" s="13"/>
      <c r="D41" s="14"/>
    </row>
    <row r="42" spans="1:4" ht="15.75" customHeight="1">
      <c r="A42" s="19" t="s">
        <v>41</v>
      </c>
      <c r="B42" s="20">
        <f>B44+B45+B43</f>
        <v>569</v>
      </c>
      <c r="C42" s="20">
        <f>C44+C45+C43</f>
        <v>0</v>
      </c>
      <c r="D42" s="21">
        <f t="shared" si="1"/>
        <v>0</v>
      </c>
    </row>
    <row r="43" spans="1:4" ht="14.25" customHeight="1" hidden="1">
      <c r="A43" s="46" t="s">
        <v>73</v>
      </c>
      <c r="B43" s="13">
        <v>0</v>
      </c>
      <c r="C43" s="13">
        <v>0</v>
      </c>
      <c r="D43" s="14">
        <v>0</v>
      </c>
    </row>
    <row r="44" spans="1:4" ht="15">
      <c r="A44" s="12" t="s">
        <v>102</v>
      </c>
      <c r="B44" s="13">
        <v>569</v>
      </c>
      <c r="C44" s="72">
        <v>0</v>
      </c>
      <c r="D44" s="14">
        <f t="shared" si="1"/>
        <v>0</v>
      </c>
    </row>
    <row r="45" spans="1:4" ht="15">
      <c r="A45" s="57" t="s">
        <v>50</v>
      </c>
      <c r="B45" s="13">
        <v>0</v>
      </c>
      <c r="C45" s="13">
        <v>0</v>
      </c>
      <c r="D45" s="14">
        <v>0</v>
      </c>
    </row>
    <row r="46" spans="1:4" ht="15.75" customHeight="1">
      <c r="A46" s="19" t="s">
        <v>14</v>
      </c>
      <c r="B46" s="20">
        <f>B47+B48+B49</f>
        <v>383.31399999999996</v>
      </c>
      <c r="C46" s="20">
        <f>C47+C48+C49</f>
        <v>32.81966</v>
      </c>
      <c r="D46" s="14">
        <f t="shared" si="1"/>
        <v>8.562082261540148</v>
      </c>
    </row>
    <row r="47" spans="1:4" ht="15.75" customHeight="1">
      <c r="A47" s="12" t="s">
        <v>49</v>
      </c>
      <c r="B47" s="13">
        <v>176.114</v>
      </c>
      <c r="C47" s="13">
        <v>0</v>
      </c>
      <c r="D47" s="14">
        <f t="shared" si="1"/>
        <v>0</v>
      </c>
    </row>
    <row r="48" spans="1:4" ht="15">
      <c r="A48" s="36" t="s">
        <v>38</v>
      </c>
      <c r="B48" s="13">
        <v>0.2</v>
      </c>
      <c r="C48" s="13">
        <v>0</v>
      </c>
      <c r="D48" s="14">
        <f t="shared" si="1"/>
        <v>0</v>
      </c>
    </row>
    <row r="49" spans="1:4" ht="15.75" customHeight="1">
      <c r="A49" s="12" t="s">
        <v>15</v>
      </c>
      <c r="B49" s="13">
        <v>207</v>
      </c>
      <c r="C49" s="13">
        <v>32.81966</v>
      </c>
      <c r="D49" s="14">
        <f>C49/B49*100</f>
        <v>15.854908212560387</v>
      </c>
    </row>
    <row r="50" spans="1:4" ht="15.75" customHeight="1">
      <c r="A50" s="19" t="s">
        <v>39</v>
      </c>
      <c r="B50" s="20">
        <f>B51</f>
        <v>72.8</v>
      </c>
      <c r="C50" s="20">
        <f>C51</f>
        <v>6.06509</v>
      </c>
      <c r="D50" s="21">
        <f>C50/B50*100</f>
        <v>8.331167582417583</v>
      </c>
    </row>
    <row r="51" spans="1:4" ht="15.75" customHeight="1">
      <c r="A51" s="12" t="s">
        <v>39</v>
      </c>
      <c r="B51" s="13">
        <v>72.8</v>
      </c>
      <c r="C51" s="13">
        <v>6.06509</v>
      </c>
      <c r="D51" s="14">
        <f>C51/B51*100</f>
        <v>8.331167582417583</v>
      </c>
    </row>
    <row r="52" spans="1:4" ht="15" customHeight="1">
      <c r="A52" s="12" t="s">
        <v>0</v>
      </c>
      <c r="B52" s="13">
        <f>B30-B31</f>
        <v>0</v>
      </c>
      <c r="C52" s="82">
        <f>C30-C31</f>
        <v>60.80990000000003</v>
      </c>
      <c r="D52" s="13"/>
    </row>
    <row r="53" spans="1:4" ht="15" customHeight="1">
      <c r="A53" s="5"/>
      <c r="B53" s="24"/>
      <c r="C53" s="24"/>
      <c r="D53" s="14"/>
    </row>
    <row r="54" spans="1:4" ht="14.25" customHeight="1">
      <c r="A54" s="5" t="s">
        <v>107</v>
      </c>
      <c r="B54" s="5"/>
      <c r="C54" s="5"/>
      <c r="D54" s="5"/>
    </row>
    <row r="55" spans="1:4" ht="18" customHeight="1">
      <c r="A55" s="5" t="s">
        <v>22</v>
      </c>
      <c r="B55" s="5"/>
      <c r="C55" s="5"/>
      <c r="D55" s="5"/>
    </row>
    <row r="56" spans="1:4" ht="15.75">
      <c r="A56" s="5" t="s">
        <v>3</v>
      </c>
      <c r="B56" s="5"/>
      <c r="C56" s="5" t="s">
        <v>108</v>
      </c>
      <c r="D56" s="5"/>
    </row>
    <row r="57" spans="1:4" ht="15.75">
      <c r="A57" s="10"/>
      <c r="B57" s="5"/>
      <c r="C57" s="5"/>
      <c r="D57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6">
      <selection activeCell="C29" sqref="C29"/>
    </sheetView>
  </sheetViews>
  <sheetFormatPr defaultColWidth="9.00390625" defaultRowHeight="12.75"/>
  <cols>
    <col min="1" max="1" width="77.125" style="0" customWidth="1"/>
    <col min="2" max="2" width="13.625" style="0" customWidth="1"/>
    <col min="3" max="3" width="15.75390625" style="0" customWidth="1"/>
    <col min="4" max="4" width="11.75390625" style="0" customWidth="1"/>
  </cols>
  <sheetData>
    <row r="1" spans="1:4" ht="15.75">
      <c r="A1" s="93" t="s">
        <v>23</v>
      </c>
      <c r="B1" s="93"/>
      <c r="C1" s="93"/>
      <c r="D1" s="93"/>
    </row>
    <row r="2" spans="1:4" ht="15.75">
      <c r="A2" s="93" t="s">
        <v>29</v>
      </c>
      <c r="B2" s="93"/>
      <c r="C2" s="93"/>
      <c r="D2" s="93"/>
    </row>
    <row r="3" spans="1:5" ht="15.75">
      <c r="A3" s="93" t="s">
        <v>111</v>
      </c>
      <c r="B3" s="93"/>
      <c r="C3" s="93"/>
      <c r="D3" s="93"/>
      <c r="E3" s="93"/>
    </row>
    <row r="4" spans="1:4" ht="8.25" customHeight="1">
      <c r="A4" s="4"/>
      <c r="B4" s="4"/>
      <c r="C4" s="4"/>
      <c r="D4" s="4"/>
    </row>
    <row r="5" spans="1:4" ht="48" customHeight="1">
      <c r="A5" s="6" t="s">
        <v>2</v>
      </c>
      <c r="B5" s="7" t="s">
        <v>112</v>
      </c>
      <c r="C5" s="7" t="s">
        <v>113</v>
      </c>
      <c r="D5" s="40" t="s">
        <v>4</v>
      </c>
    </row>
    <row r="6" spans="1:4" ht="13.5" customHeight="1">
      <c r="A6" s="25"/>
      <c r="B6" s="26"/>
      <c r="C6" s="26"/>
      <c r="D6" s="26"/>
    </row>
    <row r="7" spans="1:4" ht="15" customHeight="1">
      <c r="A7" s="35" t="s">
        <v>76</v>
      </c>
      <c r="B7" s="28">
        <f>SUM(B8:B19)</f>
        <v>1585</v>
      </c>
      <c r="C7" s="28">
        <f>SUM(C8:C19)</f>
        <v>179.00829</v>
      </c>
      <c r="D7" s="29">
        <f>C7/B7*100</f>
        <v>11.293898422712934</v>
      </c>
    </row>
    <row r="8" spans="1:4" ht="16.5" customHeight="1">
      <c r="A8" s="12" t="s">
        <v>10</v>
      </c>
      <c r="B8" s="60">
        <v>710</v>
      </c>
      <c r="C8" s="60">
        <v>54.77351</v>
      </c>
      <c r="D8" s="9">
        <f>C8/B8*100</f>
        <v>7.714578873239438</v>
      </c>
    </row>
    <row r="9" spans="1:4" ht="19.5" customHeight="1">
      <c r="A9" s="12" t="s">
        <v>11</v>
      </c>
      <c r="B9" s="60"/>
      <c r="C9" s="60"/>
      <c r="D9" s="9"/>
    </row>
    <row r="10" spans="1:4" ht="15.75" customHeight="1">
      <c r="A10" s="12" t="s">
        <v>7</v>
      </c>
      <c r="B10" s="60">
        <v>125</v>
      </c>
      <c r="C10" s="60">
        <v>2.73265</v>
      </c>
      <c r="D10" s="9">
        <f>C10/B10*100</f>
        <v>2.1861200000000003</v>
      </c>
    </row>
    <row r="11" spans="1:4" ht="18" customHeight="1">
      <c r="A11" s="12" t="s">
        <v>12</v>
      </c>
      <c r="B11" s="60">
        <v>561</v>
      </c>
      <c r="C11" s="60">
        <v>104.59928</v>
      </c>
      <c r="D11" s="9">
        <f>C11/B11*100</f>
        <v>18.645147950089125</v>
      </c>
    </row>
    <row r="12" spans="1:4" ht="0.75" customHeight="1" hidden="1">
      <c r="A12" s="12" t="s">
        <v>40</v>
      </c>
      <c r="B12" s="60"/>
      <c r="C12" s="60"/>
      <c r="D12" s="9"/>
    </row>
    <row r="13" spans="1:4" ht="32.25" customHeight="1">
      <c r="A13" s="12" t="s">
        <v>20</v>
      </c>
      <c r="B13" s="60"/>
      <c r="C13" s="60"/>
      <c r="D13" s="9"/>
    </row>
    <row r="14" spans="1:4" ht="32.25" customHeight="1">
      <c r="A14" s="12" t="s">
        <v>67</v>
      </c>
      <c r="B14" s="60">
        <v>46</v>
      </c>
      <c r="C14" s="60"/>
      <c r="D14" s="9">
        <f>C14/B14*100</f>
        <v>0</v>
      </c>
    </row>
    <row r="15" spans="1:4" ht="60" customHeight="1">
      <c r="A15" s="23" t="s">
        <v>84</v>
      </c>
      <c r="B15" s="60">
        <v>143</v>
      </c>
      <c r="C15" s="60">
        <v>16.90285</v>
      </c>
      <c r="D15" s="9">
        <f>C15/B15*100</f>
        <v>11.820174825174826</v>
      </c>
    </row>
    <row r="16" spans="1:4" ht="30" customHeight="1">
      <c r="A16" s="12" t="s">
        <v>85</v>
      </c>
      <c r="B16" s="60"/>
      <c r="C16" s="60"/>
      <c r="D16" s="9"/>
    </row>
    <row r="17" spans="1:4" ht="31.5" customHeight="1" hidden="1">
      <c r="A17" s="12" t="s">
        <v>53</v>
      </c>
      <c r="B17" s="60"/>
      <c r="C17" s="60"/>
      <c r="D17" s="9"/>
    </row>
    <row r="18" spans="1:4" ht="48" customHeight="1" hidden="1">
      <c r="A18" s="12" t="s">
        <v>77</v>
      </c>
      <c r="B18" s="60"/>
      <c r="C18" s="60"/>
      <c r="D18" s="9"/>
    </row>
    <row r="19" spans="1:4" ht="21" customHeight="1" hidden="1">
      <c r="A19" s="12" t="s">
        <v>18</v>
      </c>
      <c r="B19" s="60"/>
      <c r="C19" s="60"/>
      <c r="D19" s="9"/>
    </row>
    <row r="20" spans="1:4" ht="19.5" customHeight="1">
      <c r="A20" s="35" t="s">
        <v>5</v>
      </c>
      <c r="B20" s="61">
        <f>B21+B22+B25+B23+B24+B26+B27+B28</f>
        <v>358.4200000000001</v>
      </c>
      <c r="C20" s="61">
        <f>C21+C22+C25+C23+C24+C26+C27+C28</f>
        <v>27.387</v>
      </c>
      <c r="D20" s="29">
        <f>C20/B20*100</f>
        <v>7.641035656492382</v>
      </c>
    </row>
    <row r="21" spans="1:4" ht="30.75" customHeight="1">
      <c r="A21" s="12" t="s">
        <v>115</v>
      </c>
      <c r="B21" s="62"/>
      <c r="C21" s="62"/>
      <c r="D21" s="9"/>
    </row>
    <row r="22" spans="1:4" ht="21" customHeight="1">
      <c r="A22" s="12" t="s">
        <v>116</v>
      </c>
      <c r="B22" s="62">
        <v>100.5</v>
      </c>
      <c r="C22" s="62">
        <v>14.687</v>
      </c>
      <c r="D22" s="9">
        <f>C22/B22*100</f>
        <v>14.613930348258705</v>
      </c>
    </row>
    <row r="23" spans="1:4" ht="43.5" customHeight="1">
      <c r="A23" s="52" t="s">
        <v>117</v>
      </c>
      <c r="B23" s="62"/>
      <c r="C23" s="62"/>
      <c r="D23" s="9"/>
    </row>
    <row r="24" spans="1:4" ht="73.5" customHeight="1">
      <c r="A24" s="12" t="s">
        <v>120</v>
      </c>
      <c r="B24" s="62">
        <v>143</v>
      </c>
      <c r="C24" s="62"/>
      <c r="D24" s="9">
        <f>C24/B24*100</f>
        <v>0</v>
      </c>
    </row>
    <row r="25" spans="1:4" ht="30" customHeight="1">
      <c r="A25" s="12" t="s">
        <v>121</v>
      </c>
      <c r="B25" s="62">
        <v>54.8</v>
      </c>
      <c r="C25" s="62">
        <v>7.7</v>
      </c>
      <c r="D25" s="9">
        <f>C25/B25*100</f>
        <v>14.051094890510951</v>
      </c>
    </row>
    <row r="26" spans="1:4" ht="63" customHeight="1">
      <c r="A26" s="12" t="s">
        <v>122</v>
      </c>
      <c r="B26" s="62">
        <v>0.1</v>
      </c>
      <c r="C26" s="62"/>
      <c r="D26" s="9">
        <f>C26/B26*100</f>
        <v>0</v>
      </c>
    </row>
    <row r="27" spans="1:4" ht="102.75" customHeight="1">
      <c r="A27" s="12" t="s">
        <v>123</v>
      </c>
      <c r="B27" s="62">
        <v>0.1</v>
      </c>
      <c r="C27" s="62"/>
      <c r="D27" s="9">
        <f>C27/B27*100</f>
        <v>0</v>
      </c>
    </row>
    <row r="28" spans="1:4" ht="34.5" customHeight="1">
      <c r="A28" s="12" t="s">
        <v>126</v>
      </c>
      <c r="B28" s="62">
        <v>59.92</v>
      </c>
      <c r="C28" s="62">
        <v>5</v>
      </c>
      <c r="D28" s="9"/>
    </row>
    <row r="29" spans="1:4" ht="18.75" customHeight="1">
      <c r="A29" s="35" t="s">
        <v>1</v>
      </c>
      <c r="B29" s="28">
        <f>B20+B7</f>
        <v>1943.42</v>
      </c>
      <c r="C29" s="28">
        <f>C20+C7</f>
        <v>206.39529</v>
      </c>
      <c r="D29" s="29">
        <f>C29/B29*100</f>
        <v>10.620210247913471</v>
      </c>
    </row>
    <row r="30" spans="1:4" ht="15.75">
      <c r="A30" s="35" t="s">
        <v>8</v>
      </c>
      <c r="B30" s="73">
        <f>B31+B36+B38+B40+B43</f>
        <v>1943.42</v>
      </c>
      <c r="C30" s="73">
        <f>C31+C36+C40+C43</f>
        <v>92.01879</v>
      </c>
      <c r="D30" s="29">
        <f>C30/B30*100</f>
        <v>4.7348895246524165</v>
      </c>
    </row>
    <row r="31" spans="1:4" ht="15.75">
      <c r="A31" s="35" t="s">
        <v>59</v>
      </c>
      <c r="B31" s="28">
        <f>B32+B34+B35+B33</f>
        <v>1262</v>
      </c>
      <c r="C31" s="28">
        <f>C32+C34+C35+C33</f>
        <v>59.67023</v>
      </c>
      <c r="D31" s="29">
        <f>C31/B31*100</f>
        <v>4.728227416798732</v>
      </c>
    </row>
    <row r="32" spans="1:4" ht="44.25" customHeight="1">
      <c r="A32" s="38" t="s">
        <v>34</v>
      </c>
      <c r="B32" s="50">
        <v>1165.2</v>
      </c>
      <c r="C32" s="50">
        <v>59.67023</v>
      </c>
      <c r="D32" s="9">
        <f>C32/B32*100</f>
        <v>5.12102900789564</v>
      </c>
    </row>
    <row r="33" spans="1:4" ht="15.75">
      <c r="A33" s="90" t="s">
        <v>114</v>
      </c>
      <c r="B33" s="50">
        <v>39.1</v>
      </c>
      <c r="C33" s="50">
        <v>0</v>
      </c>
      <c r="D33" s="9"/>
    </row>
    <row r="34" spans="1:4" ht="15" customHeight="1">
      <c r="A34" s="38" t="s">
        <v>42</v>
      </c>
      <c r="B34" s="50">
        <v>1</v>
      </c>
      <c r="C34" s="50">
        <v>0</v>
      </c>
      <c r="D34" s="9">
        <v>0</v>
      </c>
    </row>
    <row r="35" spans="1:4" ht="15" customHeight="1">
      <c r="A35" s="12" t="s">
        <v>31</v>
      </c>
      <c r="B35" s="50">
        <v>56.7</v>
      </c>
      <c r="C35" s="50">
        <v>0</v>
      </c>
      <c r="D35" s="9">
        <v>0</v>
      </c>
    </row>
    <row r="36" spans="1:4" ht="16.5" customHeight="1">
      <c r="A36" s="35" t="s">
        <v>60</v>
      </c>
      <c r="B36" s="28">
        <f>B37</f>
        <v>100.5</v>
      </c>
      <c r="C36" s="28">
        <f>C37</f>
        <v>3.05025</v>
      </c>
      <c r="D36" s="29">
        <f>C36/B36*100</f>
        <v>3.0350746268656716</v>
      </c>
    </row>
    <row r="37" spans="1:4" ht="15" customHeight="1">
      <c r="A37" s="12" t="s">
        <v>9</v>
      </c>
      <c r="B37" s="50">
        <v>100.5</v>
      </c>
      <c r="C37" s="50">
        <v>3.05025</v>
      </c>
      <c r="D37" s="9">
        <f>C37/B37*100</f>
        <v>3.0350746268656716</v>
      </c>
    </row>
    <row r="38" spans="1:4" ht="30.75" customHeight="1" hidden="1">
      <c r="A38" s="35" t="s">
        <v>70</v>
      </c>
      <c r="B38" s="28">
        <v>0</v>
      </c>
      <c r="C38" s="28">
        <v>0</v>
      </c>
      <c r="D38" s="29">
        <v>0</v>
      </c>
    </row>
    <row r="39" spans="1:4" ht="31.5" customHeight="1" hidden="1">
      <c r="A39" s="12" t="s">
        <v>71</v>
      </c>
      <c r="B39" s="50">
        <v>0</v>
      </c>
      <c r="C39" s="50">
        <v>0</v>
      </c>
      <c r="D39" s="9">
        <v>0</v>
      </c>
    </row>
    <row r="40" spans="1:4" ht="15.75" customHeight="1">
      <c r="A40" s="35" t="s">
        <v>41</v>
      </c>
      <c r="B40" s="28">
        <f>B41+B42</f>
        <v>197.8</v>
      </c>
      <c r="C40" s="28">
        <f>C41+C42</f>
        <v>0</v>
      </c>
      <c r="D40" s="29">
        <f aca="true" t="shared" si="0" ref="D40:D46">C40/B40*100</f>
        <v>0</v>
      </c>
    </row>
    <row r="41" spans="1:4" ht="15" customHeight="1">
      <c r="A41" s="12" t="s">
        <v>102</v>
      </c>
      <c r="B41" s="50">
        <v>197.8</v>
      </c>
      <c r="C41" s="50">
        <v>0</v>
      </c>
      <c r="D41" s="9">
        <f t="shared" si="0"/>
        <v>0</v>
      </c>
    </row>
    <row r="42" spans="1:4" ht="15" customHeight="1">
      <c r="A42" s="12" t="s">
        <v>50</v>
      </c>
      <c r="B42" s="50">
        <v>0</v>
      </c>
      <c r="C42" s="50">
        <v>0</v>
      </c>
      <c r="D42" s="9">
        <v>0</v>
      </c>
    </row>
    <row r="43" spans="1:4" ht="15.75" customHeight="1">
      <c r="A43" s="35" t="s">
        <v>80</v>
      </c>
      <c r="B43" s="28">
        <f>B44+B45+B46</f>
        <v>383.12</v>
      </c>
      <c r="C43" s="28">
        <f>C44+C45+C46</f>
        <v>29.29831</v>
      </c>
      <c r="D43" s="29">
        <f t="shared" si="0"/>
        <v>7.647293276258092</v>
      </c>
    </row>
    <row r="44" spans="1:4" ht="16.5" customHeight="1">
      <c r="A44" s="12" t="s">
        <v>79</v>
      </c>
      <c r="B44" s="50">
        <v>302.92</v>
      </c>
      <c r="C44" s="50">
        <v>19.09635</v>
      </c>
      <c r="D44" s="9">
        <f>C44/B44*100</f>
        <v>6.304090188828734</v>
      </c>
    </row>
    <row r="45" spans="1:4" ht="15.75" customHeight="1">
      <c r="A45" s="12" t="s">
        <v>38</v>
      </c>
      <c r="B45" s="50">
        <v>0.2</v>
      </c>
      <c r="C45" s="50">
        <v>0</v>
      </c>
      <c r="D45" s="9">
        <f t="shared" si="0"/>
        <v>0</v>
      </c>
    </row>
    <row r="46" spans="1:4" ht="15.75" customHeight="1">
      <c r="A46" s="12" t="s">
        <v>15</v>
      </c>
      <c r="B46" s="50">
        <v>80</v>
      </c>
      <c r="C46" s="50">
        <v>10.20196</v>
      </c>
      <c r="D46" s="9">
        <f t="shared" si="0"/>
        <v>12.752449999999998</v>
      </c>
    </row>
    <row r="47" spans="1:4" ht="15.75" customHeight="1">
      <c r="A47" s="12" t="s">
        <v>0</v>
      </c>
      <c r="B47" s="50">
        <f>B29-B30</f>
        <v>0</v>
      </c>
      <c r="C47" s="74">
        <f>C29-C30</f>
        <v>114.3765</v>
      </c>
      <c r="D47" s="45"/>
    </row>
    <row r="48" spans="1:4" ht="15.75" customHeight="1">
      <c r="A48" s="11"/>
      <c r="B48" s="8"/>
      <c r="C48" s="8"/>
      <c r="D48" s="9"/>
    </row>
    <row r="49" spans="1:4" ht="15.75">
      <c r="A49" s="5" t="s">
        <v>107</v>
      </c>
      <c r="B49" s="5"/>
      <c r="C49" s="5"/>
      <c r="D49" s="5"/>
    </row>
    <row r="50" spans="1:4" ht="15.75">
      <c r="A50" s="5" t="s">
        <v>22</v>
      </c>
      <c r="B50" s="5"/>
      <c r="C50" s="5"/>
      <c r="D50" s="5"/>
    </row>
    <row r="51" spans="1:4" ht="15.75">
      <c r="A51" s="5" t="s">
        <v>3</v>
      </c>
      <c r="B51" s="5"/>
      <c r="C51" s="5" t="s">
        <v>108</v>
      </c>
      <c r="D51" s="5"/>
    </row>
    <row r="52" spans="1:4" ht="15.75">
      <c r="A52" s="10"/>
      <c r="B52" s="5"/>
      <c r="C52" s="5"/>
      <c r="D52" s="5"/>
    </row>
    <row r="53" ht="12.75">
      <c r="A53" s="3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1">
      <selection activeCell="C48" sqref="C48"/>
    </sheetView>
  </sheetViews>
  <sheetFormatPr defaultColWidth="9.00390625" defaultRowHeight="12.75"/>
  <cols>
    <col min="1" max="1" width="68.125" style="2" customWidth="1"/>
    <col min="2" max="2" width="16.625" style="0" customWidth="1"/>
    <col min="3" max="3" width="17.625" style="0" customWidth="1"/>
    <col min="4" max="4" width="14.25390625" style="0" customWidth="1"/>
  </cols>
  <sheetData>
    <row r="1" spans="1:4" ht="15.75">
      <c r="A1" s="93" t="s">
        <v>23</v>
      </c>
      <c r="B1" s="93"/>
      <c r="C1" s="93"/>
      <c r="D1" s="93"/>
    </row>
    <row r="2" spans="1:4" ht="15.75">
      <c r="A2" s="93" t="s">
        <v>30</v>
      </c>
      <c r="B2" s="93"/>
      <c r="C2" s="93"/>
      <c r="D2" s="93"/>
    </row>
    <row r="3" spans="1:4" ht="15.75">
      <c r="A3" s="93" t="s">
        <v>111</v>
      </c>
      <c r="B3" s="93"/>
      <c r="C3" s="93"/>
      <c r="D3" s="93"/>
    </row>
    <row r="4" spans="1:4" ht="9.75" customHeight="1">
      <c r="A4" s="4"/>
      <c r="B4" s="4"/>
      <c r="C4" s="4"/>
      <c r="D4" s="4"/>
    </row>
    <row r="5" spans="1:4" ht="35.25" customHeight="1">
      <c r="A5" s="6" t="s">
        <v>2</v>
      </c>
      <c r="B5" s="7" t="s">
        <v>112</v>
      </c>
      <c r="C5" s="7" t="s">
        <v>113</v>
      </c>
      <c r="D5" s="40" t="s">
        <v>4</v>
      </c>
    </row>
    <row r="6" spans="1:4" ht="14.25" customHeight="1">
      <c r="A6" s="39">
        <v>1</v>
      </c>
      <c r="B6" s="7">
        <v>2</v>
      </c>
      <c r="C6" s="7">
        <v>3</v>
      </c>
      <c r="D6" s="40">
        <v>4</v>
      </c>
    </row>
    <row r="7" spans="1:4" ht="16.5" customHeight="1">
      <c r="A7" s="25"/>
      <c r="B7" s="26"/>
      <c r="C7" s="26"/>
      <c r="D7" s="32"/>
    </row>
    <row r="8" spans="1:4" ht="17.25" customHeight="1">
      <c r="A8" s="19" t="s">
        <v>75</v>
      </c>
      <c r="B8" s="33">
        <f>SUM(B9:B23)</f>
        <v>27080</v>
      </c>
      <c r="C8" s="33">
        <f>SUM(C9:C23)</f>
        <v>1698.0203499999996</v>
      </c>
      <c r="D8" s="34">
        <f aca="true" t="shared" si="0" ref="D8:D21">C8/B8*100</f>
        <v>6.270385339734119</v>
      </c>
    </row>
    <row r="9" spans="1:4" ht="15.75" customHeight="1">
      <c r="A9" s="12" t="s">
        <v>10</v>
      </c>
      <c r="B9" s="65">
        <v>19783</v>
      </c>
      <c r="C9" s="65">
        <v>1434.4504</v>
      </c>
      <c r="D9" s="18">
        <f>C9/B9*100</f>
        <v>7.250924531163119</v>
      </c>
    </row>
    <row r="10" spans="1:4" ht="15.75" customHeight="1">
      <c r="A10" s="12" t="s">
        <v>11</v>
      </c>
      <c r="B10" s="65">
        <v>94</v>
      </c>
      <c r="C10" s="65"/>
      <c r="D10" s="18">
        <f>C10/B10*100</f>
        <v>0</v>
      </c>
    </row>
    <row r="11" spans="1:4" ht="15.75" customHeight="1">
      <c r="A11" s="12" t="s">
        <v>68</v>
      </c>
      <c r="B11" s="65">
        <v>2196</v>
      </c>
      <c r="C11" s="65">
        <v>15.78876</v>
      </c>
      <c r="D11" s="18">
        <f t="shared" si="0"/>
        <v>0.7189781420765027</v>
      </c>
    </row>
    <row r="12" spans="1:4" ht="17.25" customHeight="1">
      <c r="A12" s="12" t="s">
        <v>12</v>
      </c>
      <c r="B12" s="65">
        <v>4048</v>
      </c>
      <c r="C12" s="65">
        <v>149.53534</v>
      </c>
      <c r="D12" s="18">
        <f t="shared" si="0"/>
        <v>3.694054841897233</v>
      </c>
    </row>
    <row r="13" spans="1:4" ht="19.5" customHeight="1" hidden="1">
      <c r="A13" s="12" t="s">
        <v>13</v>
      </c>
      <c r="B13" s="65"/>
      <c r="C13" s="65"/>
      <c r="D13" s="18"/>
    </row>
    <row r="14" spans="1:4" ht="45" customHeight="1">
      <c r="A14" s="12" t="s">
        <v>90</v>
      </c>
      <c r="B14" s="65">
        <v>550</v>
      </c>
      <c r="C14" s="65">
        <v>63.44518</v>
      </c>
      <c r="D14" s="18">
        <f t="shared" si="0"/>
        <v>11.535487272727272</v>
      </c>
    </row>
    <row r="15" spans="1:4" ht="30" customHeight="1">
      <c r="A15" s="12" t="s">
        <v>82</v>
      </c>
      <c r="B15" s="65">
        <v>11</v>
      </c>
      <c r="C15" s="65">
        <v>0.30912</v>
      </c>
      <c r="D15" s="18">
        <f t="shared" si="0"/>
        <v>2.8101818181818183</v>
      </c>
    </row>
    <row r="16" spans="1:4" ht="27.75" customHeight="1" hidden="1">
      <c r="A16" s="12" t="s">
        <v>62</v>
      </c>
      <c r="B16" s="65"/>
      <c r="C16" s="65"/>
      <c r="D16" s="18"/>
    </row>
    <row r="17" spans="1:4" ht="31.5" customHeight="1">
      <c r="A17" s="12" t="s">
        <v>83</v>
      </c>
      <c r="B17" s="65">
        <v>376</v>
      </c>
      <c r="C17" s="84">
        <v>0.8815</v>
      </c>
      <c r="D17" s="18">
        <f t="shared" si="0"/>
        <v>0.23444148936170212</v>
      </c>
    </row>
    <row r="18" spans="1:4" ht="27.75" customHeight="1">
      <c r="A18" s="53" t="s">
        <v>92</v>
      </c>
      <c r="B18" s="65">
        <v>22</v>
      </c>
      <c r="C18" s="65">
        <v>4.39539</v>
      </c>
      <c r="D18" s="18"/>
    </row>
    <row r="19" spans="1:4" ht="31.5" customHeight="1">
      <c r="A19" s="12" t="s">
        <v>87</v>
      </c>
      <c r="B19" s="65"/>
      <c r="C19" s="84"/>
      <c r="D19" s="18"/>
    </row>
    <row r="20" spans="1:4" ht="30.75" customHeight="1" hidden="1">
      <c r="A20" s="12" t="s">
        <v>86</v>
      </c>
      <c r="B20" s="65"/>
      <c r="C20" s="65"/>
      <c r="D20" s="18" t="e">
        <f t="shared" si="0"/>
        <v>#DIV/0!</v>
      </c>
    </row>
    <row r="21" spans="1:4" ht="48" customHeight="1" hidden="1">
      <c r="A21" s="54" t="s">
        <v>91</v>
      </c>
      <c r="B21" s="65"/>
      <c r="C21" s="65"/>
      <c r="D21" s="18" t="e">
        <f t="shared" si="0"/>
        <v>#DIV/0!</v>
      </c>
    </row>
    <row r="22" spans="1:4" ht="31.5" customHeight="1" hidden="1">
      <c r="A22" s="12" t="s">
        <v>110</v>
      </c>
      <c r="B22" s="65"/>
      <c r="C22" s="65"/>
      <c r="D22" s="18"/>
    </row>
    <row r="23" spans="1:4" ht="14.25" customHeight="1">
      <c r="A23" s="12" t="s">
        <v>63</v>
      </c>
      <c r="B23" s="65"/>
      <c r="C23" s="65">
        <v>29.21466</v>
      </c>
      <c r="D23" s="18"/>
    </row>
    <row r="24" spans="1:4" ht="18.75" customHeight="1">
      <c r="A24" s="19" t="s">
        <v>5</v>
      </c>
      <c r="B24" s="66">
        <f>B25</f>
        <v>2575</v>
      </c>
      <c r="C24" s="66">
        <f>C25</f>
        <v>0</v>
      </c>
      <c r="D24" s="34">
        <f>C24/B24*100</f>
        <v>0</v>
      </c>
    </row>
    <row r="25" spans="1:4" ht="76.5" customHeight="1">
      <c r="A25" s="12" t="s">
        <v>127</v>
      </c>
      <c r="B25" s="67">
        <v>2575</v>
      </c>
      <c r="C25" s="67"/>
      <c r="D25" s="18"/>
    </row>
    <row r="26" spans="1:4" ht="14.25" customHeight="1">
      <c r="A26" s="19" t="s">
        <v>1</v>
      </c>
      <c r="B26" s="33">
        <f>B24+B8</f>
        <v>29655</v>
      </c>
      <c r="C26" s="33">
        <f>C24+C8</f>
        <v>1698.0203499999996</v>
      </c>
      <c r="D26" s="34">
        <f>C26/B26*100</f>
        <v>5.725915865789916</v>
      </c>
    </row>
    <row r="27" spans="1:4" ht="16.5" customHeight="1">
      <c r="A27" s="19" t="s">
        <v>103</v>
      </c>
      <c r="B27" s="76">
        <f>B28+B33+B36+B39+B44+B46</f>
        <v>29655</v>
      </c>
      <c r="C27" s="76">
        <f>C29+C31+C32+C34+C36+C39+C45+C33+C47</f>
        <v>895.1324099999999</v>
      </c>
      <c r="D27" s="34">
        <f>C27/B27*100</f>
        <v>3.018487303995953</v>
      </c>
    </row>
    <row r="28" spans="1:4" ht="16.5" customHeight="1">
      <c r="A28" s="19" t="s">
        <v>59</v>
      </c>
      <c r="B28" s="33">
        <f>B29+B31+B32+B30</f>
        <v>9757.549</v>
      </c>
      <c r="C28" s="33">
        <f>C29+C31+C32+C30</f>
        <v>263.75183999999996</v>
      </c>
      <c r="D28" s="34">
        <f>C28/B28*100</f>
        <v>2.703054219866074</v>
      </c>
    </row>
    <row r="29" spans="1:4" ht="43.5" customHeight="1">
      <c r="A29" s="38" t="s">
        <v>34</v>
      </c>
      <c r="B29" s="17">
        <v>3153.9</v>
      </c>
      <c r="C29" s="17">
        <v>259.07084</v>
      </c>
      <c r="D29" s="18">
        <f>C29/B29*100</f>
        <v>8.214301024128854</v>
      </c>
    </row>
    <row r="30" spans="1:4" ht="15.75">
      <c r="A30" s="90" t="s">
        <v>114</v>
      </c>
      <c r="B30" s="17">
        <v>114.135</v>
      </c>
      <c r="C30" s="17">
        <v>0</v>
      </c>
      <c r="D30" s="18"/>
    </row>
    <row r="31" spans="1:4" ht="15.75" customHeight="1">
      <c r="A31" s="38" t="s">
        <v>42</v>
      </c>
      <c r="B31" s="17">
        <v>2</v>
      </c>
      <c r="C31" s="17">
        <v>0</v>
      </c>
      <c r="D31" s="18">
        <f>C31/B31*100</f>
        <v>0</v>
      </c>
    </row>
    <row r="32" spans="1:4" ht="15.75" customHeight="1">
      <c r="A32" s="12" t="s">
        <v>31</v>
      </c>
      <c r="B32" s="17">
        <v>6487.514</v>
      </c>
      <c r="C32" s="17">
        <v>4.681</v>
      </c>
      <c r="D32" s="18">
        <f>C32/B32*100</f>
        <v>0.07215398687386262</v>
      </c>
    </row>
    <row r="33" spans="1:4" ht="15.75" customHeight="1">
      <c r="A33" s="19" t="s">
        <v>61</v>
      </c>
      <c r="B33" s="17">
        <f>B34+B35</f>
        <v>0</v>
      </c>
      <c r="C33" s="17">
        <f>C34+C35</f>
        <v>0</v>
      </c>
      <c r="D33" s="18">
        <v>0</v>
      </c>
    </row>
    <row r="34" spans="1:4" ht="28.5" customHeight="1">
      <c r="A34" s="12" t="s">
        <v>21</v>
      </c>
      <c r="B34" s="17">
        <v>0</v>
      </c>
      <c r="C34" s="17">
        <v>0</v>
      </c>
      <c r="D34" s="18">
        <v>0</v>
      </c>
    </row>
    <row r="35" spans="1:4" ht="15.75">
      <c r="A35" s="12" t="s">
        <v>69</v>
      </c>
      <c r="B35" s="17">
        <v>0</v>
      </c>
      <c r="C35" s="17">
        <v>0</v>
      </c>
      <c r="D35" s="18">
        <v>0</v>
      </c>
    </row>
    <row r="36" spans="1:4" ht="15.75" customHeight="1">
      <c r="A36" s="19" t="s">
        <v>41</v>
      </c>
      <c r="B36" s="33">
        <f>B37+B38</f>
        <v>6913.551</v>
      </c>
      <c r="C36" s="33">
        <f>C37+C38</f>
        <v>0</v>
      </c>
      <c r="D36" s="34">
        <f>C36/B36*100</f>
        <v>0</v>
      </c>
    </row>
    <row r="37" spans="1:4" ht="15.75" customHeight="1">
      <c r="A37" s="12" t="s">
        <v>102</v>
      </c>
      <c r="B37" s="17">
        <v>6913.551</v>
      </c>
      <c r="C37" s="17">
        <v>0</v>
      </c>
      <c r="D37" s="18">
        <f>C37/B37*100</f>
        <v>0</v>
      </c>
    </row>
    <row r="38" spans="1:4" ht="15.75">
      <c r="A38" s="46" t="s">
        <v>50</v>
      </c>
      <c r="B38" s="17">
        <v>0</v>
      </c>
      <c r="C38" s="17">
        <v>0</v>
      </c>
      <c r="D38" s="18">
        <v>0</v>
      </c>
    </row>
    <row r="39" spans="1:4" ht="17.25" customHeight="1">
      <c r="A39" s="19" t="s">
        <v>14</v>
      </c>
      <c r="B39" s="33">
        <f>B41+B42+B43</f>
        <v>8883</v>
      </c>
      <c r="C39" s="33">
        <f>C41+C42+C43</f>
        <v>288.86085</v>
      </c>
      <c r="D39" s="34">
        <f>C39/B39*100</f>
        <v>3.2518389057750765</v>
      </c>
    </row>
    <row r="40" spans="1:4" ht="25.5" customHeight="1" hidden="1">
      <c r="A40" s="12" t="s">
        <v>17</v>
      </c>
      <c r="B40" s="17"/>
      <c r="C40" s="17"/>
      <c r="D40" s="18" t="e">
        <f>C40/B40*100</f>
        <v>#DIV/0!</v>
      </c>
    </row>
    <row r="41" spans="1:4" ht="15" customHeight="1">
      <c r="A41" s="12" t="s">
        <v>47</v>
      </c>
      <c r="B41" s="17">
        <v>890</v>
      </c>
      <c r="C41" s="17">
        <v>0</v>
      </c>
      <c r="D41" s="18">
        <f>C41/B41*100</f>
        <v>0</v>
      </c>
    </row>
    <row r="42" spans="1:4" ht="15" customHeight="1">
      <c r="A42" s="12" t="s">
        <v>38</v>
      </c>
      <c r="B42" s="17">
        <v>2591</v>
      </c>
      <c r="C42" s="17">
        <v>0</v>
      </c>
      <c r="D42" s="18">
        <f>C42/B42*100</f>
        <v>0</v>
      </c>
    </row>
    <row r="43" spans="1:4" ht="15.75" customHeight="1">
      <c r="A43" s="12" t="s">
        <v>15</v>
      </c>
      <c r="B43" s="17">
        <v>5402</v>
      </c>
      <c r="C43" s="17">
        <v>288.86085</v>
      </c>
      <c r="D43" s="18">
        <f>C43/B43*100</f>
        <v>5.347294520547945</v>
      </c>
    </row>
    <row r="44" spans="1:4" ht="15.75" customHeight="1">
      <c r="A44" s="77" t="s">
        <v>106</v>
      </c>
      <c r="B44" s="33">
        <f>B45</f>
        <v>150.3</v>
      </c>
      <c r="C44" s="33">
        <f>C45</f>
        <v>12.51972</v>
      </c>
      <c r="D44" s="34">
        <f>C44/B44*100</f>
        <v>8.329820359281436</v>
      </c>
    </row>
    <row r="45" spans="1:4" ht="15.75" customHeight="1">
      <c r="A45" s="12" t="s">
        <v>39</v>
      </c>
      <c r="B45" s="17">
        <v>150.3</v>
      </c>
      <c r="C45" s="17">
        <v>12.51972</v>
      </c>
      <c r="D45" s="18">
        <f>C45/B45*100</f>
        <v>8.329820359281436</v>
      </c>
    </row>
    <row r="46" spans="1:4" ht="28.5" customHeight="1">
      <c r="A46" s="78" t="s">
        <v>104</v>
      </c>
      <c r="B46" s="33">
        <f>B47</f>
        <v>3950.6</v>
      </c>
      <c r="C46" s="33">
        <f>C47</f>
        <v>330</v>
      </c>
      <c r="D46" s="34">
        <f>C46/B46*100</f>
        <v>8.35316154508176</v>
      </c>
    </row>
    <row r="47" spans="1:4" ht="15.75" customHeight="1">
      <c r="A47" s="79" t="s">
        <v>105</v>
      </c>
      <c r="B47" s="17">
        <v>3950.6</v>
      </c>
      <c r="C47" s="17">
        <v>330</v>
      </c>
      <c r="D47" s="18">
        <f>C47/B47*100</f>
        <v>8.35316154508176</v>
      </c>
    </row>
    <row r="48" spans="1:4" ht="15" customHeight="1">
      <c r="A48" s="19" t="s">
        <v>88</v>
      </c>
      <c r="B48" s="17">
        <f>B26-B27</f>
        <v>0</v>
      </c>
      <c r="C48" s="83">
        <f>C26-C27</f>
        <v>802.8879399999996</v>
      </c>
      <c r="D48" s="18"/>
    </row>
    <row r="49" spans="1:4" ht="15" customHeight="1">
      <c r="A49" s="19"/>
      <c r="B49" s="37"/>
      <c r="C49" s="37"/>
      <c r="D49" s="18"/>
    </row>
    <row r="50" spans="1:4" ht="14.25" customHeight="1">
      <c r="A50" s="5" t="s">
        <v>107</v>
      </c>
      <c r="B50" s="5"/>
      <c r="C50" s="5"/>
      <c r="D50" s="5"/>
    </row>
    <row r="51" spans="1:4" ht="14.25" customHeight="1">
      <c r="A51" s="5" t="s">
        <v>22</v>
      </c>
      <c r="B51" s="5"/>
      <c r="C51" s="5"/>
      <c r="D51" s="5"/>
    </row>
    <row r="52" spans="1:5" ht="14.25" customHeight="1">
      <c r="A52" s="5" t="s">
        <v>3</v>
      </c>
      <c r="B52" s="5"/>
      <c r="C52" s="5" t="s">
        <v>108</v>
      </c>
      <c r="D52" s="5"/>
      <c r="E52" s="5"/>
    </row>
    <row r="53" spans="1:4" ht="15.75">
      <c r="A53" s="10"/>
      <c r="B53" s="5"/>
      <c r="C53" s="5"/>
      <c r="D53" s="5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"Городское поселение Советский" на 1 февраля 2019 г.</dc:title>
  <dc:subject/>
  <dc:creator>DOHOD1</dc:creator>
  <cp:keywords/>
  <dc:description/>
  <cp:lastModifiedBy>Романова Е.В.</cp:lastModifiedBy>
  <cp:lastPrinted>2019-02-08T12:49:32Z</cp:lastPrinted>
  <dcterms:created xsi:type="dcterms:W3CDTF">2007-03-05T11:59:24Z</dcterms:created>
  <dcterms:modified xsi:type="dcterms:W3CDTF">2019-02-12T13:51:39Z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XXJ7TYMEEKJ2-4589-158</vt:lpwstr>
  </property>
  <property fmtid="{D5CDD505-2E9C-101B-9397-08002B2CF9AE}" pid="4" name="_dlc_DocIdItemGu">
    <vt:lpwstr>309c0e3b-4421-4a96-9589-6931450f07e5</vt:lpwstr>
  </property>
  <property fmtid="{D5CDD505-2E9C-101B-9397-08002B2CF9AE}" pid="5" name="_dlc_DocIdU">
    <vt:lpwstr>https://vip.gov.mari.ru/sovetsk/gpsovetskiy/_layouts/DocIdRedir.aspx?ID=XXJ7TYMEEKJ2-4589-158, XXJ7TYMEEKJ2-4589-158</vt:lpwstr>
  </property>
  <property fmtid="{D5CDD505-2E9C-101B-9397-08002B2CF9AE}" pid="6" name="Описан">
    <vt:lpwstr>  
</vt:lpwstr>
  </property>
</Properties>
</file>