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30" windowWidth="12120" windowHeight="9120" activeTab="0"/>
  </bookViews>
  <sheets>
    <sheet name="№2" sheetId="1" r:id="rId1"/>
  </sheets>
  <definedNames/>
  <calcPr fullCalcOnLoad="1"/>
</workbook>
</file>

<file path=xl/sharedStrings.xml><?xml version="1.0" encoding="utf-8"?>
<sst xmlns="http://schemas.openxmlformats.org/spreadsheetml/2006/main" count="327" uniqueCount="262">
  <si>
    <t>2 02 03024 05 0180 151</t>
  </si>
  <si>
    <t>2 02 03024 05 0190 151</t>
  </si>
  <si>
    <t>Код
бюджтной классификации</t>
  </si>
  <si>
    <t xml:space="preserve">
Наименование кода  экономической классификации доходов</t>
  </si>
  <si>
    <t>1</t>
  </si>
  <si>
    <t>3</t>
  </si>
  <si>
    <t>182</t>
  </si>
  <si>
    <t>Единый налог на вмененный доход для отдельных видов деятельности</t>
  </si>
  <si>
    <t>903</t>
  </si>
  <si>
    <t>188</t>
  </si>
  <si>
    <t>992</t>
  </si>
  <si>
    <t>904</t>
  </si>
  <si>
    <t>048</t>
  </si>
  <si>
    <t>957</t>
  </si>
  <si>
    <t>974</t>
  </si>
  <si>
    <t>000</t>
  </si>
  <si>
    <t>2 00 00000 00 0000 000</t>
  </si>
  <si>
    <t>БЕЗВОЗМЕЗДНЫЕ ПОСТУПЛЕНИЯ</t>
  </si>
  <si>
    <t>2 02 01001 05 0000 151</t>
  </si>
  <si>
    <t>Дотации бюджетам муниципальных районов на выравнивание уровня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</si>
  <si>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</si>
  <si>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</si>
  <si>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2 02 02077 05 0010 151</t>
  </si>
  <si>
    <t>2 02 02999 05 0050 151</t>
  </si>
  <si>
    <t>2 02 02999 05 0060 151</t>
  </si>
  <si>
    <t>2 02 03003 05 0000 151</t>
  </si>
  <si>
    <t>Субвенции бюджетам муниципальных районов на государственную регистрацию актов гражданского состояния</t>
  </si>
  <si>
    <t>2 02 03015 05 0000 151</t>
  </si>
  <si>
    <t>2 02 03020 05 0000 151</t>
  </si>
  <si>
    <t>2 02 03024 05 0011 151</t>
  </si>
  <si>
    <t>2 02 03024 05 0020 151</t>
  </si>
  <si>
    <t>2 02 03024 05 0030 151</t>
  </si>
  <si>
    <t>2 02 03024 05 0050 151</t>
  </si>
  <si>
    <t>2 02 03024 05 0060 151</t>
  </si>
  <si>
    <t>2 02 03024 05 0080 151</t>
  </si>
  <si>
    <t>2 02 03024 05 0090 151</t>
  </si>
  <si>
    <t>2 02 03024 05 0100 151</t>
  </si>
  <si>
    <t>2 02 03024 05 0110 151</t>
  </si>
  <si>
    <t>2 02 03024 05 0130 151</t>
  </si>
  <si>
    <t>2 02 03027 05 0010 151</t>
  </si>
  <si>
    <t>3 02 03046 05 0010 151</t>
  </si>
  <si>
    <t>ИТОГО ДОХОДОВ:</t>
  </si>
  <si>
    <t>2 02 03024 05 0120 151</t>
  </si>
  <si>
    <t>(тыс.руб.)</t>
  </si>
  <si>
    <t xml:space="preserve">1 05 02010 02 1000 110 </t>
  </si>
  <si>
    <t xml:space="preserve">1 05 02020 02 1000 110 </t>
  </si>
  <si>
    <t>Единый налог на вмененный доход для отдельных видов деятельности (за налоговые периоды, истекшие до 1 января 2011 года)</t>
  </si>
  <si>
    <t>СОБСТВЕННЫЕ  ДОХОДЫ</t>
  </si>
  <si>
    <t>Налоговые доходы</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</si>
  <si>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</si>
  <si>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228 Налогового кодекса Российской Федерации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</si>
  <si>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</si>
  <si>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</si>
  <si>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</si>
  <si>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</si>
  <si>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</si>
  <si>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</si>
  <si>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1 05 03010 01 1000 110 </t>
  </si>
  <si>
    <t>Единый сельскохозяйственный налог</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</si>
  <si>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</si>
  <si>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</si>
  <si>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Прочие местные налоги и сборы</t>
  </si>
  <si>
    <t>Неналоговые доходы</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</si>
  <si>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</si>
  <si>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</si>
  <si>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</si>
  <si>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</si>
  <si>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</si>
  <si>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</si>
  <si>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</si>
  <si>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</si>
  <si>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1 14 06013 10 0000 430</t>
  </si>
  <si>
    <t>1 17 01050 05 0000 180</t>
  </si>
  <si>
    <t>Невыясненные поступления</t>
  </si>
  <si>
    <t>1 09 00000 00 0000 000</t>
  </si>
  <si>
    <t>Задолженность и перерасчеты по отмененным налогам, сборам и иным обязательным платежам</t>
  </si>
  <si>
    <t>1 11 00000 00 0000 000</t>
  </si>
  <si>
    <t>Доходы от использования имущества, находящегося в государственной и муниципальной собственности</t>
  </si>
  <si>
    <t xml:space="preserve">1 12 00000 00 0000 000 </t>
  </si>
  <si>
    <t>Платежи при пользовании природными ресурсами</t>
  </si>
  <si>
    <t>1 14 00000 00 0000 000</t>
  </si>
  <si>
    <t>Доходы от продажи материальных и нематериальных активов</t>
  </si>
  <si>
    <t xml:space="preserve">1 16 00000 00 0000 000 </t>
  </si>
  <si>
    <t>Штрафы, санкции, возмещение ущерба</t>
  </si>
  <si>
    <t xml:space="preserve">1 08 00000 00 0000 000 </t>
  </si>
  <si>
    <t>Государственная пошлина</t>
  </si>
  <si>
    <t xml:space="preserve">1 05 00000 00 0000 000 </t>
  </si>
  <si>
    <t>Налоги на совокупный доход</t>
  </si>
  <si>
    <t>1 01 00000 00 0000 000</t>
  </si>
  <si>
    <t>Налоги на прибыль, доходы</t>
  </si>
  <si>
    <t>2 02 02999 00 0000 151</t>
  </si>
  <si>
    <t>Прочие субсидии</t>
  </si>
  <si>
    <t>Субсидии бюджетам муниципальных районов на организацию отдыха детей в каникулярное время из республиканского бюджета РМЭ</t>
  </si>
  <si>
    <t>2 02 03000 00 0000 000</t>
  </si>
  <si>
    <t>Субвенции бюджетам субъектов Российской Федерации и муниципальных образований</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</si>
  <si>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</si>
  <si>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из федерального бюджета</t>
  </si>
  <si>
    <t>2 02 03024 00 0000 151</t>
  </si>
  <si>
    <t>Субвенции бюджетам муниципальных районов на выполнение передаваемых полномочий</t>
  </si>
  <si>
    <t>2 02 04000 00 0000 151</t>
  </si>
  <si>
    <t>Иные межбюджетные трансферты</t>
  </si>
  <si>
    <t>2 02 01000 00 0000 151</t>
  </si>
  <si>
    <t>Дотации бюджетам субъектов Росийской Федерации и муниципальных образований</t>
  </si>
  <si>
    <t>2 02 02000 00 0000 151</t>
  </si>
  <si>
    <t>Субсидии бюджетам субъектов Российской Федерации и муниципальных образований (межбюджетные субсидии)</t>
  </si>
  <si>
    <t>1 11 05013 10 0000 120</t>
  </si>
  <si>
    <t>1 11 05035 05 0000 120</t>
  </si>
  <si>
    <t xml:space="preserve">1 13 00000 00 0000 000 </t>
  </si>
  <si>
    <t>1 13 02995 05 0101 130</t>
  </si>
  <si>
    <t>1 16 21050 05 0000 140</t>
  </si>
  <si>
    <t>1 16 30030 01 0000 140</t>
  </si>
  <si>
    <t>1 16 90050 05 0000 140</t>
  </si>
  <si>
    <t>Субвенции бюджетам муниципальных районов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</si>
  <si>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Субвенции бюджетам муниципальных районов на социальные выплаты на возмещение части процентной ставки по кредитам, привлекаемым гражданами на газификацию индивидуального жилья</t>
  </si>
  <si>
    <t>Субсидии бюджетам муниципальных районов на осуществление полномочий по расчету и предоставлению дотаций на выравнивание уровня бюджетной обеспеченности поселений</t>
  </si>
  <si>
    <t>Доходы от оказания платных услуг (работ) и компенсации затрат государства</t>
  </si>
  <si>
    <t>Прочие доходы от компенсации затрат бюджетов муниципальных районов</t>
  </si>
  <si>
    <t>Прочие поступления денежных взысканий (штрафов) и иных сумм в возмещение ущерба, зачисляемые в бюджеты муниципальных районов</t>
  </si>
  <si>
    <t>1 16 03010 01 0000 140</t>
  </si>
  <si>
    <t>Прочие денежные взыскания (штрафы) за  правонарушения в области дорожного движения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</si>
  <si>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</si>
  <si>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муниципальных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</si>
  <si>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</si>
  <si>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 (штрафы) за нарушения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</si>
  <si>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</si>
  <si>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2 02 03024 05 0170 151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</si>
  <si>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t>
  </si>
  <si>
    <t>188, 192, 903,</t>
  </si>
  <si>
    <t xml:space="preserve">1 08 03010 01 0000 110 </t>
  </si>
  <si>
    <t>1 09 07033 05 0000 110</t>
  </si>
  <si>
    <t>1 09 07053 05 0000 110</t>
  </si>
  <si>
    <t>1 16 25060 01 0000 140</t>
  </si>
  <si>
    <t>Денежные взыскания (штрафы) за нарушение земельного законодательства</t>
  </si>
  <si>
    <t>321</t>
  </si>
  <si>
    <t xml:space="preserve">1 05 03020 01 1000 110 </t>
  </si>
  <si>
    <t>Единый сельскохозяйственный налог (за налоговые периоды, истекшие до 1 января 2011 года)</t>
  </si>
  <si>
    <t>150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</si>
  <si>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</si>
  <si>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</si>
  <si>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Исполнение бюджета муниципального образования "Моркинский муниципальный район" по доходам бюджета                                                                                                по кодам видов и подвидов доходов за I квартал 2014 года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</si>
  <si>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</si>
  <si>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</si>
  <si>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</si>
  <si>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</si>
  <si>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1 03 02050 01 0000 110</t>
  </si>
  <si>
    <t>1 03 02260 01 1000 110</t>
  </si>
  <si>
    <t>1 03 00000 00 0000 000</t>
  </si>
  <si>
    <t>Налоги на товары (работы, услуги)</t>
  </si>
  <si>
    <t>Налог, взимаемый в связи с применением патентной системы налогообложения, зачисляемый в бюджеты муниципальных районов</t>
  </si>
  <si>
    <t>1 05 04020 02 1000 110</t>
  </si>
  <si>
    <t>1 14 06025 05 0000 430</t>
  </si>
  <si>
    <t>Доходы от продажи земельных участков, находящихся в собственности муниципальных районов</t>
  </si>
  <si>
    <t>1 16 03030 01 3000 140</t>
  </si>
  <si>
    <t>Денежные взыскания (штрафы) за административные правонарушения в области налогов и сборов, зачисляемые в местн бюджеты</t>
  </si>
  <si>
    <t>1 16 06000 01 6000 140</t>
  </si>
  <si>
    <t>Денежные взыскания (штрафы) за нарушение законодательства о применении ККТ</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</si>
  <si>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</si>
  <si>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</si>
  <si>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</si>
  <si>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</si>
  <si>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2 02 02999 05 0040 151</t>
  </si>
  <si>
    <t>Субсидии бюджетам муниципальных районов на проведение мероприятий по установке приборов учета в жилищном фонде</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</si>
  <si>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необходимом для реализации основных общеобразовательных программ</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</si>
  <si>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необходимом для реализации основных общеобразовательных программ</t>
  </si>
  <si>
    <t>2 02 03024 05 0012 151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</si>
  <si>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</si>
  <si>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</si>
  <si>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районов на осуществление госполномочий по предоставлению мер социальной поддержки по оплате жилищно-коммунальных услуг некоторым категориям граждан, работающих и проживающих в сельской мнстности</t>
  </si>
  <si>
    <t>Субвенции бюджетам муниципальных районов на осуществление госполномочий по предоставлению бесплатного питания для учащихся общеобразовательных организаций из многодетных семей</t>
  </si>
  <si>
    <t>Субвенции бюджетам муниципальных районов на осуществление госполномочий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</si>
  <si>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 xml:space="preserve">Субвенции бюджетам муниципальных районов на осуществление госполномочий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t>
  </si>
  <si>
    <t xml:space="preserve">Субвенции бюджетам муниципальных районов на компенсацию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</si>
  <si>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</si>
  <si>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</si>
  <si>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2 02 03007 05 0000 151</t>
  </si>
  <si>
    <t>Субсидии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</si>
  <si>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2.02 03115 05 0000 151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</si>
  <si>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</si>
  <si>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2 02 04012 05 0010 151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</si>
  <si>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из республиканского бюджета</t>
  </si>
  <si>
    <t>2 02 04052 05 0000 151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</si>
  <si>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</si>
  <si>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</si>
  <si>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</si>
  <si>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2 02 04999 05 0030 151</t>
  </si>
  <si>
    <t>2 02 02051 05 0000 151</t>
  </si>
  <si>
    <t>Субсидии бюджетам муниципальных районов на реализацию федеральных целевых программ из федерального бюджета</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</si>
  <si>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</si>
  <si>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</si>
  <si>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2 02 03033 05 0010 151</t>
  </si>
  <si>
    <t>2 02 03033 05 0020 151</t>
  </si>
  <si>
    <t>%
исп.
к утвержд. плану</t>
  </si>
  <si>
    <t>%
исп. к 
уточнен. плану</t>
  </si>
  <si>
    <t>откл.
 учточнен. плана
 от утв.</t>
  </si>
  <si>
    <t>Субсидии бюджетам муниципальных районов на реализацию федеральных целевых программ из республиканского бюджета  Республики Марий Эл</t>
  </si>
  <si>
    <t>974
903</t>
  </si>
  <si>
    <t>2 02 02077 05 0000 151</t>
  </si>
  <si>
    <t xml:space="preserve">Субсидии бюджетам муниципальных районов на бюджетные инвестиции в объекты капитального строительства собственности  муниципальных образований из федерального бюджета </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</si>
  <si>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</si>
  <si>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2 02 02085 05 0010 151</t>
  </si>
  <si>
    <t>903
992</t>
  </si>
  <si>
    <t>2 02 02215 05 0000 151</t>
  </si>
  <si>
    <t>2 02 02215 05 0010 151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</si>
  <si>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из республиканского бюджета Республики Марий Эл</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</si>
  <si>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из федерального бюджета</t>
  </si>
  <si>
    <t>2 02 03119 05 0000 151</t>
  </si>
  <si>
    <t xml:space="preserve">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</si>
  <si>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</si>
  <si>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</si>
  <si>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2 02 02051 05 0010 151</t>
  </si>
  <si>
    <t>1 11 05013 13 0000 120</t>
  </si>
  <si>
    <t>905</t>
  </si>
  <si>
    <t>1 14 06013 13 0000 430</t>
  </si>
  <si>
    <t>1 17 05050 05 0000 180</t>
  </si>
  <si>
    <t>Прочие неналоговые доходы</t>
  </si>
  <si>
    <t>2 02 02088 05 0002 151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</si>
  <si>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 - коммунального 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</si>
  <si>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</si>
  <si>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</si>
  <si>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2 02 02089 05 0002 151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</si>
  <si>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</si>
  <si>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</si>
  <si>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 из федерального бюджета</t>
  </si>
  <si>
    <t>Субвенции бюджетам муниципальных районов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</si>
  <si>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Субвенции бюджетам муниципальных районов на обеспечение деятельности комиссий по делам несовершеннолетних</t>
  </si>
  <si>
    <t>Субвенции бюджетам муниципальных районов на осуществление государственных полномочий по созданию и организации деятельности административных комиссий</t>
  </si>
  <si>
    <t>Субвенции бюджетам муниципальных районов на осуществление полномочий по расчету и предоставлению дотаций на ВУБО поселений</t>
  </si>
  <si>
    <t>Субвенции на осуществление полномочий органов опеки и попечительства</t>
  </si>
  <si>
    <t>Субвенции бюджетам муниципальных районов на исполнение государственных полномочий по хранению, учету и 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</si>
  <si>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Субвенции бюджетам муниципальных районов на воспитание и обучение детей-инвалидов на дому и выплату компенсации затрат родителей на эти цели</t>
  </si>
  <si>
    <t>2 02 03024 05 0160 151</t>
  </si>
  <si>
    <t>Субвенции бюджетам муниципальных районов на осуществление государственных полномочий на финансирование расходов на выплату вознаграждения приемным родителям и патронатных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</si>
  <si>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Субвенции бюджетам муниципальных районов на осуществление государственных полномочий по представлению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</si>
  <si>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Субвенции бюджетам муниципальных районов на осуществление государственных полномочий на финансирование расходов на выплату вознаграждения приемным родителям и патронатным воспитателям ,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t>
  </si>
  <si>
    <t>1 14 02052 05 0000 440</t>
  </si>
  <si>
    <t>1 14 02053 05 0000 440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</si>
  <si>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</si>
  <si>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реализацииматериальных запасов</t>
  </si>
  <si>
    <t>План 
утвержденный
на 2015 год</t>
  </si>
  <si>
    <t>План 
уточненный
на 2015 год</t>
  </si>
  <si>
    <t>1 00 00000 00 0000 000</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</si>
  <si>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</si>
  <si>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</si>
  <si>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</si>
  <si>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основных средств</t>
  </si>
  <si>
    <t>1 16 23051 05 0000 140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</si>
  <si>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</si>
  <si>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2 02 03024 05 0013 151</t>
  </si>
  <si>
    <t>Субсидии бюджетам муниципальных районов на осуществление государственных полномочий по организации и обеспечению  оздоровления и отдыха детей, обучающихся в общеобразовательных организациях, в организациях отдыха детей и их оздоровления из республиканского бюджета Республики Марий Эл</t>
  </si>
  <si>
    <t>2 02 03024 05 0014 151</t>
  </si>
  <si>
    <t>Субсидии бюджетам муниципальных районов на осуществление государственных полномочий по организации и обеспечению  оздоровления и отдыха детей, обучающихся в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из республиканского бюджета Республики Марий Эл</t>
  </si>
  <si>
    <t>2 02 03024 05 0040 151</t>
  </si>
  <si>
    <t>Субвенции бюджетам муниципальных районов на обеспечение жилыми помещениями детей сирот и детей, оставшихся без попечения родителей</t>
  </si>
  <si>
    <t>Доходы бюджетов муниципальных районов от возврата 
бюджетными учреждениями остатков субсидий прошлых лет</t>
  </si>
  <si>
    <t>2 18 05010 05 0000 151</t>
  </si>
  <si>
    <t>Прочие межбюджетные трансферты, передаваемые  бюджетам муниципальных районов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Эл</t>
  </si>
  <si>
    <t>по кодам видов и подвидов доходов за 9 месяцев  2015 года</t>
  </si>
  <si>
    <t xml:space="preserve">Исполнение 
за
 9 месяцев 2015г.
 </t>
  </si>
  <si>
    <t xml:space="preserve">к решению Собрания депутатов </t>
  </si>
  <si>
    <t>МО "Моркинский муниципальный район"</t>
  </si>
  <si>
    <t xml:space="preserve">от    ноября 2015г. № </t>
  </si>
  <si>
    <t>Приложение № 2</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</si>
</sst>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000"/>
  </numFmts>
  <fonts count="48">
    <font>
      <sz val="10"/>
      <name val="Arial Cyr"/>
      <family val="0"/>
    </font>
    <font>
      <sz val="11"/>
      <name val="Times New Roman"/>
      <family val="1"/>
    </font>
    <font>
      <b/>
      <sz val="11"/>
      <name val="Times New Roman"/>
      <family val="1"/>
    </font>
    <font>
      <b/>
      <sz val="11"/>
      <color indexed="8"/>
      <name val="Times New Roman"/>
      <family val="1"/>
    </font>
    <font>
      <u val="single"/>
      <sz val="10"/>
      <color indexed="12"/>
      <name val="Arial Cyr"/>
      <family val="0"/>
    </font>
    <font>
      <u val="single"/>
      <sz val="10"/>
      <color indexed="36"/>
      <name val="Arial Cyr"/>
      <family val="0"/>
    </font>
    <font>
      <sz val="9"/>
      <name val="Times New Roman"/>
      <family val="1"/>
    </font>
    <font>
      <b/>
      <sz val="12"/>
      <name val="Times New Roman"/>
      <family val="1"/>
    </font>
    <font>
      <sz val="12"/>
      <name val="Times New Roman"/>
      <family val="1"/>
    </font>
    <font>
      <b/>
      <sz val="10"/>
      <name val="Times New Roman"/>
      <family val="1"/>
    </font>
    <font>
      <sz val="10"/>
      <name val="Times New Roman"/>
      <family val="1"/>
    </font>
    <font>
      <b/>
      <i/>
      <sz val="10"/>
      <name val="Times New Roman"/>
      <family val="1"/>
    </font>
    <font>
      <b/>
      <i/>
      <sz val="11"/>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05">
    <xf numFmtId="0" fontId="0" fillId="0" borderId="0" xfId="0" applyAlignment="1">
      <alignment/>
    </xf>
    <xf numFmtId="49" fontId="1" fillId="0" borderId="0" xfId="0" applyNumberFormat="1" applyFont="1" applyFill="1" applyAlignment="1">
      <alignment horizontal="center"/>
    </xf>
    <xf numFmtId="2"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4" fontId="1" fillId="0" borderId="0" xfId="0" applyNumberFormat="1" applyFont="1" applyFill="1" applyAlignment="1">
      <alignment horizontal="right"/>
    </xf>
    <xf numFmtId="0" fontId="2" fillId="0" borderId="10" xfId="0"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1" fillId="0" borderId="10" xfId="0" applyFont="1" applyFill="1" applyBorder="1" applyAlignment="1">
      <alignment horizontal="left" vertical="top" wrapText="1"/>
    </xf>
    <xf numFmtId="0" fontId="2"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xf>
    <xf numFmtId="49" fontId="1" fillId="0" borderId="0" xfId="0" applyNumberFormat="1" applyFont="1" applyFill="1" applyBorder="1" applyAlignment="1">
      <alignment horizontal="center"/>
    </xf>
    <xf numFmtId="0" fontId="6" fillId="0" borderId="0" xfId="0" applyFont="1" applyAlignment="1">
      <alignment horizontal="center"/>
    </xf>
    <xf numFmtId="165" fontId="1" fillId="0" borderId="0" xfId="0" applyNumberFormat="1" applyFont="1" applyFill="1" applyAlignment="1">
      <alignment horizontal="center"/>
    </xf>
    <xf numFmtId="165" fontId="1" fillId="0" borderId="0" xfId="0" applyNumberFormat="1" applyFont="1" applyFill="1" applyBorder="1" applyAlignment="1">
      <alignment horizontal="center"/>
    </xf>
    <xf numFmtId="0" fontId="2" fillId="0" borderId="0" xfId="0" applyFont="1" applyFill="1" applyBorder="1" applyAlignment="1">
      <alignment horizontal="center" vertical="top" wrapText="1"/>
    </xf>
    <xf numFmtId="49" fontId="1" fillId="0" borderId="10" xfId="0" applyNumberFormat="1" applyFont="1" applyFill="1" applyBorder="1" applyAlignment="1">
      <alignment horizontal="right" vertical="top" wrapText="1"/>
    </xf>
    <xf numFmtId="2" fontId="1" fillId="0" borderId="11" xfId="0" applyNumberFormat="1" applyFont="1" applyFill="1" applyBorder="1" applyAlignment="1">
      <alignment horizontal="right"/>
    </xf>
    <xf numFmtId="0" fontId="6" fillId="0" borderId="12" xfId="0" applyFont="1" applyFill="1" applyBorder="1" applyAlignment="1">
      <alignment horizontal="justify" vertical="top" wrapText="1"/>
    </xf>
    <xf numFmtId="165" fontId="2" fillId="0" borderId="10" xfId="0" applyNumberFormat="1" applyFont="1" applyFill="1" applyBorder="1" applyAlignment="1">
      <alignment horizontal="center" vertical="top" wrapText="1"/>
    </xf>
    <xf numFmtId="165" fontId="2" fillId="0" borderId="11" xfId="0" applyNumberFormat="1" applyFont="1" applyFill="1" applyBorder="1" applyAlignment="1">
      <alignment horizontal="right" vertical="top" wrapText="1"/>
    </xf>
    <xf numFmtId="165" fontId="2" fillId="0" borderId="10" xfId="0" applyNumberFormat="1" applyFont="1" applyFill="1" applyBorder="1" applyAlignment="1">
      <alignment horizontal="right" vertical="top" wrapText="1"/>
    </xf>
    <xf numFmtId="165" fontId="2" fillId="0" borderId="10" xfId="0" applyNumberFormat="1" applyFont="1" applyFill="1" applyBorder="1" applyAlignment="1">
      <alignment/>
    </xf>
    <xf numFmtId="165" fontId="2" fillId="0" borderId="10" xfId="0" applyNumberFormat="1" applyFont="1" applyFill="1" applyBorder="1" applyAlignment="1">
      <alignment/>
    </xf>
    <xf numFmtId="0" fontId="9" fillId="0" borderId="10" xfId="0"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2" fontId="1" fillId="0" borderId="11" xfId="0" applyNumberFormat="1" applyFont="1" applyFill="1" applyBorder="1" applyAlignment="1">
      <alignment/>
    </xf>
    <xf numFmtId="49" fontId="10"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0" xfId="0" applyFont="1" applyFill="1" applyBorder="1" applyAlignment="1">
      <alignment horizontal="center" wrapText="1"/>
    </xf>
    <xf numFmtId="0" fontId="9" fillId="0" borderId="10" xfId="0" applyFont="1" applyFill="1" applyBorder="1" applyAlignment="1">
      <alignment horizontal="center" wrapText="1"/>
    </xf>
    <xf numFmtId="0" fontId="9" fillId="0" borderId="10" xfId="0" applyFont="1" applyFill="1" applyBorder="1" applyAlignment="1">
      <alignment horizontal="center" vertical="top" wrapText="1"/>
    </xf>
    <xf numFmtId="3" fontId="9"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5" fontId="1" fillId="0" borderId="10" xfId="0" applyNumberFormat="1" applyFont="1" applyFill="1" applyBorder="1" applyAlignment="1">
      <alignment horizontal="right" wrapText="1"/>
    </xf>
    <xf numFmtId="165" fontId="2" fillId="0" borderId="10" xfId="0" applyNumberFormat="1" applyFont="1" applyFill="1" applyBorder="1" applyAlignment="1">
      <alignment horizontal="right" wrapText="1"/>
    </xf>
    <xf numFmtId="0" fontId="10" fillId="0" borderId="10" xfId="0" applyFont="1" applyFill="1" applyBorder="1" applyAlignment="1">
      <alignment horizontal="center" vertical="top" wrapText="1"/>
    </xf>
    <xf numFmtId="0" fontId="10" fillId="0" borderId="12" xfId="0" applyFont="1" applyFill="1" applyBorder="1" applyAlignment="1">
      <alignment horizontal="justify" vertical="top" wrapText="1"/>
    </xf>
    <xf numFmtId="165" fontId="10" fillId="0" borderId="10" xfId="0" applyNumberFormat="1" applyFont="1" applyFill="1" applyBorder="1" applyAlignment="1">
      <alignment horizontal="right" wrapText="1"/>
    </xf>
    <xf numFmtId="49" fontId="10" fillId="0" borderId="10" xfId="0" applyNumberFormat="1" applyFont="1" applyFill="1" applyBorder="1" applyAlignment="1">
      <alignment horizontal="center" vertical="top" wrapText="1"/>
    </xf>
    <xf numFmtId="165" fontId="12" fillId="0" borderId="10" xfId="0" applyNumberFormat="1" applyFont="1" applyFill="1" applyBorder="1" applyAlignment="1">
      <alignment horizontal="right" wrapText="1"/>
    </xf>
    <xf numFmtId="0" fontId="9" fillId="0" borderId="10" xfId="0" applyFont="1" applyFill="1" applyBorder="1" applyAlignment="1">
      <alignment horizontal="center" wrapText="1"/>
    </xf>
    <xf numFmtId="165" fontId="2" fillId="0" borderId="10" xfId="0" applyNumberFormat="1" applyFont="1" applyFill="1" applyBorder="1" applyAlignment="1">
      <alignment horizontal="right" wrapText="1"/>
    </xf>
    <xf numFmtId="0" fontId="2" fillId="0" borderId="10" xfId="0" applyFont="1" applyFill="1" applyBorder="1" applyAlignment="1">
      <alignment wrapText="1"/>
    </xf>
    <xf numFmtId="0" fontId="2" fillId="0" borderId="10" xfId="0" applyFont="1" applyFill="1" applyBorder="1" applyAlignment="1">
      <alignment horizontal="justify" vertical="top" wrapText="1"/>
    </xf>
    <xf numFmtId="165" fontId="2" fillId="0" borderId="10" xfId="0" applyNumberFormat="1" applyFont="1" applyFill="1" applyBorder="1" applyAlignment="1">
      <alignment horizontal="right" vertical="top" wrapText="1"/>
    </xf>
    <xf numFmtId="0" fontId="10" fillId="0" borderId="10" xfId="0" applyFont="1" applyFill="1" applyBorder="1" applyAlignment="1">
      <alignment wrapText="1"/>
    </xf>
    <xf numFmtId="0" fontId="10" fillId="0" borderId="10" xfId="0" applyFont="1" applyFill="1" applyBorder="1" applyAlignment="1">
      <alignment horizontal="justify"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10" fillId="0" borderId="12"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12" fillId="0" borderId="12" xfId="0" applyFont="1" applyFill="1" applyBorder="1" applyAlignment="1">
      <alignment horizontal="justify" vertical="top" wrapText="1"/>
    </xf>
    <xf numFmtId="0" fontId="10" fillId="0" borderId="12"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5" xfId="0" applyFont="1" applyFill="1" applyBorder="1" applyAlignment="1">
      <alignment horizontal="justify" vertical="top" wrapText="1"/>
    </xf>
    <xf numFmtId="0" fontId="10" fillId="0" borderId="11" xfId="0" applyFont="1" applyFill="1" applyBorder="1" applyAlignment="1">
      <alignment horizontal="center" vertical="top" wrapText="1"/>
    </xf>
    <xf numFmtId="0" fontId="10" fillId="0" borderId="13" xfId="0" applyFont="1" applyFill="1" applyBorder="1" applyAlignment="1">
      <alignment horizontal="justify" vertical="top" wrapText="1"/>
    </xf>
    <xf numFmtId="0" fontId="9" fillId="0" borderId="0" xfId="0" applyFont="1" applyFill="1" applyBorder="1" applyAlignment="1">
      <alignment horizontal="center" wrapText="1"/>
    </xf>
    <xf numFmtId="0" fontId="7" fillId="0" borderId="0" xfId="0" applyFont="1" applyAlignment="1">
      <alignment horizontal="center"/>
    </xf>
    <xf numFmtId="0" fontId="8" fillId="0" borderId="0" xfId="0" applyFont="1" applyAlignment="1">
      <alignment horizontal="center"/>
    </xf>
    <xf numFmtId="164" fontId="1" fillId="0" borderId="0" xfId="0" applyNumberFormat="1" applyFont="1" applyFill="1" applyAlignment="1">
      <alignment horizontal="center"/>
    </xf>
    <xf numFmtId="164" fontId="2" fillId="0" borderId="10" xfId="0" applyNumberFormat="1" applyFont="1" applyFill="1" applyBorder="1" applyAlignment="1">
      <alignment horizontal="center" vertical="top" wrapText="1"/>
    </xf>
    <xf numFmtId="164" fontId="2" fillId="0" borderId="11" xfId="0" applyNumberFormat="1" applyFont="1" applyFill="1" applyBorder="1" applyAlignment="1">
      <alignment horizontal="right" vertical="top" wrapText="1"/>
    </xf>
    <xf numFmtId="164" fontId="2" fillId="0" borderId="10" xfId="0" applyNumberFormat="1" applyFont="1" applyFill="1" applyBorder="1" applyAlignment="1">
      <alignment horizontal="right"/>
    </xf>
    <xf numFmtId="164" fontId="10" fillId="0" borderId="10" xfId="0" applyNumberFormat="1" applyFont="1" applyFill="1" applyBorder="1" applyAlignment="1">
      <alignment horizontal="right" wrapText="1"/>
    </xf>
    <xf numFmtId="164" fontId="10" fillId="0" borderId="10" xfId="0" applyNumberFormat="1" applyFont="1" applyFill="1" applyBorder="1" applyAlignment="1">
      <alignment/>
    </xf>
    <xf numFmtId="164" fontId="2" fillId="0" borderId="10" xfId="0" applyNumberFormat="1" applyFont="1" applyFill="1" applyBorder="1" applyAlignment="1">
      <alignment horizontal="right" wrapText="1"/>
    </xf>
    <xf numFmtId="164" fontId="2" fillId="0" borderId="10" xfId="0" applyNumberFormat="1" applyFont="1" applyFill="1" applyBorder="1" applyAlignment="1">
      <alignment/>
    </xf>
    <xf numFmtId="164" fontId="10" fillId="0" borderId="10" xfId="0" applyNumberFormat="1" applyFont="1" applyFill="1" applyBorder="1" applyAlignment="1">
      <alignment/>
    </xf>
    <xf numFmtId="164" fontId="2" fillId="0" borderId="10" xfId="0" applyNumberFormat="1" applyFont="1" applyFill="1" applyBorder="1" applyAlignment="1">
      <alignment horizontal="right"/>
    </xf>
    <xf numFmtId="164" fontId="2" fillId="0" borderId="10" xfId="0" applyNumberFormat="1" applyFont="1" applyFill="1" applyBorder="1" applyAlignment="1">
      <alignment/>
    </xf>
    <xf numFmtId="164" fontId="1" fillId="0" borderId="10" xfId="0" applyNumberFormat="1" applyFont="1" applyFill="1" applyBorder="1" applyAlignment="1">
      <alignment/>
    </xf>
    <xf numFmtId="164" fontId="12" fillId="0" borderId="10" xfId="0" applyNumberFormat="1" applyFont="1" applyFill="1" applyBorder="1" applyAlignment="1">
      <alignment/>
    </xf>
    <xf numFmtId="164" fontId="1" fillId="0" borderId="0" xfId="0" applyNumberFormat="1" applyFont="1" applyFill="1" applyBorder="1" applyAlignment="1">
      <alignment horizontal="center"/>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2" fillId="0" borderId="12" xfId="0" applyFont="1" applyFill="1" applyBorder="1" applyAlignment="1">
      <alignment horizontal="left" vertical="top" wrapText="1"/>
    </xf>
    <xf numFmtId="164" fontId="2" fillId="0" borderId="10" xfId="0" applyNumberFormat="1" applyFont="1" applyFill="1" applyBorder="1" applyAlignment="1">
      <alignment horizontal="right" vertical="top" wrapText="1"/>
    </xf>
    <xf numFmtId="0" fontId="2" fillId="0" borderId="0" xfId="0" applyFont="1" applyFill="1" applyBorder="1" applyAlignment="1">
      <alignment horizontal="justify" vertical="top" wrapText="1"/>
    </xf>
    <xf numFmtId="165" fontId="2" fillId="0" borderId="10" xfId="0" applyNumberFormat="1" applyFont="1" applyFill="1" applyBorder="1" applyAlignment="1">
      <alignment horizontal="right"/>
    </xf>
    <xf numFmtId="165" fontId="10" fillId="0" borderId="10" xfId="0" applyNumberFormat="1" applyFont="1" applyFill="1" applyBorder="1" applyAlignment="1">
      <alignment horizontal="right"/>
    </xf>
    <xf numFmtId="165" fontId="10" fillId="0" borderId="14" xfId="0" applyNumberFormat="1" applyFont="1" applyFill="1" applyBorder="1" applyAlignment="1">
      <alignment horizontal="right"/>
    </xf>
    <xf numFmtId="165" fontId="10" fillId="0" borderId="11" xfId="0" applyNumberFormat="1" applyFont="1" applyFill="1" applyBorder="1" applyAlignment="1">
      <alignment horizontal="right"/>
    </xf>
    <xf numFmtId="165" fontId="10" fillId="0" borderId="10" xfId="0" applyNumberFormat="1" applyFont="1" applyFill="1" applyBorder="1" applyAlignment="1">
      <alignment horizontal="right"/>
    </xf>
    <xf numFmtId="165" fontId="2" fillId="0" borderId="10" xfId="0" applyNumberFormat="1" applyFont="1" applyFill="1" applyBorder="1" applyAlignment="1">
      <alignment horizontal="right"/>
    </xf>
    <xf numFmtId="165" fontId="9" fillId="0" borderId="10" xfId="0" applyNumberFormat="1" applyFont="1" applyFill="1" applyBorder="1" applyAlignment="1">
      <alignment horizontal="right"/>
    </xf>
    <xf numFmtId="165" fontId="1" fillId="0" borderId="10" xfId="0" applyNumberFormat="1" applyFont="1" applyFill="1" applyBorder="1" applyAlignment="1">
      <alignment horizontal="right"/>
    </xf>
    <xf numFmtId="165" fontId="10" fillId="0" borderId="10" xfId="0" applyNumberFormat="1" applyFont="1" applyFill="1" applyBorder="1" applyAlignment="1">
      <alignment/>
    </xf>
    <xf numFmtId="165" fontId="12" fillId="0" borderId="10" xfId="0" applyNumberFormat="1" applyFont="1" applyFill="1" applyBorder="1" applyAlignment="1">
      <alignment horizontal="right"/>
    </xf>
    <xf numFmtId="4" fontId="1"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165" fontId="1" fillId="0" borderId="10" xfId="0" applyNumberFormat="1" applyFont="1" applyFill="1" applyBorder="1" applyAlignment="1">
      <alignment/>
    </xf>
    <xf numFmtId="0" fontId="2" fillId="0" borderId="10" xfId="0" applyFont="1" applyFill="1" applyBorder="1" applyAlignment="1">
      <alignment horizontal="center" vertical="top" wrapText="1"/>
    </xf>
    <xf numFmtId="44" fontId="7" fillId="0" borderId="0" xfId="43" applyFont="1" applyFill="1" applyAlignment="1">
      <alignment horizontal="center" wrapText="1"/>
    </xf>
    <xf numFmtId="0" fontId="7" fillId="0" borderId="0" xfId="0" applyFont="1" applyFill="1" applyAlignment="1">
      <alignment horizontal="center" wrapText="1"/>
    </xf>
    <xf numFmtId="2" fontId="1" fillId="0" borderId="16"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4"/>
  <sheetViews>
    <sheetView tabSelected="1" zoomScale="85" zoomScaleNormal="85" zoomScalePageLayoutView="0" workbookViewId="0" topLeftCell="A1">
      <selection activeCell="G2" sqref="G2"/>
    </sheetView>
  </sheetViews>
  <sheetFormatPr defaultColWidth="60.125" defaultRowHeight="12.75"/>
  <cols>
    <col min="1" max="1" width="5.125" style="1" customWidth="1"/>
    <col min="2" max="2" width="22.75390625" style="4" customWidth="1"/>
    <col min="3" max="3" width="56.25390625" style="4" customWidth="1"/>
    <col min="4" max="4" width="15.875" style="68" customWidth="1"/>
    <col min="5" max="5" width="14.25390625" style="15" customWidth="1"/>
    <col min="6" max="6" width="14.875" style="2" bestFit="1" customWidth="1"/>
    <col min="7" max="7" width="11.875" style="2" customWidth="1"/>
    <col min="8" max="8" width="11.375" style="3" customWidth="1"/>
    <col min="9" max="9" width="11.375" style="3" bestFit="1" customWidth="1"/>
    <col min="10" max="19" width="11.125" style="3" customWidth="1"/>
    <col min="20" max="16384" width="60.125" style="3" customWidth="1"/>
  </cols>
  <sheetData>
    <row r="1" spans="6:8" ht="15.75">
      <c r="F1" s="66"/>
      <c r="G1" s="66" t="s">
        <v>261</v>
      </c>
      <c r="H1" s="66"/>
    </row>
    <row r="2" spans="6:8" ht="15.75">
      <c r="F2" s="67"/>
      <c r="G2" s="67" t="s">
        <v>258</v>
      </c>
      <c r="H2" s="67"/>
    </row>
    <row r="3" spans="6:8" ht="15.75">
      <c r="F3" s="67"/>
      <c r="G3" s="67" t="s">
        <v>259</v>
      </c>
      <c r="H3" s="67"/>
    </row>
    <row r="4" spans="6:8" ht="15.75">
      <c r="F4" s="67"/>
      <c r="G4" s="67" t="s">
        <v>260</v>
      </c>
      <c r="H4" s="67"/>
    </row>
    <row r="5" spans="6:9" ht="15">
      <c r="F5" s="5"/>
      <c r="G5" s="14"/>
      <c r="H5" s="14"/>
      <c r="I5" s="14"/>
    </row>
    <row r="6" spans="2:9" ht="15.75">
      <c r="B6" s="102" t="s">
        <v>139</v>
      </c>
      <c r="C6" s="102"/>
      <c r="D6" s="102"/>
      <c r="E6" s="102"/>
      <c r="F6" s="102"/>
      <c r="G6" s="102"/>
      <c r="H6" s="102"/>
      <c r="I6" s="102"/>
    </row>
    <row r="7" spans="2:9" ht="15.75">
      <c r="B7" s="103" t="s">
        <v>256</v>
      </c>
      <c r="C7" s="103"/>
      <c r="D7" s="103"/>
      <c r="E7" s="103"/>
      <c r="F7" s="103"/>
      <c r="G7" s="103"/>
      <c r="H7" s="103"/>
      <c r="I7" s="103"/>
    </row>
    <row r="8" spans="6:9" ht="15">
      <c r="F8" s="5"/>
      <c r="G8" s="104" t="s">
        <v>43</v>
      </c>
      <c r="H8" s="104"/>
      <c r="I8" s="104"/>
    </row>
    <row r="9" spans="1:9" ht="71.25">
      <c r="A9" s="101" t="s">
        <v>2</v>
      </c>
      <c r="B9" s="101"/>
      <c r="C9" s="6" t="s">
        <v>3</v>
      </c>
      <c r="D9" s="69" t="s">
        <v>238</v>
      </c>
      <c r="E9" s="21" t="s">
        <v>239</v>
      </c>
      <c r="F9" s="6" t="s">
        <v>257</v>
      </c>
      <c r="G9" s="6" t="s">
        <v>192</v>
      </c>
      <c r="H9" s="6" t="s">
        <v>191</v>
      </c>
      <c r="I9" s="6" t="s">
        <v>193</v>
      </c>
    </row>
    <row r="10" spans="1:9" ht="15">
      <c r="A10" s="27" t="s">
        <v>4</v>
      </c>
      <c r="B10" s="28">
        <v>2</v>
      </c>
      <c r="C10" s="29" t="s">
        <v>5</v>
      </c>
      <c r="D10" s="70"/>
      <c r="E10" s="22"/>
      <c r="F10" s="19"/>
      <c r="G10" s="19"/>
      <c r="H10" s="30"/>
      <c r="I10" s="30"/>
    </row>
    <row r="11" spans="1:9" ht="28.5">
      <c r="A11" s="7" t="s">
        <v>15</v>
      </c>
      <c r="B11" s="6" t="s">
        <v>240</v>
      </c>
      <c r="C11" s="85" t="s">
        <v>47</v>
      </c>
      <c r="D11" s="86">
        <f>D12+D34</f>
        <v>121012.3</v>
      </c>
      <c r="E11" s="86">
        <f>E12+E34</f>
        <v>121830</v>
      </c>
      <c r="F11" s="23">
        <f>F12+F34</f>
        <v>86375.9</v>
      </c>
      <c r="G11" s="23">
        <f>F11*100/E11</f>
        <v>70.89871131905113</v>
      </c>
      <c r="H11" s="23">
        <f aca="true" t="shared" si="0" ref="H11:H73">F11/D11*100</f>
        <v>71.37778556394679</v>
      </c>
      <c r="I11" s="23">
        <f aca="true" t="shared" si="1" ref="I11:I18">E11-D11</f>
        <v>817.6999999999971</v>
      </c>
    </row>
    <row r="12" spans="1:17" ht="15">
      <c r="A12" s="7"/>
      <c r="B12" s="17"/>
      <c r="C12" s="87" t="s">
        <v>48</v>
      </c>
      <c r="D12" s="86">
        <f>D13+D23+D29++D31+D18</f>
        <v>116429.3</v>
      </c>
      <c r="E12" s="86">
        <f>E13+E23+E29++E31+E18</f>
        <v>117247</v>
      </c>
      <c r="F12" s="23">
        <f>F13+F23+F29++F31+F18</f>
        <v>82759.9</v>
      </c>
      <c r="G12" s="23">
        <f>F12*100/E12</f>
        <v>70.58594249746261</v>
      </c>
      <c r="H12" s="23">
        <f t="shared" si="0"/>
        <v>71.08167789379478</v>
      </c>
      <c r="I12" s="23">
        <f t="shared" si="1"/>
        <v>817.6999999999971</v>
      </c>
      <c r="J12" s="8"/>
      <c r="K12" s="8"/>
      <c r="L12" s="8"/>
      <c r="M12" s="8"/>
      <c r="N12" s="8"/>
      <c r="O12" s="8"/>
      <c r="P12" s="8"/>
      <c r="Q12" s="8"/>
    </row>
    <row r="13" spans="1:9" ht="15">
      <c r="A13" s="7"/>
      <c r="B13" s="26" t="s">
        <v>88</v>
      </c>
      <c r="C13" s="50" t="s">
        <v>89</v>
      </c>
      <c r="D13" s="71">
        <f>D14+D15+D16+D17</f>
        <v>102738.3</v>
      </c>
      <c r="E13" s="71">
        <f>E14+E15+E16+E17</f>
        <v>102738.3</v>
      </c>
      <c r="F13" s="88">
        <f>F14+F15+F16+F17</f>
        <v>70236.99999999999</v>
      </c>
      <c r="G13" s="51">
        <f aca="true" t="shared" si="2" ref="G13:G30">F13*100/E13</f>
        <v>68.36496223900919</v>
      </c>
      <c r="H13" s="51">
        <f t="shared" si="0"/>
        <v>68.3649622390092</v>
      </c>
      <c r="I13" s="51">
        <f t="shared" si="1"/>
        <v>0</v>
      </c>
    </row>
    <row r="14" spans="1:9" ht="63.75">
      <c r="A14" s="33" t="s">
        <v>6</v>
      </c>
      <c r="B14" s="33" t="s">
        <v>49</v>
      </c>
      <c r="C14" s="43" t="s">
        <v>50</v>
      </c>
      <c r="D14" s="72">
        <v>101752.3</v>
      </c>
      <c r="E14" s="72">
        <v>101752.3</v>
      </c>
      <c r="F14" s="89">
        <v>69059.4</v>
      </c>
      <c r="G14" s="44">
        <f t="shared" si="2"/>
        <v>67.87011202695172</v>
      </c>
      <c r="H14" s="44">
        <f t="shared" si="0"/>
        <v>67.87011202695172</v>
      </c>
      <c r="I14" s="44">
        <f t="shared" si="1"/>
        <v>0</v>
      </c>
    </row>
    <row r="15" spans="1:9" ht="89.25">
      <c r="A15" s="33">
        <v>182</v>
      </c>
      <c r="B15" s="33" t="s">
        <v>51</v>
      </c>
      <c r="C15" s="43" t="s">
        <v>52</v>
      </c>
      <c r="D15" s="72">
        <v>400</v>
      </c>
      <c r="E15" s="72">
        <v>400</v>
      </c>
      <c r="F15" s="89">
        <v>435.2</v>
      </c>
      <c r="G15" s="44">
        <f t="shared" si="2"/>
        <v>108.8</v>
      </c>
      <c r="H15" s="44">
        <f t="shared" si="0"/>
        <v>108.80000000000001</v>
      </c>
      <c r="I15" s="44">
        <f t="shared" si="1"/>
        <v>0</v>
      </c>
    </row>
    <row r="16" spans="1:9" ht="38.25">
      <c r="A16" s="33" t="s">
        <v>6</v>
      </c>
      <c r="B16" s="33" t="s">
        <v>53</v>
      </c>
      <c r="C16" s="43" t="s">
        <v>54</v>
      </c>
      <c r="D16" s="72">
        <v>550</v>
      </c>
      <c r="E16" s="72">
        <v>550</v>
      </c>
      <c r="F16" s="89">
        <v>732.9</v>
      </c>
      <c r="G16" s="44">
        <f t="shared" si="2"/>
        <v>133.25454545454545</v>
      </c>
      <c r="H16" s="44">
        <f t="shared" si="0"/>
        <v>133.25454545454545</v>
      </c>
      <c r="I16" s="44">
        <f t="shared" si="1"/>
        <v>0</v>
      </c>
    </row>
    <row r="17" spans="1:9" ht="76.5">
      <c r="A17" s="61" t="s">
        <v>6</v>
      </c>
      <c r="B17" s="61" t="s">
        <v>55</v>
      </c>
      <c r="C17" s="62" t="s">
        <v>56</v>
      </c>
      <c r="D17" s="72">
        <v>36</v>
      </c>
      <c r="E17" s="72">
        <v>36</v>
      </c>
      <c r="F17" s="90">
        <v>9.5</v>
      </c>
      <c r="G17" s="44">
        <f t="shared" si="2"/>
        <v>26.38888888888889</v>
      </c>
      <c r="H17" s="44">
        <f t="shared" si="0"/>
        <v>26.38888888888889</v>
      </c>
      <c r="I17" s="44">
        <f t="shared" si="1"/>
        <v>0</v>
      </c>
    </row>
    <row r="18" spans="1:9" s="65" customFormat="1" ht="14.25">
      <c r="A18" s="36"/>
      <c r="B18" s="35" t="s">
        <v>146</v>
      </c>
      <c r="C18" s="49" t="s">
        <v>147</v>
      </c>
      <c r="D18" s="74">
        <f>SUM(D19:D22)</f>
        <v>4212</v>
      </c>
      <c r="E18" s="74">
        <f>SUM(E19:E22)</f>
        <v>5029.7</v>
      </c>
      <c r="F18" s="88">
        <f>SUM(F19:F22)</f>
        <v>3542.8</v>
      </c>
      <c r="G18" s="41">
        <f>F18*100/E18</f>
        <v>70.43760065212638</v>
      </c>
      <c r="H18" s="41">
        <f>F18/D18*100</f>
        <v>84.11206077872745</v>
      </c>
      <c r="I18" s="41">
        <f t="shared" si="1"/>
        <v>817.6999999999998</v>
      </c>
    </row>
    <row r="19" spans="1:9" ht="63.75">
      <c r="A19" s="63">
        <v>100</v>
      </c>
      <c r="B19" s="63" t="s">
        <v>142</v>
      </c>
      <c r="C19" s="64" t="s">
        <v>140</v>
      </c>
      <c r="D19" s="72">
        <v>1287</v>
      </c>
      <c r="E19" s="72">
        <v>1691.5</v>
      </c>
      <c r="F19" s="91">
        <v>1215.9</v>
      </c>
      <c r="G19" s="44">
        <f>F19*100/E19</f>
        <v>71.88294413242684</v>
      </c>
      <c r="H19" s="44">
        <f>F19/D19*100</f>
        <v>94.47552447552448</v>
      </c>
      <c r="I19" s="44">
        <f aca="true" t="shared" si="3" ref="I19:I33">E19-D19</f>
        <v>404.5</v>
      </c>
    </row>
    <row r="20" spans="1:9" ht="76.5">
      <c r="A20" s="33">
        <v>100</v>
      </c>
      <c r="B20" s="33" t="s">
        <v>143</v>
      </c>
      <c r="C20" s="43" t="s">
        <v>141</v>
      </c>
      <c r="D20" s="72">
        <v>48</v>
      </c>
      <c r="E20" s="72">
        <v>36.6</v>
      </c>
      <c r="F20" s="89">
        <v>33</v>
      </c>
      <c r="G20" s="44">
        <f>F20*100/E20</f>
        <v>90.1639344262295</v>
      </c>
      <c r="H20" s="44">
        <f>F20/D20*100</f>
        <v>68.75</v>
      </c>
      <c r="I20" s="44">
        <f t="shared" si="3"/>
        <v>-11.399999999999999</v>
      </c>
    </row>
    <row r="21" spans="1:9" ht="63.75">
      <c r="A21" s="33">
        <v>100</v>
      </c>
      <c r="B21" s="33" t="s">
        <v>144</v>
      </c>
      <c r="C21" s="43" t="s">
        <v>165</v>
      </c>
      <c r="D21" s="72">
        <v>2822</v>
      </c>
      <c r="E21" s="72">
        <v>3301.6</v>
      </c>
      <c r="F21" s="89">
        <v>2439.4</v>
      </c>
      <c r="G21" s="44">
        <f>F21*100/E21</f>
        <v>73.88538890235037</v>
      </c>
      <c r="H21" s="44">
        <f>F21/D21*100</f>
        <v>86.44223954642098</v>
      </c>
      <c r="I21" s="44">
        <f t="shared" si="3"/>
        <v>479.5999999999999</v>
      </c>
    </row>
    <row r="22" spans="1:9" ht="63.75">
      <c r="A22" s="33">
        <v>100</v>
      </c>
      <c r="B22" s="33" t="s">
        <v>145</v>
      </c>
      <c r="C22" s="43" t="s">
        <v>166</v>
      </c>
      <c r="D22" s="72">
        <v>55</v>
      </c>
      <c r="E22" s="72">
        <v>0</v>
      </c>
      <c r="F22" s="89">
        <v>-145.5</v>
      </c>
      <c r="G22" s="44" t="e">
        <f>F22*100/E22</f>
        <v>#DIV/0!</v>
      </c>
      <c r="H22" s="44">
        <f>F22/D22*100</f>
        <v>-264.54545454545456</v>
      </c>
      <c r="I22" s="44">
        <f t="shared" si="3"/>
        <v>-55</v>
      </c>
    </row>
    <row r="23" spans="1:9" s="10" customFormat="1" ht="14.25">
      <c r="A23" s="47"/>
      <c r="B23" s="47" t="s">
        <v>86</v>
      </c>
      <c r="C23" s="49" t="s">
        <v>87</v>
      </c>
      <c r="D23" s="75">
        <f>SUM(D24:D28)</f>
        <v>7828</v>
      </c>
      <c r="E23" s="75">
        <f>SUM(E24:E28)</f>
        <v>7828</v>
      </c>
      <c r="F23" s="88">
        <f>SUM(F24:F28)</f>
        <v>7886.1</v>
      </c>
      <c r="G23" s="41">
        <f t="shared" si="2"/>
        <v>100.74220746039857</v>
      </c>
      <c r="H23" s="41">
        <f t="shared" si="0"/>
        <v>100.74220746039857</v>
      </c>
      <c r="I23" s="41">
        <f t="shared" si="3"/>
        <v>0</v>
      </c>
    </row>
    <row r="24" spans="1:9" ht="26.25">
      <c r="A24" s="34">
        <v>182</v>
      </c>
      <c r="B24" s="33" t="s">
        <v>44</v>
      </c>
      <c r="C24" s="52" t="s">
        <v>7</v>
      </c>
      <c r="D24" s="76">
        <v>7526</v>
      </c>
      <c r="E24" s="76">
        <v>7526</v>
      </c>
      <c r="F24" s="92">
        <v>7704.5</v>
      </c>
      <c r="G24" s="44">
        <f t="shared" si="2"/>
        <v>102.37177783683231</v>
      </c>
      <c r="H24" s="44">
        <f t="shared" si="0"/>
        <v>102.37177783683231</v>
      </c>
      <c r="I24" s="44">
        <f t="shared" si="3"/>
        <v>0</v>
      </c>
    </row>
    <row r="25" spans="1:9" ht="39">
      <c r="A25" s="34">
        <v>182</v>
      </c>
      <c r="B25" s="33" t="s">
        <v>45</v>
      </c>
      <c r="C25" s="52" t="s">
        <v>46</v>
      </c>
      <c r="D25" s="76">
        <v>0</v>
      </c>
      <c r="E25" s="76">
        <v>0</v>
      </c>
      <c r="F25" s="92">
        <v>10.7</v>
      </c>
      <c r="G25" s="44"/>
      <c r="H25" s="44"/>
      <c r="I25" s="44">
        <f t="shared" si="3"/>
        <v>0</v>
      </c>
    </row>
    <row r="26" spans="1:9" s="10" customFormat="1" ht="14.25">
      <c r="A26" s="34" t="s">
        <v>6</v>
      </c>
      <c r="B26" s="33" t="s">
        <v>57</v>
      </c>
      <c r="C26" s="53" t="s">
        <v>58</v>
      </c>
      <c r="D26" s="76">
        <v>102</v>
      </c>
      <c r="E26" s="76">
        <v>102</v>
      </c>
      <c r="F26" s="92">
        <v>141.7</v>
      </c>
      <c r="G26" s="44">
        <f>F26*100/E26</f>
        <v>138.92156862745097</v>
      </c>
      <c r="H26" s="44">
        <f>F26/D26*100</f>
        <v>138.92156862745097</v>
      </c>
      <c r="I26" s="44">
        <f t="shared" si="3"/>
        <v>0</v>
      </c>
    </row>
    <row r="27" spans="1:9" s="10" customFormat="1" ht="25.5">
      <c r="A27" s="34">
        <v>182</v>
      </c>
      <c r="B27" s="33" t="s">
        <v>134</v>
      </c>
      <c r="C27" s="53" t="s">
        <v>135</v>
      </c>
      <c r="D27" s="76">
        <v>0</v>
      </c>
      <c r="E27" s="76">
        <v>0</v>
      </c>
      <c r="F27" s="92">
        <v>0.1</v>
      </c>
      <c r="G27" s="44"/>
      <c r="H27" s="44"/>
      <c r="I27" s="44">
        <f t="shared" si="3"/>
        <v>0</v>
      </c>
    </row>
    <row r="28" spans="1:9" s="10" customFormat="1" ht="38.25">
      <c r="A28" s="34">
        <v>182</v>
      </c>
      <c r="B28" s="33" t="s">
        <v>149</v>
      </c>
      <c r="C28" s="53" t="s">
        <v>148</v>
      </c>
      <c r="D28" s="76">
        <v>200</v>
      </c>
      <c r="E28" s="76">
        <v>200</v>
      </c>
      <c r="F28" s="92">
        <v>29.1</v>
      </c>
      <c r="G28" s="44">
        <f>F28*100/E28</f>
        <v>14.55</v>
      </c>
      <c r="H28" s="44">
        <f>F28/D28*100</f>
        <v>14.550000000000002</v>
      </c>
      <c r="I28" s="44">
        <f t="shared" si="3"/>
        <v>0</v>
      </c>
    </row>
    <row r="29" spans="1:9" ht="15">
      <c r="A29" s="31"/>
      <c r="B29" s="36" t="s">
        <v>84</v>
      </c>
      <c r="C29" s="54" t="s">
        <v>85</v>
      </c>
      <c r="D29" s="71">
        <f>D30</f>
        <v>1639</v>
      </c>
      <c r="E29" s="71">
        <f>E30</f>
        <v>1639</v>
      </c>
      <c r="F29" s="88">
        <f>F30</f>
        <v>1094</v>
      </c>
      <c r="G29" s="41">
        <f t="shared" si="2"/>
        <v>66.74801708358756</v>
      </c>
      <c r="H29" s="41">
        <f t="shared" si="0"/>
        <v>66.74801708358756</v>
      </c>
      <c r="I29" s="41">
        <f t="shared" si="3"/>
        <v>0</v>
      </c>
    </row>
    <row r="30" spans="1:9" s="10" customFormat="1" ht="51">
      <c r="A30" s="31" t="s">
        <v>6</v>
      </c>
      <c r="B30" s="33" t="s">
        <v>128</v>
      </c>
      <c r="C30" s="43" t="s">
        <v>59</v>
      </c>
      <c r="D30" s="76">
        <v>1639</v>
      </c>
      <c r="E30" s="76">
        <v>1639</v>
      </c>
      <c r="F30" s="92">
        <v>1094</v>
      </c>
      <c r="G30" s="44">
        <f t="shared" si="2"/>
        <v>66.74801708358756</v>
      </c>
      <c r="H30" s="44">
        <f t="shared" si="0"/>
        <v>66.74801708358756</v>
      </c>
      <c r="I30" s="44">
        <f t="shared" si="3"/>
        <v>0</v>
      </c>
    </row>
    <row r="31" spans="1:9" ht="28.5">
      <c r="A31" s="31"/>
      <c r="B31" s="37" t="s">
        <v>74</v>
      </c>
      <c r="C31" s="55" t="s">
        <v>75</v>
      </c>
      <c r="D31" s="75">
        <f>D32+D33</f>
        <v>12</v>
      </c>
      <c r="E31" s="75">
        <f>E32+E33</f>
        <v>12</v>
      </c>
      <c r="F31" s="25">
        <f>F32+F33</f>
        <v>0</v>
      </c>
      <c r="G31" s="41">
        <f>F31*100/E31</f>
        <v>0</v>
      </c>
      <c r="H31" s="41">
        <f t="shared" si="0"/>
        <v>0</v>
      </c>
      <c r="I31" s="41">
        <f t="shared" si="3"/>
        <v>0</v>
      </c>
    </row>
    <row r="32" spans="1:9" ht="38.25">
      <c r="A32" s="31">
        <v>182</v>
      </c>
      <c r="B32" s="33" t="s">
        <v>129</v>
      </c>
      <c r="C32" s="43" t="s">
        <v>60</v>
      </c>
      <c r="D32" s="73">
        <v>3</v>
      </c>
      <c r="E32" s="73">
        <v>3</v>
      </c>
      <c r="F32" s="89">
        <v>0</v>
      </c>
      <c r="G32" s="44">
        <f>F32*100/E32</f>
        <v>0</v>
      </c>
      <c r="H32" s="44">
        <f t="shared" si="0"/>
        <v>0</v>
      </c>
      <c r="I32" s="44">
        <f t="shared" si="3"/>
        <v>0</v>
      </c>
    </row>
    <row r="33" spans="1:9" ht="15">
      <c r="A33" s="31">
        <v>182</v>
      </c>
      <c r="B33" s="33" t="s">
        <v>130</v>
      </c>
      <c r="C33" s="43" t="s">
        <v>61</v>
      </c>
      <c r="D33" s="73">
        <v>9</v>
      </c>
      <c r="E33" s="73">
        <v>9</v>
      </c>
      <c r="F33" s="89">
        <v>0</v>
      </c>
      <c r="G33" s="44">
        <f>F33*100/E33</f>
        <v>0</v>
      </c>
      <c r="H33" s="44">
        <f t="shared" si="0"/>
        <v>0</v>
      </c>
      <c r="I33" s="44">
        <f t="shared" si="3"/>
        <v>0</v>
      </c>
    </row>
    <row r="34" spans="1:9" s="10" customFormat="1" ht="14.25">
      <c r="A34" s="32"/>
      <c r="B34" s="36"/>
      <c r="C34" s="56" t="s">
        <v>62</v>
      </c>
      <c r="D34" s="77">
        <f>D35+D40+D45+D47+D54+D68</f>
        <v>4583</v>
      </c>
      <c r="E34" s="77">
        <f>E35+E40+E45+E47+E54+E68</f>
        <v>4583</v>
      </c>
      <c r="F34" s="93">
        <f>F35+F40+F45+F47+F54+F68+F67</f>
        <v>3615.9999999999995</v>
      </c>
      <c r="G34" s="41">
        <f>F34*100/E34</f>
        <v>78.90028365699322</v>
      </c>
      <c r="H34" s="41">
        <f t="shared" si="0"/>
        <v>78.90028365699322</v>
      </c>
      <c r="I34" s="41">
        <f>E34-D34</f>
        <v>0</v>
      </c>
    </row>
    <row r="35" spans="1:9" s="10" customFormat="1" ht="28.5">
      <c r="A35" s="32"/>
      <c r="B35" s="36" t="s">
        <v>76</v>
      </c>
      <c r="C35" s="56" t="s">
        <v>77</v>
      </c>
      <c r="D35" s="77">
        <f>SUM(D36:D39)</f>
        <v>925</v>
      </c>
      <c r="E35" s="77">
        <f>SUM(E36:E39)</f>
        <v>925</v>
      </c>
      <c r="F35" s="94">
        <f>SUM(F36:F39)</f>
        <v>1282.3</v>
      </c>
      <c r="G35" s="48">
        <f aca="true" t="shared" si="4" ref="G35:G95">F35*100/E35</f>
        <v>138.62702702702703</v>
      </c>
      <c r="H35" s="48">
        <f t="shared" si="0"/>
        <v>138.62702702702703</v>
      </c>
      <c r="I35" s="48">
        <f>E35-D35</f>
        <v>0</v>
      </c>
    </row>
    <row r="36" spans="1:9" s="10" customFormat="1" ht="63.75">
      <c r="A36" s="31" t="s">
        <v>11</v>
      </c>
      <c r="B36" s="33" t="s">
        <v>105</v>
      </c>
      <c r="C36" s="57" t="s">
        <v>120</v>
      </c>
      <c r="D36" s="76">
        <v>117</v>
      </c>
      <c r="E36" s="76">
        <v>117</v>
      </c>
      <c r="F36" s="92">
        <v>448.7</v>
      </c>
      <c r="G36" s="44">
        <f t="shared" si="4"/>
        <v>383.5042735042735</v>
      </c>
      <c r="H36" s="44">
        <f t="shared" si="0"/>
        <v>383.5042735042735</v>
      </c>
      <c r="I36" s="44">
        <f aca="true" t="shared" si="5" ref="I36:I99">E36-D36</f>
        <v>0</v>
      </c>
    </row>
    <row r="37" spans="1:9" s="10" customFormat="1" ht="63.75">
      <c r="A37" s="31" t="s">
        <v>11</v>
      </c>
      <c r="B37" s="33" t="s">
        <v>210</v>
      </c>
      <c r="C37" s="57" t="s">
        <v>120</v>
      </c>
      <c r="D37" s="76">
        <v>358</v>
      </c>
      <c r="E37" s="76">
        <v>358</v>
      </c>
      <c r="F37" s="92">
        <v>369.2</v>
      </c>
      <c r="G37" s="44">
        <f t="shared" si="4"/>
        <v>103.12849162011173</v>
      </c>
      <c r="H37" s="44">
        <f t="shared" si="0"/>
        <v>103.12849162011173</v>
      </c>
      <c r="I37" s="44">
        <f t="shared" si="5"/>
        <v>0</v>
      </c>
    </row>
    <row r="38" spans="1:9" s="10" customFormat="1" ht="63.75">
      <c r="A38" s="57" t="s">
        <v>11</v>
      </c>
      <c r="B38" s="57" t="s">
        <v>241</v>
      </c>
      <c r="C38" s="57" t="s">
        <v>242</v>
      </c>
      <c r="D38" s="76"/>
      <c r="E38" s="76"/>
      <c r="F38" s="92">
        <v>5</v>
      </c>
      <c r="G38" s="44"/>
      <c r="H38" s="44"/>
      <c r="I38" s="44">
        <f t="shared" si="5"/>
        <v>0</v>
      </c>
    </row>
    <row r="39" spans="1:9" s="10" customFormat="1" ht="63.75">
      <c r="A39" s="31" t="s">
        <v>11</v>
      </c>
      <c r="B39" s="33" t="s">
        <v>106</v>
      </c>
      <c r="C39" s="57" t="s">
        <v>121</v>
      </c>
      <c r="D39" s="76">
        <v>450</v>
      </c>
      <c r="E39" s="76">
        <v>450</v>
      </c>
      <c r="F39" s="92">
        <v>459.4</v>
      </c>
      <c r="G39" s="44">
        <f t="shared" si="4"/>
        <v>102.08888888888889</v>
      </c>
      <c r="H39" s="44">
        <f t="shared" si="0"/>
        <v>102.08888888888887</v>
      </c>
      <c r="I39" s="44">
        <f t="shared" si="5"/>
        <v>0</v>
      </c>
    </row>
    <row r="40" spans="1:9" ht="15">
      <c r="A40" s="31"/>
      <c r="B40" s="36" t="s">
        <v>78</v>
      </c>
      <c r="C40" s="58" t="s">
        <v>79</v>
      </c>
      <c r="D40" s="78">
        <f>D41+D42+D43+D44</f>
        <v>193</v>
      </c>
      <c r="E40" s="78">
        <f>E41+E42+E43+E44</f>
        <v>193</v>
      </c>
      <c r="F40" s="94">
        <f>F41+F42+F43+F44</f>
        <v>124.6</v>
      </c>
      <c r="G40" s="48">
        <f t="shared" si="4"/>
        <v>64.55958549222798</v>
      </c>
      <c r="H40" s="48">
        <f t="shared" si="0"/>
        <v>64.55958549222798</v>
      </c>
      <c r="I40" s="48">
        <f t="shared" si="5"/>
        <v>0</v>
      </c>
    </row>
    <row r="41" spans="1:9" ht="25.5">
      <c r="A41" s="31" t="s">
        <v>12</v>
      </c>
      <c r="B41" s="33" t="s">
        <v>63</v>
      </c>
      <c r="C41" s="53" t="s">
        <v>64</v>
      </c>
      <c r="D41" s="73">
        <v>63</v>
      </c>
      <c r="E41" s="73">
        <v>63</v>
      </c>
      <c r="F41" s="89">
        <v>31.6</v>
      </c>
      <c r="G41" s="44">
        <f t="shared" si="4"/>
        <v>50.15873015873016</v>
      </c>
      <c r="H41" s="44">
        <f t="shared" si="0"/>
        <v>50.15873015873016</v>
      </c>
      <c r="I41" s="44">
        <f t="shared" si="5"/>
        <v>0</v>
      </c>
    </row>
    <row r="42" spans="1:9" s="11" customFormat="1" ht="25.5">
      <c r="A42" s="31" t="s">
        <v>12</v>
      </c>
      <c r="B42" s="33" t="s">
        <v>65</v>
      </c>
      <c r="C42" s="53" t="s">
        <v>66</v>
      </c>
      <c r="D42" s="73">
        <v>4</v>
      </c>
      <c r="E42" s="73">
        <v>4</v>
      </c>
      <c r="F42" s="89">
        <v>2.4</v>
      </c>
      <c r="G42" s="44">
        <f t="shared" si="4"/>
        <v>60</v>
      </c>
      <c r="H42" s="44">
        <f t="shared" si="0"/>
        <v>60</v>
      </c>
      <c r="I42" s="44">
        <f t="shared" si="5"/>
        <v>0</v>
      </c>
    </row>
    <row r="43" spans="1:9" ht="15">
      <c r="A43" s="31" t="s">
        <v>12</v>
      </c>
      <c r="B43" s="33" t="s">
        <v>67</v>
      </c>
      <c r="C43" s="53" t="s">
        <v>68</v>
      </c>
      <c r="D43" s="73">
        <v>4</v>
      </c>
      <c r="E43" s="73">
        <v>4</v>
      </c>
      <c r="F43" s="89">
        <v>2.1</v>
      </c>
      <c r="G43" s="44">
        <f t="shared" si="4"/>
        <v>52.5</v>
      </c>
      <c r="H43" s="44">
        <f t="shared" si="0"/>
        <v>52.5</v>
      </c>
      <c r="I43" s="44">
        <f t="shared" si="5"/>
        <v>0</v>
      </c>
    </row>
    <row r="44" spans="1:9" ht="15">
      <c r="A44" s="31" t="s">
        <v>12</v>
      </c>
      <c r="B44" s="33" t="s">
        <v>69</v>
      </c>
      <c r="C44" s="53" t="s">
        <v>70</v>
      </c>
      <c r="D44" s="73">
        <v>122</v>
      </c>
      <c r="E44" s="73">
        <v>122</v>
      </c>
      <c r="F44" s="89">
        <v>88.5</v>
      </c>
      <c r="G44" s="44">
        <f t="shared" si="4"/>
        <v>72.54098360655738</v>
      </c>
      <c r="H44" s="44">
        <f t="shared" si="0"/>
        <v>72.54098360655738</v>
      </c>
      <c r="I44" s="44">
        <f t="shared" si="5"/>
        <v>0</v>
      </c>
    </row>
    <row r="45" spans="1:9" ht="28.5">
      <c r="A45" s="31"/>
      <c r="B45" s="26" t="s">
        <v>107</v>
      </c>
      <c r="C45" s="55" t="s">
        <v>115</v>
      </c>
      <c r="D45" s="75">
        <f>D46</f>
        <v>0</v>
      </c>
      <c r="E45" s="75">
        <f>E46</f>
        <v>0</v>
      </c>
      <c r="F45" s="25">
        <f>F46</f>
        <v>88.1</v>
      </c>
      <c r="G45" s="44"/>
      <c r="H45" s="44"/>
      <c r="I45" s="44">
        <f t="shared" si="5"/>
        <v>0</v>
      </c>
    </row>
    <row r="46" spans="1:9" ht="24">
      <c r="A46" s="31" t="s">
        <v>13</v>
      </c>
      <c r="B46" s="33" t="s">
        <v>108</v>
      </c>
      <c r="C46" s="20" t="s">
        <v>116</v>
      </c>
      <c r="D46" s="79">
        <v>0</v>
      </c>
      <c r="E46" s="79">
        <v>0</v>
      </c>
      <c r="F46" s="95">
        <v>88.1</v>
      </c>
      <c r="G46" s="44"/>
      <c r="H46" s="44"/>
      <c r="I46" s="44">
        <f t="shared" si="5"/>
        <v>0</v>
      </c>
    </row>
    <row r="47" spans="1:9" s="12" customFormat="1" ht="28.5">
      <c r="A47" s="31"/>
      <c r="B47" s="36" t="s">
        <v>80</v>
      </c>
      <c r="C47" s="55" t="s">
        <v>81</v>
      </c>
      <c r="D47" s="75">
        <f>SUM(D49:D53)</f>
        <v>860</v>
      </c>
      <c r="E47" s="75">
        <f>SUM(E49:E53)</f>
        <v>860</v>
      </c>
      <c r="F47" s="25">
        <f>SUM(F48:F53)</f>
        <v>1313.8999999999999</v>
      </c>
      <c r="G47" s="25">
        <f aca="true" t="shared" si="6" ref="G47:G52">F47*100/E47</f>
        <v>152.77906976744185</v>
      </c>
      <c r="H47" s="25">
        <f aca="true" t="shared" si="7" ref="H47:H52">F47/D47*100</f>
        <v>152.77906976744185</v>
      </c>
      <c r="I47" s="25">
        <f t="shared" si="5"/>
        <v>0</v>
      </c>
    </row>
    <row r="48" spans="1:9" s="12" customFormat="1" ht="63.75">
      <c r="A48" s="31" t="s">
        <v>15</v>
      </c>
      <c r="B48" s="33" t="s">
        <v>243</v>
      </c>
      <c r="C48" s="43" t="s">
        <v>244</v>
      </c>
      <c r="D48" s="75"/>
      <c r="E48" s="75"/>
      <c r="F48" s="25">
        <v>1</v>
      </c>
      <c r="G48" s="44"/>
      <c r="H48" s="44"/>
      <c r="I48" s="44">
        <f t="shared" si="5"/>
        <v>0</v>
      </c>
    </row>
    <row r="49" spans="1:9" s="12" customFormat="1" ht="63.75">
      <c r="A49" s="31" t="s">
        <v>15</v>
      </c>
      <c r="B49" s="33" t="s">
        <v>234</v>
      </c>
      <c r="C49" s="43" t="s">
        <v>237</v>
      </c>
      <c r="D49" s="73">
        <v>0</v>
      </c>
      <c r="E49" s="73">
        <v>0</v>
      </c>
      <c r="F49" s="89">
        <v>6.4</v>
      </c>
      <c r="G49" s="44"/>
      <c r="H49" s="44"/>
      <c r="I49" s="44">
        <f t="shared" si="5"/>
        <v>0</v>
      </c>
    </row>
    <row r="50" spans="1:9" s="12" customFormat="1" ht="63.75">
      <c r="A50" s="31" t="s">
        <v>15</v>
      </c>
      <c r="B50" s="33" t="s">
        <v>235</v>
      </c>
      <c r="C50" s="43" t="s">
        <v>236</v>
      </c>
      <c r="D50" s="73"/>
      <c r="E50" s="73"/>
      <c r="F50" s="89">
        <v>11</v>
      </c>
      <c r="G50" s="44"/>
      <c r="H50" s="44"/>
      <c r="I50" s="44">
        <f t="shared" si="5"/>
        <v>0</v>
      </c>
    </row>
    <row r="51" spans="1:9" s="12" customFormat="1" ht="38.25">
      <c r="A51" s="31" t="s">
        <v>11</v>
      </c>
      <c r="B51" s="33" t="s">
        <v>71</v>
      </c>
      <c r="C51" s="43" t="s">
        <v>122</v>
      </c>
      <c r="D51" s="73">
        <v>33</v>
      </c>
      <c r="E51" s="73">
        <v>33</v>
      </c>
      <c r="F51" s="89">
        <v>291.8</v>
      </c>
      <c r="G51" s="44">
        <f t="shared" si="6"/>
        <v>884.2424242424242</v>
      </c>
      <c r="H51" s="44">
        <f t="shared" si="7"/>
        <v>884.2424242424244</v>
      </c>
      <c r="I51" s="44">
        <f t="shared" si="5"/>
        <v>0</v>
      </c>
    </row>
    <row r="52" spans="1:9" s="12" customFormat="1" ht="38.25">
      <c r="A52" s="31" t="s">
        <v>211</v>
      </c>
      <c r="B52" s="33" t="s">
        <v>212</v>
      </c>
      <c r="C52" s="43" t="s">
        <v>122</v>
      </c>
      <c r="D52" s="73">
        <v>827</v>
      </c>
      <c r="E52" s="73">
        <v>827</v>
      </c>
      <c r="F52" s="89">
        <v>638.4</v>
      </c>
      <c r="G52" s="44">
        <f t="shared" si="6"/>
        <v>77.19467956469165</v>
      </c>
      <c r="H52" s="44">
        <f t="shared" si="7"/>
        <v>77.19467956469165</v>
      </c>
      <c r="I52" s="44">
        <f t="shared" si="5"/>
        <v>0</v>
      </c>
    </row>
    <row r="53" spans="1:9" s="12" customFormat="1" ht="25.5">
      <c r="A53" s="31" t="s">
        <v>11</v>
      </c>
      <c r="B53" s="33" t="s">
        <v>150</v>
      </c>
      <c r="C53" s="43" t="s">
        <v>151</v>
      </c>
      <c r="D53" s="73">
        <v>0</v>
      </c>
      <c r="E53" s="73">
        <v>0</v>
      </c>
      <c r="F53" s="89">
        <v>365.3</v>
      </c>
      <c r="G53" s="44"/>
      <c r="H53" s="44"/>
      <c r="I53" s="44">
        <f t="shared" si="5"/>
        <v>0</v>
      </c>
    </row>
    <row r="54" spans="1:9" s="12" customFormat="1" ht="15">
      <c r="A54" s="32"/>
      <c r="B54" s="36" t="s">
        <v>82</v>
      </c>
      <c r="C54" s="55" t="s">
        <v>83</v>
      </c>
      <c r="D54" s="75">
        <f>SUM(D55:D66)</f>
        <v>2568</v>
      </c>
      <c r="E54" s="75">
        <f>SUM(E55:E66)</f>
        <v>2568</v>
      </c>
      <c r="F54" s="88">
        <f>SUM(F55:F66)</f>
        <v>806.9</v>
      </c>
      <c r="G54" s="41">
        <f t="shared" si="4"/>
        <v>31.42133956386293</v>
      </c>
      <c r="H54" s="41">
        <f t="shared" si="0"/>
        <v>31.421339563862926</v>
      </c>
      <c r="I54" s="41">
        <f t="shared" si="5"/>
        <v>0</v>
      </c>
    </row>
    <row r="55" spans="1:9" s="12" customFormat="1" ht="89.25">
      <c r="A55" s="31" t="s">
        <v>6</v>
      </c>
      <c r="B55" s="33" t="s">
        <v>118</v>
      </c>
      <c r="C55" s="43" t="s">
        <v>123</v>
      </c>
      <c r="D55" s="73">
        <v>13</v>
      </c>
      <c r="E55" s="73">
        <v>13</v>
      </c>
      <c r="F55" s="89">
        <v>10</v>
      </c>
      <c r="G55" s="44">
        <f t="shared" si="4"/>
        <v>76.92307692307692</v>
      </c>
      <c r="H55" s="44">
        <f t="shared" si="0"/>
        <v>76.92307692307693</v>
      </c>
      <c r="I55" s="44">
        <f t="shared" si="5"/>
        <v>0</v>
      </c>
    </row>
    <row r="56" spans="1:9" s="12" customFormat="1" ht="38.25">
      <c r="A56" s="31" t="s">
        <v>6</v>
      </c>
      <c r="B56" s="33" t="s">
        <v>152</v>
      </c>
      <c r="C56" s="43" t="s">
        <v>153</v>
      </c>
      <c r="D56" s="73">
        <v>3</v>
      </c>
      <c r="E56" s="73">
        <v>3</v>
      </c>
      <c r="F56" s="89">
        <v>0.7</v>
      </c>
      <c r="G56" s="44">
        <f t="shared" si="4"/>
        <v>23.333333333333332</v>
      </c>
      <c r="H56" s="44">
        <f t="shared" si="0"/>
        <v>23.333333333333332</v>
      </c>
      <c r="I56" s="44">
        <f t="shared" si="5"/>
        <v>0</v>
      </c>
    </row>
    <row r="57" spans="1:9" s="12" customFormat="1" ht="25.5">
      <c r="A57" s="31" t="s">
        <v>6</v>
      </c>
      <c r="B57" s="33" t="s">
        <v>154</v>
      </c>
      <c r="C57" s="43" t="s">
        <v>155</v>
      </c>
      <c r="D57" s="73"/>
      <c r="E57" s="73"/>
      <c r="F57" s="89">
        <v>3</v>
      </c>
      <c r="G57" s="44"/>
      <c r="H57" s="44"/>
      <c r="I57" s="44">
        <f t="shared" si="5"/>
        <v>0</v>
      </c>
    </row>
    <row r="58" spans="1:9" s="12" customFormat="1" ht="51">
      <c r="A58" s="31" t="s">
        <v>9</v>
      </c>
      <c r="B58" s="33" t="s">
        <v>156</v>
      </c>
      <c r="C58" s="43" t="s">
        <v>157</v>
      </c>
      <c r="D58" s="73">
        <v>8</v>
      </c>
      <c r="E58" s="73">
        <v>8</v>
      </c>
      <c r="F58" s="89">
        <v>11.5</v>
      </c>
      <c r="G58" s="44">
        <f t="shared" si="4"/>
        <v>143.75</v>
      </c>
      <c r="H58" s="44">
        <f t="shared" si="0"/>
        <v>143.75</v>
      </c>
      <c r="I58" s="44">
        <f t="shared" si="5"/>
        <v>0</v>
      </c>
    </row>
    <row r="59" spans="1:9" s="12" customFormat="1" ht="51">
      <c r="A59" s="31" t="s">
        <v>9</v>
      </c>
      <c r="B59" s="33" t="s">
        <v>109</v>
      </c>
      <c r="C59" s="53" t="s">
        <v>124</v>
      </c>
      <c r="D59" s="73">
        <v>165</v>
      </c>
      <c r="E59" s="73">
        <v>165</v>
      </c>
      <c r="F59" s="89">
        <v>6.6</v>
      </c>
      <c r="G59" s="44">
        <f t="shared" si="4"/>
        <v>4</v>
      </c>
      <c r="H59" s="44">
        <f t="shared" si="0"/>
        <v>4</v>
      </c>
      <c r="I59" s="44">
        <f t="shared" si="5"/>
        <v>0</v>
      </c>
    </row>
    <row r="60" spans="1:9" s="12" customFormat="1" ht="38.25">
      <c r="A60" s="53" t="s">
        <v>14</v>
      </c>
      <c r="B60" s="53" t="s">
        <v>245</v>
      </c>
      <c r="C60" s="53" t="s">
        <v>246</v>
      </c>
      <c r="D60" s="73"/>
      <c r="E60" s="73"/>
      <c r="F60" s="89">
        <v>34.3</v>
      </c>
      <c r="G60" s="44"/>
      <c r="H60" s="44"/>
      <c r="I60" s="44">
        <f t="shared" si="5"/>
        <v>0</v>
      </c>
    </row>
    <row r="61" spans="1:9" s="12" customFormat="1" ht="25.5">
      <c r="A61" s="31" t="s">
        <v>133</v>
      </c>
      <c r="B61" s="33" t="s">
        <v>131</v>
      </c>
      <c r="C61" s="43" t="s">
        <v>132</v>
      </c>
      <c r="D61" s="73">
        <v>0</v>
      </c>
      <c r="E61" s="73">
        <v>0</v>
      </c>
      <c r="F61" s="89">
        <v>0</v>
      </c>
      <c r="G61" s="44"/>
      <c r="H61" s="44"/>
      <c r="I61" s="44">
        <f t="shared" si="5"/>
        <v>0</v>
      </c>
    </row>
    <row r="62" spans="1:9" s="12" customFormat="1" ht="51">
      <c r="A62" s="31" t="s">
        <v>9</v>
      </c>
      <c r="B62" s="33" t="s">
        <v>187</v>
      </c>
      <c r="C62" s="43" t="s">
        <v>188</v>
      </c>
      <c r="D62" s="73">
        <v>25</v>
      </c>
      <c r="E62" s="73">
        <v>25</v>
      </c>
      <c r="F62" s="89">
        <v>6.5</v>
      </c>
      <c r="G62" s="44">
        <f t="shared" si="4"/>
        <v>26</v>
      </c>
      <c r="H62" s="44">
        <f t="shared" si="0"/>
        <v>26</v>
      </c>
      <c r="I62" s="44">
        <f t="shared" si="5"/>
        <v>0</v>
      </c>
    </row>
    <row r="63" spans="1:9" s="12" customFormat="1" ht="25.5">
      <c r="A63" s="31" t="s">
        <v>9</v>
      </c>
      <c r="B63" s="33" t="s">
        <v>110</v>
      </c>
      <c r="C63" s="43" t="s">
        <v>119</v>
      </c>
      <c r="D63" s="73">
        <v>925</v>
      </c>
      <c r="E63" s="73">
        <v>925</v>
      </c>
      <c r="F63" s="89">
        <v>553.5</v>
      </c>
      <c r="G63" s="44">
        <f t="shared" si="4"/>
        <v>59.83783783783784</v>
      </c>
      <c r="H63" s="44">
        <f t="shared" si="0"/>
        <v>59.83783783783784</v>
      </c>
      <c r="I63" s="44">
        <f t="shared" si="5"/>
        <v>0</v>
      </c>
    </row>
    <row r="64" spans="1:9" s="12" customFormat="1" ht="51">
      <c r="A64" s="31" t="s">
        <v>15</v>
      </c>
      <c r="B64" s="33" t="s">
        <v>158</v>
      </c>
      <c r="C64" s="43" t="s">
        <v>159</v>
      </c>
      <c r="D64" s="73">
        <v>0</v>
      </c>
      <c r="E64" s="73">
        <v>0</v>
      </c>
      <c r="F64" s="89">
        <v>0</v>
      </c>
      <c r="G64" s="44"/>
      <c r="H64" s="44"/>
      <c r="I64" s="44">
        <f t="shared" si="5"/>
        <v>0</v>
      </c>
    </row>
    <row r="65" spans="1:9" s="12" customFormat="1" ht="51">
      <c r="A65" s="31" t="s">
        <v>136</v>
      </c>
      <c r="B65" s="33" t="s">
        <v>137</v>
      </c>
      <c r="C65" s="43" t="s">
        <v>138</v>
      </c>
      <c r="D65" s="73">
        <v>40</v>
      </c>
      <c r="E65" s="73">
        <v>40</v>
      </c>
      <c r="F65" s="89">
        <v>52.4</v>
      </c>
      <c r="G65" s="44">
        <f t="shared" si="4"/>
        <v>131</v>
      </c>
      <c r="H65" s="44">
        <f t="shared" si="0"/>
        <v>131</v>
      </c>
      <c r="I65" s="44">
        <f t="shared" si="5"/>
        <v>0</v>
      </c>
    </row>
    <row r="66" spans="1:9" s="12" customFormat="1" ht="38.25">
      <c r="A66" s="45" t="s">
        <v>127</v>
      </c>
      <c r="B66" s="42" t="s">
        <v>111</v>
      </c>
      <c r="C66" s="43" t="s">
        <v>117</v>
      </c>
      <c r="D66" s="73">
        <v>1389</v>
      </c>
      <c r="E66" s="73">
        <v>1389</v>
      </c>
      <c r="F66" s="96">
        <v>128.4</v>
      </c>
      <c r="G66" s="44">
        <f t="shared" si="4"/>
        <v>9.244060475161987</v>
      </c>
      <c r="H66" s="44">
        <f t="shared" si="0"/>
        <v>9.244060475161987</v>
      </c>
      <c r="I66" s="44">
        <f t="shared" si="5"/>
        <v>0</v>
      </c>
    </row>
    <row r="67" spans="1:9" s="12" customFormat="1" ht="15">
      <c r="A67" s="39" t="s">
        <v>15</v>
      </c>
      <c r="B67" s="36" t="s">
        <v>72</v>
      </c>
      <c r="C67" s="55" t="s">
        <v>73</v>
      </c>
      <c r="D67" s="75"/>
      <c r="E67" s="75"/>
      <c r="F67" s="88">
        <v>0.2</v>
      </c>
      <c r="G67" s="44"/>
      <c r="H67" s="44"/>
      <c r="I67" s="44">
        <f t="shared" si="5"/>
        <v>0</v>
      </c>
    </row>
    <row r="68" spans="1:9" s="12" customFormat="1" ht="15">
      <c r="A68" s="39" t="s">
        <v>8</v>
      </c>
      <c r="B68" s="36" t="s">
        <v>213</v>
      </c>
      <c r="C68" s="55" t="s">
        <v>214</v>
      </c>
      <c r="D68" s="75">
        <v>37</v>
      </c>
      <c r="E68" s="75">
        <v>37</v>
      </c>
      <c r="F68" s="88">
        <v>0</v>
      </c>
      <c r="G68" s="44">
        <f t="shared" si="4"/>
        <v>0</v>
      </c>
      <c r="H68" s="44">
        <f t="shared" si="0"/>
        <v>0</v>
      </c>
      <c r="I68" s="44">
        <f t="shared" si="5"/>
        <v>0</v>
      </c>
    </row>
    <row r="69" spans="1:9" s="12" customFormat="1" ht="28.5">
      <c r="A69" s="7" t="s">
        <v>15</v>
      </c>
      <c r="B69" s="6" t="s">
        <v>16</v>
      </c>
      <c r="C69" s="58" t="s">
        <v>17</v>
      </c>
      <c r="D69" s="77">
        <f>D70+D73+D89+D120</f>
        <v>312804.5659</v>
      </c>
      <c r="E69" s="77">
        <f>E70+E73+E89+E120</f>
        <v>361854.43090000004</v>
      </c>
      <c r="F69" s="93">
        <f>F70+F73+F89+F120+F127</f>
        <v>265395.5</v>
      </c>
      <c r="G69" s="41">
        <f t="shared" si="4"/>
        <v>73.34316712383803</v>
      </c>
      <c r="H69" s="41">
        <f t="shared" si="0"/>
        <v>84.84387024096185</v>
      </c>
      <c r="I69" s="41">
        <f>E69-D69</f>
        <v>49049.86500000005</v>
      </c>
    </row>
    <row r="70" spans="1:9" s="12" customFormat="1" ht="28.5">
      <c r="A70" s="32"/>
      <c r="B70" s="36" t="s">
        <v>101</v>
      </c>
      <c r="C70" s="58" t="s">
        <v>102</v>
      </c>
      <c r="D70" s="77">
        <f>D71+D72</f>
        <v>11109.099999999999</v>
      </c>
      <c r="E70" s="77">
        <f>E71+E72</f>
        <v>49626.2</v>
      </c>
      <c r="F70" s="93">
        <f>F71+F72</f>
        <v>35726.1</v>
      </c>
      <c r="G70" s="44">
        <f t="shared" si="4"/>
        <v>71.99040023213544</v>
      </c>
      <c r="H70" s="44">
        <f t="shared" si="0"/>
        <v>321.5931083526118</v>
      </c>
      <c r="I70" s="44">
        <f>E70-D70</f>
        <v>38517.1</v>
      </c>
    </row>
    <row r="71" spans="1:9" s="12" customFormat="1" ht="25.5">
      <c r="A71" s="31" t="s">
        <v>10</v>
      </c>
      <c r="B71" s="33" t="s">
        <v>18</v>
      </c>
      <c r="C71" s="43" t="s">
        <v>19</v>
      </c>
      <c r="D71" s="73">
        <v>3145.7</v>
      </c>
      <c r="E71" s="73">
        <v>3145.7</v>
      </c>
      <c r="F71" s="89">
        <v>3145.7</v>
      </c>
      <c r="G71" s="44">
        <f t="shared" si="4"/>
        <v>100</v>
      </c>
      <c r="H71" s="44">
        <f t="shared" si="0"/>
        <v>100</v>
      </c>
      <c r="I71" s="44">
        <f>E71-D71</f>
        <v>0</v>
      </c>
    </row>
    <row r="72" spans="1:9" s="12" customFormat="1" ht="25.5">
      <c r="A72" s="31" t="s">
        <v>10</v>
      </c>
      <c r="B72" s="33" t="s">
        <v>20</v>
      </c>
      <c r="C72" s="43" t="s">
        <v>21</v>
      </c>
      <c r="D72" s="73">
        <v>7963.4</v>
      </c>
      <c r="E72" s="73">
        <v>46480.5</v>
      </c>
      <c r="F72" s="89">
        <v>32580.4</v>
      </c>
      <c r="G72" s="44">
        <f t="shared" si="4"/>
        <v>70.09477092544185</v>
      </c>
      <c r="H72" s="44">
        <f t="shared" si="0"/>
        <v>409.1267549036844</v>
      </c>
      <c r="I72" s="44">
        <f>E72-D72</f>
        <v>38517.1</v>
      </c>
    </row>
    <row r="73" spans="1:9" s="12" customFormat="1" ht="42.75">
      <c r="A73" s="31"/>
      <c r="B73" s="26" t="s">
        <v>103</v>
      </c>
      <c r="C73" s="55" t="s">
        <v>104</v>
      </c>
      <c r="D73" s="75">
        <f>SUM(D74:D85)</f>
        <v>59602.1659</v>
      </c>
      <c r="E73" s="75">
        <f>SUM(E74:E85)</f>
        <v>77743.36989999999</v>
      </c>
      <c r="F73" s="88">
        <f>SUM(F74:F85)</f>
        <v>54714.2</v>
      </c>
      <c r="G73" s="41">
        <f t="shared" si="4"/>
        <v>70.37796286728755</v>
      </c>
      <c r="H73" s="41">
        <f t="shared" si="0"/>
        <v>91.7990129617085</v>
      </c>
      <c r="I73" s="41">
        <f t="shared" si="5"/>
        <v>18141.20399999999</v>
      </c>
    </row>
    <row r="74" spans="1:9" s="12" customFormat="1" ht="25.5">
      <c r="A74" s="33" t="s">
        <v>195</v>
      </c>
      <c r="B74" s="33" t="s">
        <v>185</v>
      </c>
      <c r="C74" s="20" t="s">
        <v>186</v>
      </c>
      <c r="D74" s="72">
        <v>0</v>
      </c>
      <c r="E74" s="72">
        <v>4792.7</v>
      </c>
      <c r="F74" s="95">
        <v>730</v>
      </c>
      <c r="G74" s="44">
        <f t="shared" si="4"/>
        <v>15.231497903060905</v>
      </c>
      <c r="H74" s="44"/>
      <c r="I74" s="44">
        <f t="shared" si="5"/>
        <v>4792.7</v>
      </c>
    </row>
    <row r="75" spans="1:9" s="12" customFormat="1" ht="36">
      <c r="A75" s="33" t="s">
        <v>195</v>
      </c>
      <c r="B75" s="33" t="s">
        <v>209</v>
      </c>
      <c r="C75" s="20" t="s">
        <v>194</v>
      </c>
      <c r="D75" s="72"/>
      <c r="E75" s="72">
        <v>2888</v>
      </c>
      <c r="F75" s="95">
        <v>1476.8</v>
      </c>
      <c r="G75" s="44">
        <f t="shared" si="4"/>
        <v>51.13573407202216</v>
      </c>
      <c r="H75" s="44"/>
      <c r="I75" s="44">
        <f t="shared" si="5"/>
        <v>2888</v>
      </c>
    </row>
    <row r="76" spans="1:9" s="12" customFormat="1" ht="36">
      <c r="A76" s="33">
        <v>903</v>
      </c>
      <c r="B76" s="33" t="s">
        <v>196</v>
      </c>
      <c r="C76" s="20" t="s">
        <v>197</v>
      </c>
      <c r="D76" s="72"/>
      <c r="E76" s="72"/>
      <c r="F76" s="95">
        <v>0</v>
      </c>
      <c r="G76" s="44"/>
      <c r="H76" s="44"/>
      <c r="I76" s="44">
        <f t="shared" si="5"/>
        <v>0</v>
      </c>
    </row>
    <row r="77" spans="1:9" s="12" customFormat="1" ht="36">
      <c r="A77" s="33" t="s">
        <v>200</v>
      </c>
      <c r="B77" s="33" t="s">
        <v>22</v>
      </c>
      <c r="C77" s="20" t="s">
        <v>126</v>
      </c>
      <c r="D77" s="72">
        <v>10603.932</v>
      </c>
      <c r="E77" s="72">
        <v>20905.136</v>
      </c>
      <c r="F77" s="95">
        <v>18308.3</v>
      </c>
      <c r="G77" s="44">
        <f t="shared" si="4"/>
        <v>87.57799997091624</v>
      </c>
      <c r="H77" s="44">
        <f aca="true" t="shared" si="8" ref="H77:H82">F77/D77*100</f>
        <v>172.65576580460908</v>
      </c>
      <c r="I77" s="44">
        <f t="shared" si="5"/>
        <v>10301.203999999998</v>
      </c>
    </row>
    <row r="78" spans="1:9" s="12" customFormat="1" ht="36">
      <c r="A78" s="33">
        <v>903</v>
      </c>
      <c r="B78" s="33" t="s">
        <v>172</v>
      </c>
      <c r="C78" s="20" t="s">
        <v>173</v>
      </c>
      <c r="D78" s="72"/>
      <c r="E78" s="72"/>
      <c r="F78" s="95">
        <v>0</v>
      </c>
      <c r="G78" s="44"/>
      <c r="H78" s="44"/>
      <c r="I78" s="44">
        <f t="shared" si="5"/>
        <v>0</v>
      </c>
    </row>
    <row r="79" spans="1:9" s="12" customFormat="1" ht="48">
      <c r="A79" s="33">
        <v>903</v>
      </c>
      <c r="B79" s="33" t="s">
        <v>199</v>
      </c>
      <c r="C79" s="20" t="s">
        <v>198</v>
      </c>
      <c r="D79" s="72"/>
      <c r="E79" s="72"/>
      <c r="F79" s="95">
        <v>0</v>
      </c>
      <c r="G79" s="44"/>
      <c r="H79" s="44"/>
      <c r="I79" s="44">
        <f t="shared" si="5"/>
        <v>0</v>
      </c>
    </row>
    <row r="80" spans="1:9" s="12" customFormat="1" ht="48">
      <c r="A80" s="20" t="s">
        <v>8</v>
      </c>
      <c r="B80" s="33" t="s">
        <v>215</v>
      </c>
      <c r="C80" s="20" t="s">
        <v>216</v>
      </c>
      <c r="D80" s="72">
        <v>17798.064</v>
      </c>
      <c r="E80" s="72">
        <v>17798.064</v>
      </c>
      <c r="F80" s="95">
        <v>15339.4</v>
      </c>
      <c r="G80" s="44">
        <f t="shared" si="4"/>
        <v>86.18577840825834</v>
      </c>
      <c r="H80" s="44">
        <f t="shared" si="8"/>
        <v>86.18577840825834</v>
      </c>
      <c r="I80" s="44">
        <f t="shared" si="5"/>
        <v>0</v>
      </c>
    </row>
    <row r="81" spans="1:9" s="12" customFormat="1" ht="36">
      <c r="A81" s="20" t="s">
        <v>8</v>
      </c>
      <c r="B81" s="33" t="s">
        <v>217</v>
      </c>
      <c r="C81" s="20" t="s">
        <v>218</v>
      </c>
      <c r="D81" s="72">
        <v>0</v>
      </c>
      <c r="E81" s="72">
        <v>0</v>
      </c>
      <c r="F81" s="95">
        <v>0</v>
      </c>
      <c r="G81" s="44"/>
      <c r="H81" s="44"/>
      <c r="I81" s="44">
        <f t="shared" si="5"/>
        <v>0</v>
      </c>
    </row>
    <row r="82" spans="1:9" s="12" customFormat="1" ht="36">
      <c r="A82" s="82" t="s">
        <v>8</v>
      </c>
      <c r="B82" s="33" t="s">
        <v>219</v>
      </c>
      <c r="C82" s="20" t="s">
        <v>220</v>
      </c>
      <c r="D82" s="72">
        <v>9553.7699</v>
      </c>
      <c r="E82" s="72">
        <v>9553.7699</v>
      </c>
      <c r="F82" s="95">
        <v>2866.1</v>
      </c>
      <c r="G82" s="44">
        <f t="shared" si="4"/>
        <v>29.999675834771782</v>
      </c>
      <c r="H82" s="44">
        <f t="shared" si="8"/>
        <v>29.999675834771782</v>
      </c>
      <c r="I82" s="44">
        <f t="shared" si="5"/>
        <v>0</v>
      </c>
    </row>
    <row r="83" spans="1:9" s="12" customFormat="1" ht="48">
      <c r="A83" s="33">
        <v>974</v>
      </c>
      <c r="B83" s="33" t="s">
        <v>201</v>
      </c>
      <c r="C83" s="20" t="s">
        <v>204</v>
      </c>
      <c r="D83" s="72"/>
      <c r="E83" s="72"/>
      <c r="F83" s="95">
        <v>0</v>
      </c>
      <c r="G83" s="44"/>
      <c r="H83" s="44"/>
      <c r="I83" s="44">
        <f t="shared" si="5"/>
        <v>0</v>
      </c>
    </row>
    <row r="84" spans="1:9" ht="48">
      <c r="A84" s="33">
        <v>974</v>
      </c>
      <c r="B84" s="33" t="s">
        <v>202</v>
      </c>
      <c r="C84" s="20" t="s">
        <v>203</v>
      </c>
      <c r="D84" s="72"/>
      <c r="E84" s="72"/>
      <c r="F84" s="95">
        <v>0</v>
      </c>
      <c r="G84" s="44"/>
      <c r="H84" s="44"/>
      <c r="I84" s="44">
        <f t="shared" si="5"/>
        <v>0</v>
      </c>
    </row>
    <row r="85" spans="1:9" ht="15">
      <c r="A85" s="31"/>
      <c r="B85" s="38" t="s">
        <v>90</v>
      </c>
      <c r="C85" s="59" t="s">
        <v>91</v>
      </c>
      <c r="D85" s="80">
        <f>SUM(D86:D88)</f>
        <v>21646.4</v>
      </c>
      <c r="E85" s="80">
        <f>SUM(E86:E88)</f>
        <v>21805.7</v>
      </c>
      <c r="F85" s="97">
        <f>SUM(F86:F88)</f>
        <v>15993.6</v>
      </c>
      <c r="G85" s="46">
        <f t="shared" si="4"/>
        <v>73.34596000128407</v>
      </c>
      <c r="H85" s="46">
        <f aca="true" t="shared" si="9" ref="H85:H117">F85/D85*100</f>
        <v>73.88572695690738</v>
      </c>
      <c r="I85" s="46">
        <f t="shared" si="5"/>
        <v>159.29999999999927</v>
      </c>
    </row>
    <row r="86" spans="1:9" ht="25.5">
      <c r="A86" s="20">
        <v>903</v>
      </c>
      <c r="B86" s="60" t="s">
        <v>160</v>
      </c>
      <c r="C86" s="43" t="s">
        <v>161</v>
      </c>
      <c r="D86" s="73">
        <v>3000</v>
      </c>
      <c r="E86" s="73">
        <v>3000</v>
      </c>
      <c r="F86" s="98">
        <v>502.3</v>
      </c>
      <c r="G86" s="44">
        <f t="shared" si="4"/>
        <v>16.743333333333332</v>
      </c>
      <c r="H86" s="44">
        <f t="shared" si="9"/>
        <v>16.743333333333336</v>
      </c>
      <c r="I86" s="40">
        <f t="shared" si="5"/>
        <v>0</v>
      </c>
    </row>
    <row r="87" spans="1:9" ht="38.25">
      <c r="A87" s="31" t="s">
        <v>8</v>
      </c>
      <c r="B87" s="42" t="s">
        <v>23</v>
      </c>
      <c r="C87" s="43" t="s">
        <v>92</v>
      </c>
      <c r="D87" s="73"/>
      <c r="E87" s="73">
        <v>636.3</v>
      </c>
      <c r="F87" s="98">
        <v>636.3</v>
      </c>
      <c r="G87" s="44">
        <f t="shared" si="4"/>
        <v>100</v>
      </c>
      <c r="H87" s="44" t="e">
        <f t="shared" si="9"/>
        <v>#DIV/0!</v>
      </c>
      <c r="I87" s="40">
        <f t="shared" si="5"/>
        <v>636.3</v>
      </c>
    </row>
    <row r="88" spans="1:9" ht="38.25">
      <c r="A88" s="31" t="s">
        <v>10</v>
      </c>
      <c r="B88" s="42" t="s">
        <v>24</v>
      </c>
      <c r="C88" s="43" t="s">
        <v>114</v>
      </c>
      <c r="D88" s="73">
        <v>18646.4</v>
      </c>
      <c r="E88" s="73">
        <v>18169.4</v>
      </c>
      <c r="F88" s="98">
        <v>14855</v>
      </c>
      <c r="G88" s="44">
        <f t="shared" si="4"/>
        <v>81.75834094686671</v>
      </c>
      <c r="H88" s="44">
        <f t="shared" si="9"/>
        <v>79.66685258280418</v>
      </c>
      <c r="I88" s="40">
        <f t="shared" si="5"/>
        <v>-477</v>
      </c>
    </row>
    <row r="89" spans="1:9" ht="28.5">
      <c r="A89" s="31"/>
      <c r="B89" s="36" t="s">
        <v>93</v>
      </c>
      <c r="C89" s="55" t="s">
        <v>94</v>
      </c>
      <c r="D89" s="25">
        <f>SUM(D90:D94,D114:D119)</f>
        <v>242083.6</v>
      </c>
      <c r="E89" s="25">
        <f>SUM(E90:E94,E114:E119)</f>
        <v>225871.19900000002</v>
      </c>
      <c r="F89" s="99">
        <f>SUM(F90:F94,F114:F119)</f>
        <v>173342</v>
      </c>
      <c r="G89" s="41">
        <f t="shared" si="4"/>
        <v>76.74373747845559</v>
      </c>
      <c r="H89" s="41">
        <f t="shared" si="9"/>
        <v>71.60418962705445</v>
      </c>
      <c r="I89" s="25">
        <f>SUM(I90:I94,I112:I118)</f>
        <v>-17725.02400000001</v>
      </c>
    </row>
    <row r="90" spans="1:9" ht="25.5">
      <c r="A90" s="31" t="s">
        <v>8</v>
      </c>
      <c r="B90" s="33" t="s">
        <v>25</v>
      </c>
      <c r="C90" s="43" t="s">
        <v>26</v>
      </c>
      <c r="D90" s="73">
        <v>1476</v>
      </c>
      <c r="E90" s="73">
        <v>1395</v>
      </c>
      <c r="F90" s="89">
        <v>1108</v>
      </c>
      <c r="G90" s="44">
        <f t="shared" si="4"/>
        <v>79.42652329749104</v>
      </c>
      <c r="H90" s="44">
        <f t="shared" si="9"/>
        <v>75.06775067750678</v>
      </c>
      <c r="I90" s="44">
        <f t="shared" si="5"/>
        <v>-81</v>
      </c>
    </row>
    <row r="91" spans="1:9" ht="38.25">
      <c r="A91" s="31" t="s">
        <v>8</v>
      </c>
      <c r="B91" s="33" t="s">
        <v>174</v>
      </c>
      <c r="C91" s="43" t="s">
        <v>175</v>
      </c>
      <c r="D91" s="73"/>
      <c r="E91" s="73">
        <v>0.476</v>
      </c>
      <c r="F91" s="89">
        <v>0.5</v>
      </c>
      <c r="G91" s="44">
        <f t="shared" si="4"/>
        <v>105.0420168067227</v>
      </c>
      <c r="H91" s="44"/>
      <c r="I91" s="44">
        <f>E91-D91</f>
        <v>0.476</v>
      </c>
    </row>
    <row r="92" spans="1:9" ht="38.25">
      <c r="A92" s="31" t="s">
        <v>10</v>
      </c>
      <c r="B92" s="33" t="s">
        <v>27</v>
      </c>
      <c r="C92" s="43" t="s">
        <v>95</v>
      </c>
      <c r="D92" s="73">
        <v>1095</v>
      </c>
      <c r="E92" s="73">
        <v>985.5</v>
      </c>
      <c r="F92" s="89">
        <v>755.4</v>
      </c>
      <c r="G92" s="44">
        <f t="shared" si="4"/>
        <v>76.65144596651446</v>
      </c>
      <c r="H92" s="44">
        <f t="shared" si="9"/>
        <v>68.98630136986301</v>
      </c>
      <c r="I92" s="44">
        <f t="shared" si="5"/>
        <v>-109.5</v>
      </c>
    </row>
    <row r="93" spans="1:9" ht="51">
      <c r="A93" s="31" t="s">
        <v>14</v>
      </c>
      <c r="B93" s="33" t="s">
        <v>28</v>
      </c>
      <c r="C93" s="43" t="s">
        <v>96</v>
      </c>
      <c r="D93" s="73">
        <v>574.7</v>
      </c>
      <c r="E93" s="73">
        <v>424.7</v>
      </c>
      <c r="F93" s="89">
        <v>226.8</v>
      </c>
      <c r="G93" s="44">
        <f t="shared" si="4"/>
        <v>53.40240169531434</v>
      </c>
      <c r="H93" s="44">
        <f t="shared" si="9"/>
        <v>39.46406820950061</v>
      </c>
      <c r="I93" s="44">
        <f t="shared" si="5"/>
        <v>-150.00000000000006</v>
      </c>
    </row>
    <row r="94" spans="1:9" ht="30">
      <c r="A94" s="31"/>
      <c r="B94" s="38" t="s">
        <v>97</v>
      </c>
      <c r="C94" s="59" t="s">
        <v>98</v>
      </c>
      <c r="D94" s="80">
        <f>SUM(D95:D113)</f>
        <v>227139.80000000002</v>
      </c>
      <c r="E94" s="80">
        <f>SUM(E95:E113)</f>
        <v>221461.7</v>
      </c>
      <c r="F94" s="97">
        <f>SUM(F95:F113)</f>
        <v>171175.49999999997</v>
      </c>
      <c r="G94" s="46">
        <f t="shared" si="4"/>
        <v>77.29350041113202</v>
      </c>
      <c r="H94" s="46">
        <f t="shared" si="9"/>
        <v>75.36129731557392</v>
      </c>
      <c r="I94" s="46">
        <f t="shared" si="5"/>
        <v>-5678.100000000006</v>
      </c>
    </row>
    <row r="95" spans="1:9" ht="120">
      <c r="A95" s="31" t="s">
        <v>14</v>
      </c>
      <c r="B95" s="33" t="s">
        <v>29</v>
      </c>
      <c r="C95" s="20" t="s">
        <v>163</v>
      </c>
      <c r="D95" s="72">
        <v>180511</v>
      </c>
      <c r="E95" s="72">
        <v>162622</v>
      </c>
      <c r="F95" s="95">
        <v>125854.4</v>
      </c>
      <c r="G95" s="40">
        <f t="shared" si="4"/>
        <v>77.39075893790508</v>
      </c>
      <c r="H95" s="40">
        <f t="shared" si="9"/>
        <v>69.72118042667759</v>
      </c>
      <c r="I95" s="40">
        <f t="shared" si="5"/>
        <v>-17889</v>
      </c>
    </row>
    <row r="96" spans="1:9" ht="96">
      <c r="A96" s="31" t="s">
        <v>14</v>
      </c>
      <c r="B96" s="33" t="s">
        <v>164</v>
      </c>
      <c r="C96" s="20" t="s">
        <v>162</v>
      </c>
      <c r="D96" s="72">
        <v>23267</v>
      </c>
      <c r="E96" s="72">
        <v>22507.7</v>
      </c>
      <c r="F96" s="95">
        <v>16531.8</v>
      </c>
      <c r="G96" s="40">
        <f>F96*100/E96</f>
        <v>73.44953060508182</v>
      </c>
      <c r="H96" s="40">
        <f>F96/D96*100</f>
        <v>71.05256371685219</v>
      </c>
      <c r="I96" s="40">
        <f>E96-D96</f>
        <v>-759.2999999999993</v>
      </c>
    </row>
    <row r="97" spans="1:9" ht="60">
      <c r="A97" s="20" t="s">
        <v>14</v>
      </c>
      <c r="B97" s="33" t="s">
        <v>247</v>
      </c>
      <c r="C97" s="20" t="s">
        <v>248</v>
      </c>
      <c r="D97" s="72"/>
      <c r="E97" s="72">
        <v>5.5</v>
      </c>
      <c r="F97" s="95">
        <v>0</v>
      </c>
      <c r="G97" s="40">
        <f aca="true" t="shared" si="10" ref="G97:G126">F97*100/E97</f>
        <v>0</v>
      </c>
      <c r="H97" s="40"/>
      <c r="I97" s="40">
        <f>E97-D97</f>
        <v>5.5</v>
      </c>
    </row>
    <row r="98" spans="1:9" ht="84">
      <c r="A98" s="20" t="s">
        <v>14</v>
      </c>
      <c r="B98" s="33" t="s">
        <v>249</v>
      </c>
      <c r="C98" s="20" t="s">
        <v>250</v>
      </c>
      <c r="D98" s="72"/>
      <c r="E98" s="72">
        <v>190.3</v>
      </c>
      <c r="F98" s="95">
        <v>165.6</v>
      </c>
      <c r="G98" s="40">
        <f t="shared" si="10"/>
        <v>87.02049395691013</v>
      </c>
      <c r="H98" s="40"/>
      <c r="I98" s="40">
        <f>E98-D98</f>
        <v>190.3</v>
      </c>
    </row>
    <row r="99" spans="1:9" ht="48">
      <c r="A99" s="31" t="s">
        <v>10</v>
      </c>
      <c r="B99" s="33" t="s">
        <v>30</v>
      </c>
      <c r="C99" s="20" t="s">
        <v>167</v>
      </c>
      <c r="D99" s="72">
        <v>16355</v>
      </c>
      <c r="E99" s="72">
        <v>16355</v>
      </c>
      <c r="F99" s="95">
        <v>13320.2</v>
      </c>
      <c r="G99" s="40">
        <f t="shared" si="10"/>
        <v>81.44420666462855</v>
      </c>
      <c r="H99" s="40">
        <f t="shared" si="9"/>
        <v>81.44420666462857</v>
      </c>
      <c r="I99" s="40">
        <f t="shared" si="5"/>
        <v>0</v>
      </c>
    </row>
    <row r="100" spans="1:9" ht="36">
      <c r="A100" s="31" t="s">
        <v>14</v>
      </c>
      <c r="B100" s="33" t="s">
        <v>31</v>
      </c>
      <c r="C100" s="20" t="s">
        <v>168</v>
      </c>
      <c r="D100" s="72">
        <v>3400</v>
      </c>
      <c r="E100" s="72">
        <v>3400</v>
      </c>
      <c r="F100" s="95">
        <v>2462.3</v>
      </c>
      <c r="G100" s="40">
        <f t="shared" si="10"/>
        <v>72.42058823529413</v>
      </c>
      <c r="H100" s="40">
        <f t="shared" si="9"/>
        <v>72.42058823529412</v>
      </c>
      <c r="I100" s="40">
        <f aca="true" t="shared" si="11" ref="I100:I117">E100-D100</f>
        <v>0</v>
      </c>
    </row>
    <row r="101" spans="1:9" ht="45">
      <c r="A101" s="82" t="s">
        <v>8</v>
      </c>
      <c r="B101" s="33" t="s">
        <v>251</v>
      </c>
      <c r="C101" s="83" t="s">
        <v>252</v>
      </c>
      <c r="D101" s="72"/>
      <c r="E101" s="72">
        <v>2706.6</v>
      </c>
      <c r="F101" s="95">
        <v>1890</v>
      </c>
      <c r="G101" s="40">
        <f t="shared" si="10"/>
        <v>69.82930614054534</v>
      </c>
      <c r="H101" s="40"/>
      <c r="I101" s="40"/>
    </row>
    <row r="102" spans="1:9" ht="60">
      <c r="A102" s="31" t="s">
        <v>14</v>
      </c>
      <c r="B102" s="33" t="s">
        <v>32</v>
      </c>
      <c r="C102" s="20" t="s">
        <v>169</v>
      </c>
      <c r="D102" s="72">
        <v>127</v>
      </c>
      <c r="E102" s="72">
        <v>127</v>
      </c>
      <c r="F102" s="95">
        <v>86.9</v>
      </c>
      <c r="G102" s="40">
        <f t="shared" si="10"/>
        <v>68.4251968503937</v>
      </c>
      <c r="H102" s="40">
        <f t="shared" si="9"/>
        <v>68.4251968503937</v>
      </c>
      <c r="I102" s="40">
        <f t="shared" si="11"/>
        <v>0</v>
      </c>
    </row>
    <row r="103" spans="1:9" ht="108">
      <c r="A103" s="33" t="s">
        <v>14</v>
      </c>
      <c r="B103" s="33" t="s">
        <v>33</v>
      </c>
      <c r="C103" s="20" t="s">
        <v>223</v>
      </c>
      <c r="D103" s="72">
        <v>28</v>
      </c>
      <c r="E103" s="72">
        <v>28</v>
      </c>
      <c r="F103" s="95">
        <v>0</v>
      </c>
      <c r="G103" s="40">
        <f t="shared" si="10"/>
        <v>0</v>
      </c>
      <c r="H103" s="40">
        <f t="shared" si="9"/>
        <v>0</v>
      </c>
      <c r="I103" s="40">
        <f t="shared" si="11"/>
        <v>0</v>
      </c>
    </row>
    <row r="104" spans="1:9" ht="45">
      <c r="A104" s="82" t="s">
        <v>8</v>
      </c>
      <c r="B104" s="33" t="s">
        <v>34</v>
      </c>
      <c r="C104" s="83" t="s">
        <v>224</v>
      </c>
      <c r="D104" s="72">
        <v>287</v>
      </c>
      <c r="E104" s="72">
        <v>287</v>
      </c>
      <c r="F104" s="95">
        <v>261</v>
      </c>
      <c r="G104" s="40">
        <f t="shared" si="10"/>
        <v>90.94076655052265</v>
      </c>
      <c r="H104" s="40">
        <f t="shared" si="9"/>
        <v>90.94076655052264</v>
      </c>
      <c r="I104" s="40">
        <f t="shared" si="11"/>
        <v>0</v>
      </c>
    </row>
    <row r="105" spans="1:9" ht="45">
      <c r="A105" s="82" t="s">
        <v>8</v>
      </c>
      <c r="B105" s="33" t="s">
        <v>35</v>
      </c>
      <c r="C105" s="83" t="s">
        <v>225</v>
      </c>
      <c r="D105" s="72">
        <v>3</v>
      </c>
      <c r="E105" s="72">
        <v>3</v>
      </c>
      <c r="F105" s="95">
        <v>2.3</v>
      </c>
      <c r="G105" s="40">
        <f t="shared" si="10"/>
        <v>76.66666666666666</v>
      </c>
      <c r="H105" s="40">
        <f t="shared" si="9"/>
        <v>76.66666666666666</v>
      </c>
      <c r="I105" s="40">
        <f t="shared" si="11"/>
        <v>0</v>
      </c>
    </row>
    <row r="106" spans="1:9" ht="45">
      <c r="A106" s="82" t="s">
        <v>10</v>
      </c>
      <c r="B106" s="33" t="s">
        <v>36</v>
      </c>
      <c r="C106" s="83" t="s">
        <v>226</v>
      </c>
      <c r="D106" s="72">
        <v>994.6</v>
      </c>
      <c r="E106" s="72">
        <v>994.6</v>
      </c>
      <c r="F106" s="95">
        <v>0</v>
      </c>
      <c r="G106" s="40">
        <f t="shared" si="10"/>
        <v>0</v>
      </c>
      <c r="H106" s="40">
        <f t="shared" si="9"/>
        <v>0</v>
      </c>
      <c r="I106" s="40">
        <f t="shared" si="11"/>
        <v>0</v>
      </c>
    </row>
    <row r="107" spans="1:9" ht="30">
      <c r="A107" s="82" t="s">
        <v>14</v>
      </c>
      <c r="B107" s="33" t="s">
        <v>37</v>
      </c>
      <c r="C107" s="83" t="s">
        <v>227</v>
      </c>
      <c r="D107" s="72">
        <v>423</v>
      </c>
      <c r="E107" s="72">
        <v>423</v>
      </c>
      <c r="F107" s="95">
        <v>378</v>
      </c>
      <c r="G107" s="40">
        <f t="shared" si="10"/>
        <v>89.36170212765957</v>
      </c>
      <c r="H107" s="40">
        <f t="shared" si="9"/>
        <v>89.36170212765957</v>
      </c>
      <c r="I107" s="40">
        <f t="shared" si="11"/>
        <v>0</v>
      </c>
    </row>
    <row r="108" spans="1:9" ht="90">
      <c r="A108" s="82" t="s">
        <v>8</v>
      </c>
      <c r="B108" s="33" t="s">
        <v>42</v>
      </c>
      <c r="C108" s="83" t="s">
        <v>228</v>
      </c>
      <c r="D108" s="72">
        <v>27</v>
      </c>
      <c r="E108" s="72">
        <v>27</v>
      </c>
      <c r="F108" s="95">
        <v>20.2</v>
      </c>
      <c r="G108" s="40">
        <f t="shared" si="10"/>
        <v>74.81481481481481</v>
      </c>
      <c r="H108" s="40">
        <f t="shared" si="9"/>
        <v>74.81481481481481</v>
      </c>
      <c r="I108" s="40">
        <f t="shared" si="11"/>
        <v>0</v>
      </c>
    </row>
    <row r="109" spans="1:9" ht="45">
      <c r="A109" s="82" t="s">
        <v>14</v>
      </c>
      <c r="B109" s="33" t="s">
        <v>38</v>
      </c>
      <c r="C109" s="83" t="s">
        <v>229</v>
      </c>
      <c r="D109" s="72">
        <v>1144</v>
      </c>
      <c r="E109" s="72">
        <v>0</v>
      </c>
      <c r="F109" s="95">
        <v>0</v>
      </c>
      <c r="G109" s="40" t="e">
        <f t="shared" si="10"/>
        <v>#DIV/0!</v>
      </c>
      <c r="H109" s="40">
        <f t="shared" si="9"/>
        <v>0</v>
      </c>
      <c r="I109" s="40">
        <f t="shared" si="11"/>
        <v>-1144</v>
      </c>
    </row>
    <row r="110" spans="1:9" ht="225">
      <c r="A110" s="84" t="s">
        <v>14</v>
      </c>
      <c r="B110" s="33" t="s">
        <v>230</v>
      </c>
      <c r="C110" s="83" t="s">
        <v>231</v>
      </c>
      <c r="D110" s="72">
        <v>0</v>
      </c>
      <c r="E110" s="72">
        <v>11342</v>
      </c>
      <c r="F110" s="95">
        <v>9854.5</v>
      </c>
      <c r="G110" s="40">
        <f t="shared" si="10"/>
        <v>86.88502909539764</v>
      </c>
      <c r="H110" s="40"/>
      <c r="I110" s="40">
        <f t="shared" si="11"/>
        <v>11342</v>
      </c>
    </row>
    <row r="111" spans="1:9" ht="90">
      <c r="A111" s="84" t="s">
        <v>14</v>
      </c>
      <c r="B111" s="33" t="s">
        <v>125</v>
      </c>
      <c r="C111" s="83" t="s">
        <v>232</v>
      </c>
      <c r="D111" s="72">
        <v>198</v>
      </c>
      <c r="E111" s="72">
        <v>99</v>
      </c>
      <c r="F111" s="95">
        <v>82.8</v>
      </c>
      <c r="G111" s="40">
        <f t="shared" si="10"/>
        <v>83.63636363636364</v>
      </c>
      <c r="H111" s="40">
        <f t="shared" si="9"/>
        <v>41.81818181818181</v>
      </c>
      <c r="I111" s="40">
        <f t="shared" si="11"/>
        <v>-99</v>
      </c>
    </row>
    <row r="112" spans="1:9" ht="60">
      <c r="A112" s="84" t="s">
        <v>8</v>
      </c>
      <c r="B112" s="33" t="s">
        <v>0</v>
      </c>
      <c r="C112" s="83" t="s">
        <v>113</v>
      </c>
      <c r="D112" s="72">
        <v>345.2</v>
      </c>
      <c r="E112" s="72">
        <v>332</v>
      </c>
      <c r="F112" s="95">
        <v>255.8</v>
      </c>
      <c r="G112" s="40">
        <f t="shared" si="10"/>
        <v>77.04819277108433</v>
      </c>
      <c r="H112" s="40">
        <f t="shared" si="9"/>
        <v>74.10196987253767</v>
      </c>
      <c r="I112" s="40">
        <f t="shared" si="11"/>
        <v>-13.199999999999989</v>
      </c>
    </row>
    <row r="113" spans="1:9" ht="90">
      <c r="A113" s="84" t="s">
        <v>8</v>
      </c>
      <c r="B113" s="33" t="s">
        <v>1</v>
      </c>
      <c r="C113" s="83" t="s">
        <v>112</v>
      </c>
      <c r="D113" s="72">
        <v>30</v>
      </c>
      <c r="E113" s="72">
        <v>12</v>
      </c>
      <c r="F113" s="95">
        <v>9.7</v>
      </c>
      <c r="G113" s="40"/>
      <c r="H113" s="40"/>
      <c r="I113" s="40">
        <f t="shared" si="11"/>
        <v>-18</v>
      </c>
    </row>
    <row r="114" spans="1:9" ht="105">
      <c r="A114" s="84">
        <v>974</v>
      </c>
      <c r="B114" s="33" t="s">
        <v>39</v>
      </c>
      <c r="C114" s="83" t="s">
        <v>233</v>
      </c>
      <c r="D114" s="72">
        <v>11342</v>
      </c>
      <c r="E114" s="72">
        <v>0</v>
      </c>
      <c r="F114" s="95">
        <v>0</v>
      </c>
      <c r="G114" s="40"/>
      <c r="H114" s="40"/>
      <c r="I114" s="40">
        <f t="shared" si="11"/>
        <v>-11342</v>
      </c>
    </row>
    <row r="115" spans="1:9" ht="48">
      <c r="A115" s="31" t="s">
        <v>14</v>
      </c>
      <c r="B115" s="33" t="s">
        <v>189</v>
      </c>
      <c r="C115" s="20" t="s">
        <v>170</v>
      </c>
      <c r="D115" s="72">
        <v>195</v>
      </c>
      <c r="E115" s="72">
        <v>0</v>
      </c>
      <c r="F115" s="95">
        <v>0</v>
      </c>
      <c r="G115" s="40"/>
      <c r="H115" s="40">
        <f t="shared" si="9"/>
        <v>0</v>
      </c>
      <c r="I115" s="40">
        <f t="shared" si="11"/>
        <v>-195</v>
      </c>
    </row>
    <row r="116" spans="1:9" ht="48">
      <c r="A116" s="31" t="s">
        <v>14</v>
      </c>
      <c r="B116" s="33" t="s">
        <v>190</v>
      </c>
      <c r="C116" s="20" t="s">
        <v>170</v>
      </c>
      <c r="D116" s="72">
        <v>190.3</v>
      </c>
      <c r="E116" s="72">
        <v>0</v>
      </c>
      <c r="F116" s="95">
        <v>0</v>
      </c>
      <c r="G116" s="40"/>
      <c r="H116" s="40">
        <f>F116/D116*100</f>
        <v>0</v>
      </c>
      <c r="I116" s="40">
        <f t="shared" si="11"/>
        <v>-190.3</v>
      </c>
    </row>
    <row r="117" spans="1:9" ht="60">
      <c r="A117" s="33">
        <v>982</v>
      </c>
      <c r="B117" s="33" t="s">
        <v>40</v>
      </c>
      <c r="C117" s="20" t="s">
        <v>171</v>
      </c>
      <c r="D117" s="72">
        <v>70.8</v>
      </c>
      <c r="E117" s="72">
        <v>22.4</v>
      </c>
      <c r="F117" s="95">
        <v>15.7</v>
      </c>
      <c r="G117" s="40">
        <f t="shared" si="10"/>
        <v>70.08928571428572</v>
      </c>
      <c r="H117" s="40">
        <f t="shared" si="9"/>
        <v>22.175141242937855</v>
      </c>
      <c r="I117" s="40">
        <f t="shared" si="11"/>
        <v>-48.4</v>
      </c>
    </row>
    <row r="118" spans="1:9" ht="36">
      <c r="A118" s="33">
        <v>982</v>
      </c>
      <c r="B118" s="33" t="s">
        <v>176</v>
      </c>
      <c r="C118" s="20" t="s">
        <v>177</v>
      </c>
      <c r="D118" s="72"/>
      <c r="E118" s="72">
        <v>100</v>
      </c>
      <c r="F118" s="95">
        <v>60.1</v>
      </c>
      <c r="G118" s="40">
        <f>F118*100/E118</f>
        <v>60.1</v>
      </c>
      <c r="H118" s="40"/>
      <c r="I118" s="40">
        <f>E118-D118</f>
        <v>100</v>
      </c>
    </row>
    <row r="119" spans="1:9" ht="48">
      <c r="A119" s="33">
        <v>903</v>
      </c>
      <c r="B119" s="33" t="s">
        <v>205</v>
      </c>
      <c r="C119" s="20" t="s">
        <v>206</v>
      </c>
      <c r="D119" s="72"/>
      <c r="E119" s="72">
        <v>1481.423</v>
      </c>
      <c r="F119" s="95">
        <v>0</v>
      </c>
      <c r="G119" s="40">
        <f>F119*100/E119</f>
        <v>0</v>
      </c>
      <c r="H119" s="40"/>
      <c r="I119" s="40">
        <f>E119-D119</f>
        <v>1481.423</v>
      </c>
    </row>
    <row r="120" spans="1:9" ht="15">
      <c r="A120" s="33"/>
      <c r="B120" s="36" t="s">
        <v>99</v>
      </c>
      <c r="C120" s="58" t="s">
        <v>100</v>
      </c>
      <c r="D120" s="78">
        <f>SUM(D121:D126)</f>
        <v>9.7</v>
      </c>
      <c r="E120" s="78">
        <f>SUM(E121:E126)</f>
        <v>8613.662</v>
      </c>
      <c r="F120" s="78">
        <f>SUM(F121:F126)</f>
        <v>1607.8</v>
      </c>
      <c r="G120" s="23">
        <f t="shared" si="10"/>
        <v>18.665696425051273</v>
      </c>
      <c r="H120" s="23"/>
      <c r="I120" s="24">
        <f>SUM(I121:I126)</f>
        <v>8604.962</v>
      </c>
    </row>
    <row r="121" spans="1:9" ht="48">
      <c r="A121" s="31" t="s">
        <v>10</v>
      </c>
      <c r="B121" s="33" t="s">
        <v>178</v>
      </c>
      <c r="C121" s="20" t="s">
        <v>179</v>
      </c>
      <c r="D121" s="72">
        <v>0</v>
      </c>
      <c r="E121" s="72">
        <v>6306.2</v>
      </c>
      <c r="F121" s="100">
        <v>1449.1</v>
      </c>
      <c r="G121" s="40">
        <f t="shared" si="10"/>
        <v>22.978973074117537</v>
      </c>
      <c r="H121" s="40"/>
      <c r="I121" s="40">
        <f aca="true" t="shared" si="12" ref="I121:I128">E121-D121</f>
        <v>6306.2</v>
      </c>
    </row>
    <row r="122" spans="1:9" ht="36">
      <c r="A122" s="31" t="s">
        <v>13</v>
      </c>
      <c r="B122" s="33" t="s">
        <v>221</v>
      </c>
      <c r="C122" s="20" t="s">
        <v>222</v>
      </c>
      <c r="D122" s="72">
        <v>9.7</v>
      </c>
      <c r="E122" s="72">
        <v>8.7</v>
      </c>
      <c r="F122" s="100">
        <v>8.7</v>
      </c>
      <c r="G122" s="40">
        <f t="shared" si="10"/>
        <v>100</v>
      </c>
      <c r="H122" s="40"/>
      <c r="I122" s="40"/>
    </row>
    <row r="123" spans="1:9" ht="48">
      <c r="A123" s="31">
        <v>992</v>
      </c>
      <c r="B123" s="33" t="s">
        <v>207</v>
      </c>
      <c r="C123" s="20" t="s">
        <v>208</v>
      </c>
      <c r="D123" s="72"/>
      <c r="E123" s="72"/>
      <c r="F123" s="100">
        <v>0</v>
      </c>
      <c r="G123" s="40" t="e">
        <f t="shared" si="10"/>
        <v>#DIV/0!</v>
      </c>
      <c r="H123" s="40"/>
      <c r="I123" s="40">
        <f t="shared" si="12"/>
        <v>0</v>
      </c>
    </row>
    <row r="124" spans="1:9" ht="36">
      <c r="A124" s="31" t="s">
        <v>13</v>
      </c>
      <c r="B124" s="33" t="s">
        <v>180</v>
      </c>
      <c r="C124" s="20" t="s">
        <v>181</v>
      </c>
      <c r="D124" s="72">
        <v>0</v>
      </c>
      <c r="E124" s="72">
        <v>100</v>
      </c>
      <c r="F124" s="95">
        <v>100</v>
      </c>
      <c r="G124" s="40">
        <f t="shared" si="10"/>
        <v>100</v>
      </c>
      <c r="H124" s="40"/>
      <c r="I124" s="40">
        <f t="shared" si="12"/>
        <v>100</v>
      </c>
    </row>
    <row r="125" spans="1:9" ht="48">
      <c r="A125" s="31" t="s">
        <v>13</v>
      </c>
      <c r="B125" s="33" t="s">
        <v>182</v>
      </c>
      <c r="C125" s="20" t="s">
        <v>183</v>
      </c>
      <c r="D125" s="72">
        <v>0</v>
      </c>
      <c r="E125" s="72">
        <v>50</v>
      </c>
      <c r="F125" s="95">
        <v>50</v>
      </c>
      <c r="G125" s="40">
        <f t="shared" si="10"/>
        <v>100</v>
      </c>
      <c r="H125" s="40"/>
      <c r="I125" s="40">
        <f t="shared" si="12"/>
        <v>50</v>
      </c>
    </row>
    <row r="126" spans="1:9" ht="60">
      <c r="A126" s="31" t="s">
        <v>14</v>
      </c>
      <c r="B126" s="33" t="s">
        <v>184</v>
      </c>
      <c r="C126" s="20" t="s">
        <v>255</v>
      </c>
      <c r="D126" s="72">
        <v>0</v>
      </c>
      <c r="E126" s="72">
        <v>2148.762</v>
      </c>
      <c r="F126" s="95">
        <v>0</v>
      </c>
      <c r="G126" s="40">
        <f t="shared" si="10"/>
        <v>0</v>
      </c>
      <c r="H126" s="40"/>
      <c r="I126" s="40">
        <f t="shared" si="12"/>
        <v>2148.762</v>
      </c>
    </row>
    <row r="127" spans="1:9" ht="24">
      <c r="A127" s="31" t="s">
        <v>10</v>
      </c>
      <c r="B127" s="33" t="s">
        <v>254</v>
      </c>
      <c r="C127" s="20" t="s">
        <v>253</v>
      </c>
      <c r="D127" s="72"/>
      <c r="E127" s="72"/>
      <c r="F127" s="95">
        <v>5.4</v>
      </c>
      <c r="G127" s="40"/>
      <c r="H127" s="40"/>
      <c r="I127" s="40"/>
    </row>
    <row r="128" spans="1:9" ht="15">
      <c r="A128" s="18"/>
      <c r="B128" s="9"/>
      <c r="C128" s="56" t="s">
        <v>41</v>
      </c>
      <c r="D128" s="77">
        <f>D69+D11</f>
        <v>433816.8659</v>
      </c>
      <c r="E128" s="77">
        <f>E69+E11</f>
        <v>483684.43090000004</v>
      </c>
      <c r="F128" s="93">
        <f>F69+F11</f>
        <v>351771.4</v>
      </c>
      <c r="G128" s="23">
        <f>F128/E128*100</f>
        <v>72.72745979138772</v>
      </c>
      <c r="H128" s="23">
        <f>F128/D128*100</f>
        <v>81.08753431478793</v>
      </c>
      <c r="I128" s="41">
        <f t="shared" si="12"/>
        <v>49867.56500000006</v>
      </c>
    </row>
    <row r="129" spans="1:5" ht="15">
      <c r="A129" s="13"/>
      <c r="B129" s="3"/>
      <c r="C129" s="3"/>
      <c r="D129" s="81"/>
      <c r="E129" s="16"/>
    </row>
    <row r="130" spans="1:5" ht="15">
      <c r="A130" s="13"/>
      <c r="B130" s="3"/>
      <c r="C130" s="3"/>
      <c r="D130" s="81"/>
      <c r="E130" s="16"/>
    </row>
    <row r="131" spans="1:5" ht="15">
      <c r="A131" s="13"/>
      <c r="B131" s="3"/>
      <c r="C131" s="3"/>
      <c r="D131" s="81"/>
      <c r="E131" s="16"/>
    </row>
    <row r="132" spans="1:5" ht="15">
      <c r="A132" s="13"/>
      <c r="B132" s="3"/>
      <c r="C132" s="3"/>
      <c r="D132" s="81"/>
      <c r="E132" s="16"/>
    </row>
    <row r="133" spans="1:5" ht="15">
      <c r="A133" s="13"/>
      <c r="B133" s="3"/>
      <c r="C133" s="3"/>
      <c r="D133" s="81"/>
      <c r="E133" s="16"/>
    </row>
    <row r="134" spans="1:5" ht="15">
      <c r="A134" s="13"/>
      <c r="B134" s="3"/>
      <c r="C134" s="3"/>
      <c r="D134" s="81"/>
      <c r="E134" s="16"/>
    </row>
    <row r="135" spans="1:5" ht="15">
      <c r="A135" s="13"/>
      <c r="B135" s="3"/>
      <c r="C135" s="3"/>
      <c r="D135" s="81"/>
      <c r="E135" s="16"/>
    </row>
    <row r="136" spans="1:5" ht="15">
      <c r="A136" s="13"/>
      <c r="B136" s="3"/>
      <c r="C136" s="3"/>
      <c r="D136" s="81"/>
      <c r="E136" s="16"/>
    </row>
    <row r="137" spans="1:5" ht="15">
      <c r="A137" s="13"/>
      <c r="B137" s="3"/>
      <c r="C137" s="3"/>
      <c r="D137" s="81"/>
      <c r="E137" s="16"/>
    </row>
    <row r="138" spans="1:5" ht="15">
      <c r="A138" s="13"/>
      <c r="B138" s="3"/>
      <c r="C138" s="3"/>
      <c r="D138" s="81"/>
      <c r="E138" s="16"/>
    </row>
    <row r="139" spans="1:5" ht="15">
      <c r="A139" s="13"/>
      <c r="B139" s="3"/>
      <c r="C139" s="3"/>
      <c r="D139" s="81"/>
      <c r="E139" s="16"/>
    </row>
    <row r="140" spans="1:5" ht="15">
      <c r="A140" s="13"/>
      <c r="B140" s="3"/>
      <c r="C140" s="3"/>
      <c r="D140" s="81"/>
      <c r="E140" s="16"/>
    </row>
    <row r="141" spans="1:5" ht="15">
      <c r="A141" s="13"/>
      <c r="B141" s="3"/>
      <c r="C141" s="3"/>
      <c r="D141" s="81"/>
      <c r="E141" s="16"/>
    </row>
    <row r="142" spans="1:5" ht="15">
      <c r="A142" s="13"/>
      <c r="B142" s="3"/>
      <c r="C142" s="3"/>
      <c r="D142" s="81"/>
      <c r="E142" s="16"/>
    </row>
    <row r="143" spans="1:5" ht="15">
      <c r="A143" s="13"/>
      <c r="B143" s="3"/>
      <c r="C143" s="3"/>
      <c r="D143" s="81"/>
      <c r="E143" s="16"/>
    </row>
    <row r="144" spans="1:5" ht="15">
      <c r="A144" s="13"/>
      <c r="B144" s="3"/>
      <c r="C144" s="3"/>
      <c r="D144" s="81"/>
      <c r="E144" s="16"/>
    </row>
    <row r="145" spans="1:5" ht="15">
      <c r="A145" s="13"/>
      <c r="B145" s="3"/>
      <c r="C145" s="3"/>
      <c r="D145" s="81"/>
      <c r="E145" s="16"/>
    </row>
    <row r="146" spans="1:5" ht="15">
      <c r="A146" s="13"/>
      <c r="B146" s="3"/>
      <c r="C146" s="3"/>
      <c r="D146" s="81"/>
      <c r="E146" s="16"/>
    </row>
    <row r="147" spans="1:5" ht="15">
      <c r="A147" s="13"/>
      <c r="B147" s="3"/>
      <c r="C147" s="3"/>
      <c r="D147" s="81"/>
      <c r="E147" s="16"/>
    </row>
    <row r="148" spans="1:5" ht="15">
      <c r="A148" s="13"/>
      <c r="B148" s="3"/>
      <c r="C148" s="3"/>
      <c r="D148" s="81"/>
      <c r="E148" s="16"/>
    </row>
    <row r="149" spans="1:5" ht="15">
      <c r="A149" s="13"/>
      <c r="B149" s="3"/>
      <c r="C149" s="3"/>
      <c r="D149" s="81"/>
      <c r="E149" s="16"/>
    </row>
    <row r="150" spans="1:5" ht="15">
      <c r="A150" s="13"/>
      <c r="B150" s="3"/>
      <c r="C150" s="3"/>
      <c r="D150" s="81"/>
      <c r="E150" s="16"/>
    </row>
    <row r="151" spans="1:5" ht="15">
      <c r="A151" s="13"/>
      <c r="B151" s="3"/>
      <c r="C151" s="3"/>
      <c r="D151" s="81"/>
      <c r="E151" s="16"/>
    </row>
    <row r="152" spans="1:5" ht="15">
      <c r="A152" s="13"/>
      <c r="B152" s="3"/>
      <c r="C152" s="3"/>
      <c r="D152" s="81"/>
      <c r="E152" s="16"/>
    </row>
    <row r="153" spans="1:5" ht="15">
      <c r="A153" s="13"/>
      <c r="B153" s="3"/>
      <c r="C153" s="3"/>
      <c r="D153" s="81"/>
      <c r="E153" s="16"/>
    </row>
    <row r="154" spans="1:5" ht="15">
      <c r="A154" s="13"/>
      <c r="B154" s="3"/>
      <c r="C154" s="3"/>
      <c r="D154" s="81"/>
      <c r="E154" s="16"/>
    </row>
    <row r="155" spans="1:5" ht="15">
      <c r="A155" s="13"/>
      <c r="B155" s="3"/>
      <c r="C155" s="3"/>
      <c r="D155" s="81"/>
      <c r="E155" s="16"/>
    </row>
    <row r="156" spans="1:5" ht="15">
      <c r="A156" s="13"/>
      <c r="B156" s="3"/>
      <c r="C156" s="3"/>
      <c r="D156" s="81"/>
      <c r="E156" s="16"/>
    </row>
    <row r="157" spans="1:5" ht="15">
      <c r="A157" s="13"/>
      <c r="B157" s="3"/>
      <c r="C157" s="3"/>
      <c r="D157" s="81"/>
      <c r="E157" s="16"/>
    </row>
    <row r="158" spans="1:5" ht="15">
      <c r="A158" s="13"/>
      <c r="B158" s="3"/>
      <c r="C158" s="3"/>
      <c r="D158" s="81"/>
      <c r="E158" s="16"/>
    </row>
    <row r="159" spans="1:5" ht="15">
      <c r="A159" s="13"/>
      <c r="B159" s="3"/>
      <c r="C159" s="3"/>
      <c r="D159" s="81"/>
      <c r="E159" s="16"/>
    </row>
    <row r="160" spans="1:5" ht="15">
      <c r="A160" s="13"/>
      <c r="B160" s="3"/>
      <c r="C160" s="3"/>
      <c r="D160" s="81"/>
      <c r="E160" s="16"/>
    </row>
    <row r="161" spans="1:5" ht="15">
      <c r="A161" s="13"/>
      <c r="B161" s="3"/>
      <c r="C161" s="3"/>
      <c r="D161" s="81"/>
      <c r="E161" s="16"/>
    </row>
    <row r="162" spans="1:5" ht="15">
      <c r="A162" s="13"/>
      <c r="B162" s="3"/>
      <c r="C162" s="3"/>
      <c r="D162" s="81"/>
      <c r="E162" s="16"/>
    </row>
    <row r="163" spans="1:5" ht="15">
      <c r="A163" s="13"/>
      <c r="B163" s="3"/>
      <c r="C163" s="3"/>
      <c r="D163" s="81"/>
      <c r="E163" s="16"/>
    </row>
    <row r="164" spans="1:5" ht="15">
      <c r="A164" s="13"/>
      <c r="B164" s="3"/>
      <c r="C164" s="3"/>
      <c r="D164" s="81"/>
      <c r="E164" s="16"/>
    </row>
    <row r="165" spans="1:5" ht="15">
      <c r="A165" s="13"/>
      <c r="B165" s="3"/>
      <c r="C165" s="3"/>
      <c r="D165" s="81"/>
      <c r="E165" s="16"/>
    </row>
    <row r="166" spans="1:5" ht="15">
      <c r="A166" s="13"/>
      <c r="B166" s="3"/>
      <c r="C166" s="3"/>
      <c r="D166" s="81"/>
      <c r="E166" s="16"/>
    </row>
    <row r="167" spans="1:5" ht="15">
      <c r="A167" s="13"/>
      <c r="B167" s="3"/>
      <c r="C167" s="3"/>
      <c r="D167" s="81"/>
      <c r="E167" s="16"/>
    </row>
    <row r="168" spans="1:5" ht="15">
      <c r="A168" s="13"/>
      <c r="B168" s="3"/>
      <c r="C168" s="3"/>
      <c r="D168" s="81"/>
      <c r="E168" s="16"/>
    </row>
    <row r="169" spans="1:5" ht="15">
      <c r="A169" s="13"/>
      <c r="B169" s="3"/>
      <c r="C169" s="3"/>
      <c r="D169" s="81"/>
      <c r="E169" s="16"/>
    </row>
    <row r="170" spans="1:5" ht="15">
      <c r="A170" s="13"/>
      <c r="B170" s="3"/>
      <c r="C170" s="3"/>
      <c r="D170" s="81"/>
      <c r="E170" s="16"/>
    </row>
    <row r="171" spans="1:5" ht="15">
      <c r="A171" s="13"/>
      <c r="B171" s="3"/>
      <c r="C171" s="3"/>
      <c r="D171" s="81"/>
      <c r="E171" s="16"/>
    </row>
    <row r="172" spans="1:5" ht="15">
      <c r="A172" s="13"/>
      <c r="B172" s="3"/>
      <c r="C172" s="3"/>
      <c r="D172" s="81"/>
      <c r="E172" s="16"/>
    </row>
    <row r="173" spans="1:5" ht="15">
      <c r="A173" s="13"/>
      <c r="B173" s="3"/>
      <c r="C173" s="3"/>
      <c r="D173" s="81"/>
      <c r="E173" s="16"/>
    </row>
    <row r="174" spans="1:5" ht="15">
      <c r="A174" s="13"/>
      <c r="B174" s="3"/>
      <c r="C174" s="3"/>
      <c r="D174" s="81"/>
      <c r="E174" s="16"/>
    </row>
    <row r="175" spans="1:5" ht="15">
      <c r="A175" s="13"/>
      <c r="B175" s="3"/>
      <c r="C175" s="3"/>
      <c r="D175" s="81"/>
      <c r="E175" s="16"/>
    </row>
    <row r="176" spans="1:5" ht="15">
      <c r="A176" s="13"/>
      <c r="B176" s="3"/>
      <c r="C176" s="3"/>
      <c r="D176" s="81"/>
      <c r="E176" s="16"/>
    </row>
    <row r="177" spans="1:5" ht="15">
      <c r="A177" s="13"/>
      <c r="B177" s="3"/>
      <c r="C177" s="3"/>
      <c r="D177" s="81"/>
      <c r="E177" s="16"/>
    </row>
    <row r="178" spans="1:5" ht="15">
      <c r="A178" s="13"/>
      <c r="B178" s="3"/>
      <c r="C178" s="3"/>
      <c r="D178" s="81"/>
      <c r="E178" s="16"/>
    </row>
    <row r="179" spans="1:5" ht="15">
      <c r="A179" s="13"/>
      <c r="B179" s="3"/>
      <c r="C179" s="3"/>
      <c r="D179" s="81"/>
      <c r="E179" s="16"/>
    </row>
    <row r="180" spans="1:5" ht="15">
      <c r="A180" s="13"/>
      <c r="B180" s="3"/>
      <c r="C180" s="3"/>
      <c r="D180" s="81"/>
      <c r="E180" s="16"/>
    </row>
    <row r="181" spans="1:5" ht="15">
      <c r="A181" s="13"/>
      <c r="B181" s="3"/>
      <c r="C181" s="3"/>
      <c r="D181" s="81"/>
      <c r="E181" s="16"/>
    </row>
    <row r="182" spans="1:5" ht="15">
      <c r="A182" s="13"/>
      <c r="B182" s="3"/>
      <c r="C182" s="3"/>
      <c r="D182" s="81"/>
      <c r="E182" s="16"/>
    </row>
    <row r="183" spans="1:5" ht="15">
      <c r="A183" s="13"/>
      <c r="B183" s="3"/>
      <c r="C183" s="3"/>
      <c r="D183" s="81"/>
      <c r="E183" s="16"/>
    </row>
    <row r="184" spans="1:5" ht="15">
      <c r="A184" s="13"/>
      <c r="B184" s="3"/>
      <c r="C184" s="3"/>
      <c r="D184" s="81"/>
      <c r="E184" s="16"/>
    </row>
    <row r="185" spans="1:5" ht="15">
      <c r="A185" s="13"/>
      <c r="B185" s="3"/>
      <c r="C185" s="3"/>
      <c r="D185" s="81"/>
      <c r="E185" s="16"/>
    </row>
    <row r="186" spans="1:5" ht="15">
      <c r="A186" s="13"/>
      <c r="B186" s="3"/>
      <c r="C186" s="3"/>
      <c r="D186" s="81"/>
      <c r="E186" s="16"/>
    </row>
    <row r="187" spans="1:5" ht="15">
      <c r="A187" s="13"/>
      <c r="B187" s="3"/>
      <c r="C187" s="3"/>
      <c r="D187" s="81"/>
      <c r="E187" s="16"/>
    </row>
    <row r="188" spans="1:5" ht="15">
      <c r="A188" s="13"/>
      <c r="B188" s="3"/>
      <c r="C188" s="3"/>
      <c r="D188" s="81"/>
      <c r="E188" s="16"/>
    </row>
    <row r="189" spans="1:5" ht="15">
      <c r="A189" s="13"/>
      <c r="B189" s="3"/>
      <c r="C189" s="3"/>
      <c r="D189" s="81"/>
      <c r="E189" s="16"/>
    </row>
    <row r="190" spans="1:5" ht="15">
      <c r="A190" s="13"/>
      <c r="B190" s="3"/>
      <c r="C190" s="3"/>
      <c r="D190" s="81"/>
      <c r="E190" s="16"/>
    </row>
    <row r="191" spans="1:5" ht="15">
      <c r="A191" s="13"/>
      <c r="B191" s="3"/>
      <c r="C191" s="3"/>
      <c r="D191" s="81"/>
      <c r="E191" s="16"/>
    </row>
    <row r="192" spans="1:5" ht="15">
      <c r="A192" s="13"/>
      <c r="B192" s="3"/>
      <c r="C192" s="3"/>
      <c r="D192" s="81"/>
      <c r="E192" s="16"/>
    </row>
    <row r="193" spans="1:5" ht="15">
      <c r="A193" s="13"/>
      <c r="B193" s="3"/>
      <c r="C193" s="3"/>
      <c r="D193" s="81"/>
      <c r="E193" s="16"/>
    </row>
    <row r="194" spans="1:5" ht="15">
      <c r="A194" s="13"/>
      <c r="B194" s="3"/>
      <c r="C194" s="3"/>
      <c r="D194" s="81"/>
      <c r="E194" s="16"/>
    </row>
    <row r="195" spans="1:5" ht="15">
      <c r="A195" s="13"/>
      <c r="B195" s="3"/>
      <c r="C195" s="3"/>
      <c r="D195" s="81"/>
      <c r="E195" s="16"/>
    </row>
    <row r="196" spans="1:5" ht="15">
      <c r="A196" s="13"/>
      <c r="B196" s="3"/>
      <c r="C196" s="3"/>
      <c r="D196" s="81"/>
      <c r="E196" s="16"/>
    </row>
    <row r="197" spans="1:5" ht="15">
      <c r="A197" s="13"/>
      <c r="B197" s="3"/>
      <c r="C197" s="3"/>
      <c r="D197" s="81"/>
      <c r="E197" s="16"/>
    </row>
    <row r="198" spans="1:5" ht="15">
      <c r="A198" s="13"/>
      <c r="B198" s="3"/>
      <c r="C198" s="3"/>
      <c r="D198" s="81"/>
      <c r="E198" s="16"/>
    </row>
    <row r="199" spans="1:5" ht="15">
      <c r="A199" s="13"/>
      <c r="B199" s="3"/>
      <c r="C199" s="3"/>
      <c r="D199" s="81"/>
      <c r="E199" s="16"/>
    </row>
    <row r="200" spans="1:5" ht="15">
      <c r="A200" s="13"/>
      <c r="B200" s="3"/>
      <c r="C200" s="3"/>
      <c r="D200" s="81"/>
      <c r="E200" s="16"/>
    </row>
    <row r="201" spans="1:5" ht="15">
      <c r="A201" s="13"/>
      <c r="B201" s="3"/>
      <c r="C201" s="3"/>
      <c r="D201" s="81"/>
      <c r="E201" s="16"/>
    </row>
    <row r="202" spans="1:5" ht="15">
      <c r="A202" s="13"/>
      <c r="B202" s="3"/>
      <c r="C202" s="3"/>
      <c r="D202" s="81"/>
      <c r="E202" s="16"/>
    </row>
    <row r="203" spans="1:5" ht="15">
      <c r="A203" s="13"/>
      <c r="B203" s="3"/>
      <c r="C203" s="3"/>
      <c r="D203" s="81"/>
      <c r="E203" s="16"/>
    </row>
    <row r="204" spans="1:5" ht="15">
      <c r="A204" s="13"/>
      <c r="B204" s="3"/>
      <c r="C204" s="3"/>
      <c r="D204" s="81"/>
      <c r="E204" s="16"/>
    </row>
    <row r="205" spans="1:5" ht="15">
      <c r="A205" s="13"/>
      <c r="B205" s="3"/>
      <c r="C205" s="3"/>
      <c r="D205" s="81"/>
      <c r="E205" s="16"/>
    </row>
    <row r="206" spans="1:5" ht="15">
      <c r="A206" s="13"/>
      <c r="B206" s="3"/>
      <c r="C206" s="3"/>
      <c r="D206" s="81"/>
      <c r="E206" s="16"/>
    </row>
    <row r="207" spans="1:5" ht="15">
      <c r="A207" s="13"/>
      <c r="B207" s="3"/>
      <c r="C207" s="3"/>
      <c r="D207" s="81"/>
      <c r="E207" s="16"/>
    </row>
    <row r="208" spans="1:5" ht="15">
      <c r="A208" s="13"/>
      <c r="B208" s="3"/>
      <c r="C208" s="3"/>
      <c r="D208" s="81"/>
      <c r="E208" s="16"/>
    </row>
    <row r="209" spans="1:5" ht="15">
      <c r="A209" s="13"/>
      <c r="B209" s="3"/>
      <c r="C209" s="3"/>
      <c r="D209" s="81"/>
      <c r="E209" s="16"/>
    </row>
    <row r="210" spans="1:5" ht="15">
      <c r="A210" s="13"/>
      <c r="B210" s="3"/>
      <c r="C210" s="3"/>
      <c r="D210" s="81"/>
      <c r="E210" s="16"/>
    </row>
    <row r="211" spans="1:5" ht="15">
      <c r="A211" s="13"/>
      <c r="B211" s="3"/>
      <c r="C211" s="3"/>
      <c r="D211" s="81"/>
      <c r="E211" s="16"/>
    </row>
    <row r="212" spans="1:5" ht="15">
      <c r="A212" s="13"/>
      <c r="B212" s="3"/>
      <c r="C212" s="3"/>
      <c r="D212" s="81"/>
      <c r="E212" s="16"/>
    </row>
    <row r="213" spans="1:5" ht="15">
      <c r="A213" s="13"/>
      <c r="B213" s="3"/>
      <c r="C213" s="3"/>
      <c r="D213" s="81"/>
      <c r="E213" s="16"/>
    </row>
    <row r="214" spans="1:5" ht="15">
      <c r="A214" s="13"/>
      <c r="B214" s="3"/>
      <c r="C214" s="3"/>
      <c r="D214" s="81"/>
      <c r="E214" s="16"/>
    </row>
    <row r="215" spans="1:5" ht="15">
      <c r="A215" s="13"/>
      <c r="B215" s="3"/>
      <c r="C215" s="3"/>
      <c r="D215" s="81"/>
      <c r="E215" s="16"/>
    </row>
    <row r="216" spans="1:5" ht="15">
      <c r="A216" s="13"/>
      <c r="B216" s="3"/>
      <c r="C216" s="3"/>
      <c r="D216" s="81"/>
      <c r="E216" s="16"/>
    </row>
    <row r="217" spans="1:5" ht="15">
      <c r="A217" s="13"/>
      <c r="B217" s="3"/>
      <c r="C217" s="3"/>
      <c r="D217" s="81"/>
      <c r="E217" s="16"/>
    </row>
    <row r="218" spans="1:5" ht="15">
      <c r="A218" s="13"/>
      <c r="B218" s="3"/>
      <c r="C218" s="3"/>
      <c r="D218" s="81"/>
      <c r="E218" s="16"/>
    </row>
    <row r="219" spans="1:5" ht="15">
      <c r="A219" s="13"/>
      <c r="B219" s="3"/>
      <c r="C219" s="3"/>
      <c r="D219" s="81"/>
      <c r="E219" s="16"/>
    </row>
    <row r="220" spans="1:5" ht="15">
      <c r="A220" s="13"/>
      <c r="B220" s="3"/>
      <c r="C220" s="3"/>
      <c r="D220" s="81"/>
      <c r="E220" s="16"/>
    </row>
    <row r="221" spans="1:5" ht="15">
      <c r="A221" s="13"/>
      <c r="B221" s="3"/>
      <c r="C221" s="3"/>
      <c r="D221" s="81"/>
      <c r="E221" s="16"/>
    </row>
    <row r="222" spans="1:5" ht="15">
      <c r="A222" s="13"/>
      <c r="B222" s="3"/>
      <c r="C222" s="3"/>
      <c r="D222" s="81"/>
      <c r="E222" s="16"/>
    </row>
    <row r="223" spans="1:5" ht="15">
      <c r="A223" s="13"/>
      <c r="B223" s="3"/>
      <c r="C223" s="3"/>
      <c r="D223" s="81"/>
      <c r="E223" s="16"/>
    </row>
    <row r="224" spans="1:5" ht="15">
      <c r="A224" s="13"/>
      <c r="B224" s="3"/>
      <c r="C224" s="3"/>
      <c r="D224" s="81"/>
      <c r="E224" s="16"/>
    </row>
    <row r="225" spans="1:5" ht="15">
      <c r="A225" s="13"/>
      <c r="B225" s="3"/>
      <c r="C225" s="3"/>
      <c r="D225" s="81"/>
      <c r="E225" s="16"/>
    </row>
    <row r="226" spans="1:5" ht="15">
      <c r="A226" s="13"/>
      <c r="B226" s="3"/>
      <c r="C226" s="3"/>
      <c r="D226" s="81"/>
      <c r="E226" s="16"/>
    </row>
    <row r="227" spans="1:5" ht="15">
      <c r="A227" s="13"/>
      <c r="B227" s="3"/>
      <c r="C227" s="3"/>
      <c r="D227" s="81"/>
      <c r="E227" s="16"/>
    </row>
    <row r="228" spans="1:5" ht="15">
      <c r="A228" s="13"/>
      <c r="B228" s="3"/>
      <c r="C228" s="3"/>
      <c r="D228" s="81"/>
      <c r="E228" s="16"/>
    </row>
    <row r="229" spans="1:5" ht="15">
      <c r="A229" s="13"/>
      <c r="B229" s="3"/>
      <c r="C229" s="3"/>
      <c r="D229" s="81"/>
      <c r="E229" s="16"/>
    </row>
    <row r="230" spans="1:5" ht="15">
      <c r="A230" s="13"/>
      <c r="B230" s="3"/>
      <c r="C230" s="3"/>
      <c r="D230" s="81"/>
      <c r="E230" s="16"/>
    </row>
    <row r="231" spans="1:5" ht="15">
      <c r="A231" s="13"/>
      <c r="B231" s="3"/>
      <c r="C231" s="3"/>
      <c r="D231" s="81"/>
      <c r="E231" s="16"/>
    </row>
    <row r="232" spans="1:5" ht="15">
      <c r="A232" s="13"/>
      <c r="B232" s="3"/>
      <c r="C232" s="3"/>
      <c r="D232" s="81"/>
      <c r="E232" s="16"/>
    </row>
    <row r="233" spans="1:5" ht="15">
      <c r="A233" s="13"/>
      <c r="B233" s="3"/>
      <c r="C233" s="3"/>
      <c r="D233" s="81"/>
      <c r="E233" s="16"/>
    </row>
    <row r="234" spans="1:5" ht="15">
      <c r="A234" s="13"/>
      <c r="B234" s="3"/>
      <c r="C234" s="3"/>
      <c r="D234" s="81"/>
      <c r="E234" s="16"/>
    </row>
    <row r="235" spans="1:5" ht="15">
      <c r="A235" s="13"/>
      <c r="B235" s="3"/>
      <c r="C235" s="3"/>
      <c r="D235" s="81"/>
      <c r="E235" s="16"/>
    </row>
    <row r="236" spans="1:5" ht="15">
      <c r="A236" s="13"/>
      <c r="B236" s="3"/>
      <c r="C236" s="3"/>
      <c r="D236" s="81"/>
      <c r="E236" s="16"/>
    </row>
    <row r="237" spans="1:5" ht="15">
      <c r="A237" s="13"/>
      <c r="B237" s="3"/>
      <c r="C237" s="3"/>
      <c r="D237" s="81"/>
      <c r="E237" s="16"/>
    </row>
    <row r="238" spans="1:5" ht="15">
      <c r="A238" s="13"/>
      <c r="B238" s="3"/>
      <c r="C238" s="3"/>
      <c r="D238" s="81"/>
      <c r="E238" s="16"/>
    </row>
    <row r="239" spans="1:5" ht="15">
      <c r="A239" s="13"/>
      <c r="B239" s="3"/>
      <c r="C239" s="3"/>
      <c r="D239" s="81"/>
      <c r="E239" s="16"/>
    </row>
    <row r="240" spans="1:5" ht="15">
      <c r="A240" s="13"/>
      <c r="B240" s="3"/>
      <c r="C240" s="3"/>
      <c r="D240" s="81"/>
      <c r="E240" s="16"/>
    </row>
    <row r="241" spans="1:5" ht="15">
      <c r="A241" s="13"/>
      <c r="B241" s="3"/>
      <c r="C241" s="3"/>
      <c r="D241" s="81"/>
      <c r="E241" s="16"/>
    </row>
    <row r="242" spans="1:5" ht="15">
      <c r="A242" s="13"/>
      <c r="B242" s="3"/>
      <c r="C242" s="3"/>
      <c r="D242" s="81"/>
      <c r="E242" s="16"/>
    </row>
    <row r="243" spans="1:5" ht="15">
      <c r="A243" s="13"/>
      <c r="B243" s="3"/>
      <c r="C243" s="3"/>
      <c r="D243" s="81"/>
      <c r="E243" s="16"/>
    </row>
    <row r="244" spans="1:5" ht="15">
      <c r="A244" s="13"/>
      <c r="B244" s="3"/>
      <c r="C244" s="3"/>
      <c r="D244" s="81"/>
      <c r="E244" s="16"/>
    </row>
    <row r="245" spans="1:5" ht="15">
      <c r="A245" s="13"/>
      <c r="B245" s="3"/>
      <c r="C245" s="3"/>
      <c r="D245" s="81"/>
      <c r="E245" s="16"/>
    </row>
    <row r="246" spans="1:5" ht="15">
      <c r="A246" s="13"/>
      <c r="B246" s="3"/>
      <c r="C246" s="3"/>
      <c r="D246" s="81"/>
      <c r="E246" s="16"/>
    </row>
    <row r="247" spans="1:5" ht="15">
      <c r="A247" s="13"/>
      <c r="B247" s="3"/>
      <c r="C247" s="3"/>
      <c r="D247" s="81"/>
      <c r="E247" s="16"/>
    </row>
    <row r="248" spans="1:5" ht="15">
      <c r="A248" s="13"/>
      <c r="B248" s="3"/>
      <c r="C248" s="3"/>
      <c r="D248" s="81"/>
      <c r="E248" s="16"/>
    </row>
    <row r="249" spans="1:5" ht="15">
      <c r="A249" s="13"/>
      <c r="B249" s="3"/>
      <c r="C249" s="3"/>
      <c r="D249" s="81"/>
      <c r="E249" s="16"/>
    </row>
    <row r="250" spans="1:5" ht="15">
      <c r="A250" s="13"/>
      <c r="B250" s="3"/>
      <c r="C250" s="3"/>
      <c r="D250" s="81"/>
      <c r="E250" s="16"/>
    </row>
    <row r="251" spans="1:5" ht="15">
      <c r="A251" s="13"/>
      <c r="B251" s="3"/>
      <c r="C251" s="3"/>
      <c r="D251" s="81"/>
      <c r="E251" s="16"/>
    </row>
    <row r="252" spans="1:5" ht="15">
      <c r="A252" s="13"/>
      <c r="B252" s="3"/>
      <c r="C252" s="3"/>
      <c r="D252" s="81"/>
      <c r="E252" s="16"/>
    </row>
    <row r="253" spans="1:5" ht="15">
      <c r="A253" s="13"/>
      <c r="B253" s="3"/>
      <c r="C253" s="3"/>
      <c r="D253" s="81"/>
      <c r="E253" s="16"/>
    </row>
    <row r="254" spans="1:5" ht="15">
      <c r="A254" s="13"/>
      <c r="B254" s="3"/>
      <c r="C254" s="3"/>
      <c r="D254" s="81"/>
      <c r="E254" s="16"/>
    </row>
    <row r="255" spans="1:5" ht="15">
      <c r="A255" s="13"/>
      <c r="B255" s="3"/>
      <c r="C255" s="3"/>
      <c r="D255" s="81"/>
      <c r="E255" s="16"/>
    </row>
    <row r="256" spans="1:5" ht="15">
      <c r="A256" s="13"/>
      <c r="B256" s="3"/>
      <c r="C256" s="3"/>
      <c r="D256" s="81"/>
      <c r="E256" s="16"/>
    </row>
    <row r="257" spans="1:5" ht="15">
      <c r="A257" s="13"/>
      <c r="B257" s="3"/>
      <c r="C257" s="3"/>
      <c r="D257" s="81"/>
      <c r="E257" s="16"/>
    </row>
    <row r="258" spans="1:5" ht="15">
      <c r="A258" s="13"/>
      <c r="B258" s="3"/>
      <c r="C258" s="3"/>
      <c r="D258" s="81"/>
      <c r="E258" s="16"/>
    </row>
    <row r="259" spans="1:5" ht="15">
      <c r="A259" s="13"/>
      <c r="B259" s="3"/>
      <c r="C259" s="3"/>
      <c r="D259" s="81"/>
      <c r="E259" s="16"/>
    </row>
    <row r="260" spans="1:5" ht="15">
      <c r="A260" s="13"/>
      <c r="B260" s="3"/>
      <c r="C260" s="3"/>
      <c r="D260" s="81"/>
      <c r="E260" s="16"/>
    </row>
    <row r="261" spans="1:5" ht="15">
      <c r="A261" s="13"/>
      <c r="B261" s="3"/>
      <c r="C261" s="3"/>
      <c r="D261" s="81"/>
      <c r="E261" s="16"/>
    </row>
    <row r="262" spans="1:5" ht="15">
      <c r="A262" s="13"/>
      <c r="B262" s="3"/>
      <c r="C262" s="3"/>
      <c r="D262" s="81"/>
      <c r="E262" s="16"/>
    </row>
    <row r="263" spans="1:5" ht="15">
      <c r="A263" s="13"/>
      <c r="B263" s="3"/>
      <c r="C263" s="3"/>
      <c r="D263" s="81"/>
      <c r="E263" s="16"/>
    </row>
    <row r="264" spans="1:5" ht="15">
      <c r="A264" s="13"/>
      <c r="B264" s="3"/>
      <c r="C264" s="3"/>
      <c r="D264" s="81"/>
      <c r="E264" s="16"/>
    </row>
    <row r="265" spans="1:5" ht="15">
      <c r="A265" s="13"/>
      <c r="B265" s="3"/>
      <c r="C265" s="3"/>
      <c r="D265" s="81"/>
      <c r="E265" s="16"/>
    </row>
    <row r="266" spans="1:5" ht="15">
      <c r="A266" s="13"/>
      <c r="B266" s="3"/>
      <c r="C266" s="3"/>
      <c r="D266" s="81"/>
      <c r="E266" s="16"/>
    </row>
    <row r="267" spans="1:5" ht="15">
      <c r="A267" s="13"/>
      <c r="B267" s="3"/>
      <c r="C267" s="3"/>
      <c r="D267" s="81"/>
      <c r="E267" s="16"/>
    </row>
    <row r="268" spans="1:5" ht="15">
      <c r="A268" s="13"/>
      <c r="B268" s="3"/>
      <c r="C268" s="3"/>
      <c r="D268" s="81"/>
      <c r="E268" s="16"/>
    </row>
    <row r="269" spans="1:5" ht="15">
      <c r="A269" s="13"/>
      <c r="B269" s="3"/>
      <c r="C269" s="3"/>
      <c r="D269" s="81"/>
      <c r="E269" s="16"/>
    </row>
    <row r="270" spans="1:5" ht="15">
      <c r="A270" s="13"/>
      <c r="B270" s="3"/>
      <c r="C270" s="3"/>
      <c r="D270" s="81"/>
      <c r="E270" s="16"/>
    </row>
    <row r="271" spans="1:5" ht="15">
      <c r="A271" s="13"/>
      <c r="B271" s="3"/>
      <c r="C271" s="3"/>
      <c r="D271" s="81"/>
      <c r="E271" s="16"/>
    </row>
    <row r="272" spans="1:5" ht="15">
      <c r="A272" s="13"/>
      <c r="B272" s="3"/>
      <c r="C272" s="3"/>
      <c r="D272" s="81"/>
      <c r="E272" s="16"/>
    </row>
    <row r="273" spans="1:5" ht="15">
      <c r="A273" s="13"/>
      <c r="B273" s="3"/>
      <c r="C273" s="3"/>
      <c r="D273" s="81"/>
      <c r="E273" s="16"/>
    </row>
    <row r="274" spans="1:5" ht="15">
      <c r="A274" s="13"/>
      <c r="B274" s="3"/>
      <c r="C274" s="3"/>
      <c r="D274" s="81"/>
      <c r="E274" s="16"/>
    </row>
    <row r="275" spans="1:5" ht="15">
      <c r="A275" s="13"/>
      <c r="B275" s="3"/>
      <c r="C275" s="3"/>
      <c r="D275" s="81"/>
      <c r="E275" s="16"/>
    </row>
    <row r="276" spans="1:5" ht="15">
      <c r="A276" s="13"/>
      <c r="B276" s="3"/>
      <c r="C276" s="3"/>
      <c r="D276" s="81"/>
      <c r="E276" s="16"/>
    </row>
    <row r="277" spans="1:5" ht="15">
      <c r="A277" s="13"/>
      <c r="B277" s="3"/>
      <c r="C277" s="3"/>
      <c r="D277" s="81"/>
      <c r="E277" s="16"/>
    </row>
    <row r="278" spans="1:5" ht="15">
      <c r="A278" s="13"/>
      <c r="B278" s="3"/>
      <c r="C278" s="3"/>
      <c r="D278" s="81"/>
      <c r="E278" s="16"/>
    </row>
    <row r="279" spans="1:5" ht="15">
      <c r="A279" s="13"/>
      <c r="B279" s="3"/>
      <c r="C279" s="3"/>
      <c r="D279" s="81"/>
      <c r="E279" s="16"/>
    </row>
    <row r="280" spans="1:5" ht="15">
      <c r="A280" s="13"/>
      <c r="B280" s="3"/>
      <c r="C280" s="3"/>
      <c r="D280" s="81"/>
      <c r="E280" s="16"/>
    </row>
    <row r="281" spans="1:5" ht="15">
      <c r="A281" s="13"/>
      <c r="B281" s="3"/>
      <c r="C281" s="3"/>
      <c r="D281" s="81"/>
      <c r="E281" s="16"/>
    </row>
    <row r="282" spans="1:5" ht="15">
      <c r="A282" s="13"/>
      <c r="B282" s="3"/>
      <c r="C282" s="3"/>
      <c r="D282" s="81"/>
      <c r="E282" s="16"/>
    </row>
    <row r="283" spans="1:5" ht="15">
      <c r="A283" s="13"/>
      <c r="B283" s="3"/>
      <c r="C283" s="3"/>
      <c r="D283" s="81"/>
      <c r="E283" s="16"/>
    </row>
    <row r="284" spans="1:5" ht="15">
      <c r="A284" s="13"/>
      <c r="B284" s="3"/>
      <c r="C284" s="3"/>
      <c r="D284" s="81"/>
      <c r="E284" s="16"/>
    </row>
    <row r="285" spans="1:5" ht="15">
      <c r="A285" s="13"/>
      <c r="B285" s="3"/>
      <c r="C285" s="3"/>
      <c r="D285" s="81"/>
      <c r="E285" s="16"/>
    </row>
    <row r="286" spans="1:5" ht="15">
      <c r="A286" s="13"/>
      <c r="B286" s="3"/>
      <c r="C286" s="3"/>
      <c r="D286" s="81"/>
      <c r="E286" s="16"/>
    </row>
    <row r="287" spans="1:5" ht="15">
      <c r="A287" s="13"/>
      <c r="B287" s="3"/>
      <c r="C287" s="3"/>
      <c r="D287" s="81"/>
      <c r="E287" s="16"/>
    </row>
    <row r="288" spans="1:5" ht="15">
      <c r="A288" s="13"/>
      <c r="B288" s="3"/>
      <c r="C288" s="3"/>
      <c r="D288" s="81"/>
      <c r="E288" s="16"/>
    </row>
    <row r="289" spans="1:5" ht="15">
      <c r="A289" s="13"/>
      <c r="B289" s="3"/>
      <c r="C289" s="3"/>
      <c r="D289" s="81"/>
      <c r="E289" s="16"/>
    </row>
    <row r="290" spans="1:5" ht="15">
      <c r="A290" s="13"/>
      <c r="B290" s="3"/>
      <c r="C290" s="3"/>
      <c r="D290" s="81"/>
      <c r="E290" s="16"/>
    </row>
    <row r="291" spans="1:5" ht="15">
      <c r="A291" s="13"/>
      <c r="B291" s="3"/>
      <c r="C291" s="3"/>
      <c r="D291" s="81"/>
      <c r="E291" s="16"/>
    </row>
    <row r="292" spans="1:5" ht="15">
      <c r="A292" s="13"/>
      <c r="B292" s="3"/>
      <c r="C292" s="3"/>
      <c r="D292" s="81"/>
      <c r="E292" s="16"/>
    </row>
    <row r="293" spans="1:5" ht="15">
      <c r="A293" s="13"/>
      <c r="B293" s="3"/>
      <c r="C293" s="3"/>
      <c r="D293" s="81"/>
      <c r="E293" s="16"/>
    </row>
    <row r="294" spans="1:5" ht="15">
      <c r="A294" s="13"/>
      <c r="B294" s="3"/>
      <c r="C294" s="3"/>
      <c r="D294" s="81"/>
      <c r="E294" s="16"/>
    </row>
    <row r="295" spans="1:5" ht="15">
      <c r="A295" s="13"/>
      <c r="B295" s="3"/>
      <c r="C295" s="3"/>
      <c r="D295" s="81"/>
      <c r="E295" s="16"/>
    </row>
    <row r="296" spans="1:5" ht="15">
      <c r="A296" s="13"/>
      <c r="B296" s="3"/>
      <c r="C296" s="3"/>
      <c r="D296" s="81"/>
      <c r="E296" s="16"/>
    </row>
    <row r="297" spans="1:5" ht="15">
      <c r="A297" s="13"/>
      <c r="B297" s="3"/>
      <c r="C297" s="3"/>
      <c r="D297" s="81"/>
      <c r="E297" s="16"/>
    </row>
    <row r="298" spans="1:5" ht="15">
      <c r="A298" s="13"/>
      <c r="B298" s="3"/>
      <c r="C298" s="3"/>
      <c r="D298" s="81"/>
      <c r="E298" s="16"/>
    </row>
    <row r="299" spans="1:5" ht="15">
      <c r="A299" s="13"/>
      <c r="B299" s="3"/>
      <c r="C299" s="3"/>
      <c r="D299" s="81"/>
      <c r="E299" s="16"/>
    </row>
    <row r="300" spans="1:5" ht="15">
      <c r="A300" s="13"/>
      <c r="B300" s="3"/>
      <c r="C300" s="3"/>
      <c r="D300" s="81"/>
      <c r="E300" s="16"/>
    </row>
    <row r="301" spans="1:5" ht="15">
      <c r="A301" s="13"/>
      <c r="B301" s="3"/>
      <c r="C301" s="3"/>
      <c r="D301" s="81"/>
      <c r="E301" s="16"/>
    </row>
    <row r="302" spans="1:5" ht="15">
      <c r="A302" s="13"/>
      <c r="B302" s="3"/>
      <c r="C302" s="3"/>
      <c r="D302" s="81"/>
      <c r="E302" s="16"/>
    </row>
    <row r="303" spans="1:5" ht="15">
      <c r="A303" s="13"/>
      <c r="B303" s="3"/>
      <c r="C303" s="3"/>
      <c r="D303" s="81"/>
      <c r="E303" s="16"/>
    </row>
    <row r="304" spans="1:5" ht="15">
      <c r="A304" s="13"/>
      <c r="B304" s="3"/>
      <c r="C304" s="3"/>
      <c r="D304" s="81"/>
      <c r="E304" s="16"/>
    </row>
    <row r="305" spans="1:5" ht="15">
      <c r="A305" s="13"/>
      <c r="B305" s="3"/>
      <c r="C305" s="3"/>
      <c r="D305" s="81"/>
      <c r="E305" s="16"/>
    </row>
    <row r="306" spans="1:5" ht="15">
      <c r="A306" s="13"/>
      <c r="B306" s="3"/>
      <c r="C306" s="3"/>
      <c r="D306" s="81"/>
      <c r="E306" s="16"/>
    </row>
    <row r="307" spans="1:5" ht="15">
      <c r="A307" s="13"/>
      <c r="B307" s="3"/>
      <c r="C307" s="3"/>
      <c r="D307" s="81"/>
      <c r="E307" s="16"/>
    </row>
    <row r="308" spans="1:5" ht="15">
      <c r="A308" s="13"/>
      <c r="B308" s="3"/>
      <c r="C308" s="3"/>
      <c r="D308" s="81"/>
      <c r="E308" s="16"/>
    </row>
    <row r="309" spans="1:5" ht="15">
      <c r="A309" s="13"/>
      <c r="B309" s="3"/>
      <c r="C309" s="3"/>
      <c r="D309" s="81"/>
      <c r="E309" s="16"/>
    </row>
    <row r="310" spans="1:5" ht="15">
      <c r="A310" s="13"/>
      <c r="B310" s="3"/>
      <c r="C310" s="3"/>
      <c r="D310" s="81"/>
      <c r="E310" s="16"/>
    </row>
    <row r="311" spans="1:5" ht="15">
      <c r="A311" s="13"/>
      <c r="B311" s="3"/>
      <c r="C311" s="3"/>
      <c r="D311" s="81"/>
      <c r="E311" s="16"/>
    </row>
    <row r="312" spans="1:5" ht="15">
      <c r="A312" s="13"/>
      <c r="B312" s="3"/>
      <c r="C312" s="3"/>
      <c r="D312" s="81"/>
      <c r="E312" s="16"/>
    </row>
    <row r="313" spans="1:5" ht="15">
      <c r="A313" s="13"/>
      <c r="B313" s="3"/>
      <c r="C313" s="3"/>
      <c r="D313" s="81"/>
      <c r="E313" s="16"/>
    </row>
    <row r="314" spans="1:5" ht="15">
      <c r="A314" s="13"/>
      <c r="B314" s="3"/>
      <c r="C314" s="3"/>
      <c r="D314" s="81"/>
      <c r="E314" s="16"/>
    </row>
    <row r="315" spans="1:5" ht="15">
      <c r="A315" s="13"/>
      <c r="B315" s="3"/>
      <c r="C315" s="3"/>
      <c r="D315" s="81"/>
      <c r="E315" s="16"/>
    </row>
    <row r="316" spans="1:5" ht="15">
      <c r="A316" s="13"/>
      <c r="B316" s="3"/>
      <c r="C316" s="3"/>
      <c r="D316" s="81"/>
      <c r="E316" s="16"/>
    </row>
    <row r="317" spans="1:5" ht="15">
      <c r="A317" s="13"/>
      <c r="B317" s="3"/>
      <c r="C317" s="3"/>
      <c r="D317" s="81"/>
      <c r="E317" s="16"/>
    </row>
    <row r="318" spans="1:5" ht="15">
      <c r="A318" s="13"/>
      <c r="B318" s="3"/>
      <c r="C318" s="3"/>
      <c r="D318" s="81"/>
      <c r="E318" s="16"/>
    </row>
    <row r="319" spans="1:5" ht="15">
      <c r="A319" s="13"/>
      <c r="B319" s="3"/>
      <c r="C319" s="3"/>
      <c r="D319" s="81"/>
      <c r="E319" s="16"/>
    </row>
    <row r="320" spans="1:5" ht="15">
      <c r="A320" s="13"/>
      <c r="B320" s="3"/>
      <c r="C320" s="3"/>
      <c r="D320" s="81"/>
      <c r="E320" s="16"/>
    </row>
    <row r="321" spans="1:5" ht="15">
      <c r="A321" s="13"/>
      <c r="B321" s="3"/>
      <c r="C321" s="3"/>
      <c r="D321" s="81"/>
      <c r="E321" s="16"/>
    </row>
    <row r="322" spans="1:5" ht="15">
      <c r="A322" s="13"/>
      <c r="B322" s="3"/>
      <c r="C322" s="3"/>
      <c r="D322" s="81"/>
      <c r="E322" s="16"/>
    </row>
    <row r="323" spans="1:5" ht="15">
      <c r="A323" s="13"/>
      <c r="B323" s="3"/>
      <c r="C323" s="3"/>
      <c r="D323" s="81"/>
      <c r="E323" s="16"/>
    </row>
    <row r="324" spans="1:5" ht="15">
      <c r="A324" s="13"/>
      <c r="B324" s="3"/>
      <c r="C324" s="3"/>
      <c r="D324" s="81"/>
      <c r="E324" s="16"/>
    </row>
    <row r="325" spans="1:5" ht="15">
      <c r="A325" s="13"/>
      <c r="B325" s="3"/>
      <c r="C325" s="3"/>
      <c r="D325" s="81"/>
      <c r="E325" s="16"/>
    </row>
    <row r="326" spans="1:5" ht="15">
      <c r="A326" s="13"/>
      <c r="B326" s="3"/>
      <c r="C326" s="3"/>
      <c r="D326" s="81"/>
      <c r="E326" s="16"/>
    </row>
    <row r="327" spans="1:5" ht="15">
      <c r="A327" s="13"/>
      <c r="B327" s="3"/>
      <c r="C327" s="3"/>
      <c r="D327" s="81"/>
      <c r="E327" s="16"/>
    </row>
    <row r="328" spans="1:5" ht="15">
      <c r="A328" s="13"/>
      <c r="B328" s="3"/>
      <c r="C328" s="3"/>
      <c r="D328" s="81"/>
      <c r="E328" s="16"/>
    </row>
    <row r="329" spans="1:5" ht="15">
      <c r="A329" s="13"/>
      <c r="B329" s="3"/>
      <c r="C329" s="3"/>
      <c r="D329" s="81"/>
      <c r="E329" s="16"/>
    </row>
    <row r="330" spans="1:5" ht="15">
      <c r="A330" s="13"/>
      <c r="B330" s="3"/>
      <c r="C330" s="3"/>
      <c r="D330" s="81"/>
      <c r="E330" s="16"/>
    </row>
    <row r="331" spans="1:5" ht="15">
      <c r="A331" s="13"/>
      <c r="B331" s="3"/>
      <c r="C331" s="3"/>
      <c r="D331" s="81"/>
      <c r="E331" s="16"/>
    </row>
    <row r="332" spans="1:5" ht="15">
      <c r="A332" s="13"/>
      <c r="B332" s="3"/>
      <c r="C332" s="3"/>
      <c r="D332" s="81"/>
      <c r="E332" s="16"/>
    </row>
    <row r="333" spans="1:5" ht="15">
      <c r="A333" s="13"/>
      <c r="B333" s="3"/>
      <c r="C333" s="3"/>
      <c r="D333" s="81"/>
      <c r="E333" s="16"/>
    </row>
    <row r="334" spans="1:5" ht="15">
      <c r="A334" s="13"/>
      <c r="B334" s="3"/>
      <c r="C334" s="3"/>
      <c r="D334" s="81"/>
      <c r="E334" s="16"/>
    </row>
    <row r="335" spans="1:5" ht="15">
      <c r="A335" s="13"/>
      <c r="B335" s="3"/>
      <c r="C335" s="3"/>
      <c r="D335" s="81"/>
      <c r="E335" s="16"/>
    </row>
    <row r="336" spans="1:5" ht="15">
      <c r="A336" s="13"/>
      <c r="B336" s="3"/>
      <c r="C336" s="3"/>
      <c r="D336" s="81"/>
      <c r="E336" s="16"/>
    </row>
    <row r="337" spans="1:5" ht="15">
      <c r="A337" s="13"/>
      <c r="B337" s="3"/>
      <c r="C337" s="3"/>
      <c r="D337" s="81"/>
      <c r="E337" s="16"/>
    </row>
    <row r="338" spans="1:5" ht="15">
      <c r="A338" s="13"/>
      <c r="B338" s="3"/>
      <c r="C338" s="3"/>
      <c r="D338" s="81"/>
      <c r="E338" s="16"/>
    </row>
    <row r="339" spans="1:5" ht="15">
      <c r="A339" s="13"/>
      <c r="B339" s="3"/>
      <c r="C339" s="3"/>
      <c r="D339" s="81"/>
      <c r="E339" s="16"/>
    </row>
    <row r="340" spans="1:5" ht="15">
      <c r="A340" s="13"/>
      <c r="B340" s="3"/>
      <c r="C340" s="3"/>
      <c r="D340" s="81"/>
      <c r="E340" s="16"/>
    </row>
    <row r="341" spans="1:5" ht="15">
      <c r="A341" s="13"/>
      <c r="B341" s="3"/>
      <c r="C341" s="3"/>
      <c r="D341" s="81"/>
      <c r="E341" s="16"/>
    </row>
    <row r="342" spans="1:5" ht="15">
      <c r="A342" s="13"/>
      <c r="B342" s="3"/>
      <c r="C342" s="3"/>
      <c r="D342" s="81"/>
      <c r="E342" s="16"/>
    </row>
    <row r="343" spans="1:5" ht="15">
      <c r="A343" s="13"/>
      <c r="B343" s="3"/>
      <c r="C343" s="3"/>
      <c r="D343" s="81"/>
      <c r="E343" s="16"/>
    </row>
    <row r="344" spans="1:5" ht="15">
      <c r="A344" s="13"/>
      <c r="B344" s="3"/>
      <c r="C344" s="3"/>
      <c r="D344" s="81"/>
      <c r="E344" s="16"/>
    </row>
    <row r="345" spans="1:5" ht="15">
      <c r="A345" s="13"/>
      <c r="B345" s="3"/>
      <c r="C345" s="3"/>
      <c r="D345" s="81"/>
      <c r="E345" s="16"/>
    </row>
    <row r="346" spans="1:5" ht="15">
      <c r="A346" s="13"/>
      <c r="B346" s="3"/>
      <c r="C346" s="3"/>
      <c r="D346" s="81"/>
      <c r="E346" s="16"/>
    </row>
    <row r="347" spans="1:5" ht="15">
      <c r="A347" s="13"/>
      <c r="B347" s="3"/>
      <c r="C347" s="3"/>
      <c r="D347" s="81"/>
      <c r="E347" s="16"/>
    </row>
    <row r="348" spans="1:5" ht="15">
      <c r="A348" s="13"/>
      <c r="B348" s="3"/>
      <c r="C348" s="3"/>
      <c r="D348" s="81"/>
      <c r="E348" s="16"/>
    </row>
    <row r="349" spans="1:5" ht="15">
      <c r="A349" s="13"/>
      <c r="B349" s="3"/>
      <c r="C349" s="3"/>
      <c r="D349" s="81"/>
      <c r="E349" s="16"/>
    </row>
    <row r="350" spans="1:5" ht="15">
      <c r="A350" s="13"/>
      <c r="B350" s="3"/>
      <c r="C350" s="3"/>
      <c r="D350" s="81"/>
      <c r="E350" s="16"/>
    </row>
    <row r="351" spans="1:5" ht="15">
      <c r="A351" s="13"/>
      <c r="B351" s="3"/>
      <c r="C351" s="3"/>
      <c r="D351" s="81"/>
      <c r="E351" s="16"/>
    </row>
    <row r="352" spans="1:5" ht="15">
      <c r="A352" s="13"/>
      <c r="B352" s="3"/>
      <c r="C352" s="3"/>
      <c r="D352" s="81"/>
      <c r="E352" s="16"/>
    </row>
    <row r="353" spans="1:5" ht="15">
      <c r="A353" s="13"/>
      <c r="B353" s="3"/>
      <c r="C353" s="3"/>
      <c r="D353" s="81"/>
      <c r="E353" s="16"/>
    </row>
    <row r="354" spans="1:5" ht="15">
      <c r="A354" s="13"/>
      <c r="B354" s="3"/>
      <c r="C354" s="3"/>
      <c r="D354" s="81"/>
      <c r="E354" s="16"/>
    </row>
    <row r="355" spans="1:5" ht="15">
      <c r="A355" s="13"/>
      <c r="B355" s="3"/>
      <c r="C355" s="3"/>
      <c r="D355" s="81"/>
      <c r="E355" s="16"/>
    </row>
    <row r="356" spans="1:5" ht="15">
      <c r="A356" s="13"/>
      <c r="B356" s="3"/>
      <c r="C356" s="3"/>
      <c r="D356" s="81"/>
      <c r="E356" s="16"/>
    </row>
    <row r="357" spans="1:5" ht="15">
      <c r="A357" s="13"/>
      <c r="B357" s="3"/>
      <c r="C357" s="3"/>
      <c r="D357" s="81"/>
      <c r="E357" s="16"/>
    </row>
    <row r="358" spans="1:5" ht="15">
      <c r="A358" s="13"/>
      <c r="B358" s="3"/>
      <c r="C358" s="3"/>
      <c r="D358" s="81"/>
      <c r="E358" s="16"/>
    </row>
    <row r="359" spans="1:5" ht="15">
      <c r="A359" s="13"/>
      <c r="B359" s="3"/>
      <c r="C359" s="3"/>
      <c r="D359" s="81"/>
      <c r="E359" s="16"/>
    </row>
    <row r="360" spans="1:5" ht="15">
      <c r="A360" s="13"/>
      <c r="B360" s="3"/>
      <c r="C360" s="3"/>
      <c r="D360" s="81"/>
      <c r="E360" s="16"/>
    </row>
    <row r="361" spans="1:5" ht="15">
      <c r="A361" s="13"/>
      <c r="B361" s="3"/>
      <c r="C361" s="3"/>
      <c r="D361" s="81"/>
      <c r="E361" s="16"/>
    </row>
    <row r="362" spans="1:5" ht="15">
      <c r="A362" s="13"/>
      <c r="B362" s="3"/>
      <c r="C362" s="3"/>
      <c r="D362" s="81"/>
      <c r="E362" s="16"/>
    </row>
    <row r="363" spans="1:5" ht="15">
      <c r="A363" s="13"/>
      <c r="B363" s="3"/>
      <c r="C363" s="3"/>
      <c r="D363" s="81"/>
      <c r="E363" s="16"/>
    </row>
    <row r="364" spans="1:5" ht="15">
      <c r="A364" s="13"/>
      <c r="B364" s="3"/>
      <c r="C364" s="3"/>
      <c r="D364" s="81"/>
      <c r="E364" s="16"/>
    </row>
    <row r="365" spans="1:5" ht="15">
      <c r="A365" s="13"/>
      <c r="B365" s="3"/>
      <c r="C365" s="3"/>
      <c r="D365" s="81"/>
      <c r="E365" s="16"/>
    </row>
    <row r="366" spans="1:5" ht="15">
      <c r="A366" s="13"/>
      <c r="B366" s="3"/>
      <c r="C366" s="3"/>
      <c r="D366" s="81"/>
      <c r="E366" s="16"/>
    </row>
    <row r="367" spans="1:5" ht="15">
      <c r="A367" s="13"/>
      <c r="B367" s="3"/>
      <c r="C367" s="3"/>
      <c r="D367" s="81"/>
      <c r="E367" s="16"/>
    </row>
    <row r="368" spans="1:5" ht="15">
      <c r="A368" s="13"/>
      <c r="B368" s="3"/>
      <c r="C368" s="3"/>
      <c r="D368" s="81"/>
      <c r="E368" s="16"/>
    </row>
    <row r="369" spans="1:5" ht="15">
      <c r="A369" s="13"/>
      <c r="B369" s="3"/>
      <c r="C369" s="3"/>
      <c r="D369" s="81"/>
      <c r="E369" s="16"/>
    </row>
    <row r="370" spans="1:5" ht="15">
      <c r="A370" s="13"/>
      <c r="B370" s="3"/>
      <c r="C370" s="3"/>
      <c r="D370" s="81"/>
      <c r="E370" s="16"/>
    </row>
    <row r="371" spans="1:5" ht="15">
      <c r="A371" s="13"/>
      <c r="B371" s="3"/>
      <c r="C371" s="3"/>
      <c r="D371" s="81"/>
      <c r="E371" s="16"/>
    </row>
    <row r="372" spans="1:5" ht="15">
      <c r="A372" s="13"/>
      <c r="B372" s="3"/>
      <c r="C372" s="3"/>
      <c r="D372" s="81"/>
      <c r="E372" s="16"/>
    </row>
    <row r="373" spans="1:5" ht="15">
      <c r="A373" s="13"/>
      <c r="B373" s="3"/>
      <c r="C373" s="3"/>
      <c r="D373" s="81"/>
      <c r="E373" s="16"/>
    </row>
    <row r="374" spans="1:5" ht="15">
      <c r="A374" s="13"/>
      <c r="B374" s="3"/>
      <c r="C374" s="3"/>
      <c r="D374" s="81"/>
      <c r="E374" s="16"/>
    </row>
    <row r="375" spans="1:5" ht="15">
      <c r="A375" s="13"/>
      <c r="B375" s="3"/>
      <c r="C375" s="3"/>
      <c r="D375" s="81"/>
      <c r="E375" s="16"/>
    </row>
    <row r="376" spans="1:5" ht="15">
      <c r="A376" s="13"/>
      <c r="B376" s="3"/>
      <c r="C376" s="3"/>
      <c r="D376" s="81"/>
      <c r="E376" s="16"/>
    </row>
    <row r="377" spans="1:5" ht="15">
      <c r="A377" s="13"/>
      <c r="B377" s="3"/>
      <c r="C377" s="3"/>
      <c r="D377" s="81"/>
      <c r="E377" s="16"/>
    </row>
    <row r="378" spans="1:5" ht="15">
      <c r="A378" s="13"/>
      <c r="B378" s="3"/>
      <c r="C378" s="3"/>
      <c r="D378" s="81"/>
      <c r="E378" s="16"/>
    </row>
    <row r="379" spans="1:5" ht="15">
      <c r="A379" s="13"/>
      <c r="B379" s="3"/>
      <c r="C379" s="3"/>
      <c r="D379" s="81"/>
      <c r="E379" s="16"/>
    </row>
    <row r="380" spans="1:5" ht="15">
      <c r="A380" s="13"/>
      <c r="B380" s="3"/>
      <c r="C380" s="3"/>
      <c r="D380" s="81"/>
      <c r="E380" s="16"/>
    </row>
    <row r="381" spans="1:5" ht="15">
      <c r="A381" s="13"/>
      <c r="B381" s="3"/>
      <c r="C381" s="3"/>
      <c r="D381" s="81"/>
      <c r="E381" s="16"/>
    </row>
    <row r="382" spans="1:5" ht="15">
      <c r="A382" s="13"/>
      <c r="B382" s="3"/>
      <c r="C382" s="3"/>
      <c r="D382" s="81"/>
      <c r="E382" s="16"/>
    </row>
    <row r="383" spans="1:5" ht="15">
      <c r="A383" s="13"/>
      <c r="B383" s="3"/>
      <c r="C383" s="3"/>
      <c r="D383" s="81"/>
      <c r="E383" s="16"/>
    </row>
    <row r="384" spans="1:5" ht="15">
      <c r="A384" s="13"/>
      <c r="B384" s="3"/>
      <c r="C384" s="3"/>
      <c r="D384" s="81"/>
      <c r="E384" s="16"/>
    </row>
    <row r="385" spans="1:5" ht="15">
      <c r="A385" s="13"/>
      <c r="B385" s="3"/>
      <c r="C385" s="3"/>
      <c r="D385" s="81"/>
      <c r="E385" s="16"/>
    </row>
    <row r="386" spans="1:5" ht="15">
      <c r="A386" s="13"/>
      <c r="B386" s="3"/>
      <c r="C386" s="3"/>
      <c r="D386" s="81"/>
      <c r="E386" s="16"/>
    </row>
    <row r="387" spans="1:5" ht="15">
      <c r="A387" s="13"/>
      <c r="B387" s="3"/>
      <c r="C387" s="3"/>
      <c r="D387" s="81"/>
      <c r="E387" s="16"/>
    </row>
    <row r="388" spans="1:5" ht="15">
      <c r="A388" s="13"/>
      <c r="B388" s="3"/>
      <c r="C388" s="3"/>
      <c r="D388" s="81"/>
      <c r="E388" s="16"/>
    </row>
    <row r="389" spans="1:5" ht="15">
      <c r="A389" s="13"/>
      <c r="B389" s="3"/>
      <c r="C389" s="3"/>
      <c r="D389" s="81"/>
      <c r="E389" s="16"/>
    </row>
    <row r="390" spans="1:5" ht="15">
      <c r="A390" s="13"/>
      <c r="B390" s="3"/>
      <c r="C390" s="3"/>
      <c r="D390" s="81"/>
      <c r="E390" s="16"/>
    </row>
    <row r="391" spans="1:5" ht="15">
      <c r="A391" s="13"/>
      <c r="B391" s="3"/>
      <c r="C391" s="3"/>
      <c r="D391" s="81"/>
      <c r="E391" s="16"/>
    </row>
    <row r="392" spans="1:5" ht="15">
      <c r="A392" s="13"/>
      <c r="B392" s="3"/>
      <c r="C392" s="3"/>
      <c r="D392" s="81"/>
      <c r="E392" s="16"/>
    </row>
    <row r="393" spans="1:5" ht="15">
      <c r="A393" s="13"/>
      <c r="B393" s="3"/>
      <c r="C393" s="3"/>
      <c r="D393" s="81"/>
      <c r="E393" s="16"/>
    </row>
    <row r="394" spans="1:5" ht="15">
      <c r="A394" s="13"/>
      <c r="B394" s="3"/>
      <c r="C394" s="3"/>
      <c r="D394" s="81"/>
      <c r="E394" s="16"/>
    </row>
    <row r="395" spans="1:5" ht="15">
      <c r="A395" s="13"/>
      <c r="B395" s="3"/>
      <c r="C395" s="3"/>
      <c r="D395" s="81"/>
      <c r="E395" s="16"/>
    </row>
    <row r="396" spans="1:5" ht="15">
      <c r="A396" s="13"/>
      <c r="B396" s="3"/>
      <c r="C396" s="3"/>
      <c r="D396" s="81"/>
      <c r="E396" s="16"/>
    </row>
    <row r="397" spans="1:5" ht="15">
      <c r="A397" s="13"/>
      <c r="B397" s="3"/>
      <c r="C397" s="3"/>
      <c r="D397" s="81"/>
      <c r="E397" s="16"/>
    </row>
    <row r="398" spans="1:5" ht="15">
      <c r="A398" s="13"/>
      <c r="B398" s="3"/>
      <c r="C398" s="3"/>
      <c r="D398" s="81"/>
      <c r="E398" s="16"/>
    </row>
    <row r="399" spans="1:5" ht="15">
      <c r="A399" s="13"/>
      <c r="B399" s="3"/>
      <c r="C399" s="3"/>
      <c r="D399" s="81"/>
      <c r="E399" s="16"/>
    </row>
    <row r="400" spans="1:5" ht="15">
      <c r="A400" s="13"/>
      <c r="B400" s="3"/>
      <c r="C400" s="3"/>
      <c r="D400" s="81"/>
      <c r="E400" s="16"/>
    </row>
    <row r="401" spans="1:5" ht="15">
      <c r="A401" s="13"/>
      <c r="B401" s="3"/>
      <c r="C401" s="3"/>
      <c r="D401" s="81"/>
      <c r="E401" s="16"/>
    </row>
    <row r="402" spans="1:5" ht="15">
      <c r="A402" s="13"/>
      <c r="B402" s="3"/>
      <c r="C402" s="3"/>
      <c r="D402" s="81"/>
      <c r="E402" s="16"/>
    </row>
    <row r="403" spans="1:5" ht="15">
      <c r="A403" s="13"/>
      <c r="B403" s="3"/>
      <c r="C403" s="3"/>
      <c r="D403" s="81"/>
      <c r="E403" s="16"/>
    </row>
    <row r="404" spans="1:5" ht="15">
      <c r="A404" s="13"/>
      <c r="B404" s="3"/>
      <c r="C404" s="3"/>
      <c r="D404" s="81"/>
      <c r="E404" s="16"/>
    </row>
    <row r="405" spans="1:5" ht="15">
      <c r="A405" s="13"/>
      <c r="B405" s="3"/>
      <c r="C405" s="3"/>
      <c r="D405" s="81"/>
      <c r="E405" s="16"/>
    </row>
    <row r="406" spans="1:5" ht="15">
      <c r="A406" s="13"/>
      <c r="B406" s="3"/>
      <c r="C406" s="3"/>
      <c r="D406" s="81"/>
      <c r="E406" s="16"/>
    </row>
    <row r="407" spans="1:5" ht="15">
      <c r="A407" s="13"/>
      <c r="B407" s="3"/>
      <c r="C407" s="3"/>
      <c r="D407" s="81"/>
      <c r="E407" s="16"/>
    </row>
    <row r="408" spans="1:5" ht="15">
      <c r="A408" s="13"/>
      <c r="B408" s="3"/>
      <c r="C408" s="3"/>
      <c r="D408" s="81"/>
      <c r="E408" s="16"/>
    </row>
    <row r="409" spans="1:5" ht="15">
      <c r="A409" s="13"/>
      <c r="B409" s="3"/>
      <c r="C409" s="3"/>
      <c r="D409" s="81"/>
      <c r="E409" s="16"/>
    </row>
    <row r="410" spans="1:5" ht="15">
      <c r="A410" s="13"/>
      <c r="B410" s="3"/>
      <c r="C410" s="3"/>
      <c r="D410" s="81"/>
      <c r="E410" s="16"/>
    </row>
    <row r="411" spans="1:5" ht="15">
      <c r="A411" s="13"/>
      <c r="B411" s="3"/>
      <c r="C411" s="3"/>
      <c r="D411" s="81"/>
      <c r="E411" s="16"/>
    </row>
    <row r="412" spans="1:5" ht="15">
      <c r="A412" s="13"/>
      <c r="B412" s="3"/>
      <c r="C412" s="3"/>
      <c r="D412" s="81"/>
      <c r="E412" s="16"/>
    </row>
    <row r="413" spans="1:5" ht="15">
      <c r="A413" s="13"/>
      <c r="B413" s="3"/>
      <c r="C413" s="3"/>
      <c r="D413" s="81"/>
      <c r="E413" s="16"/>
    </row>
    <row r="414" spans="1:5" ht="15">
      <c r="A414" s="13"/>
      <c r="B414" s="3"/>
      <c r="C414" s="3"/>
      <c r="D414" s="81"/>
      <c r="E414" s="16"/>
    </row>
    <row r="415" spans="1:5" ht="15">
      <c r="A415" s="13"/>
      <c r="B415" s="3"/>
      <c r="C415" s="3"/>
      <c r="D415" s="81"/>
      <c r="E415" s="16"/>
    </row>
    <row r="416" spans="1:5" ht="15">
      <c r="A416" s="13"/>
      <c r="B416" s="3"/>
      <c r="C416" s="3"/>
      <c r="D416" s="81"/>
      <c r="E416" s="16"/>
    </row>
    <row r="417" spans="1:5" ht="15">
      <c r="A417" s="13"/>
      <c r="B417" s="3"/>
      <c r="C417" s="3"/>
      <c r="D417" s="81"/>
      <c r="E417" s="16"/>
    </row>
    <row r="418" spans="1:5" ht="15">
      <c r="A418" s="13"/>
      <c r="B418" s="3"/>
      <c r="C418" s="3"/>
      <c r="D418" s="81"/>
      <c r="E418" s="16"/>
    </row>
    <row r="419" spans="1:5" ht="15">
      <c r="A419" s="13"/>
      <c r="B419" s="3"/>
      <c r="C419" s="3"/>
      <c r="D419" s="81"/>
      <c r="E419" s="16"/>
    </row>
    <row r="420" spans="1:5" ht="15">
      <c r="A420" s="13"/>
      <c r="B420" s="3"/>
      <c r="C420" s="3"/>
      <c r="D420" s="81"/>
      <c r="E420" s="16"/>
    </row>
    <row r="421" spans="1:5" ht="15">
      <c r="A421" s="13"/>
      <c r="B421" s="3"/>
      <c r="C421" s="3"/>
      <c r="D421" s="81"/>
      <c r="E421" s="16"/>
    </row>
    <row r="422" spans="1:5" ht="15">
      <c r="A422" s="13"/>
      <c r="B422" s="3"/>
      <c r="C422" s="3"/>
      <c r="D422" s="81"/>
      <c r="E422" s="16"/>
    </row>
    <row r="423" spans="1:5" ht="15">
      <c r="A423" s="13"/>
      <c r="B423" s="3"/>
      <c r="C423" s="3"/>
      <c r="D423" s="81"/>
      <c r="E423" s="16"/>
    </row>
    <row r="424" spans="1:5" ht="15">
      <c r="A424" s="13"/>
      <c r="B424" s="3"/>
      <c r="C424" s="3"/>
      <c r="D424" s="81"/>
      <c r="E424" s="16"/>
    </row>
    <row r="425" spans="1:5" ht="15">
      <c r="A425" s="13"/>
      <c r="B425" s="3"/>
      <c r="C425" s="3"/>
      <c r="D425" s="81"/>
      <c r="E425" s="16"/>
    </row>
    <row r="426" spans="1:5" ht="15">
      <c r="A426" s="13"/>
      <c r="B426" s="3"/>
      <c r="C426" s="3"/>
      <c r="D426" s="81"/>
      <c r="E426" s="16"/>
    </row>
    <row r="427" spans="1:5" ht="15">
      <c r="A427" s="13"/>
      <c r="B427" s="3"/>
      <c r="C427" s="3"/>
      <c r="D427" s="81"/>
      <c r="E427" s="16"/>
    </row>
    <row r="428" spans="1:5" ht="15">
      <c r="A428" s="13"/>
      <c r="B428" s="3"/>
      <c r="C428" s="3"/>
      <c r="D428" s="81"/>
      <c r="E428" s="16"/>
    </row>
    <row r="429" spans="1:5" ht="15">
      <c r="A429" s="13"/>
      <c r="B429" s="3"/>
      <c r="C429" s="3"/>
      <c r="D429" s="81"/>
      <c r="E429" s="16"/>
    </row>
    <row r="430" spans="1:5" ht="15">
      <c r="A430" s="13"/>
      <c r="B430" s="3"/>
      <c r="C430" s="3"/>
      <c r="D430" s="81"/>
      <c r="E430" s="16"/>
    </row>
    <row r="431" spans="1:5" ht="15">
      <c r="A431" s="13"/>
      <c r="B431" s="3"/>
      <c r="C431" s="3"/>
      <c r="D431" s="81"/>
      <c r="E431" s="16"/>
    </row>
    <row r="432" spans="1:5" ht="15">
      <c r="A432" s="13"/>
      <c r="B432" s="3"/>
      <c r="C432" s="3"/>
      <c r="D432" s="81"/>
      <c r="E432" s="16"/>
    </row>
    <row r="433" spans="1:5" ht="15">
      <c r="A433" s="13"/>
      <c r="B433" s="3"/>
      <c r="C433" s="3"/>
      <c r="D433" s="81"/>
      <c r="E433" s="16"/>
    </row>
    <row r="434" spans="1:5" ht="15">
      <c r="A434" s="13"/>
      <c r="B434" s="3"/>
      <c r="C434" s="3"/>
      <c r="D434" s="81"/>
      <c r="E434" s="16"/>
    </row>
    <row r="435" spans="1:5" ht="15">
      <c r="A435" s="13"/>
      <c r="B435" s="3"/>
      <c r="C435" s="3"/>
      <c r="D435" s="81"/>
      <c r="E435" s="16"/>
    </row>
    <row r="436" spans="1:5" ht="15">
      <c r="A436" s="13"/>
      <c r="B436" s="3"/>
      <c r="C436" s="3"/>
      <c r="D436" s="81"/>
      <c r="E436" s="16"/>
    </row>
    <row r="437" spans="1:5" ht="15">
      <c r="A437" s="13"/>
      <c r="B437" s="3"/>
      <c r="C437" s="3"/>
      <c r="D437" s="81"/>
      <c r="E437" s="16"/>
    </row>
    <row r="438" spans="1:5" ht="15">
      <c r="A438" s="13"/>
      <c r="B438" s="3"/>
      <c r="C438" s="3"/>
      <c r="D438" s="81"/>
      <c r="E438" s="16"/>
    </row>
    <row r="439" spans="1:5" ht="15">
      <c r="A439" s="13"/>
      <c r="B439" s="3"/>
      <c r="C439" s="3"/>
      <c r="D439" s="81"/>
      <c r="E439" s="16"/>
    </row>
    <row r="440" spans="1:5" ht="15">
      <c r="A440" s="13"/>
      <c r="B440" s="3"/>
      <c r="C440" s="3"/>
      <c r="D440" s="81"/>
      <c r="E440" s="16"/>
    </row>
    <row r="441" spans="1:5" ht="15">
      <c r="A441" s="13"/>
      <c r="B441" s="3"/>
      <c r="C441" s="3"/>
      <c r="D441" s="81"/>
      <c r="E441" s="16"/>
    </row>
    <row r="442" spans="1:5" ht="15">
      <c r="A442" s="13"/>
      <c r="B442" s="3"/>
      <c r="C442" s="3"/>
      <c r="D442" s="81"/>
      <c r="E442" s="16"/>
    </row>
    <row r="443" spans="1:5" ht="15">
      <c r="A443" s="13"/>
      <c r="B443" s="3"/>
      <c r="C443" s="3"/>
      <c r="D443" s="81"/>
      <c r="E443" s="16"/>
    </row>
    <row r="444" spans="1:5" ht="15">
      <c r="A444" s="13"/>
      <c r="B444" s="3"/>
      <c r="C444" s="3"/>
      <c r="D444" s="81"/>
      <c r="E444" s="16"/>
    </row>
    <row r="445" spans="1:5" ht="15">
      <c r="A445" s="13"/>
      <c r="B445" s="3"/>
      <c r="C445" s="3"/>
      <c r="D445" s="81"/>
      <c r="E445" s="16"/>
    </row>
    <row r="446" spans="1:5" ht="15">
      <c r="A446" s="13"/>
      <c r="B446" s="3"/>
      <c r="C446" s="3"/>
      <c r="D446" s="81"/>
      <c r="E446" s="16"/>
    </row>
    <row r="447" spans="1:5" ht="15">
      <c r="A447" s="13"/>
      <c r="B447" s="3"/>
      <c r="C447" s="3"/>
      <c r="D447" s="81"/>
      <c r="E447" s="16"/>
    </row>
    <row r="448" spans="1:5" ht="15">
      <c r="A448" s="13"/>
      <c r="B448" s="3"/>
      <c r="C448" s="3"/>
      <c r="D448" s="81"/>
      <c r="E448" s="16"/>
    </row>
    <row r="449" spans="1:5" ht="15">
      <c r="A449" s="13"/>
      <c r="B449" s="3"/>
      <c r="C449" s="3"/>
      <c r="D449" s="81"/>
      <c r="E449" s="16"/>
    </row>
    <row r="450" spans="1:5" ht="15">
      <c r="A450" s="13"/>
      <c r="B450" s="3"/>
      <c r="C450" s="3"/>
      <c r="D450" s="81"/>
      <c r="E450" s="16"/>
    </row>
    <row r="451" spans="1:5" ht="15">
      <c r="A451" s="13"/>
      <c r="B451" s="3"/>
      <c r="C451" s="3"/>
      <c r="D451" s="81"/>
      <c r="E451" s="16"/>
    </row>
    <row r="452" spans="1:5" ht="15">
      <c r="A452" s="13"/>
      <c r="B452" s="3"/>
      <c r="C452" s="3"/>
      <c r="D452" s="81"/>
      <c r="E452" s="16"/>
    </row>
    <row r="453" spans="1:5" ht="15">
      <c r="A453" s="13"/>
      <c r="B453" s="3"/>
      <c r="C453" s="3"/>
      <c r="D453" s="81"/>
      <c r="E453" s="16"/>
    </row>
    <row r="454" spans="1:5" ht="15">
      <c r="A454" s="13"/>
      <c r="B454" s="3"/>
      <c r="C454" s="3"/>
      <c r="D454" s="81"/>
      <c r="E454" s="16"/>
    </row>
    <row r="455" spans="1:5" ht="15">
      <c r="A455" s="13"/>
      <c r="B455" s="3"/>
      <c r="C455" s="3"/>
      <c r="D455" s="81"/>
      <c r="E455" s="16"/>
    </row>
    <row r="456" spans="1:5" ht="15">
      <c r="A456" s="13"/>
      <c r="B456" s="3"/>
      <c r="C456" s="3"/>
      <c r="D456" s="81"/>
      <c r="E456" s="16"/>
    </row>
    <row r="457" spans="1:5" ht="15">
      <c r="A457" s="13"/>
      <c r="B457" s="3"/>
      <c r="C457" s="3"/>
      <c r="D457" s="81"/>
      <c r="E457" s="16"/>
    </row>
    <row r="458" spans="1:5" ht="15">
      <c r="A458" s="13"/>
      <c r="B458" s="3"/>
      <c r="C458" s="3"/>
      <c r="D458" s="81"/>
      <c r="E458" s="16"/>
    </row>
    <row r="459" spans="1:5" ht="15">
      <c r="A459" s="13"/>
      <c r="B459" s="3"/>
      <c r="C459" s="3"/>
      <c r="D459" s="81"/>
      <c r="E459" s="16"/>
    </row>
    <row r="460" spans="1:5" ht="15">
      <c r="A460" s="13"/>
      <c r="B460" s="3"/>
      <c r="C460" s="3"/>
      <c r="D460" s="81"/>
      <c r="E460" s="16"/>
    </row>
    <row r="461" spans="1:5" ht="15">
      <c r="A461" s="13"/>
      <c r="B461" s="3"/>
      <c r="C461" s="3"/>
      <c r="D461" s="81"/>
      <c r="E461" s="16"/>
    </row>
    <row r="462" spans="1:5" ht="15">
      <c r="A462" s="13"/>
      <c r="B462" s="3"/>
      <c r="C462" s="3"/>
      <c r="D462" s="81"/>
      <c r="E462" s="16"/>
    </row>
    <row r="463" spans="1:5" ht="15">
      <c r="A463" s="13"/>
      <c r="B463" s="3"/>
      <c r="C463" s="3"/>
      <c r="D463" s="81"/>
      <c r="E463" s="16"/>
    </row>
    <row r="464" spans="1:5" ht="15">
      <c r="A464" s="13"/>
      <c r="B464" s="3"/>
      <c r="C464" s="3"/>
      <c r="D464" s="81"/>
      <c r="E464" s="16"/>
    </row>
    <row r="465" spans="1:5" ht="15">
      <c r="A465" s="13"/>
      <c r="B465" s="3"/>
      <c r="C465" s="3"/>
      <c r="D465" s="81"/>
      <c r="E465" s="16"/>
    </row>
    <row r="466" spans="1:5" ht="15">
      <c r="A466" s="13"/>
      <c r="B466" s="3"/>
      <c r="C466" s="3"/>
      <c r="D466" s="81"/>
      <c r="E466" s="16"/>
    </row>
    <row r="467" spans="1:5" ht="15">
      <c r="A467" s="13"/>
      <c r="B467" s="3"/>
      <c r="C467" s="3"/>
      <c r="D467" s="81"/>
      <c r="E467" s="16"/>
    </row>
    <row r="468" spans="1:5" ht="15">
      <c r="A468" s="13"/>
      <c r="B468" s="3"/>
      <c r="C468" s="3"/>
      <c r="D468" s="81"/>
      <c r="E468" s="16"/>
    </row>
    <row r="469" spans="1:5" ht="15">
      <c r="A469" s="13"/>
      <c r="B469" s="3"/>
      <c r="C469" s="3"/>
      <c r="D469" s="81"/>
      <c r="E469" s="16"/>
    </row>
    <row r="470" spans="1:5" ht="15">
      <c r="A470" s="13"/>
      <c r="B470" s="3"/>
      <c r="C470" s="3"/>
      <c r="D470" s="81"/>
      <c r="E470" s="16"/>
    </row>
    <row r="471" spans="1:5" ht="15">
      <c r="A471" s="13"/>
      <c r="B471" s="3"/>
      <c r="C471" s="3"/>
      <c r="D471" s="81"/>
      <c r="E471" s="16"/>
    </row>
    <row r="472" spans="1:5" ht="15">
      <c r="A472" s="13"/>
      <c r="B472" s="3"/>
      <c r="C472" s="3"/>
      <c r="D472" s="81"/>
      <c r="E472" s="16"/>
    </row>
    <row r="473" spans="1:5" ht="15">
      <c r="A473" s="13"/>
      <c r="B473" s="3"/>
      <c r="C473" s="3"/>
      <c r="D473" s="81"/>
      <c r="E473" s="16"/>
    </row>
    <row r="474" spans="1:5" ht="15">
      <c r="A474" s="13"/>
      <c r="B474" s="3"/>
      <c r="C474" s="3"/>
      <c r="D474" s="81"/>
      <c r="E474" s="16"/>
    </row>
    <row r="475" spans="1:5" ht="15">
      <c r="A475" s="13"/>
      <c r="B475" s="3"/>
      <c r="C475" s="3"/>
      <c r="D475" s="81"/>
      <c r="E475" s="16"/>
    </row>
    <row r="476" spans="1:5" ht="15">
      <c r="A476" s="13"/>
      <c r="B476" s="3"/>
      <c r="C476" s="3"/>
      <c r="D476" s="81"/>
      <c r="E476" s="16"/>
    </row>
    <row r="477" spans="1:5" ht="15">
      <c r="A477" s="13"/>
      <c r="B477" s="3"/>
      <c r="C477" s="3"/>
      <c r="D477" s="81"/>
      <c r="E477" s="16"/>
    </row>
    <row r="478" spans="1:5" ht="15">
      <c r="A478" s="13"/>
      <c r="B478" s="3"/>
      <c r="C478" s="3"/>
      <c r="D478" s="81"/>
      <c r="E478" s="16"/>
    </row>
    <row r="479" spans="1:5" ht="15">
      <c r="A479" s="13"/>
      <c r="B479" s="3"/>
      <c r="C479" s="3"/>
      <c r="D479" s="81"/>
      <c r="E479" s="16"/>
    </row>
    <row r="480" spans="1:5" ht="15">
      <c r="A480" s="13"/>
      <c r="B480" s="3"/>
      <c r="C480" s="3"/>
      <c r="D480" s="81"/>
      <c r="E480" s="16"/>
    </row>
    <row r="481" spans="1:5" ht="15">
      <c r="A481" s="13"/>
      <c r="B481" s="3"/>
      <c r="C481" s="3"/>
      <c r="D481" s="81"/>
      <c r="E481" s="16"/>
    </row>
    <row r="482" spans="1:5" ht="15">
      <c r="A482" s="13"/>
      <c r="B482" s="3"/>
      <c r="C482" s="3"/>
      <c r="D482" s="81"/>
      <c r="E482" s="16"/>
    </row>
    <row r="483" spans="1:5" ht="15">
      <c r="A483" s="13"/>
      <c r="B483" s="3"/>
      <c r="C483" s="3"/>
      <c r="D483" s="81"/>
      <c r="E483" s="16"/>
    </row>
    <row r="484" spans="1:5" ht="15">
      <c r="A484" s="13"/>
      <c r="B484" s="3"/>
      <c r="C484" s="3"/>
      <c r="D484" s="81"/>
      <c r="E484" s="16"/>
    </row>
    <row r="485" spans="1:5" ht="15">
      <c r="A485" s="13"/>
      <c r="B485" s="3"/>
      <c r="C485" s="3"/>
      <c r="D485" s="81"/>
      <c r="E485" s="16"/>
    </row>
    <row r="486" spans="1:5" ht="15">
      <c r="A486" s="13"/>
      <c r="B486" s="3"/>
      <c r="C486" s="3"/>
      <c r="D486" s="81"/>
      <c r="E486" s="16"/>
    </row>
    <row r="487" spans="1:5" ht="15">
      <c r="A487" s="13"/>
      <c r="B487" s="3"/>
      <c r="C487" s="3"/>
      <c r="D487" s="81"/>
      <c r="E487" s="16"/>
    </row>
    <row r="488" spans="1:5" ht="15">
      <c r="A488" s="13"/>
      <c r="B488" s="3"/>
      <c r="C488" s="3"/>
      <c r="D488" s="81"/>
      <c r="E488" s="16"/>
    </row>
    <row r="489" spans="1:5" ht="15">
      <c r="A489" s="13"/>
      <c r="B489" s="3"/>
      <c r="C489" s="3"/>
      <c r="D489" s="81"/>
      <c r="E489" s="16"/>
    </row>
    <row r="490" spans="1:5" ht="15">
      <c r="A490" s="13"/>
      <c r="B490" s="3"/>
      <c r="C490" s="3"/>
      <c r="D490" s="81"/>
      <c r="E490" s="16"/>
    </row>
    <row r="491" spans="1:5" ht="15">
      <c r="A491" s="13"/>
      <c r="B491" s="3"/>
      <c r="C491" s="3"/>
      <c r="D491" s="81"/>
      <c r="E491" s="16"/>
    </row>
    <row r="492" spans="1:5" ht="15">
      <c r="A492" s="13"/>
      <c r="B492" s="3"/>
      <c r="C492" s="3"/>
      <c r="D492" s="81"/>
      <c r="E492" s="16"/>
    </row>
    <row r="493" spans="1:5" ht="15">
      <c r="A493" s="13"/>
      <c r="B493" s="3"/>
      <c r="C493" s="3"/>
      <c r="D493" s="81"/>
      <c r="E493" s="16"/>
    </row>
    <row r="494" spans="1:5" ht="15">
      <c r="A494" s="13"/>
      <c r="B494" s="3"/>
      <c r="C494" s="3"/>
      <c r="D494" s="81"/>
      <c r="E494" s="16"/>
    </row>
    <row r="495" spans="1:5" ht="15">
      <c r="A495" s="13"/>
      <c r="B495" s="3"/>
      <c r="C495" s="3"/>
      <c r="D495" s="81"/>
      <c r="E495" s="16"/>
    </row>
    <row r="496" spans="1:5" ht="15">
      <c r="A496" s="13"/>
      <c r="B496" s="3"/>
      <c r="C496" s="3"/>
      <c r="D496" s="81"/>
      <c r="E496" s="16"/>
    </row>
    <row r="497" spans="1:5" ht="15">
      <c r="A497" s="13"/>
      <c r="B497" s="3"/>
      <c r="C497" s="3"/>
      <c r="D497" s="81"/>
      <c r="E497" s="16"/>
    </row>
    <row r="498" spans="1:5" ht="15">
      <c r="A498" s="13"/>
      <c r="B498" s="3"/>
      <c r="C498" s="3"/>
      <c r="D498" s="81"/>
      <c r="E498" s="16"/>
    </row>
    <row r="499" spans="1:5" ht="15">
      <c r="A499" s="13"/>
      <c r="B499" s="3"/>
      <c r="C499" s="3"/>
      <c r="D499" s="81"/>
      <c r="E499" s="16"/>
    </row>
    <row r="500" spans="1:5" ht="15">
      <c r="A500" s="13"/>
      <c r="B500" s="3"/>
      <c r="C500" s="3"/>
      <c r="D500" s="81"/>
      <c r="E500" s="16"/>
    </row>
    <row r="501" spans="1:5" ht="15">
      <c r="A501" s="13"/>
      <c r="B501" s="3"/>
      <c r="C501" s="3"/>
      <c r="D501" s="81"/>
      <c r="E501" s="16"/>
    </row>
    <row r="502" spans="1:5" ht="15">
      <c r="A502" s="13"/>
      <c r="B502" s="3"/>
      <c r="C502" s="3"/>
      <c r="D502" s="81"/>
      <c r="E502" s="16"/>
    </row>
    <row r="503" spans="1:5" ht="15">
      <c r="A503" s="13"/>
      <c r="B503" s="3"/>
      <c r="C503" s="3"/>
      <c r="D503" s="81"/>
      <c r="E503" s="16"/>
    </row>
    <row r="504" spans="1:5" ht="15">
      <c r="A504" s="13"/>
      <c r="B504" s="3"/>
      <c r="C504" s="3"/>
      <c r="D504" s="81"/>
      <c r="E504" s="16"/>
    </row>
    <row r="505" spans="1:5" ht="15">
      <c r="A505" s="13"/>
      <c r="B505" s="3"/>
      <c r="C505" s="3"/>
      <c r="D505" s="81"/>
      <c r="E505" s="16"/>
    </row>
    <row r="506" spans="1:5" ht="15">
      <c r="A506" s="13"/>
      <c r="B506" s="3"/>
      <c r="C506" s="3"/>
      <c r="D506" s="81"/>
      <c r="E506" s="16"/>
    </row>
    <row r="507" spans="1:5" ht="15">
      <c r="A507" s="13"/>
      <c r="B507" s="3"/>
      <c r="C507" s="3"/>
      <c r="D507" s="81"/>
      <c r="E507" s="16"/>
    </row>
    <row r="508" spans="1:5" ht="15">
      <c r="A508" s="13"/>
      <c r="B508" s="3"/>
      <c r="C508" s="3"/>
      <c r="D508" s="81"/>
      <c r="E508" s="16"/>
    </row>
    <row r="509" spans="1:5" ht="15">
      <c r="A509" s="13"/>
      <c r="B509" s="3"/>
      <c r="C509" s="3"/>
      <c r="D509" s="81"/>
      <c r="E509" s="16"/>
    </row>
    <row r="510" spans="1:5" ht="15">
      <c r="A510" s="13"/>
      <c r="B510" s="3"/>
      <c r="C510" s="3"/>
      <c r="D510" s="81"/>
      <c r="E510" s="16"/>
    </row>
    <row r="511" spans="1:5" ht="15">
      <c r="A511" s="13"/>
      <c r="B511" s="3"/>
      <c r="C511" s="3"/>
      <c r="D511" s="81"/>
      <c r="E511" s="16"/>
    </row>
    <row r="512" spans="1:5" ht="15">
      <c r="A512" s="13"/>
      <c r="B512" s="3"/>
      <c r="C512" s="3"/>
      <c r="D512" s="81"/>
      <c r="E512" s="16"/>
    </row>
    <row r="513" spans="1:5" ht="15">
      <c r="A513" s="13"/>
      <c r="B513" s="3"/>
      <c r="C513" s="3"/>
      <c r="D513" s="81"/>
      <c r="E513" s="16"/>
    </row>
    <row r="514" spans="1:5" ht="15">
      <c r="A514" s="13"/>
      <c r="B514" s="3"/>
      <c r="C514" s="3"/>
      <c r="D514" s="81"/>
      <c r="E514" s="16"/>
    </row>
    <row r="515" spans="1:5" ht="15">
      <c r="A515" s="13"/>
      <c r="B515" s="3"/>
      <c r="C515" s="3"/>
      <c r="D515" s="81"/>
      <c r="E515" s="16"/>
    </row>
    <row r="516" spans="1:5" ht="15">
      <c r="A516" s="13"/>
      <c r="B516" s="3"/>
      <c r="C516" s="3"/>
      <c r="D516" s="81"/>
      <c r="E516" s="16"/>
    </row>
    <row r="517" spans="1:5" ht="15">
      <c r="A517" s="13"/>
      <c r="B517" s="3"/>
      <c r="C517" s="3"/>
      <c r="D517" s="81"/>
      <c r="E517" s="16"/>
    </row>
    <row r="518" spans="1:5" ht="15">
      <c r="A518" s="13"/>
      <c r="B518" s="3"/>
      <c r="C518" s="3"/>
      <c r="D518" s="81"/>
      <c r="E518" s="16"/>
    </row>
    <row r="519" spans="1:5" ht="15">
      <c r="A519" s="13"/>
      <c r="B519" s="3"/>
      <c r="C519" s="3"/>
      <c r="D519" s="81"/>
      <c r="E519" s="16"/>
    </row>
    <row r="520" spans="1:5" ht="15">
      <c r="A520" s="13"/>
      <c r="B520" s="3"/>
      <c r="C520" s="3"/>
      <c r="D520" s="81"/>
      <c r="E520" s="16"/>
    </row>
    <row r="521" spans="1:5" ht="15">
      <c r="A521" s="13"/>
      <c r="B521" s="3"/>
      <c r="C521" s="3"/>
      <c r="D521" s="81"/>
      <c r="E521" s="16"/>
    </row>
    <row r="522" spans="1:5" ht="15">
      <c r="A522" s="13"/>
      <c r="B522" s="3"/>
      <c r="C522" s="3"/>
      <c r="D522" s="81"/>
      <c r="E522" s="16"/>
    </row>
    <row r="523" spans="1:5" ht="15">
      <c r="A523" s="13"/>
      <c r="B523" s="3"/>
      <c r="C523" s="3"/>
      <c r="D523" s="81"/>
      <c r="E523" s="16"/>
    </row>
    <row r="524" spans="1:5" ht="15">
      <c r="A524" s="13"/>
      <c r="B524" s="3"/>
      <c r="C524" s="3"/>
      <c r="D524" s="81"/>
      <c r="E524" s="16"/>
    </row>
  </sheetData>
  <sheetProtection/>
  <mergeCells count="4">
    <mergeCell ref="A9:B9"/>
    <mergeCell ref="B6:I6"/>
    <mergeCell ref="B7:I7"/>
    <mergeCell ref="G8:I8"/>
  </mergeCells>
  <printOptions/>
  <pageMargins left="0.36" right="0.16" top="0.44" bottom="0.17" header="0.32" footer="0.17"/>
  <pageSetup fitToHeight="4"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АМР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Исполнение бюджета</dc:title>
  <dc:subject/>
  <dc:creator>Администратор</dc:creator>
  <cp:keywords/>
  <dc:description/>
  <cp:lastModifiedBy>Виталий</cp:lastModifiedBy>
  <cp:lastPrinted>2015-11-06T11:59:03Z</cp:lastPrinted>
  <dcterms:created xsi:type="dcterms:W3CDTF">2011-02-28T13:12:49Z</dcterms:created>
  <dcterms:modified xsi:type="dcterms:W3CDTF">2015-11-06T11:59:07Z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XXJ7TYMEEKJ2-4038-17</vt:lpwstr>
  </property>
  <property fmtid="{D5CDD505-2E9C-101B-9397-08002B2CF9AE}" pid="4" name="_dlc_DocIdItemGu">
    <vt:lpwstr>9466adb9-199b-4d80-b6d7-8a6e093e02e3</vt:lpwstr>
  </property>
  <property fmtid="{D5CDD505-2E9C-101B-9397-08002B2CF9AE}" pid="5" name="_dlc_DocIdU">
    <vt:lpwstr>https://vip.gov.mari.ru/morki/_layouts/DocIdRedir.aspx?ID=XXJ7TYMEEKJ2-4038-17, XXJ7TYMEEKJ2-4038-17</vt:lpwstr>
  </property>
  <property fmtid="{D5CDD505-2E9C-101B-9397-08002B2CF9AE}" pid="6" name="Пап">
    <vt:lpwstr>2015</vt:lpwstr>
  </property>
  <property fmtid="{D5CDD505-2E9C-101B-9397-08002B2CF9AE}" pid="7" name="Дата докумен">
    <vt:lpwstr>2015-11-11T00:00:00Z</vt:lpwstr>
  </property>
  <property fmtid="{D5CDD505-2E9C-101B-9397-08002B2CF9AE}" pid="8" name="Описан">
    <vt:lpwstr> Исполнение бюджета муниципального образования "Моркинский муниципальный район" по доходам бюджета                                                                                                по кодам видов и подвидов доходов за I квартал 2014 года     </vt:lpwstr>
  </property>
</Properties>
</file>