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515" activeTab="1"/>
  </bookViews>
  <sheets>
    <sheet name="Расчет" sheetId="1" r:id="rId1"/>
    <sheet name="социальные " sheetId="2" r:id="rId2"/>
  </sheets>
  <definedNames>
    <definedName name="_xlnm.Print_Titles" localSheetId="1">'социальные '!$3:$3</definedName>
    <definedName name="_xlnm.Print_Area" localSheetId="1">'социальные '!$A$1:$F$84</definedName>
  </definedNames>
  <calcPr fullCalcOnLoad="1" fullPrecision="0"/>
</workbook>
</file>

<file path=xl/sharedStrings.xml><?xml version="1.0" encoding="utf-8"?>
<sst xmlns="http://schemas.openxmlformats.org/spreadsheetml/2006/main" count="232" uniqueCount="146">
  <si>
    <t>№</t>
  </si>
  <si>
    <t>Вид услуг</t>
  </si>
  <si>
    <t>СОЦИАЛЬНО-БЫТОВЫЕ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</si>
  <si>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</si>
  <si>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</si>
  <si>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</si>
  <si>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</si>
  <si>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</si>
  <si>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</si>
  <si>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</si>
  <si>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</si>
  <si>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</si>
  <si>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</si>
  <si>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</si>
  <si>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</si>
  <si>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</si>
  <si>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</si>
  <si>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СОЦИАЛЬНО-МЕДИЦИНСКИЕ</t>
  </si>
  <si>
    <t>СОЦИАЛЬНО-ПРАВОВЫЕ</t>
  </si>
  <si>
    <t>- помощь в приготовлении полуфабрикатов (чистка овощей и др.)</t>
  </si>
  <si>
    <t>- вынос мусора в контейнер</t>
  </si>
  <si>
    <t>- вынос мусора в мусоропровод</t>
  </si>
  <si>
    <t>- приобретение книг, газет, журналов</t>
  </si>
  <si>
    <t>- доставка книг из библиотеки</t>
  </si>
  <si>
    <t>- приобретение и доставка билетов на дом</t>
  </si>
  <si>
    <t>- информирование о репертуаре театров и предстоящих культурных мероприятиях</t>
  </si>
  <si>
    <t>- гигиена тела общая (гигиеническая ванна)</t>
  </si>
  <si>
    <t>- гигиена тела частичная</t>
  </si>
  <si>
    <t>- перемена положения тела</t>
  </si>
  <si>
    <t>- обмывание, обтирание</t>
  </si>
  <si>
    <t>- стрижка ногтей (с предварительной подготовкой)</t>
  </si>
  <si>
    <t>- причесывание</t>
  </si>
  <si>
    <t>15.</t>
  </si>
  <si>
    <t>16.</t>
  </si>
  <si>
    <t>1 кг</t>
  </si>
  <si>
    <t>1 заказ</t>
  </si>
  <si>
    <t>1 чел.</t>
  </si>
  <si>
    <t>- приобретение материалов для ремонта жилья (клей, обои, краска и др. весом до 7 кг)</t>
  </si>
  <si>
    <t>- оформление подписки на периодические издания</t>
  </si>
  <si>
    <t>5</t>
  </si>
  <si>
    <t>6</t>
  </si>
  <si>
    <t>9</t>
  </si>
  <si>
    <t>- смена нательного белья (ночная сорочка, трусы, майка)</t>
  </si>
  <si>
    <t>- проветривание помещения</t>
  </si>
  <si>
    <t>СОЦИАЛЬНО-ПСИХОЛОГИЧЕСКИЕ</t>
  </si>
  <si>
    <t>СОЦИАЛЬНО-ПЕДАГОГИЧЕСКИЕ</t>
  </si>
  <si>
    <t>Консультирование по вопросам самообеспечения</t>
  </si>
  <si>
    <t>Оказание помощи в пенсионном обеспечении и предоставлении других социальных выплат</t>
  </si>
  <si>
    <t>- вызов врача на дом</t>
  </si>
  <si>
    <t>- топка печи (в том числе выгребание золы из печи)</t>
  </si>
  <si>
    <t>1 кв.м</t>
  </si>
  <si>
    <t>Единица измерения</t>
  </si>
  <si>
    <t>1 раз</t>
  </si>
  <si>
    <t>1 час</t>
  </si>
  <si>
    <t>- смена постельного белья</t>
  </si>
  <si>
    <t xml:space="preserve">Помощь в чтении и написании писем </t>
  </si>
  <si>
    <t>1 растопка /10 кг</t>
  </si>
  <si>
    <t>1 топка</t>
  </si>
  <si>
    <t>20 кв.м</t>
  </si>
  <si>
    <t xml:space="preserve">- влажная уборка жилого помещения </t>
  </si>
  <si>
    <t>1 процедура</t>
  </si>
  <si>
    <t>1 комплект</t>
  </si>
  <si>
    <t>1 пакет документов</t>
  </si>
  <si>
    <t>1 письмо</t>
  </si>
  <si>
    <t>20 л</t>
  </si>
  <si>
    <t>1 занятие</t>
  </si>
  <si>
    <t>1 консультация</t>
  </si>
  <si>
    <t>Стоимость 1 трудо-затраты на оказание разовой услуги, руб.</t>
  </si>
  <si>
    <t>1 емкость                     (до 10 кг)</t>
  </si>
  <si>
    <t>- оформление у врача рецептов на получение лекарственных средств</t>
  </si>
  <si>
    <t>постоянно</t>
  </si>
  <si>
    <t>- мытье пола</t>
  </si>
  <si>
    <t>- сопровождение в медицинские учреждения</t>
  </si>
  <si>
    <t>Трудозатраты</t>
  </si>
  <si>
    <t>Обеспечение кратковременного присмотра за детьми</t>
  </si>
  <si>
    <t>Тариф на оказание  
1 услуги, руб.</t>
  </si>
  <si>
    <t xml:space="preserve"> - покупка и доставка на дом продуктов питания до 7 кг</t>
  </si>
  <si>
    <t xml:space="preserve"> - покупка и доставка на дом горячих обедов</t>
  </si>
  <si>
    <t xml:space="preserve"> - покупка и доставка на дом промышленных  товаров первой необходимости до 7 кг</t>
  </si>
  <si>
    <t>Доставка воды, топка печей, содействие в обеспечении топливом - для проживающих в жилых помещениях без центрального отопления и (или) водоснабжения:</t>
  </si>
  <si>
    <t xml:space="preserve"> - доставка воды </t>
  </si>
  <si>
    <t xml:space="preserve"> - топка печей : доставка в дом дров (угля)</t>
  </si>
  <si>
    <t xml:space="preserve"> - содействие в обеспечении топливом </t>
  </si>
  <si>
    <t>Организация помощи в проведении ремонта  жилых помещений:</t>
  </si>
  <si>
    <t>Уборка жилых помещений:</t>
  </si>
  <si>
    <t>Покупка за счет средств получателя социальных услуг и доставка на дом продуктов питания,  горячих обедов, промышленных  товаров первой необходимости:</t>
  </si>
  <si>
    <t>Помощь в организации предоставления услуг за счет средств получателей социальных услуг предприятиями торговли, коммунально-бытового обслуживания, связи и другими предприятиями, оказывающими услуги населению</t>
  </si>
  <si>
    <t>Обеспечение за счет средств получателей социальных услуг   книгами, газетами, журналами:</t>
  </si>
  <si>
    <t>Оказание помощи в оформлении и сборе документов для направления на стационарное  социальное обслуживание при наличии показаний</t>
  </si>
  <si>
    <t>Оказание помощи в сборе документов для оказания адресной социальной  помощи</t>
  </si>
  <si>
    <t>Обеспечение санитарно-гигиенического ухода с учетом состояния здоровья (обтирание, обмывание, гигиенические ванны, стрижка ногтей, причесывание):</t>
  </si>
  <si>
    <t xml:space="preserve"> - контроль за приемом  лекарственных препаратов, закапывание капель</t>
  </si>
  <si>
    <t xml:space="preserve"> - измерение температуры тела, артериального давления</t>
  </si>
  <si>
    <t>Профилактика пролежней (смена нательного и постельного белья, перемена положения тела):</t>
  </si>
  <si>
    <t>Поддержание условий проживания граждан пожилого возраста и инвалидов в соответствии с гигиеническими требованиями (проветривание, влажная уборка жилого помещения):</t>
  </si>
  <si>
    <t>Оказание помощи в получении медицинской помощи в объеме базовой программы обязательного медицинского страхования  граждан Российской Федерации, целевых и территориальных программ обязательного медицинского страхования в медицинских организациях  государственной системы здравоохранения</t>
  </si>
  <si>
    <t>Оказание помощи в оформлении документов на освидетельствование учреждениями медико-социальной экспертизы</t>
  </si>
  <si>
    <t>Оказание помощи в освоении и выполнении посильных физических упражнений:</t>
  </si>
  <si>
    <t xml:space="preserve"> - помощь в освоении и выполнении посильных физических упражнений</t>
  </si>
  <si>
    <t>- прогулка с получателем социальных услуг  (в том числе с инвалидом-колясочником)</t>
  </si>
  <si>
    <t>Оказание помощи в обеспечении по рецептам врачей  лекарственными препаратами и медицинскими изделиями</t>
  </si>
  <si>
    <t>Оказание помощи в госпитализации в медицинские организации</t>
  </si>
  <si>
    <t>Оказание помощи в получении зубопротезной и протезно-ортопедической помощи, а также в обеспечении техническими средствами ухода и реабилитации</t>
  </si>
  <si>
    <t>Оказание помощи в оформлении документов для получения путевок на санаторно-курортное лечение</t>
  </si>
  <si>
    <t>Социально-психологическое консультирование (в том числе по вопросам внутрисемейных отношений)</t>
  </si>
  <si>
    <t>Посещение получателей социальных услуг в медицинских организациях, оказывающих медицинскую помощь в стационарных условиях,  для оказания морально-психологической поддержки</t>
  </si>
  <si>
    <t>Беседы, общение, выслушивание, мотивация к активности,  психологическая поддержка жизненного тонуса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</si>
  <si>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</si>
  <si>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СОЦИАЛЬНО-ТРУДОВЫЕ</t>
  </si>
  <si>
    <t>Оказание помощи  в трудоустройстве, в том числе на временную работу, работу на дому</t>
  </si>
  <si>
    <t>Оказание помощи в оформлении документов получателей социальных услуг</t>
  </si>
  <si>
    <t>Помощь в осуществлении по отношению к гражданам пожилого возраста и инвалидам мер социальной поддержки, установленных законодательством Российской Федерации и законодательством Республики Марий Эл</t>
  </si>
  <si>
    <t>Оказание помощи в получении юридических услуг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</si>
  <si>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</si>
  <si>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Оказание помощи в обучении инвалидов пользованию средствами ухода и техническими средствами реабилитации</t>
  </si>
  <si>
    <t>Оказание помощи в обучении навыкам компьютерной грамотности</t>
  </si>
  <si>
    <t>Оказание помощи в приготовлении пищи:</t>
  </si>
  <si>
    <t>Сдача за счет средств получателей социальных услуг вещей в стирку, химическую чистку, ремонт и обратная их доставка</t>
  </si>
  <si>
    <t>Оплата за счет средств получателя социальных услуг жилищно-коммунальных услуг, услуг связи (телефон, включая мобильный; радио; сеть Интернет; кабельное телевидение), услуг за пользование домофоном</t>
  </si>
  <si>
    <t>Оказание помощи в посещении театров, выставок и других культурных мероприятий:</t>
  </si>
  <si>
    <t>Помощь в организации ритуальных услуг</t>
  </si>
  <si>
    <t>Выполнение процедур, связанных с организацией ухода, наблюдением за состоянием здоровья получателей социальных услуг  (контроль за приемом лекарственных препаратов, закапывание капель, измерение температуры тела, артериального давления):</t>
  </si>
  <si>
    <t>Организация помощи в получении образования, в том числе профессионального образования,  инвалидами (детьми-инвалидами) в соответствии  с их  способностями</t>
  </si>
  <si>
    <t>20 мин</t>
  </si>
  <si>
    <t>15 мин</t>
  </si>
  <si>
    <t>30 мин</t>
  </si>
  <si>
    <t>Помощь в приеме пищи (кормление)</t>
  </si>
  <si>
    <t>Расходы на содержание КЦСОН и оказание социальных услуг в месяц, руб. (стр.1+стр.2)/12 мес.</t>
  </si>
  <si>
    <t>Штатная численность КЦСОН</t>
  </si>
  <si>
    <t>Затраты на содержание 1 работника в месяц, руб. (стр.3/стр.4)</t>
  </si>
  <si>
    <t>Стоимость 1 трудозатраты, руб. (стр.5 х 0,01%)</t>
  </si>
  <si>
    <t>Расчет стоимости 1 трудозатраты для утверждения тарифов по социальному обслуживанию на дому</t>
  </si>
  <si>
    <t>Рост к тарифам 2017 г.</t>
  </si>
  <si>
    <t>1 услуга</t>
  </si>
  <si>
    <t>Предусмотрено в республиканском бюджете РМЭ на 2019 г., руб.</t>
  </si>
  <si>
    <t>Планируемый доход в 2019 г. за счет средств от предпринимательской и иной приносящей доход деятельности, руб.</t>
  </si>
  <si>
    <t>на 2019 год</t>
  </si>
  <si>
    <t>на 2018 год</t>
  </si>
  <si>
    <t>Предусмотрено в республиканском бюджете РМЭ на 2018 г., руб.</t>
  </si>
  <si>
    <t>Планируемый доход в 2018 г. за счет средств от предпринимательской и иной приносящей доход деятельности, руб.</t>
  </si>
  <si>
    <t>Рост к тарифам 2018 г.</t>
  </si>
  <si>
    <t>Вар.1</t>
  </si>
  <si>
    <t>Вар.2</t>
  </si>
  <si>
    <t>Вар.3</t>
  </si>
  <si>
    <t>Стоимость 1 трудозатраты, руб. (стр.5 х 0,008%)</t>
  </si>
  <si>
    <t>Тарифы на социальные услуги, предоставляемые в форме социального обслуживания на дому 
на 2021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</si>
</sst>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3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Alignment="1">
      <alignment horizontal="center" wrapText="1"/>
    </xf>
    <xf numFmtId="2" fontId="1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0" xfId="0" applyBorder="1" applyAlignment="1">
      <alignment horizontal="left" wrapText="1"/>
    </xf>
    <xf numFmtId="43" fontId="0" fillId="0" borderId="10" xfId="58" applyFont="1" applyBorder="1" applyAlignment="1">
      <alignment horizontal="center" wrapText="1"/>
    </xf>
    <xf numFmtId="43" fontId="0" fillId="0" borderId="10" xfId="0" applyNumberFormat="1" applyBorder="1" applyAlignment="1">
      <alignment horizontal="center" wrapText="1"/>
    </xf>
    <xf numFmtId="1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7">
      <selection activeCell="C20" sqref="C20"/>
    </sheetView>
  </sheetViews>
  <sheetFormatPr defaultColWidth="9.00390625" defaultRowHeight="12.75"/>
  <cols>
    <col min="1" max="1" width="6.25390625" style="22" customWidth="1"/>
    <col min="2" max="2" width="64.625" style="22" customWidth="1"/>
    <col min="3" max="3" width="17.125" style="22" customWidth="1"/>
    <col min="4" max="16384" width="9.125" style="22" customWidth="1"/>
  </cols>
  <sheetData>
    <row r="2" spans="2:3" ht="12.75">
      <c r="B2" s="22" t="s">
        <v>136</v>
      </c>
      <c r="C2" s="22" t="s">
        <v>141</v>
      </c>
    </row>
    <row r="3" spans="1:3" s="24" customFormat="1" ht="31.5" customHeight="1">
      <c r="A3" s="34" t="s">
        <v>131</v>
      </c>
      <c r="B3" s="35"/>
      <c r="C3" s="36"/>
    </row>
    <row r="4" spans="1:3" ht="18.75" customHeight="1">
      <c r="A4" s="23">
        <v>1</v>
      </c>
      <c r="B4" s="25" t="s">
        <v>134</v>
      </c>
      <c r="C4" s="26">
        <v>260197300</v>
      </c>
    </row>
    <row r="5" spans="1:3" ht="27.75" customHeight="1">
      <c r="A5" s="23">
        <v>2</v>
      </c>
      <c r="B5" s="25" t="s">
        <v>135</v>
      </c>
      <c r="C5" s="26">
        <v>45967850</v>
      </c>
    </row>
    <row r="6" spans="1:3" ht="28.5" customHeight="1">
      <c r="A6" s="23">
        <v>3</v>
      </c>
      <c r="B6" s="25" t="s">
        <v>127</v>
      </c>
      <c r="C6" s="26">
        <f>(C4+C5)/12</f>
        <v>25513762.5</v>
      </c>
    </row>
    <row r="7" spans="1:3" ht="15" customHeight="1">
      <c r="A7" s="23">
        <v>4</v>
      </c>
      <c r="B7" s="25" t="s">
        <v>128</v>
      </c>
      <c r="C7" s="33">
        <v>1037.5</v>
      </c>
    </row>
    <row r="8" spans="1:3" ht="15.75" customHeight="1">
      <c r="A8" s="23">
        <v>5</v>
      </c>
      <c r="B8" s="25" t="s">
        <v>129</v>
      </c>
      <c r="C8" s="26">
        <f>C6/C7</f>
        <v>24591.58</v>
      </c>
    </row>
    <row r="9" spans="1:3" ht="18.75" customHeight="1">
      <c r="A9" s="23">
        <v>6</v>
      </c>
      <c r="B9" s="25" t="s">
        <v>130</v>
      </c>
      <c r="C9" s="27">
        <f>C8*0.01%</f>
        <v>2.46</v>
      </c>
    </row>
    <row r="11" spans="2:3" ht="12.75">
      <c r="B11" s="29" t="s">
        <v>140</v>
      </c>
      <c r="C11" s="28">
        <f>C9/C41-100%</f>
        <v>0.4057</v>
      </c>
    </row>
    <row r="13" spans="2:3" ht="12.75">
      <c r="B13" s="22" t="s">
        <v>136</v>
      </c>
      <c r="C13" s="22" t="s">
        <v>142</v>
      </c>
    </row>
    <row r="14" spans="1:3" s="24" customFormat="1" ht="31.5" customHeight="1">
      <c r="A14" s="34" t="s">
        <v>131</v>
      </c>
      <c r="B14" s="35"/>
      <c r="C14" s="36"/>
    </row>
    <row r="15" spans="1:3" ht="18.75" customHeight="1">
      <c r="A15" s="23">
        <v>1</v>
      </c>
      <c r="B15" s="25" t="s">
        <v>134</v>
      </c>
      <c r="C15" s="26">
        <v>260197300</v>
      </c>
    </row>
    <row r="16" spans="1:3" ht="27.75" customHeight="1">
      <c r="A16" s="23">
        <v>2</v>
      </c>
      <c r="B16" s="25" t="s">
        <v>135</v>
      </c>
      <c r="C16" s="26">
        <v>45967850</v>
      </c>
    </row>
    <row r="17" spans="1:3" ht="28.5" customHeight="1">
      <c r="A17" s="23">
        <v>3</v>
      </c>
      <c r="B17" s="25" t="s">
        <v>127</v>
      </c>
      <c r="C17" s="26">
        <f>(C15+C16)/12</f>
        <v>25513762.5</v>
      </c>
    </row>
    <row r="18" spans="1:3" ht="15" customHeight="1">
      <c r="A18" s="23">
        <v>4</v>
      </c>
      <c r="B18" s="25" t="s">
        <v>128</v>
      </c>
      <c r="C18" s="33">
        <v>1037.5</v>
      </c>
    </row>
    <row r="19" spans="1:3" ht="15.75" customHeight="1">
      <c r="A19" s="23">
        <v>5</v>
      </c>
      <c r="B19" s="25" t="s">
        <v>129</v>
      </c>
      <c r="C19" s="26">
        <f>C17/C18</f>
        <v>24591.58</v>
      </c>
    </row>
    <row r="20" spans="1:3" ht="18.75" customHeight="1">
      <c r="A20" s="23">
        <v>6</v>
      </c>
      <c r="B20" s="25" t="s">
        <v>144</v>
      </c>
      <c r="C20" s="27">
        <f>C19*0.008%</f>
        <v>1.97</v>
      </c>
    </row>
    <row r="22" spans="2:3" ht="12.75">
      <c r="B22" s="29" t="s">
        <v>140</v>
      </c>
      <c r="C22" s="28">
        <f>C20/C41-100%</f>
        <v>0.1257</v>
      </c>
    </row>
    <row r="23" spans="2:3" ht="12.75">
      <c r="B23" s="29"/>
      <c r="C23" s="28"/>
    </row>
    <row r="24" spans="2:3" ht="12.75" hidden="1">
      <c r="B24" s="22" t="s">
        <v>136</v>
      </c>
      <c r="C24" s="22" t="s">
        <v>143</v>
      </c>
    </row>
    <row r="25" spans="1:3" s="24" customFormat="1" ht="31.5" customHeight="1" hidden="1">
      <c r="A25" s="34" t="s">
        <v>131</v>
      </c>
      <c r="B25" s="35"/>
      <c r="C25" s="36"/>
    </row>
    <row r="26" spans="1:3" ht="18.75" customHeight="1" hidden="1">
      <c r="A26" s="23">
        <v>1</v>
      </c>
      <c r="B26" s="25" t="s">
        <v>138</v>
      </c>
      <c r="C26" s="26">
        <v>246239078.69</v>
      </c>
    </row>
    <row r="27" spans="1:3" ht="27.75" customHeight="1" hidden="1">
      <c r="A27" s="23">
        <v>2</v>
      </c>
      <c r="B27" s="25" t="s">
        <v>139</v>
      </c>
      <c r="C27" s="26">
        <v>30614097.45</v>
      </c>
    </row>
    <row r="28" spans="1:3" ht="28.5" customHeight="1" hidden="1">
      <c r="A28" s="23">
        <v>3</v>
      </c>
      <c r="B28" s="25" t="s">
        <v>127</v>
      </c>
      <c r="C28" s="26">
        <f>(C26+C27)/12</f>
        <v>23071098.01</v>
      </c>
    </row>
    <row r="29" spans="1:3" ht="15" customHeight="1" hidden="1">
      <c r="A29" s="23">
        <v>4</v>
      </c>
      <c r="B29" s="25" t="s">
        <v>128</v>
      </c>
      <c r="C29" s="33">
        <v>1037.5</v>
      </c>
    </row>
    <row r="30" spans="1:3" ht="15.75" customHeight="1" hidden="1">
      <c r="A30" s="23">
        <v>5</v>
      </c>
      <c r="B30" s="25" t="s">
        <v>129</v>
      </c>
      <c r="C30" s="26">
        <f>C28/C29</f>
        <v>22237.2</v>
      </c>
    </row>
    <row r="31" spans="1:3" ht="18.75" customHeight="1" hidden="1">
      <c r="A31" s="23">
        <v>6</v>
      </c>
      <c r="B31" s="25" t="s">
        <v>130</v>
      </c>
      <c r="C31" s="27">
        <f>C30*0.01%</f>
        <v>2.22</v>
      </c>
    </row>
    <row r="32" ht="12.75" hidden="1"/>
    <row r="33" spans="2:3" ht="12.75" hidden="1">
      <c r="B33" s="29" t="s">
        <v>140</v>
      </c>
      <c r="C33" s="28">
        <f>C31/C41-100%</f>
        <v>0.2686</v>
      </c>
    </row>
    <row r="34" ht="12.75">
      <c r="B34" s="22" t="s">
        <v>137</v>
      </c>
    </row>
    <row r="35" spans="1:3" s="24" customFormat="1" ht="31.5" customHeight="1">
      <c r="A35" s="34" t="s">
        <v>131</v>
      </c>
      <c r="B35" s="35"/>
      <c r="C35" s="36"/>
    </row>
    <row r="36" spans="1:3" ht="18.75" customHeight="1">
      <c r="A36" s="23">
        <v>1</v>
      </c>
      <c r="B36" s="25" t="s">
        <v>138</v>
      </c>
      <c r="C36" s="26">
        <v>183255300</v>
      </c>
    </row>
    <row r="37" spans="1:3" ht="27.75" customHeight="1">
      <c r="A37" s="23">
        <v>2</v>
      </c>
      <c r="B37" s="25" t="s">
        <v>139</v>
      </c>
      <c r="C37" s="26">
        <f>31771954.47*1.041</f>
        <v>33074604.6</v>
      </c>
    </row>
    <row r="38" spans="1:3" ht="28.5" customHeight="1">
      <c r="A38" s="23">
        <v>3</v>
      </c>
      <c r="B38" s="25" t="s">
        <v>127</v>
      </c>
      <c r="C38" s="26">
        <f>(C36+C37)/12</f>
        <v>18027492.05</v>
      </c>
    </row>
    <row r="39" spans="1:3" ht="15" customHeight="1">
      <c r="A39" s="23">
        <v>4</v>
      </c>
      <c r="B39" s="25" t="s">
        <v>128</v>
      </c>
      <c r="C39" s="23">
        <v>1029</v>
      </c>
    </row>
    <row r="40" spans="1:3" ht="15.75" customHeight="1">
      <c r="A40" s="23">
        <v>5</v>
      </c>
      <c r="B40" s="25" t="s">
        <v>129</v>
      </c>
      <c r="C40" s="26">
        <f>C38/C39</f>
        <v>17519.43</v>
      </c>
    </row>
    <row r="41" spans="1:3" ht="18.75" customHeight="1">
      <c r="A41" s="23">
        <v>6</v>
      </c>
      <c r="B41" s="25" t="s">
        <v>130</v>
      </c>
      <c r="C41" s="27">
        <f>C40*0.01%</f>
        <v>1.75</v>
      </c>
    </row>
    <row r="43" spans="2:3" ht="12.75">
      <c r="B43" s="29" t="s">
        <v>132</v>
      </c>
      <c r="C43" s="28">
        <v>0.087</v>
      </c>
    </row>
  </sheetData>
  <sheetProtection/>
  <mergeCells count="4">
    <mergeCell ref="A3:C3"/>
    <mergeCell ref="A35:C35"/>
    <mergeCell ref="A25:C25"/>
    <mergeCell ref="A14:C1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00390625" defaultRowHeight="12.75"/>
  <cols>
    <col min="1" max="1" width="3.75390625" style="13" customWidth="1"/>
    <col min="2" max="2" width="62.75390625" style="14" customWidth="1"/>
    <col min="3" max="3" width="17.125" style="14" customWidth="1"/>
    <col min="4" max="4" width="14.125" style="15" customWidth="1"/>
    <col min="5" max="5" width="12.25390625" style="14" hidden="1" customWidth="1"/>
    <col min="6" max="6" width="15.25390625" style="14" customWidth="1"/>
    <col min="7" max="7" width="10.625" style="4" customWidth="1"/>
    <col min="8" max="8" width="7.375" style="4" customWidth="1"/>
    <col min="9" max="9" width="11.00390625" style="4" customWidth="1"/>
    <col min="10" max="16384" width="9.125" style="2" customWidth="1"/>
  </cols>
  <sheetData>
    <row r="1" spans="1:9" s="3" customFormat="1" ht="36.75" customHeight="1">
      <c r="A1" s="40" t="s">
        <v>145</v>
      </c>
      <c r="B1" s="40"/>
      <c r="C1" s="40"/>
      <c r="D1" s="40"/>
      <c r="E1" s="40"/>
      <c r="F1" s="40"/>
      <c r="G1" s="5"/>
      <c r="H1" s="5"/>
      <c r="I1" s="5"/>
    </row>
    <row r="2" spans="1:9" s="1" customFormat="1" ht="13.5" customHeight="1">
      <c r="A2" s="6"/>
      <c r="B2" s="7"/>
      <c r="C2" s="7"/>
      <c r="D2" s="7"/>
      <c r="E2" s="7"/>
      <c r="F2" s="7"/>
      <c r="G2" s="5"/>
      <c r="H2" s="5"/>
      <c r="I2" s="5"/>
    </row>
    <row r="3" spans="1:6" ht="42" customHeight="1">
      <c r="A3" s="8" t="s">
        <v>0</v>
      </c>
      <c r="B3" s="8" t="s">
        <v>1</v>
      </c>
      <c r="C3" s="8" t="s">
        <v>51</v>
      </c>
      <c r="D3" s="30" t="s">
        <v>73</v>
      </c>
      <c r="E3" s="31" t="s">
        <v>67</v>
      </c>
      <c r="F3" s="31" t="s">
        <v>75</v>
      </c>
    </row>
    <row r="4" spans="1:9" s="20" customFormat="1" ht="18.75" customHeight="1">
      <c r="A4" s="37" t="s">
        <v>2</v>
      </c>
      <c r="B4" s="38"/>
      <c r="C4" s="38"/>
      <c r="D4" s="38"/>
      <c r="E4" s="38"/>
      <c r="F4" s="39"/>
      <c r="G4" s="19"/>
      <c r="H4" s="19"/>
      <c r="I4" s="19"/>
    </row>
    <row r="5" spans="1:9" s="20" customFormat="1" ht="43.5" customHeight="1">
      <c r="A5" s="8" t="s">
        <v>3</v>
      </c>
      <c r="B5" s="9" t="s">
        <v>85</v>
      </c>
      <c r="C5" s="32"/>
      <c r="D5" s="32"/>
      <c r="E5" s="32"/>
      <c r="F5" s="32"/>
      <c r="G5" s="19"/>
      <c r="H5" s="19"/>
      <c r="I5" s="19"/>
    </row>
    <row r="6" spans="1:9" s="20" customFormat="1" ht="17.25" customHeight="1">
      <c r="A6" s="8"/>
      <c r="B6" s="9" t="s">
        <v>76</v>
      </c>
      <c r="C6" s="8" t="s">
        <v>35</v>
      </c>
      <c r="D6" s="10">
        <v>12</v>
      </c>
      <c r="E6" s="8">
        <v>2.05</v>
      </c>
      <c r="F6" s="8">
        <v>25.32</v>
      </c>
      <c r="G6" s="19">
        <f>D6*1.75</f>
        <v>21</v>
      </c>
      <c r="H6" s="19">
        <f>D6*2.27</f>
        <v>27.24</v>
      </c>
      <c r="I6" s="19"/>
    </row>
    <row r="7" spans="1:9" s="20" customFormat="1" ht="15.75">
      <c r="A7" s="8"/>
      <c r="B7" s="9" t="s">
        <v>77</v>
      </c>
      <c r="C7" s="8" t="s">
        <v>35</v>
      </c>
      <c r="D7" s="10">
        <v>8</v>
      </c>
      <c r="E7" s="8">
        <v>2.05</v>
      </c>
      <c r="F7" s="8">
        <v>16.88</v>
      </c>
      <c r="G7" s="19">
        <f aca="true" t="shared" si="0" ref="G7:G70">D7*1.75</f>
        <v>14</v>
      </c>
      <c r="H7" s="19">
        <f aca="true" t="shared" si="1" ref="H7:H70">D7*2.27</f>
        <v>18.16</v>
      </c>
      <c r="I7" s="19"/>
    </row>
    <row r="8" spans="1:9" s="20" customFormat="1" ht="31.5">
      <c r="A8" s="8"/>
      <c r="B8" s="9" t="s">
        <v>78</v>
      </c>
      <c r="C8" s="8" t="s">
        <v>35</v>
      </c>
      <c r="D8" s="10">
        <v>8</v>
      </c>
      <c r="E8" s="8">
        <v>2.05</v>
      </c>
      <c r="F8" s="8">
        <v>16.88</v>
      </c>
      <c r="G8" s="19">
        <f t="shared" si="0"/>
        <v>14</v>
      </c>
      <c r="H8" s="19">
        <f t="shared" si="1"/>
        <v>18.16</v>
      </c>
      <c r="I8" s="19"/>
    </row>
    <row r="9" spans="1:9" s="20" customFormat="1" ht="15.75">
      <c r="A9" s="8" t="s">
        <v>4</v>
      </c>
      <c r="B9" s="9" t="s">
        <v>116</v>
      </c>
      <c r="C9" s="8"/>
      <c r="D9" s="10"/>
      <c r="E9" s="8"/>
      <c r="F9" s="8"/>
      <c r="G9" s="19">
        <f t="shared" si="0"/>
        <v>0</v>
      </c>
      <c r="H9" s="19">
        <f t="shared" si="1"/>
        <v>0</v>
      </c>
      <c r="I9" s="19"/>
    </row>
    <row r="10" spans="1:9" s="20" customFormat="1" ht="31.5">
      <c r="A10" s="8"/>
      <c r="B10" s="11" t="s">
        <v>19</v>
      </c>
      <c r="C10" s="12" t="s">
        <v>34</v>
      </c>
      <c r="D10" s="10">
        <v>8</v>
      </c>
      <c r="E10" s="8">
        <v>2.05</v>
      </c>
      <c r="F10" s="8">
        <v>16.88</v>
      </c>
      <c r="G10" s="19">
        <f t="shared" si="0"/>
        <v>14</v>
      </c>
      <c r="H10" s="19">
        <f t="shared" si="1"/>
        <v>18.16</v>
      </c>
      <c r="I10" s="19"/>
    </row>
    <row r="11" spans="1:9" s="20" customFormat="1" ht="47.25">
      <c r="A11" s="8" t="s">
        <v>5</v>
      </c>
      <c r="B11" s="11" t="s">
        <v>79</v>
      </c>
      <c r="C11" s="12"/>
      <c r="D11" s="10"/>
      <c r="E11" s="8"/>
      <c r="F11" s="8"/>
      <c r="G11" s="19">
        <f t="shared" si="0"/>
        <v>0</v>
      </c>
      <c r="H11" s="19">
        <f t="shared" si="1"/>
        <v>0</v>
      </c>
      <c r="I11" s="19"/>
    </row>
    <row r="12" spans="1:9" s="20" customFormat="1" ht="15.75">
      <c r="A12" s="8"/>
      <c r="B12" s="9" t="s">
        <v>80</v>
      </c>
      <c r="C12" s="8" t="s">
        <v>64</v>
      </c>
      <c r="D12" s="10">
        <v>14</v>
      </c>
      <c r="E12" s="8">
        <v>2.05</v>
      </c>
      <c r="F12" s="8">
        <v>29.54</v>
      </c>
      <c r="G12" s="19">
        <f t="shared" si="0"/>
        <v>24.5</v>
      </c>
      <c r="H12" s="19">
        <f t="shared" si="1"/>
        <v>31.78</v>
      </c>
      <c r="I12" s="19"/>
    </row>
    <row r="13" spans="1:9" s="20" customFormat="1" ht="17.25" customHeight="1">
      <c r="A13" s="8"/>
      <c r="B13" s="9" t="s">
        <v>81</v>
      </c>
      <c r="C13" s="12" t="s">
        <v>56</v>
      </c>
      <c r="D13" s="10">
        <v>4</v>
      </c>
      <c r="E13" s="8">
        <v>2.05</v>
      </c>
      <c r="F13" s="8">
        <v>8.44</v>
      </c>
      <c r="G13" s="19">
        <f t="shared" si="0"/>
        <v>7</v>
      </c>
      <c r="H13" s="19">
        <f t="shared" si="1"/>
        <v>9.08</v>
      </c>
      <c r="I13" s="19"/>
    </row>
    <row r="14" spans="1:9" s="20" customFormat="1" ht="15.75">
      <c r="A14" s="8"/>
      <c r="B14" s="11" t="s">
        <v>49</v>
      </c>
      <c r="C14" s="12" t="s">
        <v>57</v>
      </c>
      <c r="D14" s="10">
        <v>14</v>
      </c>
      <c r="E14" s="8">
        <v>2.05</v>
      </c>
      <c r="F14" s="8">
        <v>29.54</v>
      </c>
      <c r="G14" s="19">
        <f t="shared" si="0"/>
        <v>24.5</v>
      </c>
      <c r="H14" s="19">
        <f t="shared" si="1"/>
        <v>31.78</v>
      </c>
      <c r="I14" s="19"/>
    </row>
    <row r="15" spans="1:9" s="20" customFormat="1" ht="15.75">
      <c r="A15" s="8"/>
      <c r="B15" s="9" t="s">
        <v>82</v>
      </c>
      <c r="C15" s="8" t="s">
        <v>35</v>
      </c>
      <c r="D15" s="10">
        <v>2</v>
      </c>
      <c r="E15" s="8">
        <v>2.05</v>
      </c>
      <c r="F15" s="8">
        <v>4.22</v>
      </c>
      <c r="G15" s="19">
        <f t="shared" si="0"/>
        <v>3.5</v>
      </c>
      <c r="H15" s="19">
        <f t="shared" si="1"/>
        <v>4.54</v>
      </c>
      <c r="I15" s="19"/>
    </row>
    <row r="16" spans="1:9" s="20" customFormat="1" ht="31.5">
      <c r="A16" s="8" t="s">
        <v>6</v>
      </c>
      <c r="B16" s="9" t="s">
        <v>117</v>
      </c>
      <c r="C16" s="8" t="s">
        <v>35</v>
      </c>
      <c r="D16" s="10">
        <v>12</v>
      </c>
      <c r="E16" s="8">
        <v>2.05</v>
      </c>
      <c r="F16" s="8">
        <v>25.32</v>
      </c>
      <c r="G16" s="19">
        <f t="shared" si="0"/>
        <v>21</v>
      </c>
      <c r="H16" s="19">
        <f t="shared" si="1"/>
        <v>27.24</v>
      </c>
      <c r="I16" s="19"/>
    </row>
    <row r="17" spans="1:9" s="20" customFormat="1" ht="28.5" customHeight="1">
      <c r="A17" s="8" t="s">
        <v>7</v>
      </c>
      <c r="B17" s="9" t="s">
        <v>83</v>
      </c>
      <c r="C17" s="8"/>
      <c r="D17" s="10"/>
      <c r="E17" s="8"/>
      <c r="F17" s="8"/>
      <c r="G17" s="19">
        <f t="shared" si="0"/>
        <v>0</v>
      </c>
      <c r="H17" s="19">
        <f t="shared" si="1"/>
        <v>0</v>
      </c>
      <c r="I17" s="19"/>
    </row>
    <row r="18" spans="1:9" s="20" customFormat="1" ht="28.5" customHeight="1">
      <c r="A18" s="8"/>
      <c r="B18" s="11" t="s">
        <v>37</v>
      </c>
      <c r="C18" s="12" t="s">
        <v>35</v>
      </c>
      <c r="D18" s="10">
        <v>12</v>
      </c>
      <c r="E18" s="8">
        <v>2.05</v>
      </c>
      <c r="F18" s="8">
        <v>25.32</v>
      </c>
      <c r="G18" s="19">
        <f t="shared" si="0"/>
        <v>21</v>
      </c>
      <c r="H18" s="19">
        <f t="shared" si="1"/>
        <v>27.24</v>
      </c>
      <c r="I18" s="19"/>
    </row>
    <row r="19" spans="1:9" s="20" customFormat="1" ht="15.75" customHeight="1">
      <c r="A19" s="8" t="s">
        <v>8</v>
      </c>
      <c r="B19" s="11" t="s">
        <v>84</v>
      </c>
      <c r="C19" s="12"/>
      <c r="D19" s="10"/>
      <c r="E19" s="8"/>
      <c r="F19" s="8"/>
      <c r="G19" s="19">
        <f t="shared" si="0"/>
        <v>0</v>
      </c>
      <c r="H19" s="19">
        <f t="shared" si="1"/>
        <v>0</v>
      </c>
      <c r="I19" s="19"/>
    </row>
    <row r="20" spans="1:9" s="20" customFormat="1" ht="28.5" customHeight="1">
      <c r="A20" s="8"/>
      <c r="B20" s="11" t="s">
        <v>20</v>
      </c>
      <c r="C20" s="12" t="s">
        <v>68</v>
      </c>
      <c r="D20" s="10">
        <v>3</v>
      </c>
      <c r="E20" s="8">
        <v>2.05</v>
      </c>
      <c r="F20" s="8">
        <v>6.33</v>
      </c>
      <c r="G20" s="19">
        <f t="shared" si="0"/>
        <v>5.25</v>
      </c>
      <c r="H20" s="19">
        <f t="shared" si="1"/>
        <v>6.81</v>
      </c>
      <c r="I20" s="19"/>
    </row>
    <row r="21" spans="1:9" s="20" customFormat="1" ht="29.25" customHeight="1">
      <c r="A21" s="8"/>
      <c r="B21" s="11" t="s">
        <v>21</v>
      </c>
      <c r="C21" s="12" t="s">
        <v>68</v>
      </c>
      <c r="D21" s="10">
        <v>2</v>
      </c>
      <c r="E21" s="8">
        <v>2.05</v>
      </c>
      <c r="F21" s="8">
        <v>4.22</v>
      </c>
      <c r="G21" s="19">
        <f t="shared" si="0"/>
        <v>3.5</v>
      </c>
      <c r="H21" s="19">
        <f t="shared" si="1"/>
        <v>4.54</v>
      </c>
      <c r="I21" s="19"/>
    </row>
    <row r="22" spans="1:9" s="20" customFormat="1" ht="15" customHeight="1">
      <c r="A22" s="8"/>
      <c r="B22" s="11" t="s">
        <v>71</v>
      </c>
      <c r="C22" s="12" t="s">
        <v>50</v>
      </c>
      <c r="D22" s="10">
        <v>1</v>
      </c>
      <c r="E22" s="8">
        <v>2.05</v>
      </c>
      <c r="F22" s="8">
        <v>2.11</v>
      </c>
      <c r="G22" s="19">
        <f t="shared" si="0"/>
        <v>1.75</v>
      </c>
      <c r="H22" s="19">
        <f t="shared" si="1"/>
        <v>2.27</v>
      </c>
      <c r="I22" s="19"/>
    </row>
    <row r="23" spans="1:9" s="20" customFormat="1" ht="59.25" customHeight="1">
      <c r="A23" s="8" t="s">
        <v>9</v>
      </c>
      <c r="B23" s="9" t="s">
        <v>118</v>
      </c>
      <c r="C23" s="8" t="s">
        <v>133</v>
      </c>
      <c r="D23" s="10">
        <v>10</v>
      </c>
      <c r="E23" s="8">
        <v>2.05</v>
      </c>
      <c r="F23" s="8">
        <v>21.1</v>
      </c>
      <c r="G23" s="19">
        <f t="shared" si="0"/>
        <v>17.5</v>
      </c>
      <c r="H23" s="19">
        <f t="shared" si="1"/>
        <v>22.7</v>
      </c>
      <c r="I23" s="19"/>
    </row>
    <row r="24" spans="1:9" s="20" customFormat="1" ht="63">
      <c r="A24" s="8" t="s">
        <v>10</v>
      </c>
      <c r="B24" s="9" t="s">
        <v>86</v>
      </c>
      <c r="C24" s="8" t="s">
        <v>52</v>
      </c>
      <c r="D24" s="10">
        <v>2</v>
      </c>
      <c r="E24" s="8">
        <v>2.05</v>
      </c>
      <c r="F24" s="8">
        <v>4.22</v>
      </c>
      <c r="G24" s="19">
        <f t="shared" si="0"/>
        <v>3.5</v>
      </c>
      <c r="H24" s="19">
        <f t="shared" si="1"/>
        <v>4.54</v>
      </c>
      <c r="I24" s="19"/>
    </row>
    <row r="25" spans="1:9" s="20" customFormat="1" ht="16.5" customHeight="1">
      <c r="A25" s="8" t="s">
        <v>11</v>
      </c>
      <c r="B25" s="9" t="s">
        <v>55</v>
      </c>
      <c r="C25" s="8" t="s">
        <v>63</v>
      </c>
      <c r="D25" s="10">
        <v>5</v>
      </c>
      <c r="E25" s="8">
        <v>2.05</v>
      </c>
      <c r="F25" s="8">
        <v>10.55</v>
      </c>
      <c r="G25" s="19">
        <f t="shared" si="0"/>
        <v>8.75</v>
      </c>
      <c r="H25" s="19">
        <f t="shared" si="1"/>
        <v>11.35</v>
      </c>
      <c r="I25" s="19"/>
    </row>
    <row r="26" spans="1:9" s="20" customFormat="1" ht="30.75" customHeight="1">
      <c r="A26" s="8" t="s">
        <v>12</v>
      </c>
      <c r="B26" s="9" t="s">
        <v>87</v>
      </c>
      <c r="C26" s="8"/>
      <c r="D26" s="10"/>
      <c r="E26" s="8"/>
      <c r="F26" s="8"/>
      <c r="G26" s="19">
        <f t="shared" si="0"/>
        <v>0</v>
      </c>
      <c r="H26" s="19">
        <f t="shared" si="1"/>
        <v>0</v>
      </c>
      <c r="I26" s="19"/>
    </row>
    <row r="27" spans="1:9" s="20" customFormat="1" ht="15.75">
      <c r="A27" s="12"/>
      <c r="B27" s="11" t="s">
        <v>22</v>
      </c>
      <c r="C27" s="12" t="s">
        <v>35</v>
      </c>
      <c r="D27" s="12" t="s">
        <v>39</v>
      </c>
      <c r="E27" s="8">
        <v>2.05</v>
      </c>
      <c r="F27" s="8">
        <v>10.55</v>
      </c>
      <c r="G27" s="19">
        <f t="shared" si="0"/>
        <v>8.75</v>
      </c>
      <c r="H27" s="19">
        <f t="shared" si="1"/>
        <v>11.35</v>
      </c>
      <c r="I27" s="19"/>
    </row>
    <row r="28" spans="1:9" s="20" customFormat="1" ht="15.75">
      <c r="A28" s="12"/>
      <c r="B28" s="11" t="s">
        <v>23</v>
      </c>
      <c r="C28" s="12" t="s">
        <v>35</v>
      </c>
      <c r="D28" s="12" t="s">
        <v>41</v>
      </c>
      <c r="E28" s="8">
        <v>2.05</v>
      </c>
      <c r="F28" s="8">
        <v>18.99</v>
      </c>
      <c r="G28" s="19">
        <f t="shared" si="0"/>
        <v>15.75</v>
      </c>
      <c r="H28" s="19">
        <f t="shared" si="1"/>
        <v>20.43</v>
      </c>
      <c r="I28" s="19"/>
    </row>
    <row r="29" spans="1:9" s="20" customFormat="1" ht="15.75">
      <c r="A29" s="12"/>
      <c r="B29" s="11" t="s">
        <v>38</v>
      </c>
      <c r="C29" s="12" t="s">
        <v>35</v>
      </c>
      <c r="D29" s="12" t="s">
        <v>40</v>
      </c>
      <c r="E29" s="8">
        <v>2.05</v>
      </c>
      <c r="F29" s="8">
        <v>12.66</v>
      </c>
      <c r="G29" s="19">
        <f t="shared" si="0"/>
        <v>10.5</v>
      </c>
      <c r="H29" s="19">
        <f t="shared" si="1"/>
        <v>13.62</v>
      </c>
      <c r="I29" s="19"/>
    </row>
    <row r="30" spans="1:9" s="20" customFormat="1" ht="45" customHeight="1">
      <c r="A30" s="12" t="s">
        <v>13</v>
      </c>
      <c r="B30" s="11" t="s">
        <v>88</v>
      </c>
      <c r="C30" s="12" t="s">
        <v>35</v>
      </c>
      <c r="D30" s="12" t="s">
        <v>40</v>
      </c>
      <c r="E30" s="8">
        <v>2.05</v>
      </c>
      <c r="F30" s="8">
        <v>12.66</v>
      </c>
      <c r="G30" s="19">
        <f t="shared" si="0"/>
        <v>10.5</v>
      </c>
      <c r="H30" s="19">
        <f t="shared" si="1"/>
        <v>13.62</v>
      </c>
      <c r="I30" s="19"/>
    </row>
    <row r="31" spans="1:9" s="20" customFormat="1" ht="30" customHeight="1">
      <c r="A31" s="8" t="s">
        <v>14</v>
      </c>
      <c r="B31" s="9" t="s">
        <v>119</v>
      </c>
      <c r="C31" s="8"/>
      <c r="D31" s="10"/>
      <c r="E31" s="8"/>
      <c r="F31" s="8"/>
      <c r="G31" s="19">
        <f t="shared" si="0"/>
        <v>0</v>
      </c>
      <c r="H31" s="19">
        <f t="shared" si="1"/>
        <v>0</v>
      </c>
      <c r="I31" s="19"/>
    </row>
    <row r="32" spans="1:9" s="20" customFormat="1" ht="28.5" customHeight="1">
      <c r="A32" s="8"/>
      <c r="B32" s="11" t="s">
        <v>25</v>
      </c>
      <c r="C32" s="12" t="s">
        <v>35</v>
      </c>
      <c r="D32" s="10">
        <v>1</v>
      </c>
      <c r="E32" s="8">
        <v>2.05</v>
      </c>
      <c r="F32" s="8">
        <v>2.11</v>
      </c>
      <c r="G32" s="19">
        <f t="shared" si="0"/>
        <v>1.75</v>
      </c>
      <c r="H32" s="19">
        <f t="shared" si="1"/>
        <v>2.27</v>
      </c>
      <c r="I32" s="19"/>
    </row>
    <row r="33" spans="1:9" s="20" customFormat="1" ht="17.25" customHeight="1">
      <c r="A33" s="8"/>
      <c r="B33" s="11" t="s">
        <v>24</v>
      </c>
      <c r="C33" s="12" t="s">
        <v>35</v>
      </c>
      <c r="D33" s="10">
        <v>6</v>
      </c>
      <c r="E33" s="8">
        <v>2.05</v>
      </c>
      <c r="F33" s="8">
        <v>12.66</v>
      </c>
      <c r="G33" s="19">
        <f t="shared" si="0"/>
        <v>10.5</v>
      </c>
      <c r="H33" s="19">
        <f t="shared" si="1"/>
        <v>13.62</v>
      </c>
      <c r="I33" s="19"/>
    </row>
    <row r="34" spans="1:9" s="20" customFormat="1" ht="17.25" customHeight="1">
      <c r="A34" s="8" t="s">
        <v>15</v>
      </c>
      <c r="B34" s="11" t="s">
        <v>120</v>
      </c>
      <c r="C34" s="12" t="s">
        <v>35</v>
      </c>
      <c r="D34" s="10">
        <v>14</v>
      </c>
      <c r="E34" s="8">
        <v>2.05</v>
      </c>
      <c r="F34" s="8">
        <v>29.54</v>
      </c>
      <c r="G34" s="19">
        <f t="shared" si="0"/>
        <v>24.5</v>
      </c>
      <c r="H34" s="19">
        <f t="shared" si="1"/>
        <v>31.78</v>
      </c>
      <c r="I34" s="19"/>
    </row>
    <row r="35" spans="1:9" s="20" customFormat="1" ht="18" customHeight="1">
      <c r="A35" s="8" t="s">
        <v>16</v>
      </c>
      <c r="B35" s="9" t="s">
        <v>74</v>
      </c>
      <c r="C35" s="8" t="s">
        <v>53</v>
      </c>
      <c r="D35" s="10">
        <v>10</v>
      </c>
      <c r="E35" s="8">
        <v>2.05</v>
      </c>
      <c r="F35" s="8">
        <v>21.1</v>
      </c>
      <c r="G35" s="19">
        <f t="shared" si="0"/>
        <v>17.5</v>
      </c>
      <c r="H35" s="19">
        <f t="shared" si="1"/>
        <v>22.7</v>
      </c>
      <c r="I35" s="19"/>
    </row>
    <row r="36" spans="1:9" s="20" customFormat="1" ht="27.75" customHeight="1">
      <c r="A36" s="8" t="s">
        <v>32</v>
      </c>
      <c r="B36" s="9" t="s">
        <v>89</v>
      </c>
      <c r="C36" s="8" t="s">
        <v>62</v>
      </c>
      <c r="D36" s="10">
        <v>6</v>
      </c>
      <c r="E36" s="8">
        <v>2.05</v>
      </c>
      <c r="F36" s="8">
        <v>12.66</v>
      </c>
      <c r="G36" s="19">
        <f t="shared" si="0"/>
        <v>10.5</v>
      </c>
      <c r="H36" s="19">
        <f t="shared" si="1"/>
        <v>13.62</v>
      </c>
      <c r="I36" s="19"/>
    </row>
    <row r="37" spans="1:9" s="20" customFormat="1" ht="15.75" customHeight="1">
      <c r="A37" s="10" t="s">
        <v>33</v>
      </c>
      <c r="B37" s="9" t="s">
        <v>46</v>
      </c>
      <c r="C37" s="8" t="s">
        <v>35</v>
      </c>
      <c r="D37" s="10">
        <v>3</v>
      </c>
      <c r="E37" s="8">
        <v>2.05</v>
      </c>
      <c r="F37" s="8">
        <v>6.33</v>
      </c>
      <c r="G37" s="19">
        <f t="shared" si="0"/>
        <v>5.25</v>
      </c>
      <c r="H37" s="19">
        <f t="shared" si="1"/>
        <v>6.81</v>
      </c>
      <c r="I37" s="19"/>
    </row>
    <row r="38" spans="1:9" s="20" customFormat="1" ht="15.75" customHeight="1">
      <c r="A38" s="37" t="s">
        <v>17</v>
      </c>
      <c r="B38" s="38"/>
      <c r="C38" s="38"/>
      <c r="D38" s="38"/>
      <c r="E38" s="38"/>
      <c r="F38" s="39"/>
      <c r="G38" s="19">
        <f t="shared" si="0"/>
        <v>0</v>
      </c>
      <c r="H38" s="19">
        <f t="shared" si="1"/>
        <v>0</v>
      </c>
      <c r="I38" s="19"/>
    </row>
    <row r="39" spans="1:9" s="20" customFormat="1" ht="46.5" customHeight="1">
      <c r="A39" s="8" t="s">
        <v>3</v>
      </c>
      <c r="B39" s="9" t="s">
        <v>90</v>
      </c>
      <c r="C39" s="8"/>
      <c r="D39" s="10"/>
      <c r="E39" s="8"/>
      <c r="F39" s="8"/>
      <c r="G39" s="19">
        <f t="shared" si="0"/>
        <v>0</v>
      </c>
      <c r="H39" s="19">
        <f t="shared" si="1"/>
        <v>0</v>
      </c>
      <c r="I39" s="19"/>
    </row>
    <row r="40" spans="1:9" s="20" customFormat="1" ht="17.25" customHeight="1">
      <c r="A40" s="8"/>
      <c r="B40" s="11" t="s">
        <v>26</v>
      </c>
      <c r="C40" s="12" t="s">
        <v>52</v>
      </c>
      <c r="D40" s="10">
        <v>10</v>
      </c>
      <c r="E40" s="8">
        <v>2.05</v>
      </c>
      <c r="F40" s="8">
        <v>21.1</v>
      </c>
      <c r="G40" s="19">
        <f t="shared" si="0"/>
        <v>17.5</v>
      </c>
      <c r="H40" s="19">
        <f t="shared" si="1"/>
        <v>22.7</v>
      </c>
      <c r="I40" s="19"/>
    </row>
    <row r="41" spans="1:9" s="20" customFormat="1" ht="18.75" customHeight="1">
      <c r="A41" s="8"/>
      <c r="B41" s="11" t="s">
        <v>27</v>
      </c>
      <c r="C41" s="12" t="s">
        <v>52</v>
      </c>
      <c r="D41" s="10">
        <v>5</v>
      </c>
      <c r="E41" s="8">
        <v>2.05</v>
      </c>
      <c r="F41" s="8">
        <v>10.55</v>
      </c>
      <c r="G41" s="19">
        <f t="shared" si="0"/>
        <v>8.75</v>
      </c>
      <c r="H41" s="19">
        <f t="shared" si="1"/>
        <v>11.35</v>
      </c>
      <c r="I41" s="19"/>
    </row>
    <row r="42" spans="1:9" s="20" customFormat="1" ht="18.75" customHeight="1">
      <c r="A42" s="8"/>
      <c r="B42" s="11" t="s">
        <v>29</v>
      </c>
      <c r="C42" s="12" t="s">
        <v>52</v>
      </c>
      <c r="D42" s="10">
        <v>5</v>
      </c>
      <c r="E42" s="8">
        <v>2.05</v>
      </c>
      <c r="F42" s="8">
        <v>10.55</v>
      </c>
      <c r="G42" s="19">
        <f t="shared" si="0"/>
        <v>8.75</v>
      </c>
      <c r="H42" s="19">
        <f t="shared" si="1"/>
        <v>11.35</v>
      </c>
      <c r="I42" s="19"/>
    </row>
    <row r="43" spans="1:9" s="20" customFormat="1" ht="16.5" customHeight="1">
      <c r="A43" s="8"/>
      <c r="B43" s="11" t="s">
        <v>30</v>
      </c>
      <c r="C43" s="12" t="s">
        <v>36</v>
      </c>
      <c r="D43" s="10">
        <v>10</v>
      </c>
      <c r="E43" s="8">
        <v>2.05</v>
      </c>
      <c r="F43" s="8">
        <v>21.1</v>
      </c>
      <c r="G43" s="19">
        <f t="shared" si="0"/>
        <v>17.5</v>
      </c>
      <c r="H43" s="19">
        <f t="shared" si="1"/>
        <v>22.7</v>
      </c>
      <c r="I43" s="19"/>
    </row>
    <row r="44" spans="1:9" s="20" customFormat="1" ht="16.5" customHeight="1">
      <c r="A44" s="8"/>
      <c r="B44" s="11" t="s">
        <v>31</v>
      </c>
      <c r="C44" s="12" t="s">
        <v>36</v>
      </c>
      <c r="D44" s="10">
        <v>1</v>
      </c>
      <c r="E44" s="8">
        <v>2.05</v>
      </c>
      <c r="F44" s="8">
        <v>2.11</v>
      </c>
      <c r="G44" s="19">
        <f t="shared" si="0"/>
        <v>1.75</v>
      </c>
      <c r="H44" s="19">
        <f t="shared" si="1"/>
        <v>2.27</v>
      </c>
      <c r="I44" s="19"/>
    </row>
    <row r="45" spans="1:9" s="20" customFormat="1" ht="16.5" customHeight="1">
      <c r="A45" s="8" t="s">
        <v>4</v>
      </c>
      <c r="B45" s="11" t="s">
        <v>126</v>
      </c>
      <c r="C45" s="12" t="s">
        <v>52</v>
      </c>
      <c r="D45" s="10">
        <v>5</v>
      </c>
      <c r="E45" s="8">
        <v>2.05</v>
      </c>
      <c r="F45" s="8">
        <v>10.55</v>
      </c>
      <c r="G45" s="19">
        <f t="shared" si="0"/>
        <v>8.75</v>
      </c>
      <c r="H45" s="19">
        <f t="shared" si="1"/>
        <v>11.35</v>
      </c>
      <c r="I45" s="19"/>
    </row>
    <row r="46" spans="1:9" s="20" customFormat="1" ht="78.75" customHeight="1">
      <c r="A46" s="8" t="s">
        <v>5</v>
      </c>
      <c r="B46" s="11" t="s">
        <v>121</v>
      </c>
      <c r="C46" s="8"/>
      <c r="D46" s="8"/>
      <c r="E46" s="8"/>
      <c r="F46" s="8"/>
      <c r="G46" s="19">
        <f t="shared" si="0"/>
        <v>0</v>
      </c>
      <c r="H46" s="19">
        <f t="shared" si="1"/>
        <v>0</v>
      </c>
      <c r="I46" s="19"/>
    </row>
    <row r="47" spans="1:9" s="20" customFormat="1" ht="30" customHeight="1">
      <c r="A47" s="8"/>
      <c r="B47" s="11" t="s">
        <v>91</v>
      </c>
      <c r="C47" s="12" t="s">
        <v>60</v>
      </c>
      <c r="D47" s="10">
        <v>1</v>
      </c>
      <c r="E47" s="8">
        <v>2.05</v>
      </c>
      <c r="F47" s="8">
        <v>2.11</v>
      </c>
      <c r="G47" s="19">
        <f t="shared" si="0"/>
        <v>1.75</v>
      </c>
      <c r="H47" s="19">
        <f t="shared" si="1"/>
        <v>2.27</v>
      </c>
      <c r="I47" s="19"/>
    </row>
    <row r="48" spans="1:10" s="21" customFormat="1" ht="20.25" customHeight="1">
      <c r="A48" s="17"/>
      <c r="B48" s="11" t="s">
        <v>92</v>
      </c>
      <c r="C48" s="17" t="s">
        <v>60</v>
      </c>
      <c r="D48" s="18">
        <v>0.3</v>
      </c>
      <c r="E48" s="8">
        <v>2.05</v>
      </c>
      <c r="F48" s="8">
        <v>0.63</v>
      </c>
      <c r="G48" s="19">
        <f t="shared" si="0"/>
        <v>0.53</v>
      </c>
      <c r="H48" s="19">
        <f t="shared" si="1"/>
        <v>0.68</v>
      </c>
      <c r="I48" s="19"/>
      <c r="J48" s="19"/>
    </row>
    <row r="49" spans="1:9" s="20" customFormat="1" ht="30.75" customHeight="1">
      <c r="A49" s="8" t="s">
        <v>6</v>
      </c>
      <c r="B49" s="11" t="s">
        <v>93</v>
      </c>
      <c r="C49" s="12"/>
      <c r="D49" s="10"/>
      <c r="E49" s="8"/>
      <c r="F49" s="8"/>
      <c r="G49" s="19">
        <f t="shared" si="0"/>
        <v>0</v>
      </c>
      <c r="H49" s="19">
        <f t="shared" si="1"/>
        <v>0</v>
      </c>
      <c r="I49" s="19"/>
    </row>
    <row r="50" spans="1:9" s="20" customFormat="1" ht="17.25" customHeight="1">
      <c r="A50" s="8"/>
      <c r="B50" s="11" t="s">
        <v>54</v>
      </c>
      <c r="C50" s="12" t="s">
        <v>61</v>
      </c>
      <c r="D50" s="10">
        <v>5</v>
      </c>
      <c r="E50" s="8">
        <v>2.05</v>
      </c>
      <c r="F50" s="8">
        <v>10.55</v>
      </c>
      <c r="G50" s="19">
        <f t="shared" si="0"/>
        <v>8.75</v>
      </c>
      <c r="H50" s="19">
        <f t="shared" si="1"/>
        <v>11.35</v>
      </c>
      <c r="I50" s="19"/>
    </row>
    <row r="51" spans="1:9" s="20" customFormat="1" ht="17.25" customHeight="1">
      <c r="A51" s="8"/>
      <c r="B51" s="11" t="s">
        <v>42</v>
      </c>
      <c r="C51" s="12" t="s">
        <v>61</v>
      </c>
      <c r="D51" s="10">
        <v>5</v>
      </c>
      <c r="E51" s="8">
        <v>2.05</v>
      </c>
      <c r="F51" s="8">
        <v>10.55</v>
      </c>
      <c r="G51" s="19">
        <f t="shared" si="0"/>
        <v>8.75</v>
      </c>
      <c r="H51" s="19">
        <f t="shared" si="1"/>
        <v>11.35</v>
      </c>
      <c r="I51" s="19"/>
    </row>
    <row r="52" spans="1:9" s="20" customFormat="1" ht="18" customHeight="1">
      <c r="A52" s="8"/>
      <c r="B52" s="11" t="s">
        <v>28</v>
      </c>
      <c r="C52" s="12" t="s">
        <v>60</v>
      </c>
      <c r="D52" s="10">
        <v>2</v>
      </c>
      <c r="E52" s="8">
        <v>2.05</v>
      </c>
      <c r="F52" s="8">
        <v>4.22</v>
      </c>
      <c r="G52" s="19">
        <f t="shared" si="0"/>
        <v>3.5</v>
      </c>
      <c r="H52" s="19">
        <f t="shared" si="1"/>
        <v>4.54</v>
      </c>
      <c r="I52" s="19"/>
    </row>
    <row r="53" spans="1:9" s="20" customFormat="1" ht="63" customHeight="1">
      <c r="A53" s="8" t="s">
        <v>7</v>
      </c>
      <c r="B53" s="11" t="s">
        <v>94</v>
      </c>
      <c r="C53" s="12"/>
      <c r="D53" s="10"/>
      <c r="E53" s="8"/>
      <c r="F53" s="8"/>
      <c r="G53" s="19">
        <f t="shared" si="0"/>
        <v>0</v>
      </c>
      <c r="H53" s="19">
        <f t="shared" si="1"/>
        <v>0</v>
      </c>
      <c r="I53" s="19"/>
    </row>
    <row r="54" spans="1:9" s="20" customFormat="1" ht="17.25" customHeight="1">
      <c r="A54" s="8"/>
      <c r="B54" s="11" t="s">
        <v>43</v>
      </c>
      <c r="C54" s="12" t="s">
        <v>52</v>
      </c>
      <c r="D54" s="10">
        <v>1</v>
      </c>
      <c r="E54" s="8">
        <v>2.05</v>
      </c>
      <c r="F54" s="8">
        <v>2.11</v>
      </c>
      <c r="G54" s="19">
        <f t="shared" si="0"/>
        <v>1.75</v>
      </c>
      <c r="H54" s="19">
        <f t="shared" si="1"/>
        <v>2.27</v>
      </c>
      <c r="I54" s="19"/>
    </row>
    <row r="55" spans="1:9" s="20" customFormat="1" ht="18" customHeight="1">
      <c r="A55" s="8"/>
      <c r="B55" s="11" t="s">
        <v>59</v>
      </c>
      <c r="C55" s="12" t="s">
        <v>58</v>
      </c>
      <c r="D55" s="10">
        <v>7</v>
      </c>
      <c r="E55" s="8">
        <v>2.05</v>
      </c>
      <c r="F55" s="8">
        <v>14.77</v>
      </c>
      <c r="G55" s="19">
        <f t="shared" si="0"/>
        <v>12.25</v>
      </c>
      <c r="H55" s="19">
        <f t="shared" si="1"/>
        <v>15.89</v>
      </c>
      <c r="I55" s="19"/>
    </row>
    <row r="56" spans="1:9" s="20" customFormat="1" ht="28.5" customHeight="1">
      <c r="A56" s="8" t="s">
        <v>8</v>
      </c>
      <c r="B56" s="11" t="s">
        <v>97</v>
      </c>
      <c r="C56" s="8"/>
      <c r="D56" s="8"/>
      <c r="E56" s="8"/>
      <c r="F56" s="8"/>
      <c r="G56" s="19">
        <f t="shared" si="0"/>
        <v>0</v>
      </c>
      <c r="H56" s="19">
        <f t="shared" si="1"/>
        <v>0</v>
      </c>
      <c r="I56" s="19"/>
    </row>
    <row r="57" spans="1:9" s="20" customFormat="1" ht="30.75" customHeight="1">
      <c r="A57" s="8"/>
      <c r="B57" s="11" t="s">
        <v>98</v>
      </c>
      <c r="C57" s="12" t="s">
        <v>65</v>
      </c>
      <c r="D57" s="10">
        <v>4</v>
      </c>
      <c r="E57" s="8">
        <v>2.05</v>
      </c>
      <c r="F57" s="8">
        <v>8.44</v>
      </c>
      <c r="G57" s="19">
        <f t="shared" si="0"/>
        <v>7</v>
      </c>
      <c r="H57" s="19">
        <f t="shared" si="1"/>
        <v>9.08</v>
      </c>
      <c r="I57" s="19"/>
    </row>
    <row r="58" spans="1:9" s="20" customFormat="1" ht="28.5" customHeight="1">
      <c r="A58" s="8"/>
      <c r="B58" s="11" t="s">
        <v>99</v>
      </c>
      <c r="C58" s="12" t="s">
        <v>53</v>
      </c>
      <c r="D58" s="10">
        <v>10</v>
      </c>
      <c r="E58" s="8">
        <v>2.05</v>
      </c>
      <c r="F58" s="8">
        <v>21.1</v>
      </c>
      <c r="G58" s="19">
        <f t="shared" si="0"/>
        <v>17.5</v>
      </c>
      <c r="H58" s="19">
        <f t="shared" si="1"/>
        <v>22.7</v>
      </c>
      <c r="I58" s="19"/>
    </row>
    <row r="59" spans="1:9" s="20" customFormat="1" ht="94.5" customHeight="1">
      <c r="A59" s="8" t="s">
        <v>9</v>
      </c>
      <c r="B59" s="9" t="s">
        <v>95</v>
      </c>
      <c r="C59" s="8"/>
      <c r="D59" s="10"/>
      <c r="E59" s="8"/>
      <c r="F59" s="8"/>
      <c r="G59" s="19">
        <f t="shared" si="0"/>
        <v>0</v>
      </c>
      <c r="H59" s="19">
        <f t="shared" si="1"/>
        <v>0</v>
      </c>
      <c r="I59" s="19"/>
    </row>
    <row r="60" spans="1:9" s="20" customFormat="1" ht="16.5" customHeight="1">
      <c r="A60" s="8"/>
      <c r="B60" s="11" t="s">
        <v>48</v>
      </c>
      <c r="C60" s="12" t="s">
        <v>52</v>
      </c>
      <c r="D60" s="10">
        <v>1</v>
      </c>
      <c r="E60" s="8">
        <v>2.05</v>
      </c>
      <c r="F60" s="8">
        <v>2.11</v>
      </c>
      <c r="G60" s="19">
        <f t="shared" si="0"/>
        <v>1.75</v>
      </c>
      <c r="H60" s="19">
        <f t="shared" si="1"/>
        <v>2.27</v>
      </c>
      <c r="I60" s="19"/>
    </row>
    <row r="61" spans="1:9" s="20" customFormat="1" ht="15.75" customHeight="1">
      <c r="A61" s="8"/>
      <c r="B61" s="11" t="s">
        <v>72</v>
      </c>
      <c r="C61" s="12" t="s">
        <v>53</v>
      </c>
      <c r="D61" s="10">
        <v>10</v>
      </c>
      <c r="E61" s="8">
        <v>2.05</v>
      </c>
      <c r="F61" s="8">
        <v>21.1</v>
      </c>
      <c r="G61" s="19">
        <f t="shared" si="0"/>
        <v>17.5</v>
      </c>
      <c r="H61" s="19">
        <f t="shared" si="1"/>
        <v>22.7</v>
      </c>
      <c r="I61" s="19"/>
    </row>
    <row r="62" spans="1:9" s="20" customFormat="1" ht="28.5" customHeight="1">
      <c r="A62" s="8"/>
      <c r="B62" s="11" t="s">
        <v>69</v>
      </c>
      <c r="C62" s="12" t="s">
        <v>53</v>
      </c>
      <c r="D62" s="10">
        <v>10</v>
      </c>
      <c r="E62" s="8">
        <v>2.05</v>
      </c>
      <c r="F62" s="8">
        <v>21.1</v>
      </c>
      <c r="G62" s="19">
        <f t="shared" si="0"/>
        <v>17.5</v>
      </c>
      <c r="H62" s="19">
        <f t="shared" si="1"/>
        <v>22.7</v>
      </c>
      <c r="I62" s="19"/>
    </row>
    <row r="63" spans="1:9" s="20" customFormat="1" ht="46.5" customHeight="1">
      <c r="A63" s="8" t="s">
        <v>10</v>
      </c>
      <c r="B63" s="9" t="s">
        <v>96</v>
      </c>
      <c r="C63" s="8" t="s">
        <v>53</v>
      </c>
      <c r="D63" s="10">
        <v>10</v>
      </c>
      <c r="E63" s="8">
        <v>2.05</v>
      </c>
      <c r="F63" s="8">
        <v>21.1</v>
      </c>
      <c r="G63" s="19">
        <f t="shared" si="0"/>
        <v>17.5</v>
      </c>
      <c r="H63" s="19">
        <f t="shared" si="1"/>
        <v>22.7</v>
      </c>
      <c r="I63" s="19"/>
    </row>
    <row r="64" spans="1:9" s="20" customFormat="1" ht="31.5">
      <c r="A64" s="8" t="s">
        <v>11</v>
      </c>
      <c r="B64" s="9" t="s">
        <v>100</v>
      </c>
      <c r="C64" s="8" t="s">
        <v>35</v>
      </c>
      <c r="D64" s="10">
        <v>3</v>
      </c>
      <c r="E64" s="8">
        <v>2.05</v>
      </c>
      <c r="F64" s="8">
        <v>6.33</v>
      </c>
      <c r="G64" s="19">
        <f t="shared" si="0"/>
        <v>5.25</v>
      </c>
      <c r="H64" s="19">
        <f t="shared" si="1"/>
        <v>6.81</v>
      </c>
      <c r="I64" s="19"/>
    </row>
    <row r="65" spans="1:9" s="20" customFormat="1" ht="30" customHeight="1">
      <c r="A65" s="8" t="s">
        <v>12</v>
      </c>
      <c r="B65" s="9" t="s">
        <v>101</v>
      </c>
      <c r="C65" s="8" t="s">
        <v>53</v>
      </c>
      <c r="D65" s="10">
        <v>10</v>
      </c>
      <c r="E65" s="8">
        <v>2.05</v>
      </c>
      <c r="F65" s="8">
        <v>21.1</v>
      </c>
      <c r="G65" s="19">
        <f t="shared" si="0"/>
        <v>17.5</v>
      </c>
      <c r="H65" s="19">
        <f t="shared" si="1"/>
        <v>22.7</v>
      </c>
      <c r="I65" s="19"/>
    </row>
    <row r="66" spans="1:9" s="20" customFormat="1" ht="47.25" customHeight="1">
      <c r="A66" s="8" t="s">
        <v>13</v>
      </c>
      <c r="B66" s="9" t="s">
        <v>102</v>
      </c>
      <c r="C66" s="8" t="s">
        <v>35</v>
      </c>
      <c r="D66" s="10">
        <v>6</v>
      </c>
      <c r="E66" s="8">
        <v>2.05</v>
      </c>
      <c r="F66" s="8">
        <v>12.66</v>
      </c>
      <c r="G66" s="19">
        <f t="shared" si="0"/>
        <v>10.5</v>
      </c>
      <c r="H66" s="19">
        <f t="shared" si="1"/>
        <v>13.62</v>
      </c>
      <c r="I66" s="19"/>
    </row>
    <row r="67" spans="1:9" s="20" customFormat="1" ht="29.25" customHeight="1">
      <c r="A67" s="8" t="s">
        <v>14</v>
      </c>
      <c r="B67" s="9" t="s">
        <v>103</v>
      </c>
      <c r="C67" s="8" t="s">
        <v>35</v>
      </c>
      <c r="D67" s="10">
        <v>6</v>
      </c>
      <c r="E67" s="8">
        <v>2.05</v>
      </c>
      <c r="F67" s="8">
        <v>12.66</v>
      </c>
      <c r="G67" s="19">
        <f t="shared" si="0"/>
        <v>10.5</v>
      </c>
      <c r="H67" s="19">
        <f t="shared" si="1"/>
        <v>13.62</v>
      </c>
      <c r="I67" s="19"/>
    </row>
    <row r="68" spans="1:9" s="20" customFormat="1" ht="15.75" customHeight="1">
      <c r="A68" s="37" t="s">
        <v>44</v>
      </c>
      <c r="B68" s="38"/>
      <c r="C68" s="38"/>
      <c r="D68" s="38"/>
      <c r="E68" s="38"/>
      <c r="F68" s="39"/>
      <c r="G68" s="19">
        <f t="shared" si="0"/>
        <v>0</v>
      </c>
      <c r="H68" s="19">
        <f t="shared" si="1"/>
        <v>0</v>
      </c>
      <c r="I68" s="19"/>
    </row>
    <row r="69" spans="1:9" s="20" customFormat="1" ht="30" customHeight="1">
      <c r="A69" s="16" t="s">
        <v>3</v>
      </c>
      <c r="B69" s="9" t="s">
        <v>104</v>
      </c>
      <c r="C69" s="8" t="s">
        <v>123</v>
      </c>
      <c r="D69" s="10">
        <v>5</v>
      </c>
      <c r="E69" s="8">
        <v>2.05</v>
      </c>
      <c r="F69" s="8">
        <v>10.55</v>
      </c>
      <c r="G69" s="19">
        <f t="shared" si="0"/>
        <v>8.75</v>
      </c>
      <c r="H69" s="19">
        <f t="shared" si="1"/>
        <v>11.35</v>
      </c>
      <c r="I69" s="19"/>
    </row>
    <row r="70" spans="1:9" s="20" customFormat="1" ht="63" customHeight="1">
      <c r="A70" s="16" t="s">
        <v>4</v>
      </c>
      <c r="B70" s="9" t="s">
        <v>105</v>
      </c>
      <c r="C70" s="8" t="s">
        <v>53</v>
      </c>
      <c r="D70" s="10">
        <v>10</v>
      </c>
      <c r="E70" s="8">
        <v>2.05</v>
      </c>
      <c r="F70" s="8">
        <v>21.1</v>
      </c>
      <c r="G70" s="19">
        <f t="shared" si="0"/>
        <v>17.5</v>
      </c>
      <c r="H70" s="19">
        <f t="shared" si="1"/>
        <v>22.7</v>
      </c>
      <c r="I70" s="19"/>
    </row>
    <row r="71" spans="1:9" s="20" customFormat="1" ht="31.5" customHeight="1">
      <c r="A71" s="8" t="s">
        <v>5</v>
      </c>
      <c r="B71" s="9" t="s">
        <v>106</v>
      </c>
      <c r="C71" s="8" t="s">
        <v>70</v>
      </c>
      <c r="D71" s="10">
        <v>0</v>
      </c>
      <c r="E71" s="8">
        <v>2.05</v>
      </c>
      <c r="F71" s="8">
        <f>D71*E71</f>
        <v>0</v>
      </c>
      <c r="G71" s="19">
        <f aca="true" t="shared" si="2" ref="G71:G84">D71*1.75</f>
        <v>0</v>
      </c>
      <c r="H71" s="19">
        <f aca="true" t="shared" si="3" ref="H71:H84">D71*2.27</f>
        <v>0</v>
      </c>
      <c r="I71" s="19"/>
    </row>
    <row r="72" spans="1:9" s="20" customFormat="1" ht="15.75" customHeight="1">
      <c r="A72" s="37" t="s">
        <v>45</v>
      </c>
      <c r="B72" s="38"/>
      <c r="C72" s="38"/>
      <c r="D72" s="38"/>
      <c r="E72" s="38"/>
      <c r="F72" s="39"/>
      <c r="G72" s="19">
        <f t="shared" si="2"/>
        <v>0</v>
      </c>
      <c r="H72" s="19">
        <f t="shared" si="3"/>
        <v>0</v>
      </c>
      <c r="I72" s="19"/>
    </row>
    <row r="73" spans="1:9" s="20" customFormat="1" ht="60" customHeight="1">
      <c r="A73" s="8" t="s">
        <v>3</v>
      </c>
      <c r="B73" s="9" t="s">
        <v>107</v>
      </c>
      <c r="C73" s="8" t="s">
        <v>123</v>
      </c>
      <c r="D73" s="10">
        <v>5</v>
      </c>
      <c r="E73" s="8">
        <v>2.05</v>
      </c>
      <c r="F73" s="8">
        <v>10.55</v>
      </c>
      <c r="G73" s="19">
        <f t="shared" si="2"/>
        <v>8.75</v>
      </c>
      <c r="H73" s="19">
        <f t="shared" si="3"/>
        <v>11.35</v>
      </c>
      <c r="I73" s="19"/>
    </row>
    <row r="74" spans="1:9" s="20" customFormat="1" ht="19.5" customHeight="1">
      <c r="A74" s="37" t="s">
        <v>108</v>
      </c>
      <c r="B74" s="38"/>
      <c r="C74" s="38"/>
      <c r="D74" s="38"/>
      <c r="E74" s="38"/>
      <c r="F74" s="39"/>
      <c r="G74" s="19">
        <f t="shared" si="2"/>
        <v>0</v>
      </c>
      <c r="H74" s="19">
        <f t="shared" si="3"/>
        <v>0</v>
      </c>
      <c r="I74" s="19"/>
    </row>
    <row r="75" spans="1:9" s="20" customFormat="1" ht="30.75" customHeight="1">
      <c r="A75" s="16" t="s">
        <v>3</v>
      </c>
      <c r="B75" s="9" t="s">
        <v>109</v>
      </c>
      <c r="C75" s="8" t="s">
        <v>35</v>
      </c>
      <c r="D75" s="10">
        <v>4</v>
      </c>
      <c r="E75" s="8">
        <v>2.05</v>
      </c>
      <c r="F75" s="8">
        <v>8.44</v>
      </c>
      <c r="G75" s="19">
        <f t="shared" si="2"/>
        <v>7</v>
      </c>
      <c r="H75" s="19">
        <f t="shared" si="3"/>
        <v>9.08</v>
      </c>
      <c r="I75" s="19"/>
    </row>
    <row r="76" spans="1:9" s="20" customFormat="1" ht="48" customHeight="1">
      <c r="A76" s="16" t="s">
        <v>4</v>
      </c>
      <c r="B76" s="9" t="s">
        <v>122</v>
      </c>
      <c r="C76" s="8" t="s">
        <v>35</v>
      </c>
      <c r="D76" s="10">
        <v>6</v>
      </c>
      <c r="E76" s="8">
        <v>2.05</v>
      </c>
      <c r="F76" s="8">
        <v>12.66</v>
      </c>
      <c r="G76" s="19">
        <f t="shared" si="2"/>
        <v>10.5</v>
      </c>
      <c r="H76" s="19">
        <f t="shared" si="3"/>
        <v>13.62</v>
      </c>
      <c r="I76" s="19"/>
    </row>
    <row r="77" spans="1:9" s="20" customFormat="1" ht="15.75" customHeight="1">
      <c r="A77" s="37" t="s">
        <v>18</v>
      </c>
      <c r="B77" s="38"/>
      <c r="C77" s="38"/>
      <c r="D77" s="38"/>
      <c r="E77" s="38"/>
      <c r="F77" s="39"/>
      <c r="G77" s="19">
        <f t="shared" si="2"/>
        <v>0</v>
      </c>
      <c r="H77" s="19">
        <f t="shared" si="3"/>
        <v>0</v>
      </c>
      <c r="I77" s="19"/>
    </row>
    <row r="78" spans="1:9" s="20" customFormat="1" ht="28.5" customHeight="1">
      <c r="A78" s="8" t="s">
        <v>3</v>
      </c>
      <c r="B78" s="9" t="s">
        <v>110</v>
      </c>
      <c r="C78" s="8" t="s">
        <v>133</v>
      </c>
      <c r="D78" s="10">
        <v>10</v>
      </c>
      <c r="E78" s="8">
        <v>2.05</v>
      </c>
      <c r="F78" s="8">
        <v>21.1</v>
      </c>
      <c r="G78" s="19">
        <f t="shared" si="2"/>
        <v>17.5</v>
      </c>
      <c r="H78" s="19">
        <f t="shared" si="3"/>
        <v>22.7</v>
      </c>
      <c r="I78" s="19"/>
    </row>
    <row r="79" spans="1:9" s="20" customFormat="1" ht="61.5" customHeight="1">
      <c r="A79" s="8" t="s">
        <v>4</v>
      </c>
      <c r="B79" s="9" t="s">
        <v>111</v>
      </c>
      <c r="C79" s="8" t="s">
        <v>53</v>
      </c>
      <c r="D79" s="10">
        <v>10</v>
      </c>
      <c r="E79" s="8">
        <v>2.05</v>
      </c>
      <c r="F79" s="8">
        <v>21.1</v>
      </c>
      <c r="G79" s="19">
        <f t="shared" si="2"/>
        <v>17.5</v>
      </c>
      <c r="H79" s="19">
        <f t="shared" si="3"/>
        <v>22.7</v>
      </c>
      <c r="I79" s="19"/>
    </row>
    <row r="80" spans="1:9" s="20" customFormat="1" ht="31.5">
      <c r="A80" s="8" t="s">
        <v>5</v>
      </c>
      <c r="B80" s="9" t="s">
        <v>47</v>
      </c>
      <c r="C80" s="8" t="s">
        <v>53</v>
      </c>
      <c r="D80" s="10">
        <v>10</v>
      </c>
      <c r="E80" s="8">
        <v>2.05</v>
      </c>
      <c r="F80" s="8">
        <v>21.1</v>
      </c>
      <c r="G80" s="19">
        <f t="shared" si="2"/>
        <v>17.5</v>
      </c>
      <c r="H80" s="19">
        <f t="shared" si="3"/>
        <v>22.7</v>
      </c>
      <c r="I80" s="19"/>
    </row>
    <row r="81" spans="1:9" s="20" customFormat="1" ht="20.25" customHeight="1">
      <c r="A81" s="8" t="s">
        <v>6</v>
      </c>
      <c r="B81" s="9" t="s">
        <v>112</v>
      </c>
      <c r="C81" s="8" t="s">
        <v>66</v>
      </c>
      <c r="D81" s="10">
        <v>2</v>
      </c>
      <c r="E81" s="8">
        <v>2.05</v>
      </c>
      <c r="F81" s="8">
        <v>4.22</v>
      </c>
      <c r="G81" s="19">
        <f t="shared" si="2"/>
        <v>3.5</v>
      </c>
      <c r="H81" s="19">
        <f t="shared" si="3"/>
        <v>4.54</v>
      </c>
      <c r="I81" s="19"/>
    </row>
    <row r="82" spans="1:9" s="20" customFormat="1" ht="36" customHeight="1">
      <c r="A82" s="37" t="s">
        <v>113</v>
      </c>
      <c r="B82" s="38"/>
      <c r="C82" s="38"/>
      <c r="D82" s="38"/>
      <c r="E82" s="38"/>
      <c r="F82" s="39"/>
      <c r="G82" s="19">
        <f t="shared" si="2"/>
        <v>0</v>
      </c>
      <c r="H82" s="19">
        <f t="shared" si="3"/>
        <v>0</v>
      </c>
      <c r="I82" s="19"/>
    </row>
    <row r="83" spans="1:9" s="20" customFormat="1" ht="31.5">
      <c r="A83" s="8" t="s">
        <v>3</v>
      </c>
      <c r="B83" s="9" t="s">
        <v>114</v>
      </c>
      <c r="C83" s="8" t="s">
        <v>124</v>
      </c>
      <c r="D83" s="10">
        <v>7</v>
      </c>
      <c r="E83" s="8">
        <v>2.05</v>
      </c>
      <c r="F83" s="8">
        <v>14.77</v>
      </c>
      <c r="G83" s="19">
        <f t="shared" si="2"/>
        <v>12.25</v>
      </c>
      <c r="H83" s="19">
        <f t="shared" si="3"/>
        <v>15.89</v>
      </c>
      <c r="I83" s="19"/>
    </row>
    <row r="84" spans="1:9" s="20" customFormat="1" ht="30.75" customHeight="1">
      <c r="A84" s="8" t="s">
        <v>4</v>
      </c>
      <c r="B84" s="9" t="s">
        <v>115</v>
      </c>
      <c r="C84" s="8" t="s">
        <v>125</v>
      </c>
      <c r="D84" s="10">
        <v>7</v>
      </c>
      <c r="E84" s="8">
        <v>2.05</v>
      </c>
      <c r="F84" s="8">
        <v>14.77</v>
      </c>
      <c r="G84" s="19">
        <f t="shared" si="2"/>
        <v>12.25</v>
      </c>
      <c r="H84" s="19">
        <f t="shared" si="3"/>
        <v>15.89</v>
      </c>
      <c r="I84" s="19"/>
    </row>
  </sheetData>
  <sheetProtection/>
  <mergeCells count="8">
    <mergeCell ref="A82:F82"/>
    <mergeCell ref="A77:F77"/>
    <mergeCell ref="A72:F72"/>
    <mergeCell ref="A1:F1"/>
    <mergeCell ref="A4:F4"/>
    <mergeCell ref="A38:F38"/>
    <mergeCell ref="A68:F68"/>
    <mergeCell ref="A74:F74"/>
  </mergeCells>
  <printOptions/>
  <pageMargins left="0.3937007874015748" right="0.3937007874015748" top="0.1968503937007874" bottom="0.1968503937007874" header="0.5118110236220472" footer="0.5118110236220472"/>
  <pageSetup fitToHeight="4" horizontalDpi="600" verticalDpi="600" orientation="portrait" paperSize="9" scale="86" r:id="rId1"/>
  <rowBreaks count="2" manualBreakCount="2">
    <brk id="3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 (ветераны)</cp:lastModifiedBy>
  <cp:lastPrinted>2021-01-20T13:42:24Z</cp:lastPrinted>
  <dcterms:created xsi:type="dcterms:W3CDTF">2010-11-10T05:32:50Z</dcterms:created>
  <dcterms:modified xsi:type="dcterms:W3CDTF">2021-01-20T13:43:10Z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XXJ7TYMEEKJ2-4217-358</vt:lpwstr>
  </property>
  <property fmtid="{D5CDD505-2E9C-101B-9397-08002B2CF9AE}" pid="4" name="_dlc_DocIdItemGu">
    <vt:lpwstr>101d4db3-c0dc-48f5-9568-b63e6011a9ee</vt:lpwstr>
  </property>
  <property fmtid="{D5CDD505-2E9C-101B-9397-08002B2CF9AE}" pid="5" name="_dlc_DocIdU">
    <vt:lpwstr>https://vip.gov.mari.ru/minsoc/kcson_medvedevo/_layouts/DocIdRedir.aspx?ID=XXJ7TYMEEKJ2-4217-358, XXJ7TYMEEKJ2-4217-358</vt:lpwstr>
  </property>
</Properties>
</file>