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9080" windowHeight="7095" firstSheet="1" activeTab="1"/>
  </bookViews>
  <sheets>
    <sheet name="центры поддержки" sheetId="1" r:id="rId1"/>
    <sheet name="стационарные" sheetId="2" r:id="rId2"/>
    <sheet name="ИТОГОВЫЕ ОЦЕНКИ" sheetId="3" r:id="rId3"/>
  </sheets>
  <definedNames>
    <definedName name="_xlnm.Print_Area" localSheetId="1">'стационарные'!$A$1:$Q$204</definedName>
    <definedName name="_xlnm.Print_Area" localSheetId="0">'центры поддержки'!$A$1:$T$176</definedName>
  </definedNames>
  <calcPr fullCalcOnLoad="1" refMode="R1C1"/>
</workbook>
</file>

<file path=xl/sharedStrings.xml><?xml version="1.0" encoding="utf-8"?>
<sst xmlns="http://schemas.openxmlformats.org/spreadsheetml/2006/main" count="1190" uniqueCount="285">
  <si>
    <t>№ п/п</t>
  </si>
  <si>
    <t>I. Основная деятельность учреждения</t>
  </si>
  <si>
    <t>Выполнение государственного задания</t>
  </si>
  <si>
    <t>Обеспечение комплексной безопасности учреждения и проживающих (пребывающих) в нем граждан</t>
  </si>
  <si>
    <t>Оснащенность учреждения помещениями, оборудованием, техническими и иными  средствами, необходимыми для  качественного оказания социальных услуг и соответствующими установленным нормам и нормативам</t>
  </si>
  <si>
    <t>Обеспечение информационной открытости учреждения</t>
  </si>
  <si>
    <t>Проведение информационно-разъяснительной работы среди граждан, в том числе среди обслуживаемых граждан</t>
  </si>
  <si>
    <t>Наименование показателя эффективности деятельности</t>
  </si>
  <si>
    <t>Критерий оценки показателя эффективности деятельности</t>
  </si>
  <si>
    <t>________________</t>
  </si>
  <si>
    <t>Объем выполнения плановых значений качества предоставляемых услуг, установленных в государственном задании</t>
  </si>
  <si>
    <t>Отсутствие массовой заболеваемости обслуживаемых граждан инфекционными заболеваниями</t>
  </si>
  <si>
    <t>Наличие / отсутствие  случаев массовой заболеваемости вследствие надлежащей организации профилактической работы , должного выполнения обязанностей по недопущению распространения заболеваемости</t>
  </si>
  <si>
    <t>Результаты независимой оценки качества работы учреждения</t>
  </si>
  <si>
    <t>Наличие /отсутствие обоснованных претензий (жалоб) на работу учреждения и специалистов, поступившие в учреждение, Министерство социальной защиты населения и труда Республики Марий Эл и контрольно-надзорные органы</t>
  </si>
  <si>
    <t>Осуществление в учреждении инновационной деятельности</t>
  </si>
  <si>
    <t xml:space="preserve">II. Финансово-экономическая деятельность и исполнительская дисциплина учреждения </t>
  </si>
  <si>
    <t xml:space="preserve">Популяризация деятельности учреждения </t>
  </si>
  <si>
    <t>III. Деятельность учреждения, направленная на работу с кадрами</t>
  </si>
  <si>
    <t>Укомплектованность учреждения кадрами (фактическое количество сотрудников от плановой численности в текущем году)</t>
  </si>
  <si>
    <t>Укомплектованность учреждения работниками</t>
  </si>
  <si>
    <t>Повышение заработной платы отдельным категориям работников учреждения</t>
  </si>
  <si>
    <t>3.4.</t>
  </si>
  <si>
    <t>3.5.</t>
  </si>
  <si>
    <t xml:space="preserve">Грантовая деятельность учреждения (участие учреждения в написании и реализации грантов) </t>
  </si>
  <si>
    <t>Наличие в учреждении и функционирование системы внутренного контроля качества социальных услуг</t>
  </si>
  <si>
    <t>Контроль за качеством оказания социальных услуг</t>
  </si>
  <si>
    <t>1.1.</t>
  </si>
  <si>
    <t>Работа по укреплению и развитию материально-технической базы  учреждения (привлечение 
и освоение финансовых средств)</t>
  </si>
  <si>
    <t>1.4.</t>
  </si>
  <si>
    <t>Доступность учреждения для инвалидов и других маломобильных групп</t>
  </si>
  <si>
    <t>1.5.</t>
  </si>
  <si>
    <t>1.10.</t>
  </si>
  <si>
    <t>Уровень исполнительской дисциплины в учреждении</t>
  </si>
  <si>
    <t>Целевое и эффективное использование финансовых  средств</t>
  </si>
  <si>
    <t xml:space="preserve">Наличие / отсутствие  нарушений финансово-хозяйственной деятельности по итогам последней  ревизионной проверки, проводимой Министерством социальной защиты населения и труда Республики Марий Эл </t>
  </si>
  <si>
    <t>Качество и своевременность подготовки бухгалтерской отчетности</t>
  </si>
  <si>
    <t>Численность обслуженных граждан</t>
  </si>
  <si>
    <t>Соблюдение сроков и порядка представления заявок на финансирование</t>
  </si>
  <si>
    <t>Уровень компетентности работников учреждения</t>
  </si>
  <si>
    <t>Наличие (отсутствие) удостоверения о прохождении проверки знаний по охране труда у руководителя учреждения</t>
  </si>
  <si>
    <t>Наличие (отсутствие) обученной комиссии по проверке знаний требований охраны труда</t>
  </si>
  <si>
    <t>Правильность планирования финансовой деятельности</t>
  </si>
  <si>
    <t>Передвижка лимитов бюджетных ассигнований в течение года</t>
  </si>
  <si>
    <t>1.15.</t>
  </si>
  <si>
    <t>1.16.</t>
  </si>
  <si>
    <t>2.1.</t>
  </si>
  <si>
    <t>2.4.</t>
  </si>
  <si>
    <t>Соблюдение мер противопожарной безопасности</t>
  </si>
  <si>
    <t xml:space="preserve">Соблюдение санитарно-гигиенических правил </t>
  </si>
  <si>
    <t>Правильность ведения финансово-хозяйственной деятельности</t>
  </si>
  <si>
    <t>Предоставление информации о проделанной работе  по устранению нарушений</t>
  </si>
  <si>
    <t>Качество осуществления финансовой деятельности</t>
  </si>
  <si>
    <t>Соблюдение трудовой дисциплины</t>
  </si>
  <si>
    <t>Уровень исполнительской дисциплины</t>
  </si>
  <si>
    <t xml:space="preserve">Мероприятия, проводимые в учреждении по охране труда </t>
  </si>
  <si>
    <t>Участие учреждения и его сотрудников во всероссийских, республиканских конкурсах профессионального мастерства</t>
  </si>
  <si>
    <t>Деятельность учреждений по социальной реабилитации и жизнеустройству несовершеннолетних</t>
  </si>
  <si>
    <t>Организация полноценного питания</t>
  </si>
  <si>
    <t>Выполнение / невыполнение физиологических норм суточной потребности в пищевых веществах и энергии</t>
  </si>
  <si>
    <t>1.18.</t>
  </si>
  <si>
    <t>Результаты анкетного опроса граждан о качестве и доступности предоставления социальных услуг в учреждении</t>
  </si>
  <si>
    <t>Правильность планирования закупочной деятельности</t>
  </si>
  <si>
    <t>Подготовительные мероприятия к работе в осенне-зимнем отопительном сезоне</t>
  </si>
  <si>
    <t>Повышение энергетической эффективности</t>
  </si>
  <si>
    <t>Отсутствие  просроченной дебиторской и кредиторской задолженности  в течение отчетного периода</t>
  </si>
  <si>
    <t>Достижение целевых показателей повышения размера заработной платы отдельных категорий работников учреждений социальной защиты населения, установленных указами Президента Российской Федерации от 7 мая 2012 г. № 597 и от 28 декабря 2012 г. № 1688, в соответствии с планом мероприятий «дорожной карты»</t>
  </si>
  <si>
    <t>1.2.1.</t>
  </si>
  <si>
    <t>1.2.2.</t>
  </si>
  <si>
    <t>1.2.3.</t>
  </si>
  <si>
    <t>1.2.4.</t>
  </si>
  <si>
    <t>1.3.1.</t>
  </si>
  <si>
    <t>1.3.2.</t>
  </si>
  <si>
    <t>1.3.3.</t>
  </si>
  <si>
    <t>1.6.1.</t>
  </si>
  <si>
    <t>1.6.2.</t>
  </si>
  <si>
    <t>1.7.1.</t>
  </si>
  <si>
    <t>1.7.2.</t>
  </si>
  <si>
    <t>1.7.3.</t>
  </si>
  <si>
    <t>1.8.1.</t>
  </si>
  <si>
    <t>1.8.2.</t>
  </si>
  <si>
    <t>1.9.1.</t>
  </si>
  <si>
    <t>1.9.2.</t>
  </si>
  <si>
    <t>2.3.1.</t>
  </si>
  <si>
    <t>2.3.2.</t>
  </si>
  <si>
    <t>2.5.1.</t>
  </si>
  <si>
    <t>2.5.2.</t>
  </si>
  <si>
    <t>3.2.1.</t>
  </si>
  <si>
    <t>3.2.2.</t>
  </si>
  <si>
    <t>3.2.3.</t>
  </si>
  <si>
    <t>3.3.</t>
  </si>
  <si>
    <t>3.2.4.</t>
  </si>
  <si>
    <t>1.3.4.</t>
  </si>
  <si>
    <t>Процент педагогических и медицинских сотрудников, имеющих квалификационные категории (в учреждениях, имеющих данных сотрудников) от общего числа педагогических  и медицинских  работников</t>
  </si>
  <si>
    <t>Процент педагогических и медицинских сотрудников, имеющих действующий сертификат  (удостоверение) о повышении квалификации  (в учреждениях, имеющих данных сотрудников) от общего числа медицинских и педагогических работников</t>
  </si>
  <si>
    <t>Наличие / отсутствие в учреждении несчастных случаев на производстве</t>
  </si>
  <si>
    <t>Принятие мер по предупреждению коррупции</t>
  </si>
  <si>
    <t xml:space="preserve">1) наличие:
а) разработанной и утвержденной Антикоррупционной политики;
б) Положения по урегулированию конфликта интересов;
2) назначение ответственного за противодействие коррупции в учреждении;
3) введение антикоррупционных положений в трудовые договоры и должностные инструкции работников;
4) ознакомление работников с вышеназванными документами;
5) информирование работников
</t>
  </si>
  <si>
    <t>Доступность и полнота информации о поставщике социальных услуг на официальном сайте в информационно-телекоммуникационной сети «Интернет»</t>
  </si>
  <si>
    <t>Соблюдение сроков размещения информации на официальнм сайте Российской Федерации для размещения информации о размещении заказов (zakupki.gov.ru)</t>
  </si>
  <si>
    <t>Проведение закупок товаров, работ и услуг путем проведения электронных аукционов, конкурсов, запросов котировок, запросов предложекний, закупок у единственного поставщика</t>
  </si>
  <si>
    <t>2.2.1.</t>
  </si>
  <si>
    <t>2.2.2.</t>
  </si>
  <si>
    <t>Использование и внедрение в деятельность учреждения новых социальных технологий (методов и форм) по социальному обслуживанию населения</t>
  </si>
  <si>
    <t>Соблюдение мер антитерорристической защищенности</t>
  </si>
  <si>
    <t>Оснащенность учреждения техническими средствами обеспечения комплексной безопасности (АПС, СОУЭ, ПАК "Стрелец-Мониторинг", система видеонаблюдения)</t>
  </si>
  <si>
    <t>Работы по содержанию зданий, сооружений, территории учреждений</t>
  </si>
  <si>
    <t>Готовность подвижного состава (количество транспортных средств находящихся в технически исправном состоянии)</t>
  </si>
  <si>
    <t>Выполнение плановых мероприятий 
в области энергосбережения и повышения энергетической эффективности</t>
  </si>
  <si>
    <t>Создание в учреждении условий для доступа инвалидов и других маломобильных групп населения</t>
  </si>
  <si>
    <t>Организация аттестации лиц ответственных за обеспечение пожарной безопасности</t>
  </si>
  <si>
    <t xml:space="preserve">Информирование населения о социальных услугах, предоставляемых организациями социального обслуживания населения </t>
  </si>
  <si>
    <t>1.11.</t>
  </si>
  <si>
    <t>1.12.1.</t>
  </si>
  <si>
    <t>1.12.2.</t>
  </si>
  <si>
    <t>1.12.3.</t>
  </si>
  <si>
    <t>3.2.5.</t>
  </si>
  <si>
    <t>ИТОГО ПО II РАЗДЕЛУ</t>
  </si>
  <si>
    <t>ИТОГОВОЕ  КОЛИЧЕСТВО БАЛЛОВ</t>
  </si>
  <si>
    <t>СРЕДНИЙ БАЛЛ</t>
  </si>
  <si>
    <t>РЕЙТИНГ</t>
  </si>
  <si>
    <t>ГБУ РМЭ «Комплексный центр социального обслуживания населения в городе Йошкар-Оле»</t>
  </si>
  <si>
    <t>ГБУ РМЭ «Комплексный центр социального обслуживания населения в городе Волжске»</t>
  </si>
  <si>
    <t>ГБУ РМЭ «Комплексный центр социального обслуживания населения в Волжском районе»</t>
  </si>
  <si>
    <t>ГБУ РМЭ «Комплексный центр социального обслуживания населения  в Горномарийском  районе»</t>
  </si>
  <si>
    <t>ГБУ РМЭ «Комплексный центр социального обслуживания населения в Звениговском районе»</t>
  </si>
  <si>
    <t>ГБУ РМЭ «Комплексный центр социального обслуживания населения в городе Козьмодемьянске»</t>
  </si>
  <si>
    <t>ГБУ РМЭ «Комплексный центр социального обслуживания населения в Килемарском районе»</t>
  </si>
  <si>
    <t>ГБУ РМЭ «Комплексный центр социального обслуживания населения в Куженерском районе»</t>
  </si>
  <si>
    <t>ГБУ РМЭ «Комплексный центр социального обслуживания населения в Мари-Турекском районе»</t>
  </si>
  <si>
    <t>ГБУ РМЭ «Комплексный центр социального обслуживания населения в Медведевском районе»</t>
  </si>
  <si>
    <t>ГБУ РМЭ «Комплексный центр социального обслуживания населения в Моркинском районе»</t>
  </si>
  <si>
    <t>ГБУ РМЭ «Комплексный центр социального обслуживания населения в Новоторъяльском районе»</t>
  </si>
  <si>
    <t>ГБУ РМЭ «Комплексный центр социального обслуживания населения в Оршанском районе»</t>
  </si>
  <si>
    <t>ГБУ РМЭ «Комплексный центр социального обслуживания населения в Параньгинском районе»</t>
  </si>
  <si>
    <t>ГБУ РМЭ «Комплексный центр социального обслуживания населения в Сернурском районе»</t>
  </si>
  <si>
    <t>ГБУ РМЭ «Комплексный центр социального обслуживания населения в Советском районе»</t>
  </si>
  <si>
    <t>ГБУ РМЭ «Республиканский центр психолого-педагогической помощи населению «Доверие»</t>
  </si>
  <si>
    <t>ГБУ РМЭ «Шоя-Кузнецовский психоневрологический интернат»</t>
  </si>
  <si>
    <t>ГБУ РМЭ «Йошкар-Олинский дом-интернат для престарелых и инвалидов «Сосновая роща»</t>
  </si>
  <si>
    <t xml:space="preserve">ГБУ РМЭ «Савинский детский 
дом-интернат для умственно-отсталых детей»
</t>
  </si>
  <si>
    <t>ГБУ РМЭ «Красногорский психоневрологический интернат»</t>
  </si>
  <si>
    <t>ГБУ РМЭ «Кожласолинский психоневрологический интернат»</t>
  </si>
  <si>
    <t>ГБУ РМЭ «Психоневрологический интернат «Таир»</t>
  </si>
  <si>
    <t>ГБУ РМЭ «Кокшайский дом-интернат для престарелых и инвалидов»</t>
  </si>
  <si>
    <t>ГБУ РМЭ «Карлыганский дом-интернат для престарелых и инвалидов»</t>
  </si>
  <si>
    <t>ГБУ РМЭ «Красностекловарский психоневрологический интернат»</t>
  </si>
  <si>
    <t>ГБУ РМЭ «Зеленогорский психоневрологический интернат»</t>
  </si>
  <si>
    <t>ГБУ РМЭ  «Пектубаевский психоневрологический интернат»</t>
  </si>
  <si>
    <t>ГБУ РМЭ «Колянурский  дом-интернат для престарелых и инвалидов»</t>
  </si>
  <si>
    <t>ГБУ РМЭ «Кундуштурский психоневрологический интернат»</t>
  </si>
  <si>
    <t>ГАУ РМЭ "Санаторий "Кичиер"</t>
  </si>
  <si>
    <t>ГБУ РМЭ «Дом ночного пребывания»</t>
  </si>
  <si>
    <t>ГБУ РМЭ «Куженерский специальный дом для одиноких престарелых»</t>
  </si>
  <si>
    <t>ГБУ РМЭ «Мари-Турекский специальный дом для одиноких престарелых»</t>
  </si>
  <si>
    <t>ГБУ РМЭ «Новоторъяльский специальный дом для одиноких престарелых»</t>
  </si>
  <si>
    <t>ГБУ РМЭ «Марковский специальный дом для одиноких престарелых»</t>
  </si>
  <si>
    <t>ГБУ РМЭ «Параньгинский специальный дом для одиноких престарелых»</t>
  </si>
  <si>
    <t>ГБУ РМЭ «Казанский специальный дом  для одиноких престарелых»</t>
  </si>
  <si>
    <t>ГБУ РМЭ «Ронгинский специальный дом для одиноких престарелых»</t>
  </si>
  <si>
    <t>Наименование учреждения</t>
  </si>
  <si>
    <t>Оценка учреждения</t>
  </si>
  <si>
    <t>Оценка руководителя</t>
  </si>
  <si>
    <t>Итоговая оценка</t>
  </si>
  <si>
    <t>Рейтинг</t>
  </si>
  <si>
    <t>Комплексные центры социального обслуживания населения</t>
  </si>
  <si>
    <t>ГБУ РМЭ «Комплексный центр социального обслуживания населения в Юринском районе»</t>
  </si>
  <si>
    <t>Стационарные учреждения</t>
  </si>
  <si>
    <t>ГБУ РМЭ «Савинский детский 
дом-интернат для умственно-отсталых детей»</t>
  </si>
  <si>
    <t>ГАУ РМЭ «Санаторий «Кичиер»</t>
  </si>
  <si>
    <t xml:space="preserve">Специальные дома для одиноких престарелых </t>
  </si>
  <si>
    <t>ГБУ РМЭ «Изи-Шургинский специальный дом для одиноких престарелых»</t>
  </si>
  <si>
    <t>ГБУ РМЭ «Суходольский специальный
дом для одиноких престарелых»</t>
  </si>
  <si>
    <t>Учреждения социального обслуживания семьи и детей</t>
  </si>
  <si>
    <t>ГБУ РМЭ «Йошкар-Олинский реабилитационный центр для детей и подростков с ограниченными возможностями»</t>
  </si>
  <si>
    <t>ГКУ РМЭ «Волжский социально-реабилитационный центр для несовершеннолетних»</t>
  </si>
  <si>
    <t>ГБУ РМЭ «Волжский реабилитационный центр для детей и подростков с ограниченными возможностями»</t>
  </si>
  <si>
    <t>ГКУ РМЭ «Моркинский социально-реабилитационный центр для несовершеннолетних»</t>
  </si>
  <si>
    <t>ГКУ РМЭ «Центр предоставления мер социальной поддержки населению в городе Йошкар-Оле Республики Марий Эл»</t>
  </si>
  <si>
    <t>ГКУ РМЭ «Центр предоставления мер социальной поддержки населению в городе Волжске Республики Марий Эл»</t>
  </si>
  <si>
    <t>ГКУ РМЭ «Центр предоставления мер социальной поддержки населению в Вожском районе Республики Марий Эл»</t>
  </si>
  <si>
    <t>ГКУ РМЭ «Центр предоставления мер социальной поддержки населению в Горномарийском районе Республики Марий Эл»</t>
  </si>
  <si>
    <t>ГКУ РМЭ «Центр предоставления мер социальной поддержки населению в Звениговском районе Республики Марий Эл»</t>
  </si>
  <si>
    <t>ГКУ РМЭ «Центр предоставления мер социальной поддержки населению в городе Козьмодемьянске Республики Марий Эл»</t>
  </si>
  <si>
    <t>ГКУ РМЭ «Центр предоставления мер социальной поддержки населению в Килемарском районе Республики Марий Эл»</t>
  </si>
  <si>
    <t>ГКУ РМЭ «Центр предоставления мер социальной поддержки населению в Куженерском районе Республики Марий Эл»</t>
  </si>
  <si>
    <t>ГКУ РМЭ «Центр предоставления мер социальной поддержки населению в Мари-Турекском районе Республики Марий Эл»</t>
  </si>
  <si>
    <t>ГКУ РМЭ «Центр предоставления мер социальной поддержки населению в Медведевском районе Республики Марий Эл»</t>
  </si>
  <si>
    <t>ГКУ РМЭ «Центр предоставления мер социальной поддержки населению в Моркинском районе Республики Марий Эл»</t>
  </si>
  <si>
    <t>ГКУ РМЭ «Центр предоставления мер социальной поддержки населению в городе Волжске 
Республики Марий Эл»</t>
  </si>
  <si>
    <t>ГКУ РМЭ «Центр предоставления мер социальной поддержки населению в Вожском районе 
Республики Марий Эл»</t>
  </si>
  <si>
    <t>ГКУ РМЭ «Центр предоставления мер социальной поддержки населению в Новоторъяльском районе Республики Марий Эл»</t>
  </si>
  <si>
    <t>ГКУ РМЭ «Центр предоставления мер социальной поддержки населению в Оршанском районе Республики Марий Эл»</t>
  </si>
  <si>
    <t>ГКУ РМЭ «Центр предоставления мер социальной поддержки населению в Параньгинском районе Республики Марий Эл»</t>
  </si>
  <si>
    <t>ГКУ РМЭ «Центр предоставления мер социальной поддержки населению в Сернурском районе Республики Марий Эл»</t>
  </si>
  <si>
    <t>ГКУ РМЭ «Центр предоставления мер социальной поддержки населению в Советском районе Республики Марий Эл»</t>
  </si>
  <si>
    <t>ГКУ РМЭ «Центр предоставления мер социальной поддержки населению в Юринском районе Республики Марий Эл»</t>
  </si>
  <si>
    <t>Центры предоставления мер социальной поддержки населению</t>
  </si>
  <si>
    <t>ГКУ РМЭ «Центр предоставления мер социальной поддержки населению в Горномарийском районе 
Республики Марий Эл»</t>
  </si>
  <si>
    <t>ГКУ РМЭ «Центр предоставления мер социальной поддержки населению в Новоторъяльском районе 
Республики Марий Эл»</t>
  </si>
  <si>
    <t>ГКУ РМЭ «Центр предоставления мер социальной поддержки населению в Параньгинском районе 
Республики Марий Эл»</t>
  </si>
  <si>
    <t>Выполнение/ невыполнение требований законодательства, предъявляемых к формированию и размещению в единой информационной системе планов-графиков размещения заказов на поставки товаров, выполнение работ, оказание услуг для нужд заказчиков</t>
  </si>
  <si>
    <t>Выполнение/ невыполнение требований законодательства, предъявляемых к формированию и размещению в единой информационной системе планов закупок товаров (работ, услуг)</t>
  </si>
  <si>
    <t>ГКУ РМЭ «Социально-реабилитационный центр для несовершеннолетних «Журавушка»</t>
  </si>
  <si>
    <t>ОЦЕНКА ЭФФЕКТИВНОСТИ ДЕЯТЕЛЬНОСТИ ЦЕНТРОВ ПРЕДОСТАВЛЕНИЯ МЕР СОЦИАЛЬНОЙ ПОДДЕРЖКИ НАСЕЛЕНИЮ СИСТЕМЫ СОЦИАЛЬНОЙ ЗАЩИТЫ НАСЕЛЕНИЯ РЕСПУБЛИКИ МАРИЙ ЭЛ 
по итогам 2018 г.</t>
  </si>
  <si>
    <t xml:space="preserve">Количество получивших социальные (государственные) услуги от численности обратившихся за получением социальных (государственных) услуг </t>
  </si>
  <si>
    <t xml:space="preserve">Численность семей с детьми, находящихся в социально опасном положении, снятых с учета в связи с улучшением положения в семье, от общей численности семей с детьми, находящихся в социально опасном положении, снятых с учета </t>
  </si>
  <si>
    <t xml:space="preserve">Удовлетворенность граждан  качеством  и доступностью предоставления социальных (государственных) услуг </t>
  </si>
  <si>
    <t>Проведение в учреждении анкетных опросов на предмет удовлетворенности гражданами количеством и качеством предоставляемых социальных ()государственных) услуг</t>
  </si>
  <si>
    <t>Соблюдение сроков публикации по документам, содержащим плановые показатели деятельности 
(для центров предоставления мер социальной поддержки - информация 
о показателях бюджетной сметы;
для ГКУ - информация 
о государственном задании и его исполнении, информация 
о показателях бюджетной сметы;
для ГБУ и ГАУ - информация 
о государственном задании и его исполнении, информация о плане финансово-хозяйственной деятельности, информация 
об операциях с целевыми 
средствами из бюджета) 
на официальном сайте bus.gov.ru 
в сети Интернет</t>
  </si>
  <si>
    <t>Наличие в учреждении информационных стендов, содержащих информацию о  перечне предоставляемых социальных (государственных) услуг, порядке, правилах и условиях их предоставления в соответствии с действующим законодательством</t>
  </si>
  <si>
    <t xml:space="preserve">Разработка специалистами учреждения информационных материалов (брошюр, рекомендаций, публикаций и т.п.) по направлениям деятельности </t>
  </si>
  <si>
    <t>1.12.4.</t>
  </si>
  <si>
    <t>Проведение мероприятий (семинары, круглые столы, концерты, открытые занятия и т.д.)  по направлениям деятельности учреждения</t>
  </si>
  <si>
    <t>1.13.1.</t>
  </si>
  <si>
    <t>1.13.2.</t>
  </si>
  <si>
    <t>Достижение позитивных результатов при применении новых технологий социального обслуживания населения, разработанных или внедренных в работу учреждения</t>
  </si>
  <si>
    <t>1.14.1</t>
  </si>
  <si>
    <t>Внедрение в деятельность учреждения технологий развивающего ухода</t>
  </si>
  <si>
    <t>Доля воспитанников учреждения, переведенных из отделения "Милосердия" в отделения психолого-педагогической и социально-трудовой реабилитации</t>
  </si>
  <si>
    <t>1.14.2.</t>
  </si>
  <si>
    <t>Организация питания воспитанников отделения "Милосердия" вне кровати</t>
  </si>
  <si>
    <t>1.14.3.</t>
  </si>
  <si>
    <t>Организация условий для игры и/или занятий вне кровати для воспитанников отделения "Милосердия"</t>
  </si>
  <si>
    <t>Контроль за качеством проведения закупок товаров, работ и услуг</t>
  </si>
  <si>
    <t>Полнота, грамотность и соблюдение сроков предоставления отчетов по различным направлениям деятельности учреждения</t>
  </si>
  <si>
    <t>1.17.1.</t>
  </si>
  <si>
    <t>Численность детей, направленных на семейные формы устройства</t>
  </si>
  <si>
    <t>1.17.2.</t>
  </si>
  <si>
    <t>Доля воспитанников, направленных после достижения возраста 18 лет из учреждения в психоневрологические интернаты для взрослых, в общем числе воспитанников, выбывших из учреждения в связи с достижением 18 лет</t>
  </si>
  <si>
    <t>1.17.3</t>
  </si>
  <si>
    <t xml:space="preserve">Работа службы социального сопровождения </t>
  </si>
  <si>
    <t>Деятельность учреждения по переводу воспитанников с условий круглосуточного пребывания на пятидневное и дневное  пребывание</t>
  </si>
  <si>
    <t>Доля воспитанников учреждения, переведенных с условий круглосуточного пребывания на пятидневное и дневное  пребывание</t>
  </si>
  <si>
    <t>1.19.</t>
  </si>
  <si>
    <t>Организация клубной и кружковой работы в учреждении</t>
  </si>
  <si>
    <t xml:space="preserve">Проведение  клубной и кружковой работы </t>
  </si>
  <si>
    <t>1.20.</t>
  </si>
  <si>
    <t>1.21.</t>
  </si>
  <si>
    <t>1.22.</t>
  </si>
  <si>
    <t xml:space="preserve">Отсутсвие случаев самовольных уходов воспитанников из учреждений </t>
  </si>
  <si>
    <t xml:space="preserve">Отсутсвие/наличие случаев самовольных уходов воспитанников из учреждений </t>
  </si>
  <si>
    <t>1.23.</t>
  </si>
  <si>
    <t>Внедрение в деятельность учреждения дополнительных социальных услуг и иной приносящей доход деятельности</t>
  </si>
  <si>
    <t>Разработанная локальная документаци по оказанию услуг на платной основе,  востребованность данных услуг</t>
  </si>
  <si>
    <t>1.24.</t>
  </si>
  <si>
    <t>Своевременность и отсутствие нарушений в работе по приведению устава учреждения в соответствие с изменениями законодательства, а также решениями учредителя</t>
  </si>
  <si>
    <t>Приведение устава учреждения в соответствие с изменениями законодательства, а также решениями учредителя</t>
  </si>
  <si>
    <t>3.1.</t>
  </si>
  <si>
    <t>Организация аттестации лиц ответственных за эксплуатацию автотранспорта</t>
  </si>
  <si>
    <t>3.6.1.</t>
  </si>
  <si>
    <t>3.6.2.</t>
  </si>
  <si>
    <t>3.6.3.</t>
  </si>
  <si>
    <t>3.6.4.</t>
  </si>
  <si>
    <t>Проведение в учреждении аттестации рабочих мест по условиям труда (специальной оценки условий труда)</t>
  </si>
  <si>
    <t>2.3.3.</t>
  </si>
  <si>
    <t>Качество и своевременность подготовки реестров получателей мер социальной поддержки</t>
  </si>
  <si>
    <t>ОЦЕНКА ЭФФЕКТИВНОСТИ ДЕЯТЕЛЬНОСТИ СТАЦИОНАРНЫХ УЧРЕЖДЕНИЙ СИСТЕМЫ СОЦИАЛЬНОЙ ЗАЩИТЫ НАСЕЛЕНИЯ РЕСПУБЛИКИ МАРИЙ ЭЛ 
по итогам 2018 г.</t>
  </si>
  <si>
    <t xml:space="preserve"> -</t>
  </si>
  <si>
    <t>Иванова</t>
  </si>
  <si>
    <t>Ковешникова</t>
  </si>
  <si>
    <t>Коновалова</t>
  </si>
  <si>
    <t>Косолапов</t>
  </si>
  <si>
    <t>Малинина</t>
  </si>
  <si>
    <t>Наумова</t>
  </si>
  <si>
    <t>Протасова</t>
  </si>
  <si>
    <t>Сафронова</t>
  </si>
  <si>
    <t>Светлакова</t>
  </si>
  <si>
    <t>Скулкина</t>
  </si>
  <si>
    <t>Стародубцева</t>
  </si>
  <si>
    <t>Якурнова</t>
  </si>
  <si>
    <t>-</t>
  </si>
  <si>
    <t>Организация аттестации лиц ответственных за эксплуатацию тепло- и электроустановок,  машинистов котельных</t>
  </si>
  <si>
    <t>ИТОГО СРЕДНИЙ БАЛЛ ПО I РАЗДЕЛУ</t>
  </si>
  <si>
    <t>ИТОГО СРЕДНИЙ БАЛЛ ПО II РАЗДЕЛУ</t>
  </si>
  <si>
    <t>ИТОГО СРЕДНИЙ БАЛЛ ПО III РАЗДЕЛУ</t>
  </si>
  <si>
    <t>x</t>
  </si>
  <si>
    <t>X</t>
  </si>
  <si>
    <t>1-1.10</t>
  </si>
  <si>
    <t>1.11-1.24</t>
  </si>
  <si>
    <t>II</t>
  </si>
  <si>
    <t>III</t>
  </si>
  <si>
    <t>I</t>
  </si>
  <si>
    <t>вне конкурса</t>
  </si>
  <si>
    <t>Ведомость по результатам оценки эффективности деятельности учреждений системы социальной защиты населения Республики Марий Эл в 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</si>
</sst>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25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7" fontId="2" fillId="24" borderId="10" xfId="0" applyNumberFormat="1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17" fontId="1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24" borderId="10" xfId="0" applyFont="1" applyFill="1" applyBorder="1" applyAlignment="1">
      <alignment wrapText="1"/>
    </xf>
    <xf numFmtId="17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177" fontId="4" fillId="15" borderId="10" xfId="0" applyNumberFormat="1" applyFont="1" applyFill="1" applyBorder="1" applyAlignment="1">
      <alignment horizontal="center" vertical="center" wrapText="1"/>
    </xf>
    <xf numFmtId="177" fontId="4" fillId="24" borderId="10" xfId="0" applyNumberFormat="1" applyFont="1" applyFill="1" applyBorder="1" applyAlignment="1">
      <alignment horizontal="center" vertical="center" wrapText="1"/>
    </xf>
    <xf numFmtId="177" fontId="23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17" fontId="1" fillId="21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 wrapText="1"/>
    </xf>
    <xf numFmtId="17" fontId="1" fillId="24" borderId="10" xfId="0" applyNumberFormat="1" applyFont="1" applyFill="1" applyBorder="1" applyAlignment="1">
      <alignment horizontal="center" vertical="center" wrapText="1"/>
    </xf>
    <xf numFmtId="17" fontId="2" fillId="24" borderId="10" xfId="0" applyNumberFormat="1" applyFont="1" applyFill="1" applyBorder="1" applyAlignment="1">
      <alignment horizontal="center" vertical="center" wrapText="1"/>
    </xf>
    <xf numFmtId="17" fontId="2" fillId="21" borderId="10" xfId="0" applyNumberFormat="1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49" fontId="1" fillId="21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1"/>
  <sheetViews>
    <sheetView view="pageBreakPreview" zoomScale="55" zoomScaleNormal="70" zoomScaleSheetLayoutView="55" workbookViewId="0" topLeftCell="A153">
      <selection activeCell="Q180" sqref="Q180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4.57421875" style="1" customWidth="1"/>
    <col min="5" max="5" width="14.421875" style="1" customWidth="1"/>
    <col min="6" max="6" width="13.7109375" style="1" customWidth="1"/>
    <col min="7" max="7" width="13.140625" style="1" customWidth="1"/>
    <col min="8" max="8" width="12.28125" style="1" customWidth="1"/>
    <col min="9" max="9" width="11.7109375" style="1" customWidth="1"/>
    <col min="10" max="10" width="10.8515625" style="1" customWidth="1"/>
    <col min="11" max="11" width="11.28125" style="1" customWidth="1"/>
    <col min="12" max="12" width="12.28125" style="1" customWidth="1"/>
    <col min="13" max="13" width="11.00390625" style="1" customWidth="1"/>
    <col min="14" max="14" width="11.7109375" style="1" customWidth="1"/>
    <col min="15" max="15" width="12.28125" style="1" customWidth="1"/>
    <col min="16" max="16" width="13.00390625" style="1" customWidth="1"/>
    <col min="17" max="17" width="13.8515625" style="1" customWidth="1"/>
    <col min="18" max="18" width="12.00390625" style="1" customWidth="1"/>
    <col min="19" max="19" width="11.7109375" style="1" customWidth="1"/>
    <col min="20" max="20" width="13.421875" style="1" customWidth="1"/>
    <col min="21" max="16384" width="9.140625" style="1" customWidth="1"/>
  </cols>
  <sheetData>
    <row r="1" spans="1:20" ht="60" customHeight="1">
      <c r="A1" s="64" t="s">
        <v>204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3" spans="1:20" ht="326.25" customHeight="1">
      <c r="A3" s="12" t="s">
        <v>0</v>
      </c>
      <c r="B3" s="12" t="s">
        <v>7</v>
      </c>
      <c r="C3" s="12" t="s">
        <v>8</v>
      </c>
      <c r="D3" s="13" t="s">
        <v>178</v>
      </c>
      <c r="E3" s="13" t="s">
        <v>189</v>
      </c>
      <c r="F3" s="13" t="s">
        <v>190</v>
      </c>
      <c r="G3" s="13" t="s">
        <v>181</v>
      </c>
      <c r="H3" s="13" t="s">
        <v>182</v>
      </c>
      <c r="I3" s="13" t="s">
        <v>183</v>
      </c>
      <c r="J3" s="13" t="s">
        <v>184</v>
      </c>
      <c r="K3" s="13" t="s">
        <v>185</v>
      </c>
      <c r="L3" s="13" t="s">
        <v>186</v>
      </c>
      <c r="M3" s="13" t="s">
        <v>187</v>
      </c>
      <c r="N3" s="13" t="s">
        <v>188</v>
      </c>
      <c r="O3" s="13" t="s">
        <v>191</v>
      </c>
      <c r="P3" s="13" t="s">
        <v>192</v>
      </c>
      <c r="Q3" s="13" t="s">
        <v>193</v>
      </c>
      <c r="R3" s="13" t="s">
        <v>194</v>
      </c>
      <c r="S3" s="13" t="s">
        <v>195</v>
      </c>
      <c r="T3" s="13" t="s">
        <v>196</v>
      </c>
    </row>
    <row r="4" spans="1:20" s="14" customFormat="1" ht="18.7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s="14" customFormat="1" ht="51.75" customHeight="1">
      <c r="A5" s="71" t="s">
        <v>27</v>
      </c>
      <c r="B5" s="71" t="s">
        <v>2</v>
      </c>
      <c r="C5" s="71" t="s">
        <v>10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</row>
    <row r="6" spans="1:20" s="14" customFormat="1" ht="51.75" customHeight="1">
      <c r="A6" s="71"/>
      <c r="B6" s="71"/>
      <c r="C6" s="71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spans="1:20" s="14" customFormat="1" ht="51.75" customHeight="1">
      <c r="A7" s="66" t="s">
        <v>67</v>
      </c>
      <c r="B7" s="72" t="s">
        <v>3</v>
      </c>
      <c r="C7" s="66" t="s">
        <v>48</v>
      </c>
      <c r="D7" s="79">
        <v>10</v>
      </c>
      <c r="E7" s="79">
        <v>5</v>
      </c>
      <c r="F7" s="79">
        <v>10</v>
      </c>
      <c r="G7" s="79">
        <v>5</v>
      </c>
      <c r="H7" s="79">
        <v>10</v>
      </c>
      <c r="I7" s="79">
        <v>10</v>
      </c>
      <c r="J7" s="79">
        <v>10</v>
      </c>
      <c r="K7" s="79">
        <v>10</v>
      </c>
      <c r="L7" s="79">
        <v>10</v>
      </c>
      <c r="M7" s="79">
        <v>10</v>
      </c>
      <c r="N7" s="79">
        <v>10</v>
      </c>
      <c r="O7" s="79">
        <v>10</v>
      </c>
      <c r="P7" s="79">
        <v>10</v>
      </c>
      <c r="Q7" s="79">
        <v>10</v>
      </c>
      <c r="R7" s="79">
        <v>10</v>
      </c>
      <c r="S7" s="79">
        <v>10</v>
      </c>
      <c r="T7" s="79">
        <v>10</v>
      </c>
    </row>
    <row r="8" spans="1:20" s="14" customFormat="1" ht="51.75" customHeight="1">
      <c r="A8" s="66"/>
      <c r="B8" s="73"/>
      <c r="C8" s="66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 s="14" customFormat="1" ht="51.75" customHeight="1">
      <c r="A9" s="66" t="s">
        <v>68</v>
      </c>
      <c r="B9" s="73"/>
      <c r="C9" s="66" t="s">
        <v>49</v>
      </c>
      <c r="D9" s="72" t="s">
        <v>271</v>
      </c>
      <c r="E9" s="72" t="s">
        <v>271</v>
      </c>
      <c r="F9" s="72" t="s">
        <v>271</v>
      </c>
      <c r="G9" s="72" t="s">
        <v>271</v>
      </c>
      <c r="H9" s="72" t="s">
        <v>271</v>
      </c>
      <c r="I9" s="72" t="s">
        <v>271</v>
      </c>
      <c r="J9" s="72" t="s">
        <v>271</v>
      </c>
      <c r="K9" s="72" t="s">
        <v>271</v>
      </c>
      <c r="L9" s="72" t="s">
        <v>271</v>
      </c>
      <c r="M9" s="72" t="s">
        <v>271</v>
      </c>
      <c r="N9" s="72" t="s">
        <v>271</v>
      </c>
      <c r="O9" s="72" t="s">
        <v>271</v>
      </c>
      <c r="P9" s="72" t="s">
        <v>271</v>
      </c>
      <c r="Q9" s="72" t="s">
        <v>271</v>
      </c>
      <c r="R9" s="72" t="s">
        <v>271</v>
      </c>
      <c r="S9" s="72" t="s">
        <v>271</v>
      </c>
      <c r="T9" s="72" t="s">
        <v>271</v>
      </c>
    </row>
    <row r="10" spans="1:20" s="14" customFormat="1" ht="51.75" customHeight="1">
      <c r="A10" s="66"/>
      <c r="B10" s="73"/>
      <c r="C10" s="66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s="14" customFormat="1" ht="51.75" customHeight="1">
      <c r="A11" s="67" t="s">
        <v>69</v>
      </c>
      <c r="B11" s="73"/>
      <c r="C11" s="69" t="s">
        <v>63</v>
      </c>
      <c r="D11" s="79">
        <v>10</v>
      </c>
      <c r="E11" s="79">
        <v>10</v>
      </c>
      <c r="F11" s="79">
        <v>10</v>
      </c>
      <c r="G11" s="79">
        <v>10</v>
      </c>
      <c r="H11" s="79">
        <v>10</v>
      </c>
      <c r="I11" s="79">
        <v>10</v>
      </c>
      <c r="J11" s="79">
        <v>10</v>
      </c>
      <c r="K11" s="79">
        <v>10</v>
      </c>
      <c r="L11" s="79">
        <v>10</v>
      </c>
      <c r="M11" s="79">
        <v>10</v>
      </c>
      <c r="N11" s="79">
        <v>10</v>
      </c>
      <c r="O11" s="79">
        <v>10</v>
      </c>
      <c r="P11" s="79">
        <v>10</v>
      </c>
      <c r="Q11" s="79">
        <v>10</v>
      </c>
      <c r="R11" s="79">
        <v>10</v>
      </c>
      <c r="S11" s="79">
        <v>10</v>
      </c>
      <c r="T11" s="79">
        <v>10</v>
      </c>
    </row>
    <row r="12" spans="1:20" s="14" customFormat="1" ht="51.75" customHeight="1">
      <c r="A12" s="66"/>
      <c r="B12" s="73"/>
      <c r="C12" s="6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 s="14" customFormat="1" ht="51.75" customHeight="1">
      <c r="A13" s="66" t="s">
        <v>70</v>
      </c>
      <c r="B13" s="73"/>
      <c r="C13" s="76" t="s">
        <v>104</v>
      </c>
      <c r="D13" s="79">
        <v>10</v>
      </c>
      <c r="E13" s="79">
        <v>10</v>
      </c>
      <c r="F13" s="79">
        <v>10</v>
      </c>
      <c r="G13" s="79">
        <v>10</v>
      </c>
      <c r="H13" s="79">
        <v>10</v>
      </c>
      <c r="I13" s="79">
        <v>10</v>
      </c>
      <c r="J13" s="79">
        <v>10</v>
      </c>
      <c r="K13" s="79">
        <v>10</v>
      </c>
      <c r="L13" s="79">
        <v>10</v>
      </c>
      <c r="M13" s="79">
        <v>10</v>
      </c>
      <c r="N13" s="79">
        <v>10</v>
      </c>
      <c r="O13" s="79">
        <v>10</v>
      </c>
      <c r="P13" s="79">
        <v>10</v>
      </c>
      <c r="Q13" s="79">
        <v>10</v>
      </c>
      <c r="R13" s="79">
        <v>10</v>
      </c>
      <c r="S13" s="79">
        <v>10</v>
      </c>
      <c r="T13" s="79">
        <v>10</v>
      </c>
    </row>
    <row r="14" spans="1:20" s="14" customFormat="1" ht="51.75" customHeight="1">
      <c r="A14" s="66"/>
      <c r="B14" s="74"/>
      <c r="C14" s="76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</row>
    <row r="15" spans="1:20" s="14" customFormat="1" ht="51.75" customHeight="1">
      <c r="A15" s="66" t="s">
        <v>71</v>
      </c>
      <c r="B15" s="66" t="s">
        <v>4</v>
      </c>
      <c r="C15" s="66" t="s">
        <v>105</v>
      </c>
      <c r="D15" s="79">
        <v>10</v>
      </c>
      <c r="E15" s="79">
        <v>10</v>
      </c>
      <c r="F15" s="79">
        <v>10</v>
      </c>
      <c r="G15" s="79">
        <v>10</v>
      </c>
      <c r="H15" s="79">
        <v>10</v>
      </c>
      <c r="I15" s="79">
        <v>10</v>
      </c>
      <c r="J15" s="79">
        <v>10</v>
      </c>
      <c r="K15" s="79">
        <v>10</v>
      </c>
      <c r="L15" s="79">
        <v>10</v>
      </c>
      <c r="M15" s="79">
        <v>10</v>
      </c>
      <c r="N15" s="79">
        <v>10</v>
      </c>
      <c r="O15" s="79">
        <v>10</v>
      </c>
      <c r="P15" s="79">
        <v>10</v>
      </c>
      <c r="Q15" s="79">
        <v>10</v>
      </c>
      <c r="R15" s="79">
        <v>10</v>
      </c>
      <c r="S15" s="79">
        <v>10</v>
      </c>
      <c r="T15" s="79">
        <v>10</v>
      </c>
    </row>
    <row r="16" spans="1:20" s="14" customFormat="1" ht="78" customHeight="1">
      <c r="A16" s="66"/>
      <c r="B16" s="66"/>
      <c r="C16" s="66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</row>
    <row r="17" spans="1:20" s="14" customFormat="1" ht="51.75" customHeight="1">
      <c r="A17" s="66" t="s">
        <v>72</v>
      </c>
      <c r="B17" s="66"/>
      <c r="C17" s="69" t="s">
        <v>106</v>
      </c>
      <c r="D17" s="79">
        <v>10</v>
      </c>
      <c r="E17" s="79">
        <v>10</v>
      </c>
      <c r="F17" s="79">
        <v>10</v>
      </c>
      <c r="G17" s="79">
        <v>10</v>
      </c>
      <c r="H17" s="79">
        <v>10</v>
      </c>
      <c r="I17" s="79">
        <v>10</v>
      </c>
      <c r="J17" s="79">
        <v>10</v>
      </c>
      <c r="K17" s="79">
        <v>10</v>
      </c>
      <c r="L17" s="79">
        <v>10</v>
      </c>
      <c r="M17" s="79">
        <v>10</v>
      </c>
      <c r="N17" s="79">
        <v>10</v>
      </c>
      <c r="O17" s="79">
        <v>10</v>
      </c>
      <c r="P17" s="79">
        <v>10</v>
      </c>
      <c r="Q17" s="79">
        <v>10</v>
      </c>
      <c r="R17" s="79">
        <v>10</v>
      </c>
      <c r="S17" s="79">
        <v>10</v>
      </c>
      <c r="T17" s="79">
        <v>10</v>
      </c>
    </row>
    <row r="18" spans="1:20" s="14" customFormat="1" ht="51.75" customHeight="1">
      <c r="A18" s="66"/>
      <c r="B18" s="66"/>
      <c r="C18" s="6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 s="14" customFormat="1" ht="51.75" customHeight="1">
      <c r="A19" s="66" t="s">
        <v>73</v>
      </c>
      <c r="B19" s="66"/>
      <c r="C19" s="69" t="s">
        <v>107</v>
      </c>
      <c r="D19" s="79">
        <v>10</v>
      </c>
      <c r="E19" s="79">
        <v>10</v>
      </c>
      <c r="F19" s="79">
        <v>10</v>
      </c>
      <c r="G19" s="79">
        <v>10</v>
      </c>
      <c r="H19" s="79">
        <v>10</v>
      </c>
      <c r="I19" s="79">
        <v>10</v>
      </c>
      <c r="J19" s="79">
        <v>10</v>
      </c>
      <c r="K19" s="79">
        <v>10</v>
      </c>
      <c r="L19" s="79">
        <v>10</v>
      </c>
      <c r="M19" s="79">
        <v>10</v>
      </c>
      <c r="N19" s="79">
        <v>10</v>
      </c>
      <c r="O19" s="79">
        <v>10</v>
      </c>
      <c r="P19" s="79">
        <v>10</v>
      </c>
      <c r="Q19" s="79">
        <v>10</v>
      </c>
      <c r="R19" s="79">
        <v>10</v>
      </c>
      <c r="S19" s="79">
        <v>10</v>
      </c>
      <c r="T19" s="79">
        <v>10</v>
      </c>
    </row>
    <row r="20" spans="1:20" s="14" customFormat="1" ht="51.75" customHeight="1">
      <c r="A20" s="66"/>
      <c r="B20" s="66"/>
      <c r="C20" s="6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</row>
    <row r="21" spans="1:20" s="14" customFormat="1" ht="51.75" customHeight="1">
      <c r="A21" s="66" t="s">
        <v>92</v>
      </c>
      <c r="B21" s="66"/>
      <c r="C21" s="66" t="s">
        <v>28</v>
      </c>
      <c r="D21" s="79">
        <v>10</v>
      </c>
      <c r="E21" s="79">
        <v>10</v>
      </c>
      <c r="F21" s="79">
        <v>10</v>
      </c>
      <c r="G21" s="79">
        <v>10</v>
      </c>
      <c r="H21" s="79">
        <v>10</v>
      </c>
      <c r="I21" s="79">
        <v>10</v>
      </c>
      <c r="J21" s="79">
        <v>10</v>
      </c>
      <c r="K21" s="79">
        <v>10</v>
      </c>
      <c r="L21" s="79">
        <v>10</v>
      </c>
      <c r="M21" s="79">
        <v>10</v>
      </c>
      <c r="N21" s="79">
        <v>10</v>
      </c>
      <c r="O21" s="79">
        <v>10</v>
      </c>
      <c r="P21" s="79">
        <v>10</v>
      </c>
      <c r="Q21" s="79">
        <v>10</v>
      </c>
      <c r="R21" s="79">
        <v>10</v>
      </c>
      <c r="S21" s="79">
        <v>10</v>
      </c>
      <c r="T21" s="79">
        <v>10</v>
      </c>
    </row>
    <row r="22" spans="1:20" s="14" customFormat="1" ht="51.75" customHeight="1">
      <c r="A22" s="66"/>
      <c r="B22" s="66"/>
      <c r="C22" s="66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s="14" customFormat="1" ht="51.75" customHeight="1">
      <c r="A23" s="66" t="s">
        <v>29</v>
      </c>
      <c r="B23" s="66" t="s">
        <v>64</v>
      </c>
      <c r="C23" s="66" t="s">
        <v>108</v>
      </c>
      <c r="D23" s="79">
        <v>10</v>
      </c>
      <c r="E23" s="79">
        <v>10</v>
      </c>
      <c r="F23" s="79">
        <v>10</v>
      </c>
      <c r="G23" s="79">
        <v>10</v>
      </c>
      <c r="H23" s="79">
        <v>10</v>
      </c>
      <c r="I23" s="79">
        <v>10</v>
      </c>
      <c r="J23" s="79">
        <v>10</v>
      </c>
      <c r="K23" s="79">
        <v>10</v>
      </c>
      <c r="L23" s="79">
        <v>10</v>
      </c>
      <c r="M23" s="79">
        <v>10</v>
      </c>
      <c r="N23" s="79">
        <v>10</v>
      </c>
      <c r="O23" s="79">
        <v>10</v>
      </c>
      <c r="P23" s="79">
        <v>10</v>
      </c>
      <c r="Q23" s="79">
        <v>10</v>
      </c>
      <c r="R23" s="79">
        <v>10</v>
      </c>
      <c r="S23" s="79">
        <v>10</v>
      </c>
      <c r="T23" s="79">
        <v>10</v>
      </c>
    </row>
    <row r="24" spans="1:20" s="14" customFormat="1" ht="51.75" customHeight="1">
      <c r="A24" s="66"/>
      <c r="B24" s="66"/>
      <c r="C24" s="66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</row>
    <row r="25" spans="1:20" s="14" customFormat="1" ht="51.75" customHeight="1">
      <c r="A25" s="66" t="s">
        <v>31</v>
      </c>
      <c r="B25" s="66" t="s">
        <v>30</v>
      </c>
      <c r="C25" s="66" t="s">
        <v>109</v>
      </c>
      <c r="D25" s="79">
        <v>10</v>
      </c>
      <c r="E25" s="79">
        <v>10</v>
      </c>
      <c r="F25" s="79">
        <v>10</v>
      </c>
      <c r="G25" s="79">
        <v>10</v>
      </c>
      <c r="H25" s="79">
        <v>10</v>
      </c>
      <c r="I25" s="79">
        <v>10</v>
      </c>
      <c r="J25" s="79">
        <v>10</v>
      </c>
      <c r="K25" s="79">
        <v>10</v>
      </c>
      <c r="L25" s="79">
        <v>10</v>
      </c>
      <c r="M25" s="79">
        <v>10</v>
      </c>
      <c r="N25" s="79">
        <v>10</v>
      </c>
      <c r="O25" s="79">
        <v>10</v>
      </c>
      <c r="P25" s="79">
        <v>10</v>
      </c>
      <c r="Q25" s="79">
        <v>10</v>
      </c>
      <c r="R25" s="79">
        <v>10</v>
      </c>
      <c r="S25" s="79">
        <v>10</v>
      </c>
      <c r="T25" s="79">
        <v>10</v>
      </c>
    </row>
    <row r="26" spans="1:20" s="14" customFormat="1" ht="51.75" customHeight="1">
      <c r="A26" s="66"/>
      <c r="B26" s="66"/>
      <c r="C26" s="66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</row>
    <row r="27" spans="1:20" s="14" customFormat="1" ht="51.75" customHeight="1">
      <c r="A27" s="82" t="s">
        <v>74</v>
      </c>
      <c r="B27" s="71" t="s">
        <v>37</v>
      </c>
      <c r="C27" s="71" t="s">
        <v>205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s="14" customFormat="1" ht="51.75" customHeight="1">
      <c r="A28" s="82"/>
      <c r="B28" s="71"/>
      <c r="C28" s="71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</row>
    <row r="29" spans="1:20" s="14" customFormat="1" ht="51.75" customHeight="1">
      <c r="A29" s="82" t="s">
        <v>75</v>
      </c>
      <c r="B29" s="71"/>
      <c r="C29" s="71" t="s">
        <v>206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s="14" customFormat="1" ht="106.5" customHeight="1">
      <c r="A30" s="82"/>
      <c r="B30" s="71"/>
      <c r="C30" s="71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</row>
    <row r="31" spans="1:20" s="14" customFormat="1" ht="51.75" customHeight="1">
      <c r="A31" s="66" t="s">
        <v>76</v>
      </c>
      <c r="B31" s="66" t="s">
        <v>207</v>
      </c>
      <c r="C31" s="66" t="s">
        <v>61</v>
      </c>
      <c r="D31" s="91">
        <v>10</v>
      </c>
      <c r="E31" s="91">
        <v>10</v>
      </c>
      <c r="F31" s="91">
        <v>10</v>
      </c>
      <c r="G31" s="91">
        <v>10</v>
      </c>
      <c r="H31" s="91">
        <v>10</v>
      </c>
      <c r="I31" s="91">
        <v>10</v>
      </c>
      <c r="J31" s="91">
        <v>10</v>
      </c>
      <c r="K31" s="91">
        <v>10</v>
      </c>
      <c r="L31" s="91">
        <v>10</v>
      </c>
      <c r="M31" s="91">
        <v>10</v>
      </c>
      <c r="N31" s="91">
        <v>10</v>
      </c>
      <c r="O31" s="91">
        <v>10</v>
      </c>
      <c r="P31" s="91">
        <v>10</v>
      </c>
      <c r="Q31" s="91">
        <v>10</v>
      </c>
      <c r="R31" s="91">
        <v>10</v>
      </c>
      <c r="S31" s="91">
        <v>10</v>
      </c>
      <c r="T31" s="91">
        <v>10</v>
      </c>
    </row>
    <row r="32" spans="1:20" s="14" customFormat="1" ht="51.75" customHeight="1">
      <c r="A32" s="66"/>
      <c r="B32" s="66"/>
      <c r="C32" s="66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1:20" s="14" customFormat="1" ht="19.5" customHeight="1" hidden="1">
      <c r="A33" s="22"/>
      <c r="B33" s="66"/>
      <c r="C33" s="22" t="s">
        <v>266</v>
      </c>
      <c r="D33" s="22" t="s">
        <v>271</v>
      </c>
      <c r="E33" s="22" t="s">
        <v>271</v>
      </c>
      <c r="F33" s="22" t="s">
        <v>271</v>
      </c>
      <c r="G33" s="22" t="s">
        <v>271</v>
      </c>
      <c r="H33" s="22" t="s">
        <v>271</v>
      </c>
      <c r="I33" s="22" t="s">
        <v>271</v>
      </c>
      <c r="J33" s="22" t="s">
        <v>271</v>
      </c>
      <c r="K33" s="22" t="s">
        <v>271</v>
      </c>
      <c r="L33" s="22" t="s">
        <v>271</v>
      </c>
      <c r="M33" s="22" t="s">
        <v>271</v>
      </c>
      <c r="N33" s="22" t="s">
        <v>271</v>
      </c>
      <c r="O33" s="22" t="s">
        <v>271</v>
      </c>
      <c r="P33" s="22" t="s">
        <v>271</v>
      </c>
      <c r="Q33" s="22" t="s">
        <v>271</v>
      </c>
      <c r="R33" s="22" t="s">
        <v>271</v>
      </c>
      <c r="S33" s="22" t="s">
        <v>271</v>
      </c>
      <c r="T33" s="22" t="s">
        <v>271</v>
      </c>
    </row>
    <row r="34" spans="1:20" s="14" customFormat="1" ht="19.5" customHeight="1" hidden="1">
      <c r="A34" s="22"/>
      <c r="B34" s="66"/>
      <c r="C34" s="22" t="s">
        <v>270</v>
      </c>
      <c r="D34" s="4">
        <v>10</v>
      </c>
      <c r="E34" s="4">
        <v>10</v>
      </c>
      <c r="F34" s="4">
        <v>10</v>
      </c>
      <c r="G34" s="4">
        <v>10</v>
      </c>
      <c r="H34" s="4">
        <v>10</v>
      </c>
      <c r="I34" s="4">
        <v>10</v>
      </c>
      <c r="J34" s="4">
        <v>10</v>
      </c>
      <c r="K34" s="4">
        <v>10</v>
      </c>
      <c r="L34" s="4">
        <v>10</v>
      </c>
      <c r="M34" s="4">
        <v>10</v>
      </c>
      <c r="N34" s="4">
        <v>10</v>
      </c>
      <c r="O34" s="4">
        <v>10</v>
      </c>
      <c r="P34" s="4">
        <v>10</v>
      </c>
      <c r="Q34" s="4">
        <v>10</v>
      </c>
      <c r="R34" s="4">
        <v>10</v>
      </c>
      <c r="S34" s="4">
        <v>10</v>
      </c>
      <c r="T34" s="4">
        <v>10</v>
      </c>
    </row>
    <row r="35" spans="1:20" s="14" customFormat="1" ht="51.75" customHeight="1">
      <c r="A35" s="66" t="s">
        <v>77</v>
      </c>
      <c r="B35" s="66"/>
      <c r="C35" s="66" t="s">
        <v>13</v>
      </c>
      <c r="D35" s="72" t="s">
        <v>271</v>
      </c>
      <c r="E35" s="72" t="s">
        <v>271</v>
      </c>
      <c r="F35" s="72" t="s">
        <v>271</v>
      </c>
      <c r="G35" s="72" t="s">
        <v>271</v>
      </c>
      <c r="H35" s="72" t="s">
        <v>271</v>
      </c>
      <c r="I35" s="72" t="s">
        <v>271</v>
      </c>
      <c r="J35" s="72" t="s">
        <v>271</v>
      </c>
      <c r="K35" s="72" t="s">
        <v>271</v>
      </c>
      <c r="L35" s="72" t="s">
        <v>271</v>
      </c>
      <c r="M35" s="72" t="s">
        <v>271</v>
      </c>
      <c r="N35" s="72" t="s">
        <v>271</v>
      </c>
      <c r="O35" s="72" t="s">
        <v>271</v>
      </c>
      <c r="P35" s="72" t="s">
        <v>271</v>
      </c>
      <c r="Q35" s="72" t="s">
        <v>271</v>
      </c>
      <c r="R35" s="72" t="s">
        <v>271</v>
      </c>
      <c r="S35" s="72" t="s">
        <v>271</v>
      </c>
      <c r="T35" s="72" t="s">
        <v>271</v>
      </c>
    </row>
    <row r="36" spans="1:20" s="14" customFormat="1" ht="51.75" customHeight="1">
      <c r="A36" s="66"/>
      <c r="B36" s="66"/>
      <c r="C36" s="66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20" s="14" customFormat="1" ht="51.75" customHeight="1">
      <c r="A37" s="66" t="s">
        <v>78</v>
      </c>
      <c r="B37" s="66"/>
      <c r="C37" s="66" t="s">
        <v>14</v>
      </c>
      <c r="D37" s="72">
        <f>(D39+D40+D41)/3</f>
        <v>5.333333333333333</v>
      </c>
      <c r="E37" s="72">
        <f aca="true" t="shared" si="0" ref="E37:T37">(E39+E40+E41)/3</f>
        <v>6</v>
      </c>
      <c r="F37" s="72">
        <f t="shared" si="0"/>
        <v>7</v>
      </c>
      <c r="G37" s="72">
        <f t="shared" si="0"/>
        <v>6.666666666666667</v>
      </c>
      <c r="H37" s="72">
        <f t="shared" si="0"/>
        <v>7</v>
      </c>
      <c r="I37" s="72">
        <f t="shared" si="0"/>
        <v>6</v>
      </c>
      <c r="J37" s="72">
        <f t="shared" si="0"/>
        <v>7</v>
      </c>
      <c r="K37" s="72">
        <f t="shared" si="0"/>
        <v>7</v>
      </c>
      <c r="L37" s="72">
        <f t="shared" si="0"/>
        <v>6.333333333333333</v>
      </c>
      <c r="M37" s="72">
        <f t="shared" si="0"/>
        <v>6.666666666666667</v>
      </c>
      <c r="N37" s="72">
        <f t="shared" si="0"/>
        <v>7</v>
      </c>
      <c r="O37" s="72">
        <f t="shared" si="0"/>
        <v>7</v>
      </c>
      <c r="P37" s="72">
        <f t="shared" si="0"/>
        <v>7</v>
      </c>
      <c r="Q37" s="72">
        <f t="shared" si="0"/>
        <v>6.666666666666667</v>
      </c>
      <c r="R37" s="72">
        <f t="shared" si="0"/>
        <v>6.666666666666667</v>
      </c>
      <c r="S37" s="72">
        <f t="shared" si="0"/>
        <v>7</v>
      </c>
      <c r="T37" s="72">
        <f t="shared" si="0"/>
        <v>7</v>
      </c>
    </row>
    <row r="38" spans="1:20" s="14" customFormat="1" ht="110.25" customHeight="1">
      <c r="A38" s="66"/>
      <c r="B38" s="66"/>
      <c r="C38" s="6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0" s="14" customFormat="1" ht="18" customHeight="1" hidden="1">
      <c r="A39" s="22"/>
      <c r="B39" s="22"/>
      <c r="C39" s="22" t="s">
        <v>261</v>
      </c>
      <c r="D39" s="30">
        <v>4</v>
      </c>
      <c r="E39" s="30">
        <v>6</v>
      </c>
      <c r="F39" s="30">
        <v>7</v>
      </c>
      <c r="G39" s="30">
        <v>6</v>
      </c>
      <c r="H39" s="30">
        <v>7</v>
      </c>
      <c r="I39" s="30">
        <v>5</v>
      </c>
      <c r="J39" s="30">
        <v>7</v>
      </c>
      <c r="K39" s="30">
        <v>7</v>
      </c>
      <c r="L39" s="30">
        <v>6</v>
      </c>
      <c r="M39" s="30">
        <v>7</v>
      </c>
      <c r="N39" s="30">
        <v>7</v>
      </c>
      <c r="O39" s="30">
        <v>7</v>
      </c>
      <c r="P39" s="30">
        <v>7</v>
      </c>
      <c r="Q39" s="30">
        <v>6</v>
      </c>
      <c r="R39" s="30">
        <v>6</v>
      </c>
      <c r="S39" s="30">
        <v>7</v>
      </c>
      <c r="T39" s="30">
        <v>7</v>
      </c>
    </row>
    <row r="40" spans="1:20" s="14" customFormat="1" ht="19.5" customHeight="1" hidden="1">
      <c r="A40" s="22"/>
      <c r="B40" s="22"/>
      <c r="C40" s="22" t="s">
        <v>263</v>
      </c>
      <c r="D40" s="22">
        <v>6</v>
      </c>
      <c r="E40" s="22">
        <v>6</v>
      </c>
      <c r="F40" s="22">
        <v>7</v>
      </c>
      <c r="G40" s="22">
        <v>7</v>
      </c>
      <c r="H40" s="22">
        <v>7</v>
      </c>
      <c r="I40" s="22">
        <v>7</v>
      </c>
      <c r="J40" s="22">
        <v>7</v>
      </c>
      <c r="K40" s="22">
        <v>7</v>
      </c>
      <c r="L40" s="22">
        <v>6</v>
      </c>
      <c r="M40" s="22">
        <v>7</v>
      </c>
      <c r="N40" s="22">
        <v>7</v>
      </c>
      <c r="O40" s="22">
        <v>7</v>
      </c>
      <c r="P40" s="22">
        <v>7</v>
      </c>
      <c r="Q40" s="22">
        <v>7</v>
      </c>
      <c r="R40" s="22">
        <v>7</v>
      </c>
      <c r="S40" s="22">
        <v>7</v>
      </c>
      <c r="T40" s="22">
        <v>7</v>
      </c>
    </row>
    <row r="41" spans="1:20" s="14" customFormat="1" ht="19.5" customHeight="1" hidden="1">
      <c r="A41" s="22"/>
      <c r="B41" s="22"/>
      <c r="C41" s="22" t="s">
        <v>270</v>
      </c>
      <c r="D41" s="22">
        <v>6</v>
      </c>
      <c r="E41" s="22">
        <v>6</v>
      </c>
      <c r="F41" s="22">
        <v>7</v>
      </c>
      <c r="G41" s="22">
        <v>7</v>
      </c>
      <c r="H41" s="22">
        <v>7</v>
      </c>
      <c r="I41" s="22">
        <v>6</v>
      </c>
      <c r="J41" s="22">
        <v>7</v>
      </c>
      <c r="K41" s="22">
        <v>7</v>
      </c>
      <c r="L41" s="22">
        <v>7</v>
      </c>
      <c r="M41" s="22">
        <v>6</v>
      </c>
      <c r="N41" s="22">
        <v>7</v>
      </c>
      <c r="O41" s="22">
        <v>7</v>
      </c>
      <c r="P41" s="22">
        <v>7</v>
      </c>
      <c r="Q41" s="22">
        <v>7</v>
      </c>
      <c r="R41" s="22">
        <v>7</v>
      </c>
      <c r="S41" s="22">
        <v>7</v>
      </c>
      <c r="T41" s="22">
        <v>7</v>
      </c>
    </row>
    <row r="42" spans="1:20" s="14" customFormat="1" ht="51.75" customHeight="1">
      <c r="A42" s="82" t="s">
        <v>79</v>
      </c>
      <c r="B42" s="71" t="s">
        <v>26</v>
      </c>
      <c r="C42" s="71" t="s">
        <v>25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s="14" customFormat="1" ht="51.75" customHeight="1">
      <c r="A43" s="82"/>
      <c r="B43" s="71"/>
      <c r="C43" s="71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</row>
    <row r="44" spans="1:20" s="14" customFormat="1" ht="51.75" customHeight="1">
      <c r="A44" s="82" t="s">
        <v>80</v>
      </c>
      <c r="B44" s="71"/>
      <c r="C44" s="71" t="s">
        <v>208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s="14" customFormat="1" ht="69" customHeight="1">
      <c r="A45" s="82"/>
      <c r="B45" s="71"/>
      <c r="C45" s="71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</row>
    <row r="46" spans="1:20" s="14" customFormat="1" ht="51.75" customHeight="1">
      <c r="A46" s="66" t="s">
        <v>81</v>
      </c>
      <c r="B46" s="66" t="s">
        <v>5</v>
      </c>
      <c r="C46" s="66" t="s">
        <v>209</v>
      </c>
      <c r="D46" s="60">
        <f>(D48+D49)/2</f>
        <v>6</v>
      </c>
      <c r="E46" s="60">
        <f aca="true" t="shared" si="1" ref="E46:T46">(E48+E49)/2</f>
        <v>6</v>
      </c>
      <c r="F46" s="60">
        <f t="shared" si="1"/>
        <v>6</v>
      </c>
      <c r="G46" s="60">
        <f t="shared" si="1"/>
        <v>6</v>
      </c>
      <c r="H46" s="60">
        <f t="shared" si="1"/>
        <v>6</v>
      </c>
      <c r="I46" s="60">
        <f t="shared" si="1"/>
        <v>6</v>
      </c>
      <c r="J46" s="60">
        <f t="shared" si="1"/>
        <v>6</v>
      </c>
      <c r="K46" s="60">
        <f t="shared" si="1"/>
        <v>6</v>
      </c>
      <c r="L46" s="60">
        <f t="shared" si="1"/>
        <v>6</v>
      </c>
      <c r="M46" s="60">
        <f t="shared" si="1"/>
        <v>6</v>
      </c>
      <c r="N46" s="60">
        <f t="shared" si="1"/>
        <v>6</v>
      </c>
      <c r="O46" s="60">
        <f t="shared" si="1"/>
        <v>6</v>
      </c>
      <c r="P46" s="60">
        <f t="shared" si="1"/>
        <v>6</v>
      </c>
      <c r="Q46" s="60">
        <f t="shared" si="1"/>
        <v>6</v>
      </c>
      <c r="R46" s="60">
        <f t="shared" si="1"/>
        <v>6</v>
      </c>
      <c r="S46" s="60">
        <f t="shared" si="1"/>
        <v>6</v>
      </c>
      <c r="T46" s="60">
        <f t="shared" si="1"/>
        <v>6</v>
      </c>
    </row>
    <row r="47" spans="1:20" s="14" customFormat="1" ht="303" customHeight="1">
      <c r="A47" s="66"/>
      <c r="B47" s="66"/>
      <c r="C47" s="66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1:20" s="14" customFormat="1" ht="19.5" customHeight="1" hidden="1">
      <c r="A48" s="22"/>
      <c r="B48" s="66"/>
      <c r="C48" s="22" t="s">
        <v>267</v>
      </c>
      <c r="D48" s="21">
        <v>6</v>
      </c>
      <c r="E48" s="21">
        <v>6</v>
      </c>
      <c r="F48" s="21">
        <v>6</v>
      </c>
      <c r="G48" s="21">
        <v>6</v>
      </c>
      <c r="H48" s="21">
        <v>6</v>
      </c>
      <c r="I48" s="21">
        <v>6</v>
      </c>
      <c r="J48" s="21">
        <v>6</v>
      </c>
      <c r="K48" s="21">
        <v>6</v>
      </c>
      <c r="L48" s="21">
        <v>6</v>
      </c>
      <c r="M48" s="21">
        <v>6</v>
      </c>
      <c r="N48" s="21">
        <v>6</v>
      </c>
      <c r="O48" s="21">
        <v>6</v>
      </c>
      <c r="P48" s="21">
        <v>6</v>
      </c>
      <c r="Q48" s="21">
        <v>6</v>
      </c>
      <c r="R48" s="21">
        <v>6</v>
      </c>
      <c r="S48" s="21">
        <v>6</v>
      </c>
      <c r="T48" s="21">
        <v>6</v>
      </c>
    </row>
    <row r="49" spans="1:20" s="14" customFormat="1" ht="19.5" customHeight="1" hidden="1">
      <c r="A49" s="22"/>
      <c r="B49" s="66"/>
      <c r="C49" s="22" t="s">
        <v>269</v>
      </c>
      <c r="D49" s="21">
        <v>6</v>
      </c>
      <c r="E49" s="21">
        <v>6</v>
      </c>
      <c r="F49" s="21">
        <v>6</v>
      </c>
      <c r="G49" s="21">
        <v>6</v>
      </c>
      <c r="H49" s="21">
        <v>6</v>
      </c>
      <c r="I49" s="21">
        <v>6</v>
      </c>
      <c r="J49" s="21">
        <v>6</v>
      </c>
      <c r="K49" s="21">
        <v>6</v>
      </c>
      <c r="L49" s="21">
        <v>6</v>
      </c>
      <c r="M49" s="21">
        <v>6</v>
      </c>
      <c r="N49" s="21">
        <v>6</v>
      </c>
      <c r="O49" s="21">
        <v>6</v>
      </c>
      <c r="P49" s="21">
        <v>6</v>
      </c>
      <c r="Q49" s="21">
        <v>6</v>
      </c>
      <c r="R49" s="21">
        <v>6</v>
      </c>
      <c r="S49" s="21">
        <v>6</v>
      </c>
      <c r="T49" s="21">
        <v>6</v>
      </c>
    </row>
    <row r="50" spans="1:20" s="14" customFormat="1" ht="51.75" customHeight="1">
      <c r="A50" s="66" t="s">
        <v>82</v>
      </c>
      <c r="B50" s="66"/>
      <c r="C50" s="66" t="s">
        <v>99</v>
      </c>
      <c r="D50" s="79">
        <v>6</v>
      </c>
      <c r="E50" s="79">
        <v>6</v>
      </c>
      <c r="F50" s="79">
        <v>6</v>
      </c>
      <c r="G50" s="79">
        <v>6</v>
      </c>
      <c r="H50" s="79">
        <v>6</v>
      </c>
      <c r="I50" s="79">
        <v>6</v>
      </c>
      <c r="J50" s="79">
        <v>6</v>
      </c>
      <c r="K50" s="79">
        <v>6</v>
      </c>
      <c r="L50" s="79">
        <v>6</v>
      </c>
      <c r="M50" s="79">
        <v>6</v>
      </c>
      <c r="N50" s="79">
        <v>6</v>
      </c>
      <c r="O50" s="79">
        <v>6</v>
      </c>
      <c r="P50" s="79">
        <v>6</v>
      </c>
      <c r="Q50" s="79">
        <v>6</v>
      </c>
      <c r="R50" s="79">
        <v>6</v>
      </c>
      <c r="S50" s="79">
        <v>6</v>
      </c>
      <c r="T50" s="79">
        <v>6</v>
      </c>
    </row>
    <row r="51" spans="1:20" s="14" customFormat="1" ht="51.75" customHeight="1">
      <c r="A51" s="66"/>
      <c r="B51" s="66"/>
      <c r="C51" s="66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</row>
    <row r="52" spans="1:20" s="14" customFormat="1" ht="51.75" customHeight="1">
      <c r="A52" s="66" t="s">
        <v>32</v>
      </c>
      <c r="B52" s="66" t="s">
        <v>6</v>
      </c>
      <c r="C52" s="66" t="s">
        <v>210</v>
      </c>
      <c r="D52" s="54">
        <f>(D54+D55+D56)/3</f>
        <v>6</v>
      </c>
      <c r="E52" s="54">
        <f aca="true" t="shared" si="2" ref="E52:T52">(E54+E55+E56)/3</f>
        <v>6</v>
      </c>
      <c r="F52" s="54">
        <f t="shared" si="2"/>
        <v>6</v>
      </c>
      <c r="G52" s="54">
        <f t="shared" si="2"/>
        <v>6</v>
      </c>
      <c r="H52" s="54">
        <f t="shared" si="2"/>
        <v>6</v>
      </c>
      <c r="I52" s="54">
        <f t="shared" si="2"/>
        <v>6</v>
      </c>
      <c r="J52" s="54">
        <f t="shared" si="2"/>
        <v>6</v>
      </c>
      <c r="K52" s="54">
        <f t="shared" si="2"/>
        <v>6</v>
      </c>
      <c r="L52" s="54">
        <f t="shared" si="2"/>
        <v>6</v>
      </c>
      <c r="M52" s="54">
        <f t="shared" si="2"/>
        <v>6</v>
      </c>
      <c r="N52" s="54">
        <f t="shared" si="2"/>
        <v>6</v>
      </c>
      <c r="O52" s="54">
        <f t="shared" si="2"/>
        <v>6</v>
      </c>
      <c r="P52" s="54">
        <f t="shared" si="2"/>
        <v>6</v>
      </c>
      <c r="Q52" s="54">
        <f t="shared" si="2"/>
        <v>6</v>
      </c>
      <c r="R52" s="54">
        <f t="shared" si="2"/>
        <v>6</v>
      </c>
      <c r="S52" s="54">
        <f t="shared" si="2"/>
        <v>6</v>
      </c>
      <c r="T52" s="54">
        <f t="shared" si="2"/>
        <v>6</v>
      </c>
    </row>
    <row r="53" spans="1:20" s="14" customFormat="1" ht="108" customHeight="1">
      <c r="A53" s="66"/>
      <c r="B53" s="66"/>
      <c r="C53" s="6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1:20" s="14" customFormat="1" ht="19.5" customHeight="1" hidden="1">
      <c r="A54" s="22"/>
      <c r="B54" s="22"/>
      <c r="C54" s="22" t="s">
        <v>263</v>
      </c>
      <c r="D54" s="22">
        <v>6</v>
      </c>
      <c r="E54" s="22">
        <v>6</v>
      </c>
      <c r="F54" s="22">
        <v>6</v>
      </c>
      <c r="G54" s="22">
        <v>6</v>
      </c>
      <c r="H54" s="22">
        <v>6</v>
      </c>
      <c r="I54" s="22">
        <v>6</v>
      </c>
      <c r="J54" s="22">
        <v>6</v>
      </c>
      <c r="K54" s="22">
        <v>6</v>
      </c>
      <c r="L54" s="22">
        <v>6</v>
      </c>
      <c r="M54" s="22">
        <v>6</v>
      </c>
      <c r="N54" s="22">
        <v>6</v>
      </c>
      <c r="O54" s="22">
        <v>6</v>
      </c>
      <c r="P54" s="22">
        <v>6</v>
      </c>
      <c r="Q54" s="22">
        <v>6</v>
      </c>
      <c r="R54" s="22">
        <v>6</v>
      </c>
      <c r="S54" s="22">
        <v>6</v>
      </c>
      <c r="T54" s="22">
        <v>6</v>
      </c>
    </row>
    <row r="55" spans="1:20" s="14" customFormat="1" ht="19.5" customHeight="1" hidden="1">
      <c r="A55" s="22"/>
      <c r="B55" s="22"/>
      <c r="C55" s="22" t="s">
        <v>264</v>
      </c>
      <c r="D55" s="22">
        <v>6</v>
      </c>
      <c r="E55" s="22">
        <v>6</v>
      </c>
      <c r="F55" s="22">
        <v>6</v>
      </c>
      <c r="G55" s="22">
        <v>6</v>
      </c>
      <c r="H55" s="22">
        <v>6</v>
      </c>
      <c r="I55" s="22">
        <v>6</v>
      </c>
      <c r="J55" s="22">
        <v>6</v>
      </c>
      <c r="K55" s="22">
        <v>6</v>
      </c>
      <c r="L55" s="22">
        <v>6</v>
      </c>
      <c r="M55" s="22">
        <v>6</v>
      </c>
      <c r="N55" s="22">
        <v>6</v>
      </c>
      <c r="O55" s="22">
        <v>6</v>
      </c>
      <c r="P55" s="22">
        <v>6</v>
      </c>
      <c r="Q55" s="22">
        <v>6</v>
      </c>
      <c r="R55" s="22">
        <v>6</v>
      </c>
      <c r="S55" s="22">
        <v>6</v>
      </c>
      <c r="T55" s="22">
        <v>6</v>
      </c>
    </row>
    <row r="56" spans="1:20" s="14" customFormat="1" ht="19.5" customHeight="1" hidden="1">
      <c r="A56" s="22"/>
      <c r="B56" s="22"/>
      <c r="C56" s="22" t="s">
        <v>270</v>
      </c>
      <c r="D56" s="22">
        <v>6</v>
      </c>
      <c r="E56" s="22">
        <v>6</v>
      </c>
      <c r="F56" s="22">
        <v>6</v>
      </c>
      <c r="G56" s="22">
        <v>6</v>
      </c>
      <c r="H56" s="22">
        <v>6</v>
      </c>
      <c r="I56" s="22">
        <v>6</v>
      </c>
      <c r="J56" s="22">
        <v>6</v>
      </c>
      <c r="K56" s="22">
        <v>6</v>
      </c>
      <c r="L56" s="22">
        <v>6</v>
      </c>
      <c r="M56" s="22">
        <v>6</v>
      </c>
      <c r="N56" s="22">
        <v>6</v>
      </c>
      <c r="O56" s="22">
        <v>6</v>
      </c>
      <c r="P56" s="22">
        <v>6</v>
      </c>
      <c r="Q56" s="22">
        <v>6</v>
      </c>
      <c r="R56" s="22">
        <v>6</v>
      </c>
      <c r="S56" s="22">
        <v>6</v>
      </c>
      <c r="T56" s="22">
        <v>6</v>
      </c>
    </row>
    <row r="57" spans="1:20" s="14" customFormat="1" ht="51.75" customHeight="1">
      <c r="A57" s="71" t="s">
        <v>112</v>
      </c>
      <c r="B57" s="71" t="s">
        <v>111</v>
      </c>
      <c r="C57" s="71" t="s">
        <v>98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s="14" customFormat="1" ht="66" customHeight="1">
      <c r="A58" s="71"/>
      <c r="B58" s="71"/>
      <c r="C58" s="71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1:20" s="14" customFormat="1" ht="51.75" customHeight="1">
      <c r="A59" s="66" t="s">
        <v>113</v>
      </c>
      <c r="B59" s="66" t="s">
        <v>17</v>
      </c>
      <c r="C59" s="66" t="s">
        <v>211</v>
      </c>
      <c r="D59" s="91">
        <f>(SUM(D61,D64))/2</f>
        <v>8.5</v>
      </c>
      <c r="E59" s="91">
        <f aca="true" t="shared" si="3" ref="E59:T59">(SUM(E61,E64))/2</f>
        <v>8.5</v>
      </c>
      <c r="F59" s="91">
        <f t="shared" si="3"/>
        <v>8.5</v>
      </c>
      <c r="G59" s="91">
        <f t="shared" si="3"/>
        <v>8.5</v>
      </c>
      <c r="H59" s="91">
        <f t="shared" si="3"/>
        <v>8.5</v>
      </c>
      <c r="I59" s="91">
        <f t="shared" si="3"/>
        <v>8.5</v>
      </c>
      <c r="J59" s="91">
        <f t="shared" si="3"/>
        <v>8.5</v>
      </c>
      <c r="K59" s="91">
        <f t="shared" si="3"/>
        <v>8.5</v>
      </c>
      <c r="L59" s="91">
        <f t="shared" si="3"/>
        <v>8.5</v>
      </c>
      <c r="M59" s="91">
        <f t="shared" si="3"/>
        <v>8.5</v>
      </c>
      <c r="N59" s="91">
        <f t="shared" si="3"/>
        <v>8.5</v>
      </c>
      <c r="O59" s="91">
        <f t="shared" si="3"/>
        <v>8.5</v>
      </c>
      <c r="P59" s="91">
        <f t="shared" si="3"/>
        <v>8.5</v>
      </c>
      <c r="Q59" s="91">
        <f t="shared" si="3"/>
        <v>8.5</v>
      </c>
      <c r="R59" s="91">
        <f t="shared" si="3"/>
        <v>8.5</v>
      </c>
      <c r="S59" s="91">
        <f t="shared" si="3"/>
        <v>8.5</v>
      </c>
      <c r="T59" s="91">
        <f t="shared" si="3"/>
        <v>8.5</v>
      </c>
    </row>
    <row r="60" spans="1:20" s="14" customFormat="1" ht="51.75" customHeight="1">
      <c r="A60" s="66"/>
      <c r="B60" s="66"/>
      <c r="C60" s="66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</row>
    <row r="61" spans="1:20" s="14" customFormat="1" ht="19.5" customHeight="1" hidden="1">
      <c r="A61" s="22"/>
      <c r="B61" s="66"/>
      <c r="C61" s="22" t="s">
        <v>263</v>
      </c>
      <c r="D61" s="22">
        <v>10</v>
      </c>
      <c r="E61" s="22">
        <v>10</v>
      </c>
      <c r="F61" s="22">
        <v>10</v>
      </c>
      <c r="G61" s="22">
        <v>10</v>
      </c>
      <c r="H61" s="22">
        <v>10</v>
      </c>
      <c r="I61" s="22">
        <v>10</v>
      </c>
      <c r="J61" s="22">
        <v>10</v>
      </c>
      <c r="K61" s="22">
        <v>10</v>
      </c>
      <c r="L61" s="22">
        <v>10</v>
      </c>
      <c r="M61" s="22">
        <v>10</v>
      </c>
      <c r="N61" s="22">
        <v>10</v>
      </c>
      <c r="O61" s="22">
        <v>10</v>
      </c>
      <c r="P61" s="22">
        <v>10</v>
      </c>
      <c r="Q61" s="22">
        <v>10</v>
      </c>
      <c r="R61" s="22">
        <v>10</v>
      </c>
      <c r="S61" s="22">
        <v>10</v>
      </c>
      <c r="T61" s="22">
        <v>10</v>
      </c>
    </row>
    <row r="62" spans="1:20" s="14" customFormat="1" ht="19.5" customHeight="1" hidden="1">
      <c r="A62" s="22"/>
      <c r="B62" s="66"/>
      <c r="C62" s="22" t="s">
        <v>266</v>
      </c>
      <c r="D62" s="4" t="s">
        <v>271</v>
      </c>
      <c r="E62" s="4" t="s">
        <v>271</v>
      </c>
      <c r="F62" s="4" t="s">
        <v>271</v>
      </c>
      <c r="G62" s="4" t="s">
        <v>271</v>
      </c>
      <c r="H62" s="4" t="s">
        <v>271</v>
      </c>
      <c r="I62" s="4" t="s">
        <v>271</v>
      </c>
      <c r="J62" s="4" t="s">
        <v>271</v>
      </c>
      <c r="K62" s="4" t="s">
        <v>271</v>
      </c>
      <c r="L62" s="4" t="s">
        <v>271</v>
      </c>
      <c r="M62" s="4" t="s">
        <v>271</v>
      </c>
      <c r="N62" s="4" t="s">
        <v>271</v>
      </c>
      <c r="O62" s="4" t="s">
        <v>271</v>
      </c>
      <c r="P62" s="4" t="s">
        <v>271</v>
      </c>
      <c r="Q62" s="4" t="s">
        <v>271</v>
      </c>
      <c r="R62" s="4" t="s">
        <v>271</v>
      </c>
      <c r="S62" s="4" t="s">
        <v>271</v>
      </c>
      <c r="T62" s="4" t="s">
        <v>271</v>
      </c>
    </row>
    <row r="63" spans="1:20" s="14" customFormat="1" ht="19.5" customHeight="1" hidden="1">
      <c r="A63" s="22"/>
      <c r="B63" s="66"/>
      <c r="C63" s="22" t="s">
        <v>268</v>
      </c>
      <c r="D63" s="4" t="s">
        <v>271</v>
      </c>
      <c r="E63" s="4" t="s">
        <v>271</v>
      </c>
      <c r="F63" s="4" t="s">
        <v>271</v>
      </c>
      <c r="G63" s="4" t="s">
        <v>271</v>
      </c>
      <c r="H63" s="4" t="s">
        <v>271</v>
      </c>
      <c r="I63" s="4" t="s">
        <v>271</v>
      </c>
      <c r="J63" s="4" t="s">
        <v>271</v>
      </c>
      <c r="K63" s="4" t="s">
        <v>271</v>
      </c>
      <c r="L63" s="4" t="s">
        <v>271</v>
      </c>
      <c r="M63" s="4" t="s">
        <v>271</v>
      </c>
      <c r="N63" s="4" t="s">
        <v>271</v>
      </c>
      <c r="O63" s="4" t="s">
        <v>271</v>
      </c>
      <c r="P63" s="4" t="s">
        <v>271</v>
      </c>
      <c r="Q63" s="4" t="s">
        <v>271</v>
      </c>
      <c r="R63" s="4" t="s">
        <v>271</v>
      </c>
      <c r="S63" s="4" t="s">
        <v>271</v>
      </c>
      <c r="T63" s="4" t="s">
        <v>271</v>
      </c>
    </row>
    <row r="64" spans="1:20" s="14" customFormat="1" ht="19.5" customHeight="1" hidden="1">
      <c r="A64" s="22"/>
      <c r="B64" s="66"/>
      <c r="C64" s="22" t="s">
        <v>270</v>
      </c>
      <c r="D64" s="4">
        <v>7</v>
      </c>
      <c r="E64" s="4">
        <v>7</v>
      </c>
      <c r="F64" s="4">
        <v>7</v>
      </c>
      <c r="G64" s="4">
        <v>7</v>
      </c>
      <c r="H64" s="4">
        <v>7</v>
      </c>
      <c r="I64" s="4">
        <v>7</v>
      </c>
      <c r="J64" s="4">
        <v>7</v>
      </c>
      <c r="K64" s="4">
        <v>7</v>
      </c>
      <c r="L64" s="4">
        <v>7</v>
      </c>
      <c r="M64" s="4">
        <v>7</v>
      </c>
      <c r="N64" s="4">
        <v>7</v>
      </c>
      <c r="O64" s="4">
        <v>7</v>
      </c>
      <c r="P64" s="4">
        <v>7</v>
      </c>
      <c r="Q64" s="4">
        <v>7</v>
      </c>
      <c r="R64" s="4">
        <v>7</v>
      </c>
      <c r="S64" s="4">
        <v>7</v>
      </c>
      <c r="T64" s="4">
        <v>7</v>
      </c>
    </row>
    <row r="65" spans="1:20" s="14" customFormat="1" ht="51.75" customHeight="1">
      <c r="A65" s="71" t="s">
        <v>114</v>
      </c>
      <c r="B65" s="66"/>
      <c r="C65" s="71" t="s">
        <v>56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</row>
    <row r="66" spans="1:20" s="14" customFormat="1" ht="51.75" customHeight="1">
      <c r="A66" s="71"/>
      <c r="B66" s="66"/>
      <c r="C66" s="71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1:20" s="14" customFormat="1" ht="51.75" customHeight="1">
      <c r="A67" s="71" t="s">
        <v>115</v>
      </c>
      <c r="B67" s="66"/>
      <c r="C67" s="71" t="s">
        <v>24</v>
      </c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</row>
    <row r="68" spans="1:20" s="14" customFormat="1" ht="51.75" customHeight="1">
      <c r="A68" s="71"/>
      <c r="B68" s="66"/>
      <c r="C68" s="71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1:20" s="14" customFormat="1" ht="51.75" customHeight="1">
      <c r="A69" s="71" t="s">
        <v>212</v>
      </c>
      <c r="B69" s="66"/>
      <c r="C69" s="71" t="s">
        <v>213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</row>
    <row r="70" spans="1:20" s="14" customFormat="1" ht="51.75" customHeight="1">
      <c r="A70" s="71"/>
      <c r="B70" s="66"/>
      <c r="C70" s="71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1:20" s="14" customFormat="1" ht="51.75" customHeight="1">
      <c r="A71" s="71" t="s">
        <v>214</v>
      </c>
      <c r="B71" s="71" t="s">
        <v>15</v>
      </c>
      <c r="C71" s="71" t="s">
        <v>103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</row>
    <row r="72" spans="1:20" s="14" customFormat="1" ht="51.75" customHeight="1">
      <c r="A72" s="71"/>
      <c r="B72" s="71"/>
      <c r="C72" s="71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1:20" s="14" customFormat="1" ht="51.75" customHeight="1">
      <c r="A73" s="71" t="s">
        <v>215</v>
      </c>
      <c r="B73" s="71"/>
      <c r="C73" s="84" t="s">
        <v>216</v>
      </c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</row>
    <row r="74" spans="1:20" s="14" customFormat="1" ht="51.75" customHeight="1">
      <c r="A74" s="71"/>
      <c r="B74" s="71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1:20" s="14" customFormat="1" ht="51.75" customHeight="1">
      <c r="A75" s="82" t="s">
        <v>217</v>
      </c>
      <c r="B75" s="71" t="s">
        <v>218</v>
      </c>
      <c r="C75" s="71" t="s">
        <v>219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</row>
    <row r="76" spans="1:20" s="14" customFormat="1" ht="51.75" customHeight="1">
      <c r="A76" s="82"/>
      <c r="B76" s="71"/>
      <c r="C76" s="71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1:20" s="14" customFormat="1" ht="51.75" customHeight="1">
      <c r="A77" s="82" t="s">
        <v>220</v>
      </c>
      <c r="B77" s="71"/>
      <c r="C77" s="71" t="s">
        <v>221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</row>
    <row r="78" spans="1:20" s="14" customFormat="1" ht="51.75" customHeight="1">
      <c r="A78" s="82"/>
      <c r="B78" s="71"/>
      <c r="C78" s="71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1:20" s="14" customFormat="1" ht="51.75" customHeight="1">
      <c r="A79" s="82" t="s">
        <v>222</v>
      </c>
      <c r="B79" s="71"/>
      <c r="C79" s="71" t="s">
        <v>223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</row>
    <row r="80" spans="1:20" s="14" customFormat="1" ht="51.75" customHeight="1">
      <c r="A80" s="82"/>
      <c r="B80" s="71"/>
      <c r="C80" s="71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1:20" s="14" customFormat="1" ht="51.75" customHeight="1">
      <c r="A81" s="86" t="s">
        <v>44</v>
      </c>
      <c r="B81" s="66" t="s">
        <v>224</v>
      </c>
      <c r="C81" s="66" t="s">
        <v>100</v>
      </c>
      <c r="D81" s="79">
        <v>10</v>
      </c>
      <c r="E81" s="79">
        <v>10</v>
      </c>
      <c r="F81" s="79">
        <v>10</v>
      </c>
      <c r="G81" s="79">
        <v>9</v>
      </c>
      <c r="H81" s="79">
        <v>10</v>
      </c>
      <c r="I81" s="79">
        <v>10</v>
      </c>
      <c r="J81" s="79">
        <v>10</v>
      </c>
      <c r="K81" s="79">
        <v>10</v>
      </c>
      <c r="L81" s="79">
        <v>10</v>
      </c>
      <c r="M81" s="79">
        <v>10</v>
      </c>
      <c r="N81" s="79">
        <v>10</v>
      </c>
      <c r="O81" s="79">
        <v>10</v>
      </c>
      <c r="P81" s="79">
        <v>10</v>
      </c>
      <c r="Q81" s="79">
        <v>10</v>
      </c>
      <c r="R81" s="79">
        <v>9</v>
      </c>
      <c r="S81" s="79">
        <v>10</v>
      </c>
      <c r="T81" s="79">
        <v>10</v>
      </c>
    </row>
    <row r="82" spans="1:20" s="14" customFormat="1" ht="70.5" customHeight="1">
      <c r="A82" s="86"/>
      <c r="B82" s="66"/>
      <c r="C82" s="66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</row>
    <row r="83" spans="1:20" s="14" customFormat="1" ht="51.75" customHeight="1">
      <c r="A83" s="87" t="s">
        <v>45</v>
      </c>
      <c r="B83" s="76" t="s">
        <v>33</v>
      </c>
      <c r="C83" s="76" t="s">
        <v>225</v>
      </c>
      <c r="D83" s="68">
        <f>(SUM(D85:D96))/9</f>
        <v>5.666666666666667</v>
      </c>
      <c r="E83" s="68">
        <f aca="true" t="shared" si="4" ref="E83:T83">(SUM(E85:E96))/9</f>
        <v>5.333333333333333</v>
      </c>
      <c r="F83" s="68">
        <f t="shared" si="4"/>
        <v>5.444444444444445</v>
      </c>
      <c r="G83" s="68">
        <f t="shared" si="4"/>
        <v>5.666666666666667</v>
      </c>
      <c r="H83" s="68">
        <f t="shared" si="4"/>
        <v>5.333333333333333</v>
      </c>
      <c r="I83" s="68">
        <f t="shared" si="4"/>
        <v>5.666666666666667</v>
      </c>
      <c r="J83" s="68">
        <f t="shared" si="4"/>
        <v>5.666666666666667</v>
      </c>
      <c r="K83" s="68">
        <f t="shared" si="4"/>
        <v>5.777777777777778</v>
      </c>
      <c r="L83" s="68">
        <f t="shared" si="4"/>
        <v>5.555555555555555</v>
      </c>
      <c r="M83" s="68">
        <f t="shared" si="4"/>
        <v>5.111111111111111</v>
      </c>
      <c r="N83" s="68">
        <f t="shared" si="4"/>
        <v>5.666666666666667</v>
      </c>
      <c r="O83" s="68">
        <f t="shared" si="4"/>
        <v>5.777777777777778</v>
      </c>
      <c r="P83" s="68">
        <f t="shared" si="4"/>
        <v>5.444444444444445</v>
      </c>
      <c r="Q83" s="68">
        <f t="shared" si="4"/>
        <v>5.444444444444445</v>
      </c>
      <c r="R83" s="68">
        <f t="shared" si="4"/>
        <v>5.666666666666667</v>
      </c>
      <c r="S83" s="68">
        <f t="shared" si="4"/>
        <v>5.333333333333333</v>
      </c>
      <c r="T83" s="68">
        <f t="shared" si="4"/>
        <v>5.555555555555555</v>
      </c>
    </row>
    <row r="84" spans="1:20" s="14" customFormat="1" ht="51.75" customHeight="1">
      <c r="A84" s="87"/>
      <c r="B84" s="76"/>
      <c r="C84" s="76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1:20" s="14" customFormat="1" ht="19.5" customHeight="1" hidden="1">
      <c r="A85" s="34"/>
      <c r="B85" s="7"/>
      <c r="C85" s="35" t="s">
        <v>259</v>
      </c>
      <c r="D85" s="32">
        <v>6</v>
      </c>
      <c r="E85" s="32">
        <v>6</v>
      </c>
      <c r="F85" s="32">
        <v>6</v>
      </c>
      <c r="G85" s="32">
        <v>6</v>
      </c>
      <c r="H85" s="32">
        <v>6</v>
      </c>
      <c r="I85" s="32">
        <v>6</v>
      </c>
      <c r="J85" s="32">
        <v>6</v>
      </c>
      <c r="K85" s="32">
        <v>6</v>
      </c>
      <c r="L85" s="32">
        <v>6</v>
      </c>
      <c r="M85" s="32">
        <v>6</v>
      </c>
      <c r="N85" s="32">
        <v>6</v>
      </c>
      <c r="O85" s="32">
        <v>6</v>
      </c>
      <c r="P85" s="32">
        <v>6</v>
      </c>
      <c r="Q85" s="32">
        <v>6</v>
      </c>
      <c r="R85" s="32">
        <v>6</v>
      </c>
      <c r="S85" s="32">
        <v>6</v>
      </c>
      <c r="T85" s="32">
        <v>6</v>
      </c>
    </row>
    <row r="86" spans="1:20" s="14" customFormat="1" ht="19.5" customHeight="1" hidden="1">
      <c r="A86" s="34"/>
      <c r="B86" s="7"/>
      <c r="C86" s="35" t="s">
        <v>260</v>
      </c>
      <c r="D86" s="36">
        <v>6</v>
      </c>
      <c r="E86" s="36">
        <v>6</v>
      </c>
      <c r="F86" s="36">
        <v>6</v>
      </c>
      <c r="G86" s="36">
        <v>6</v>
      </c>
      <c r="H86" s="36">
        <v>6</v>
      </c>
      <c r="I86" s="36">
        <v>6</v>
      </c>
      <c r="J86" s="36">
        <v>6</v>
      </c>
      <c r="K86" s="36">
        <v>6</v>
      </c>
      <c r="L86" s="36">
        <v>6</v>
      </c>
      <c r="M86" s="36">
        <v>6</v>
      </c>
      <c r="N86" s="36">
        <v>6</v>
      </c>
      <c r="O86" s="36">
        <v>6</v>
      </c>
      <c r="P86" s="36">
        <v>6</v>
      </c>
      <c r="Q86" s="36">
        <v>6</v>
      </c>
      <c r="R86" s="36">
        <v>6</v>
      </c>
      <c r="S86" s="36">
        <v>6</v>
      </c>
      <c r="T86" s="36">
        <v>6</v>
      </c>
    </row>
    <row r="87" spans="1:20" s="14" customFormat="1" ht="19.5" customHeight="1" hidden="1">
      <c r="A87" s="34"/>
      <c r="B87" s="7"/>
      <c r="C87" s="35" t="s">
        <v>261</v>
      </c>
      <c r="D87" s="7">
        <v>6</v>
      </c>
      <c r="E87" s="7">
        <v>3</v>
      </c>
      <c r="F87" s="7">
        <v>6</v>
      </c>
      <c r="G87" s="7">
        <v>6</v>
      </c>
      <c r="H87" s="7">
        <v>6</v>
      </c>
      <c r="I87" s="7">
        <v>6</v>
      </c>
      <c r="J87" s="7">
        <v>6</v>
      </c>
      <c r="K87" s="7">
        <v>6</v>
      </c>
      <c r="L87" s="7">
        <v>6</v>
      </c>
      <c r="M87" s="7">
        <v>5</v>
      </c>
      <c r="N87" s="7">
        <v>6</v>
      </c>
      <c r="O87" s="7">
        <v>6</v>
      </c>
      <c r="P87" s="7">
        <v>6</v>
      </c>
      <c r="Q87" s="7">
        <v>6</v>
      </c>
      <c r="R87" s="7">
        <v>6</v>
      </c>
      <c r="S87" s="7">
        <v>6</v>
      </c>
      <c r="T87" s="7">
        <v>6</v>
      </c>
    </row>
    <row r="88" spans="1:20" s="14" customFormat="1" ht="19.5" customHeight="1" hidden="1">
      <c r="A88" s="34"/>
      <c r="B88" s="7"/>
      <c r="C88" s="35" t="s">
        <v>262</v>
      </c>
      <c r="D88" s="32">
        <v>6</v>
      </c>
      <c r="E88" s="32">
        <v>6</v>
      </c>
      <c r="F88" s="32">
        <v>6</v>
      </c>
      <c r="G88" s="32">
        <v>6</v>
      </c>
      <c r="H88" s="32">
        <v>6</v>
      </c>
      <c r="I88" s="32">
        <v>6</v>
      </c>
      <c r="J88" s="32">
        <v>6</v>
      </c>
      <c r="K88" s="32">
        <v>6</v>
      </c>
      <c r="L88" s="32">
        <v>6</v>
      </c>
      <c r="M88" s="32">
        <v>6</v>
      </c>
      <c r="N88" s="32">
        <v>6</v>
      </c>
      <c r="O88" s="32">
        <v>6</v>
      </c>
      <c r="P88" s="32">
        <v>6</v>
      </c>
      <c r="Q88" s="32">
        <v>6</v>
      </c>
      <c r="R88" s="32">
        <v>6</v>
      </c>
      <c r="S88" s="32">
        <v>6</v>
      </c>
      <c r="T88" s="32">
        <v>6</v>
      </c>
    </row>
    <row r="89" spans="1:20" s="14" customFormat="1" ht="19.5" customHeight="1" hidden="1">
      <c r="A89" s="34"/>
      <c r="B89" s="7"/>
      <c r="C89" s="35" t="s">
        <v>263</v>
      </c>
      <c r="D89" s="33">
        <v>5</v>
      </c>
      <c r="E89" s="33">
        <v>5</v>
      </c>
      <c r="F89" s="33">
        <v>5</v>
      </c>
      <c r="G89" s="33">
        <v>5</v>
      </c>
      <c r="H89" s="33">
        <v>5</v>
      </c>
      <c r="I89" s="33">
        <v>5</v>
      </c>
      <c r="J89" s="33">
        <v>5</v>
      </c>
      <c r="K89" s="33">
        <v>5</v>
      </c>
      <c r="L89" s="33">
        <v>5</v>
      </c>
      <c r="M89" s="33">
        <v>5</v>
      </c>
      <c r="N89" s="33">
        <v>5</v>
      </c>
      <c r="O89" s="33">
        <v>5</v>
      </c>
      <c r="P89" s="33">
        <v>5</v>
      </c>
      <c r="Q89" s="33">
        <v>5</v>
      </c>
      <c r="R89" s="33">
        <v>5</v>
      </c>
      <c r="S89" s="33">
        <v>5</v>
      </c>
      <c r="T89" s="33">
        <v>5</v>
      </c>
    </row>
    <row r="90" spans="1:20" s="14" customFormat="1" ht="19.5" customHeight="1" hidden="1">
      <c r="A90" s="34"/>
      <c r="B90" s="7"/>
      <c r="C90" s="35" t="s">
        <v>264</v>
      </c>
      <c r="D90" s="33" t="s">
        <v>271</v>
      </c>
      <c r="E90" s="33" t="s">
        <v>271</v>
      </c>
      <c r="F90" s="33" t="s">
        <v>271</v>
      </c>
      <c r="G90" s="33" t="s">
        <v>271</v>
      </c>
      <c r="H90" s="33" t="s">
        <v>271</v>
      </c>
      <c r="I90" s="33" t="s">
        <v>271</v>
      </c>
      <c r="J90" s="33" t="s">
        <v>271</v>
      </c>
      <c r="K90" s="33" t="s">
        <v>271</v>
      </c>
      <c r="L90" s="33" t="s">
        <v>271</v>
      </c>
      <c r="M90" s="33" t="s">
        <v>271</v>
      </c>
      <c r="N90" s="33" t="s">
        <v>271</v>
      </c>
      <c r="O90" s="33" t="s">
        <v>271</v>
      </c>
      <c r="P90" s="33" t="s">
        <v>271</v>
      </c>
      <c r="Q90" s="33" t="s">
        <v>271</v>
      </c>
      <c r="R90" s="33" t="s">
        <v>271</v>
      </c>
      <c r="S90" s="33" t="s">
        <v>271</v>
      </c>
      <c r="T90" s="33" t="s">
        <v>271</v>
      </c>
    </row>
    <row r="91" spans="1:20" s="14" customFormat="1" ht="19.5" customHeight="1" hidden="1">
      <c r="A91" s="34"/>
      <c r="B91" s="7"/>
      <c r="C91" s="35" t="s">
        <v>265</v>
      </c>
      <c r="D91" s="32" t="s">
        <v>271</v>
      </c>
      <c r="E91" s="32" t="s">
        <v>271</v>
      </c>
      <c r="F91" s="32" t="s">
        <v>271</v>
      </c>
      <c r="G91" s="32" t="s">
        <v>271</v>
      </c>
      <c r="H91" s="32" t="s">
        <v>271</v>
      </c>
      <c r="I91" s="32" t="s">
        <v>271</v>
      </c>
      <c r="J91" s="32" t="s">
        <v>271</v>
      </c>
      <c r="K91" s="32" t="s">
        <v>271</v>
      </c>
      <c r="L91" s="32" t="s">
        <v>271</v>
      </c>
      <c r="M91" s="32" t="s">
        <v>271</v>
      </c>
      <c r="N91" s="32" t="s">
        <v>271</v>
      </c>
      <c r="O91" s="32" t="s">
        <v>271</v>
      </c>
      <c r="P91" s="32" t="s">
        <v>271</v>
      </c>
      <c r="Q91" s="32" t="s">
        <v>271</v>
      </c>
      <c r="R91" s="32" t="s">
        <v>271</v>
      </c>
      <c r="S91" s="32" t="s">
        <v>271</v>
      </c>
      <c r="T91" s="32" t="s">
        <v>271</v>
      </c>
    </row>
    <row r="92" spans="1:20" s="14" customFormat="1" ht="19.5" customHeight="1" hidden="1">
      <c r="A92" s="34"/>
      <c r="B92" s="7"/>
      <c r="C92" s="35" t="s">
        <v>266</v>
      </c>
      <c r="D92" s="33">
        <v>5</v>
      </c>
      <c r="E92" s="33">
        <v>5</v>
      </c>
      <c r="F92" s="33">
        <v>5</v>
      </c>
      <c r="G92" s="33">
        <v>5</v>
      </c>
      <c r="H92" s="33">
        <v>5</v>
      </c>
      <c r="I92" s="33">
        <v>4</v>
      </c>
      <c r="J92" s="33">
        <v>5</v>
      </c>
      <c r="K92" s="33">
        <v>5</v>
      </c>
      <c r="L92" s="33">
        <v>5</v>
      </c>
      <c r="M92" s="33">
        <v>5</v>
      </c>
      <c r="N92" s="33">
        <v>5</v>
      </c>
      <c r="O92" s="33">
        <v>5</v>
      </c>
      <c r="P92" s="33">
        <v>5</v>
      </c>
      <c r="Q92" s="33">
        <v>5</v>
      </c>
      <c r="R92" s="33">
        <v>5</v>
      </c>
      <c r="S92" s="33">
        <v>4</v>
      </c>
      <c r="T92" s="33">
        <v>5</v>
      </c>
    </row>
    <row r="93" spans="1:20" s="14" customFormat="1" ht="19.5" customHeight="1" hidden="1">
      <c r="A93" s="34"/>
      <c r="B93" s="7"/>
      <c r="C93" s="35" t="s">
        <v>267</v>
      </c>
      <c r="D93" s="7">
        <v>6</v>
      </c>
      <c r="E93" s="7">
        <v>6</v>
      </c>
      <c r="F93" s="7">
        <v>6</v>
      </c>
      <c r="G93" s="7">
        <v>6</v>
      </c>
      <c r="H93" s="7">
        <v>4</v>
      </c>
      <c r="I93" s="7">
        <v>6</v>
      </c>
      <c r="J93" s="7">
        <v>6</v>
      </c>
      <c r="K93" s="7">
        <v>6</v>
      </c>
      <c r="L93" s="7">
        <v>6</v>
      </c>
      <c r="M93" s="7">
        <v>4</v>
      </c>
      <c r="N93" s="7">
        <v>6</v>
      </c>
      <c r="O93" s="7">
        <v>6</v>
      </c>
      <c r="P93" s="7">
        <v>6</v>
      </c>
      <c r="Q93" s="7">
        <v>6</v>
      </c>
      <c r="R93" s="7">
        <v>6</v>
      </c>
      <c r="S93" s="7">
        <v>6</v>
      </c>
      <c r="T93" s="7">
        <v>6</v>
      </c>
    </row>
    <row r="94" spans="1:20" s="14" customFormat="1" ht="19.5" customHeight="1" hidden="1">
      <c r="A94" s="34"/>
      <c r="B94" s="7"/>
      <c r="C94" s="35" t="s">
        <v>268</v>
      </c>
      <c r="D94" s="32" t="s">
        <v>271</v>
      </c>
      <c r="E94" s="32" t="s">
        <v>271</v>
      </c>
      <c r="F94" s="32" t="s">
        <v>271</v>
      </c>
      <c r="G94" s="32" t="s">
        <v>271</v>
      </c>
      <c r="H94" s="32" t="s">
        <v>271</v>
      </c>
      <c r="I94" s="32" t="s">
        <v>271</v>
      </c>
      <c r="J94" s="32" t="s">
        <v>271</v>
      </c>
      <c r="K94" s="32" t="s">
        <v>271</v>
      </c>
      <c r="L94" s="32" t="s">
        <v>271</v>
      </c>
      <c r="M94" s="32" t="s">
        <v>271</v>
      </c>
      <c r="N94" s="32" t="s">
        <v>271</v>
      </c>
      <c r="O94" s="32" t="s">
        <v>271</v>
      </c>
      <c r="P94" s="32" t="s">
        <v>271</v>
      </c>
      <c r="Q94" s="32" t="s">
        <v>271</v>
      </c>
      <c r="R94" s="32" t="s">
        <v>271</v>
      </c>
      <c r="S94" s="32" t="s">
        <v>271</v>
      </c>
      <c r="T94" s="32" t="s">
        <v>271</v>
      </c>
    </row>
    <row r="95" spans="1:20" s="14" customFormat="1" ht="19.5" customHeight="1" hidden="1">
      <c r="A95" s="34"/>
      <c r="B95" s="7"/>
      <c r="C95" s="35" t="s">
        <v>269</v>
      </c>
      <c r="D95" s="36">
        <v>6</v>
      </c>
      <c r="E95" s="36">
        <v>6</v>
      </c>
      <c r="F95" s="36">
        <v>5</v>
      </c>
      <c r="G95" s="36">
        <v>6</v>
      </c>
      <c r="H95" s="36">
        <v>5</v>
      </c>
      <c r="I95" s="36">
        <v>6</v>
      </c>
      <c r="J95" s="36">
        <v>6</v>
      </c>
      <c r="K95" s="36">
        <v>6</v>
      </c>
      <c r="L95" s="36">
        <v>5</v>
      </c>
      <c r="M95" s="36">
        <v>6</v>
      </c>
      <c r="N95" s="36">
        <v>6</v>
      </c>
      <c r="O95" s="36">
        <v>6</v>
      </c>
      <c r="P95" s="36">
        <v>6</v>
      </c>
      <c r="Q95" s="36">
        <v>6</v>
      </c>
      <c r="R95" s="36">
        <v>6</v>
      </c>
      <c r="S95" s="36">
        <v>6</v>
      </c>
      <c r="T95" s="36">
        <v>6</v>
      </c>
    </row>
    <row r="96" spans="1:20" s="14" customFormat="1" ht="19.5" customHeight="1" hidden="1">
      <c r="A96" s="34"/>
      <c r="B96" s="7"/>
      <c r="C96" s="35" t="s">
        <v>270</v>
      </c>
      <c r="D96" s="36">
        <v>5</v>
      </c>
      <c r="E96" s="36">
        <v>5</v>
      </c>
      <c r="F96" s="36">
        <v>4</v>
      </c>
      <c r="G96" s="36">
        <v>5</v>
      </c>
      <c r="H96" s="36">
        <v>5</v>
      </c>
      <c r="I96" s="36">
        <v>6</v>
      </c>
      <c r="J96" s="36">
        <v>5</v>
      </c>
      <c r="K96" s="36">
        <v>6</v>
      </c>
      <c r="L96" s="36">
        <v>5</v>
      </c>
      <c r="M96" s="36">
        <v>3</v>
      </c>
      <c r="N96" s="36">
        <v>5</v>
      </c>
      <c r="O96" s="36">
        <v>6</v>
      </c>
      <c r="P96" s="36">
        <v>3</v>
      </c>
      <c r="Q96" s="36">
        <v>3</v>
      </c>
      <c r="R96" s="36">
        <v>5</v>
      </c>
      <c r="S96" s="36">
        <v>3</v>
      </c>
      <c r="T96" s="36">
        <v>4</v>
      </c>
    </row>
    <row r="97" spans="1:20" s="14" customFormat="1" ht="51.75" customHeight="1">
      <c r="A97" s="88" t="s">
        <v>226</v>
      </c>
      <c r="B97" s="71" t="s">
        <v>57</v>
      </c>
      <c r="C97" s="89" t="s">
        <v>227</v>
      </c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</row>
    <row r="98" spans="1:20" s="14" customFormat="1" ht="51.75" customHeight="1">
      <c r="A98" s="88"/>
      <c r="B98" s="71"/>
      <c r="C98" s="89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</row>
    <row r="99" spans="1:20" s="14" customFormat="1" ht="51.75" customHeight="1">
      <c r="A99" s="88" t="s">
        <v>228</v>
      </c>
      <c r="B99" s="71"/>
      <c r="C99" s="81" t="s">
        <v>229</v>
      </c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</row>
    <row r="100" spans="1:20" s="14" customFormat="1" ht="81.75" customHeight="1">
      <c r="A100" s="88"/>
      <c r="B100" s="71"/>
      <c r="C100" s="81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</row>
    <row r="101" spans="1:20" s="14" customFormat="1" ht="51.75" customHeight="1">
      <c r="A101" s="71" t="s">
        <v>230</v>
      </c>
      <c r="B101" s="71"/>
      <c r="C101" s="81" t="s">
        <v>231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</row>
    <row r="102" spans="1:20" s="14" customFormat="1" ht="51.75" customHeight="1">
      <c r="A102" s="71"/>
      <c r="B102" s="71"/>
      <c r="C102" s="81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</row>
    <row r="103" spans="1:20" s="14" customFormat="1" ht="51.75" customHeight="1">
      <c r="A103" s="71" t="s">
        <v>60</v>
      </c>
      <c r="B103" s="71" t="s">
        <v>232</v>
      </c>
      <c r="C103" s="81" t="s">
        <v>233</v>
      </c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</row>
    <row r="104" spans="1:20" s="14" customFormat="1" ht="51.75" customHeight="1">
      <c r="A104" s="71"/>
      <c r="B104" s="71"/>
      <c r="C104" s="81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</row>
    <row r="105" spans="1:20" s="14" customFormat="1" ht="51.75" customHeight="1">
      <c r="A105" s="71" t="s">
        <v>234</v>
      </c>
      <c r="B105" s="71" t="s">
        <v>235</v>
      </c>
      <c r="C105" s="81" t="s">
        <v>236</v>
      </c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</row>
    <row r="106" spans="1:20" s="14" customFormat="1" ht="51.75" customHeight="1">
      <c r="A106" s="71"/>
      <c r="B106" s="71"/>
      <c r="C106" s="81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</row>
    <row r="107" spans="1:20" s="14" customFormat="1" ht="51.75" customHeight="1">
      <c r="A107" s="82" t="s">
        <v>237</v>
      </c>
      <c r="B107" s="89" t="s">
        <v>58</v>
      </c>
      <c r="C107" s="89" t="s">
        <v>59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</row>
    <row r="108" spans="1:20" s="14" customFormat="1" ht="51.75" customHeight="1">
      <c r="A108" s="82"/>
      <c r="B108" s="89"/>
      <c r="C108" s="89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</row>
    <row r="109" spans="1:20" s="14" customFormat="1" ht="51.75" customHeight="1">
      <c r="A109" s="82" t="s">
        <v>238</v>
      </c>
      <c r="B109" s="71" t="s">
        <v>11</v>
      </c>
      <c r="C109" s="71" t="s">
        <v>12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</row>
    <row r="110" spans="1:20" s="14" customFormat="1" ht="73.5" customHeight="1">
      <c r="A110" s="82"/>
      <c r="B110" s="71"/>
      <c r="C110" s="71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</row>
    <row r="111" spans="1:20" s="14" customFormat="1" ht="51.75" customHeight="1">
      <c r="A111" s="90" t="s">
        <v>239</v>
      </c>
      <c r="B111" s="89" t="s">
        <v>240</v>
      </c>
      <c r="C111" s="89" t="s">
        <v>241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</row>
    <row r="112" spans="1:20" s="14" customFormat="1" ht="51.75" customHeight="1">
      <c r="A112" s="90"/>
      <c r="B112" s="89"/>
      <c r="C112" s="89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</row>
    <row r="113" spans="1:20" s="14" customFormat="1" ht="51.75" customHeight="1">
      <c r="A113" s="90" t="s">
        <v>242</v>
      </c>
      <c r="B113" s="89" t="s">
        <v>243</v>
      </c>
      <c r="C113" s="89" t="s">
        <v>244</v>
      </c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</row>
    <row r="114" spans="1:20" s="14" customFormat="1" ht="51.75" customHeight="1">
      <c r="A114" s="90"/>
      <c r="B114" s="89"/>
      <c r="C114" s="89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</row>
    <row r="115" spans="1:20" s="14" customFormat="1" ht="51.75" customHeight="1">
      <c r="A115" s="93" t="s">
        <v>245</v>
      </c>
      <c r="B115" s="69" t="s">
        <v>247</v>
      </c>
      <c r="C115" s="69" t="s">
        <v>246</v>
      </c>
      <c r="D115" s="79">
        <v>9</v>
      </c>
      <c r="E115" s="79">
        <v>9</v>
      </c>
      <c r="F115" s="79">
        <v>9</v>
      </c>
      <c r="G115" s="79">
        <v>9</v>
      </c>
      <c r="H115" s="79">
        <v>9</v>
      </c>
      <c r="I115" s="79">
        <v>9</v>
      </c>
      <c r="J115" s="79">
        <v>9</v>
      </c>
      <c r="K115" s="79">
        <v>9</v>
      </c>
      <c r="L115" s="79">
        <v>9</v>
      </c>
      <c r="M115" s="79">
        <v>9</v>
      </c>
      <c r="N115" s="79">
        <v>9</v>
      </c>
      <c r="O115" s="79">
        <v>9</v>
      </c>
      <c r="P115" s="79">
        <v>9</v>
      </c>
      <c r="Q115" s="79">
        <v>9</v>
      </c>
      <c r="R115" s="79">
        <v>9</v>
      </c>
      <c r="S115" s="79">
        <v>9</v>
      </c>
      <c r="T115" s="79">
        <v>9</v>
      </c>
    </row>
    <row r="116" spans="1:20" s="14" customFormat="1" ht="51.75" customHeight="1">
      <c r="A116" s="93"/>
      <c r="B116" s="69"/>
      <c r="C116" s="69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</row>
    <row r="117" spans="1:20" s="14" customFormat="1" ht="51.75" customHeight="1">
      <c r="A117" s="75" t="s">
        <v>273</v>
      </c>
      <c r="B117" s="75"/>
      <c r="C117" s="75"/>
      <c r="D117" s="38">
        <f>(SUM(D7,D11,D13,D15,D17,D19,D21,D23,D25,D31,D37,D46,D50,D52,D59,D81,D83,D115))/18</f>
        <v>8.694444444444443</v>
      </c>
      <c r="E117" s="38">
        <f aca="true" t="shared" si="5" ref="E117:T117">(SUM(E7,E11,E13,E15,E17,E19,E21,E23,E25,E31,E37,E46,E50,E52,E59,E81,E83,E115))/18</f>
        <v>8.435185185185185</v>
      </c>
      <c r="F117" s="38">
        <f t="shared" si="5"/>
        <v>8.774691358024691</v>
      </c>
      <c r="G117" s="38">
        <f t="shared" si="5"/>
        <v>8.435185185185185</v>
      </c>
      <c r="H117" s="38">
        <f t="shared" si="5"/>
        <v>8.768518518518519</v>
      </c>
      <c r="I117" s="38">
        <f t="shared" si="5"/>
        <v>8.731481481481481</v>
      </c>
      <c r="J117" s="38">
        <f t="shared" si="5"/>
        <v>8.787037037037036</v>
      </c>
      <c r="K117" s="38">
        <f t="shared" si="5"/>
        <v>8.793209876543209</v>
      </c>
      <c r="L117" s="38">
        <f t="shared" si="5"/>
        <v>8.743827160493826</v>
      </c>
      <c r="M117" s="38">
        <f t="shared" si="5"/>
        <v>8.737654320987655</v>
      </c>
      <c r="N117" s="38">
        <f t="shared" si="5"/>
        <v>8.787037037037036</v>
      </c>
      <c r="O117" s="38">
        <f t="shared" si="5"/>
        <v>8.793209876543209</v>
      </c>
      <c r="P117" s="38">
        <f t="shared" si="5"/>
        <v>8.774691358024691</v>
      </c>
      <c r="Q117" s="38">
        <f t="shared" si="5"/>
        <v>8.756172839506174</v>
      </c>
      <c r="R117" s="38">
        <f t="shared" si="5"/>
        <v>8.712962962962964</v>
      </c>
      <c r="S117" s="38">
        <f t="shared" si="5"/>
        <v>8.768518518518519</v>
      </c>
      <c r="T117" s="38">
        <f t="shared" si="5"/>
        <v>8.780864197530864</v>
      </c>
    </row>
    <row r="118" spans="1:20" s="14" customFormat="1" ht="18.75">
      <c r="A118" s="75" t="s">
        <v>16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</row>
    <row r="119" spans="1:23" s="14" customFormat="1" ht="66.75" customHeight="1">
      <c r="A119" s="66" t="s">
        <v>46</v>
      </c>
      <c r="B119" s="66" t="s">
        <v>42</v>
      </c>
      <c r="C119" s="66" t="s">
        <v>43</v>
      </c>
      <c r="D119" s="69">
        <v>6</v>
      </c>
      <c r="E119" s="69">
        <v>6</v>
      </c>
      <c r="F119" s="69">
        <v>6</v>
      </c>
      <c r="G119" s="69">
        <v>6</v>
      </c>
      <c r="H119" s="69">
        <v>6</v>
      </c>
      <c r="I119" s="69">
        <v>6</v>
      </c>
      <c r="J119" s="69">
        <v>6</v>
      </c>
      <c r="K119" s="69">
        <v>6</v>
      </c>
      <c r="L119" s="69">
        <v>6</v>
      </c>
      <c r="M119" s="69">
        <v>6</v>
      </c>
      <c r="N119" s="69">
        <v>6</v>
      </c>
      <c r="O119" s="69">
        <v>6</v>
      </c>
      <c r="P119" s="69">
        <v>6</v>
      </c>
      <c r="Q119" s="69">
        <v>6</v>
      </c>
      <c r="R119" s="69">
        <v>6</v>
      </c>
      <c r="S119" s="69">
        <v>6</v>
      </c>
      <c r="T119" s="69">
        <v>6</v>
      </c>
      <c r="U119" s="57"/>
      <c r="V119" s="57"/>
      <c r="W119" s="57"/>
    </row>
    <row r="120" spans="1:23" s="14" customFormat="1" ht="66.75" customHeight="1">
      <c r="A120" s="66"/>
      <c r="B120" s="66"/>
      <c r="C120" s="66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57"/>
      <c r="V120" s="57"/>
      <c r="W120" s="57"/>
    </row>
    <row r="121" spans="1:23" s="14" customFormat="1" ht="66.75" customHeight="1">
      <c r="A121" s="66" t="s">
        <v>101</v>
      </c>
      <c r="B121" s="66" t="s">
        <v>62</v>
      </c>
      <c r="C121" s="66" t="s">
        <v>201</v>
      </c>
      <c r="D121" s="83">
        <v>8</v>
      </c>
      <c r="E121" s="83">
        <v>8</v>
      </c>
      <c r="F121" s="83">
        <v>8</v>
      </c>
      <c r="G121" s="83">
        <v>8</v>
      </c>
      <c r="H121" s="83">
        <v>8</v>
      </c>
      <c r="I121" s="83">
        <v>8</v>
      </c>
      <c r="J121" s="83">
        <v>8</v>
      </c>
      <c r="K121" s="83">
        <v>8</v>
      </c>
      <c r="L121" s="83">
        <v>8</v>
      </c>
      <c r="M121" s="83">
        <v>8</v>
      </c>
      <c r="N121" s="83">
        <v>8</v>
      </c>
      <c r="O121" s="83">
        <v>8</v>
      </c>
      <c r="P121" s="83">
        <v>8</v>
      </c>
      <c r="Q121" s="83">
        <v>8</v>
      </c>
      <c r="R121" s="83">
        <v>8</v>
      </c>
      <c r="S121" s="83">
        <v>8</v>
      </c>
      <c r="T121" s="83">
        <v>8</v>
      </c>
      <c r="U121" s="57"/>
      <c r="V121" s="57"/>
      <c r="W121" s="57"/>
    </row>
    <row r="122" spans="1:23" s="14" customFormat="1" ht="84.75" customHeight="1">
      <c r="A122" s="66"/>
      <c r="B122" s="66"/>
      <c r="C122" s="66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57"/>
      <c r="V122" s="57"/>
      <c r="W122" s="57"/>
    </row>
    <row r="123" spans="1:23" s="14" customFormat="1" ht="66.75" customHeight="1">
      <c r="A123" s="71" t="s">
        <v>102</v>
      </c>
      <c r="B123" s="66"/>
      <c r="C123" s="71" t="s">
        <v>202</v>
      </c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57"/>
      <c r="V123" s="57"/>
      <c r="W123" s="57"/>
    </row>
    <row r="124" spans="1:23" s="14" customFormat="1" ht="66.75" customHeight="1">
      <c r="A124" s="71"/>
      <c r="B124" s="66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57"/>
      <c r="V124" s="57"/>
      <c r="W124" s="57"/>
    </row>
    <row r="125" spans="1:23" s="14" customFormat="1" ht="66.75" customHeight="1">
      <c r="A125" s="66" t="s">
        <v>83</v>
      </c>
      <c r="B125" s="94" t="s">
        <v>52</v>
      </c>
      <c r="C125" s="66" t="s">
        <v>38</v>
      </c>
      <c r="D125" s="75">
        <f>(D127+D128)/2</f>
        <v>8</v>
      </c>
      <c r="E125" s="75">
        <f aca="true" t="shared" si="6" ref="E125:S125">(E127+E128)/2</f>
        <v>8</v>
      </c>
      <c r="F125" s="75">
        <f t="shared" si="6"/>
        <v>8</v>
      </c>
      <c r="G125" s="75">
        <f t="shared" si="6"/>
        <v>8</v>
      </c>
      <c r="H125" s="75">
        <f t="shared" si="6"/>
        <v>6</v>
      </c>
      <c r="I125" s="75">
        <f t="shared" si="6"/>
        <v>8</v>
      </c>
      <c r="J125" s="75">
        <f t="shared" si="6"/>
        <v>8</v>
      </c>
      <c r="K125" s="75">
        <f t="shared" si="6"/>
        <v>8</v>
      </c>
      <c r="L125" s="75">
        <f t="shared" si="6"/>
        <v>8</v>
      </c>
      <c r="M125" s="75">
        <f t="shared" si="6"/>
        <v>6</v>
      </c>
      <c r="N125" s="75">
        <f t="shared" si="6"/>
        <v>8</v>
      </c>
      <c r="O125" s="75">
        <f t="shared" si="6"/>
        <v>8</v>
      </c>
      <c r="P125" s="75">
        <f t="shared" si="6"/>
        <v>8</v>
      </c>
      <c r="Q125" s="75">
        <f t="shared" si="6"/>
        <v>8</v>
      </c>
      <c r="R125" s="75">
        <f t="shared" si="6"/>
        <v>8</v>
      </c>
      <c r="S125" s="75">
        <f t="shared" si="6"/>
        <v>8</v>
      </c>
      <c r="T125" s="75">
        <f>(T127+T128)/2</f>
        <v>8</v>
      </c>
      <c r="U125" s="57"/>
      <c r="V125" s="57"/>
      <c r="W125" s="57"/>
    </row>
    <row r="126" spans="1:23" s="14" customFormat="1" ht="12" customHeight="1">
      <c r="A126" s="66"/>
      <c r="B126" s="94"/>
      <c r="C126" s="72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57"/>
      <c r="V126" s="57"/>
      <c r="W126" s="57"/>
    </row>
    <row r="127" spans="1:23" s="14" customFormat="1" ht="19.5" customHeight="1" hidden="1">
      <c r="A127" s="22"/>
      <c r="B127" s="94"/>
      <c r="C127" s="22" t="s">
        <v>267</v>
      </c>
      <c r="D127" s="29">
        <v>8</v>
      </c>
      <c r="E127" s="29">
        <v>8</v>
      </c>
      <c r="F127" s="29">
        <v>8</v>
      </c>
      <c r="G127" s="29">
        <v>8</v>
      </c>
      <c r="H127" s="29">
        <v>4</v>
      </c>
      <c r="I127" s="29">
        <v>8</v>
      </c>
      <c r="J127" s="29">
        <v>8</v>
      </c>
      <c r="K127" s="29">
        <v>8</v>
      </c>
      <c r="L127" s="29">
        <v>8</v>
      </c>
      <c r="M127" s="29">
        <v>4</v>
      </c>
      <c r="N127" s="29">
        <v>8</v>
      </c>
      <c r="O127" s="29">
        <v>8</v>
      </c>
      <c r="P127" s="29">
        <v>8</v>
      </c>
      <c r="Q127" s="29">
        <v>8</v>
      </c>
      <c r="R127" s="29">
        <v>8</v>
      </c>
      <c r="S127" s="29">
        <v>8</v>
      </c>
      <c r="T127" s="29">
        <v>8</v>
      </c>
      <c r="U127" s="15"/>
      <c r="V127" s="15"/>
      <c r="W127" s="15"/>
    </row>
    <row r="128" spans="1:23" s="14" customFormat="1" ht="19.5" customHeight="1" hidden="1">
      <c r="A128" s="22"/>
      <c r="B128" s="94"/>
      <c r="C128" s="22" t="s">
        <v>269</v>
      </c>
      <c r="D128" s="29">
        <v>8</v>
      </c>
      <c r="E128" s="29">
        <v>8</v>
      </c>
      <c r="F128" s="29">
        <v>8</v>
      </c>
      <c r="G128" s="29">
        <v>8</v>
      </c>
      <c r="H128" s="29">
        <v>8</v>
      </c>
      <c r="I128" s="29">
        <v>8</v>
      </c>
      <c r="J128" s="29">
        <v>8</v>
      </c>
      <c r="K128" s="29">
        <v>8</v>
      </c>
      <c r="L128" s="29">
        <v>8</v>
      </c>
      <c r="M128" s="29">
        <v>8</v>
      </c>
      <c r="N128" s="29">
        <v>8</v>
      </c>
      <c r="O128" s="29">
        <v>8</v>
      </c>
      <c r="P128" s="29">
        <v>8</v>
      </c>
      <c r="Q128" s="29">
        <v>8</v>
      </c>
      <c r="R128" s="29">
        <v>8</v>
      </c>
      <c r="S128" s="29">
        <v>8</v>
      </c>
      <c r="T128" s="29">
        <v>8</v>
      </c>
      <c r="U128" s="15"/>
      <c r="V128" s="15"/>
      <c r="W128" s="15"/>
    </row>
    <row r="129" spans="1:23" s="14" customFormat="1" ht="66.75" customHeight="1">
      <c r="A129" s="66" t="s">
        <v>84</v>
      </c>
      <c r="B129" s="94"/>
      <c r="C129" s="66" t="s">
        <v>36</v>
      </c>
      <c r="D129" s="79">
        <v>6</v>
      </c>
      <c r="E129" s="79">
        <v>6</v>
      </c>
      <c r="F129" s="79">
        <v>3</v>
      </c>
      <c r="G129" s="79">
        <v>3</v>
      </c>
      <c r="H129" s="79">
        <v>1</v>
      </c>
      <c r="I129" s="79">
        <v>1</v>
      </c>
      <c r="J129" s="79">
        <v>6</v>
      </c>
      <c r="K129" s="79">
        <v>6</v>
      </c>
      <c r="L129" s="79">
        <v>6</v>
      </c>
      <c r="M129" s="79">
        <v>1</v>
      </c>
      <c r="N129" s="79">
        <v>3</v>
      </c>
      <c r="O129" s="79">
        <v>6</v>
      </c>
      <c r="P129" s="79">
        <v>6</v>
      </c>
      <c r="Q129" s="79">
        <v>6</v>
      </c>
      <c r="R129" s="79">
        <v>6</v>
      </c>
      <c r="S129" s="79">
        <v>6</v>
      </c>
      <c r="T129" s="79">
        <v>6</v>
      </c>
      <c r="U129" s="57"/>
      <c r="V129" s="57"/>
      <c r="W129" s="57"/>
    </row>
    <row r="130" spans="1:23" s="14" customFormat="1" ht="9.75" customHeight="1">
      <c r="A130" s="66"/>
      <c r="B130" s="94"/>
      <c r="C130" s="66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57"/>
      <c r="V130" s="57"/>
      <c r="W130" s="57"/>
    </row>
    <row r="131" spans="1:23" s="14" customFormat="1" ht="66.75" customHeight="1">
      <c r="A131" s="66" t="s">
        <v>255</v>
      </c>
      <c r="B131" s="94"/>
      <c r="C131" s="66" t="s">
        <v>256</v>
      </c>
      <c r="D131" s="54">
        <f>(D133+D135)/2</f>
        <v>6</v>
      </c>
      <c r="E131" s="54">
        <f aca="true" t="shared" si="7" ref="E131:T131">(E133+E135)/2</f>
        <v>8</v>
      </c>
      <c r="F131" s="54">
        <f t="shared" si="7"/>
        <v>8</v>
      </c>
      <c r="G131" s="54">
        <f t="shared" si="7"/>
        <v>8</v>
      </c>
      <c r="H131" s="54">
        <f t="shared" si="7"/>
        <v>8</v>
      </c>
      <c r="I131" s="54">
        <f t="shared" si="7"/>
        <v>8</v>
      </c>
      <c r="J131" s="54">
        <f t="shared" si="7"/>
        <v>6</v>
      </c>
      <c r="K131" s="54">
        <f t="shared" si="7"/>
        <v>8</v>
      </c>
      <c r="L131" s="54">
        <f t="shared" si="7"/>
        <v>8</v>
      </c>
      <c r="M131" s="54">
        <f t="shared" si="7"/>
        <v>6</v>
      </c>
      <c r="N131" s="54">
        <f t="shared" si="7"/>
        <v>8</v>
      </c>
      <c r="O131" s="54">
        <f t="shared" si="7"/>
        <v>8</v>
      </c>
      <c r="P131" s="54">
        <f t="shared" si="7"/>
        <v>2</v>
      </c>
      <c r="Q131" s="54">
        <f t="shared" si="7"/>
        <v>6</v>
      </c>
      <c r="R131" s="54">
        <f t="shared" si="7"/>
        <v>8</v>
      </c>
      <c r="S131" s="54">
        <f t="shared" si="7"/>
        <v>8</v>
      </c>
      <c r="T131" s="54">
        <f t="shared" si="7"/>
        <v>4</v>
      </c>
      <c r="U131" s="15"/>
      <c r="V131" s="15"/>
      <c r="W131" s="15"/>
    </row>
    <row r="132" spans="1:23" s="14" customFormat="1" ht="21.75" customHeight="1">
      <c r="A132" s="66"/>
      <c r="B132" s="94"/>
      <c r="C132" s="66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15"/>
      <c r="V132" s="15"/>
      <c r="W132" s="15"/>
    </row>
    <row r="133" spans="1:23" s="14" customFormat="1" ht="21.75" customHeight="1" hidden="1">
      <c r="A133" s="22"/>
      <c r="B133" s="23"/>
      <c r="C133" s="22" t="s">
        <v>263</v>
      </c>
      <c r="D133" s="4">
        <v>8</v>
      </c>
      <c r="E133" s="4">
        <v>8</v>
      </c>
      <c r="F133" s="4">
        <v>8</v>
      </c>
      <c r="G133" s="4">
        <v>8</v>
      </c>
      <c r="H133" s="4">
        <v>8</v>
      </c>
      <c r="I133" s="4">
        <v>8</v>
      </c>
      <c r="J133" s="4">
        <v>8</v>
      </c>
      <c r="K133" s="4">
        <v>8</v>
      </c>
      <c r="L133" s="4">
        <v>8</v>
      </c>
      <c r="M133" s="4">
        <v>4</v>
      </c>
      <c r="N133" s="4">
        <v>8</v>
      </c>
      <c r="O133" s="4">
        <v>8</v>
      </c>
      <c r="P133" s="4">
        <v>4</v>
      </c>
      <c r="Q133" s="4">
        <v>4</v>
      </c>
      <c r="R133" s="4">
        <v>8</v>
      </c>
      <c r="S133" s="4">
        <v>8</v>
      </c>
      <c r="T133" s="4">
        <v>8</v>
      </c>
      <c r="U133" s="15"/>
      <c r="V133" s="15"/>
      <c r="W133" s="15"/>
    </row>
    <row r="134" spans="1:23" s="14" customFormat="1" ht="21.75" customHeight="1" hidden="1">
      <c r="A134" s="22"/>
      <c r="B134" s="23"/>
      <c r="C134" s="22" t="s">
        <v>267</v>
      </c>
      <c r="D134" s="22" t="s">
        <v>271</v>
      </c>
      <c r="E134" s="22" t="s">
        <v>271</v>
      </c>
      <c r="F134" s="22" t="s">
        <v>271</v>
      </c>
      <c r="G134" s="22" t="s">
        <v>271</v>
      </c>
      <c r="H134" s="22" t="s">
        <v>271</v>
      </c>
      <c r="I134" s="22" t="s">
        <v>271</v>
      </c>
      <c r="J134" s="22" t="s">
        <v>271</v>
      </c>
      <c r="K134" s="22" t="s">
        <v>271</v>
      </c>
      <c r="L134" s="22" t="s">
        <v>271</v>
      </c>
      <c r="M134" s="22" t="s">
        <v>271</v>
      </c>
      <c r="N134" s="22" t="s">
        <v>271</v>
      </c>
      <c r="O134" s="22" t="s">
        <v>271</v>
      </c>
      <c r="P134" s="22" t="s">
        <v>271</v>
      </c>
      <c r="Q134" s="22" t="s">
        <v>271</v>
      </c>
      <c r="R134" s="22" t="s">
        <v>271</v>
      </c>
      <c r="S134" s="22" t="s">
        <v>271</v>
      </c>
      <c r="T134" s="22" t="s">
        <v>271</v>
      </c>
      <c r="U134" s="15"/>
      <c r="V134" s="15"/>
      <c r="W134" s="15"/>
    </row>
    <row r="135" spans="1:23" s="14" customFormat="1" ht="21.75" customHeight="1" hidden="1">
      <c r="A135" s="22"/>
      <c r="B135" s="23"/>
      <c r="C135" s="22" t="s">
        <v>270</v>
      </c>
      <c r="D135" s="4">
        <v>4</v>
      </c>
      <c r="E135" s="4">
        <v>8</v>
      </c>
      <c r="F135" s="4">
        <v>8</v>
      </c>
      <c r="G135" s="4">
        <v>8</v>
      </c>
      <c r="H135" s="4">
        <v>8</v>
      </c>
      <c r="I135" s="4">
        <v>8</v>
      </c>
      <c r="J135" s="4">
        <v>4</v>
      </c>
      <c r="K135" s="4">
        <v>8</v>
      </c>
      <c r="L135" s="4">
        <v>8</v>
      </c>
      <c r="M135" s="4">
        <v>8</v>
      </c>
      <c r="N135" s="4">
        <v>8</v>
      </c>
      <c r="O135" s="4">
        <v>8</v>
      </c>
      <c r="P135" s="4">
        <v>0</v>
      </c>
      <c r="Q135" s="4">
        <v>8</v>
      </c>
      <c r="R135" s="4">
        <v>8</v>
      </c>
      <c r="S135" s="4">
        <v>8</v>
      </c>
      <c r="T135" s="4">
        <v>0</v>
      </c>
      <c r="U135" s="15"/>
      <c r="V135" s="15"/>
      <c r="W135" s="15"/>
    </row>
    <row r="136" spans="1:23" s="14" customFormat="1" ht="66.75" customHeight="1">
      <c r="A136" s="66" t="s">
        <v>47</v>
      </c>
      <c r="B136" s="66" t="s">
        <v>34</v>
      </c>
      <c r="C136" s="66" t="s">
        <v>65</v>
      </c>
      <c r="D136" s="79">
        <v>7</v>
      </c>
      <c r="E136" s="79">
        <v>7</v>
      </c>
      <c r="F136" s="79">
        <v>7</v>
      </c>
      <c r="G136" s="79">
        <v>7</v>
      </c>
      <c r="H136" s="79">
        <v>7</v>
      </c>
      <c r="I136" s="79">
        <v>7</v>
      </c>
      <c r="J136" s="79">
        <v>7</v>
      </c>
      <c r="K136" s="79">
        <v>7</v>
      </c>
      <c r="L136" s="79">
        <v>7</v>
      </c>
      <c r="M136" s="79">
        <v>4</v>
      </c>
      <c r="N136" s="79">
        <v>7</v>
      </c>
      <c r="O136" s="79">
        <v>7</v>
      </c>
      <c r="P136" s="79">
        <v>7</v>
      </c>
      <c r="Q136" s="79">
        <v>7</v>
      </c>
      <c r="R136" s="79">
        <v>7</v>
      </c>
      <c r="S136" s="79">
        <v>7</v>
      </c>
      <c r="T136" s="79">
        <v>7</v>
      </c>
      <c r="U136" s="15"/>
      <c r="V136" s="15"/>
      <c r="W136" s="15"/>
    </row>
    <row r="137" spans="1:23" s="14" customFormat="1" ht="27" customHeight="1">
      <c r="A137" s="66"/>
      <c r="B137" s="66"/>
      <c r="C137" s="66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15"/>
      <c r="V137" s="15"/>
      <c r="W137" s="15"/>
    </row>
    <row r="138" spans="1:23" s="14" customFormat="1" ht="66.75" customHeight="1">
      <c r="A138" s="66" t="s">
        <v>85</v>
      </c>
      <c r="B138" s="66" t="s">
        <v>50</v>
      </c>
      <c r="C138" s="66" t="s">
        <v>35</v>
      </c>
      <c r="D138" s="95" t="s">
        <v>271</v>
      </c>
      <c r="E138" s="95" t="s">
        <v>271</v>
      </c>
      <c r="F138" s="95" t="s">
        <v>271</v>
      </c>
      <c r="G138" s="95" t="s">
        <v>271</v>
      </c>
      <c r="H138" s="95" t="s">
        <v>271</v>
      </c>
      <c r="I138" s="95" t="s">
        <v>271</v>
      </c>
      <c r="J138" s="95" t="s">
        <v>271</v>
      </c>
      <c r="K138" s="95" t="s">
        <v>271</v>
      </c>
      <c r="L138" s="95" t="s">
        <v>271</v>
      </c>
      <c r="M138" s="95" t="s">
        <v>271</v>
      </c>
      <c r="N138" s="95" t="s">
        <v>271</v>
      </c>
      <c r="O138" s="95" t="s">
        <v>271</v>
      </c>
      <c r="P138" s="95" t="s">
        <v>271</v>
      </c>
      <c r="Q138" s="95" t="s">
        <v>271</v>
      </c>
      <c r="R138" s="95" t="s">
        <v>271</v>
      </c>
      <c r="S138" s="95" t="s">
        <v>271</v>
      </c>
      <c r="T138" s="95" t="s">
        <v>271</v>
      </c>
      <c r="U138" s="15"/>
      <c r="V138" s="15"/>
      <c r="W138" s="15"/>
    </row>
    <row r="139" spans="1:23" s="14" customFormat="1" ht="66.75" customHeight="1">
      <c r="A139" s="66"/>
      <c r="B139" s="66"/>
      <c r="C139" s="6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15"/>
      <c r="V139" s="15"/>
      <c r="W139" s="15"/>
    </row>
    <row r="140" spans="1:23" s="14" customFormat="1" ht="66.75" customHeight="1">
      <c r="A140" s="66" t="s">
        <v>86</v>
      </c>
      <c r="B140" s="66"/>
      <c r="C140" s="66" t="s">
        <v>51</v>
      </c>
      <c r="D140" s="95" t="s">
        <v>271</v>
      </c>
      <c r="E140" s="95" t="s">
        <v>271</v>
      </c>
      <c r="F140" s="95" t="s">
        <v>271</v>
      </c>
      <c r="G140" s="95" t="s">
        <v>271</v>
      </c>
      <c r="H140" s="95" t="s">
        <v>271</v>
      </c>
      <c r="I140" s="95" t="s">
        <v>271</v>
      </c>
      <c r="J140" s="95" t="s">
        <v>271</v>
      </c>
      <c r="K140" s="95" t="s">
        <v>271</v>
      </c>
      <c r="L140" s="95" t="s">
        <v>271</v>
      </c>
      <c r="M140" s="95" t="s">
        <v>271</v>
      </c>
      <c r="N140" s="95" t="s">
        <v>271</v>
      </c>
      <c r="O140" s="95" t="s">
        <v>271</v>
      </c>
      <c r="P140" s="95" t="s">
        <v>271</v>
      </c>
      <c r="Q140" s="95" t="s">
        <v>271</v>
      </c>
      <c r="R140" s="95" t="s">
        <v>271</v>
      </c>
      <c r="S140" s="95" t="s">
        <v>271</v>
      </c>
      <c r="T140" s="95" t="s">
        <v>271</v>
      </c>
      <c r="U140" s="15"/>
      <c r="V140" s="15"/>
      <c r="W140" s="15"/>
    </row>
    <row r="141" spans="1:23" s="14" customFormat="1" ht="66.75" customHeight="1">
      <c r="A141" s="66"/>
      <c r="B141" s="66"/>
      <c r="C141" s="6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15"/>
      <c r="V141" s="15"/>
      <c r="W141" s="15"/>
    </row>
    <row r="142" spans="1:20" s="14" customFormat="1" ht="18.75" customHeight="1">
      <c r="A142" s="75" t="s">
        <v>274</v>
      </c>
      <c r="B142" s="75"/>
      <c r="C142" s="75"/>
      <c r="D142" s="38">
        <f>(SUM(D119,D121,D125,D129,D131,D136))/6</f>
        <v>6.833333333333333</v>
      </c>
      <c r="E142" s="38">
        <f aca="true" t="shared" si="8" ref="E142:T142">(SUM(E119,E121,E125,E129,E131,E136))/6</f>
        <v>7.166666666666667</v>
      </c>
      <c r="F142" s="38">
        <f t="shared" si="8"/>
        <v>6.666666666666667</v>
      </c>
      <c r="G142" s="38">
        <f t="shared" si="8"/>
        <v>6.666666666666667</v>
      </c>
      <c r="H142" s="38">
        <f t="shared" si="8"/>
        <v>6</v>
      </c>
      <c r="I142" s="38">
        <f t="shared" si="8"/>
        <v>6.333333333333333</v>
      </c>
      <c r="J142" s="38">
        <f t="shared" si="8"/>
        <v>6.833333333333333</v>
      </c>
      <c r="K142" s="38">
        <f t="shared" si="8"/>
        <v>7.166666666666667</v>
      </c>
      <c r="L142" s="38">
        <f t="shared" si="8"/>
        <v>7.166666666666667</v>
      </c>
      <c r="M142" s="38">
        <f t="shared" si="8"/>
        <v>5.166666666666667</v>
      </c>
      <c r="N142" s="38">
        <f t="shared" si="8"/>
        <v>6.666666666666667</v>
      </c>
      <c r="O142" s="38">
        <f t="shared" si="8"/>
        <v>7.166666666666667</v>
      </c>
      <c r="P142" s="38">
        <f t="shared" si="8"/>
        <v>6.166666666666667</v>
      </c>
      <c r="Q142" s="38">
        <f t="shared" si="8"/>
        <v>6.833333333333333</v>
      </c>
      <c r="R142" s="38">
        <f t="shared" si="8"/>
        <v>7.166666666666667</v>
      </c>
      <c r="S142" s="38">
        <f t="shared" si="8"/>
        <v>7.166666666666667</v>
      </c>
      <c r="T142" s="38">
        <f t="shared" si="8"/>
        <v>6.5</v>
      </c>
    </row>
    <row r="143" spans="1:20" s="14" customFormat="1" ht="18.75">
      <c r="A143" s="75" t="s">
        <v>18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</row>
    <row r="144" spans="1:20" s="14" customFormat="1" ht="58.5" customHeight="1">
      <c r="A144" s="72" t="s">
        <v>248</v>
      </c>
      <c r="B144" s="77" t="s">
        <v>20</v>
      </c>
      <c r="C144" s="69" t="s">
        <v>19</v>
      </c>
      <c r="D144" s="69">
        <v>6</v>
      </c>
      <c r="E144" s="69">
        <v>6</v>
      </c>
      <c r="F144" s="69">
        <v>6</v>
      </c>
      <c r="G144" s="69">
        <v>6</v>
      </c>
      <c r="H144" s="69">
        <v>6</v>
      </c>
      <c r="I144" s="69">
        <v>6</v>
      </c>
      <c r="J144" s="69">
        <v>6</v>
      </c>
      <c r="K144" s="69">
        <v>6</v>
      </c>
      <c r="L144" s="69">
        <v>6</v>
      </c>
      <c r="M144" s="69">
        <v>6</v>
      </c>
      <c r="N144" s="69">
        <v>6</v>
      </c>
      <c r="O144" s="69">
        <v>6</v>
      </c>
      <c r="P144" s="69">
        <v>6</v>
      </c>
      <c r="Q144" s="69">
        <v>6</v>
      </c>
      <c r="R144" s="69">
        <v>6</v>
      </c>
      <c r="S144" s="69">
        <v>6</v>
      </c>
      <c r="T144" s="69">
        <v>6</v>
      </c>
    </row>
    <row r="145" spans="1:20" s="14" customFormat="1" ht="43.5" customHeight="1">
      <c r="A145" s="74"/>
      <c r="B145" s="78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</row>
    <row r="146" spans="1:20" s="14" customFormat="1" ht="58.5" customHeight="1">
      <c r="A146" s="84" t="s">
        <v>87</v>
      </c>
      <c r="B146" s="77" t="s">
        <v>39</v>
      </c>
      <c r="C146" s="65" t="s">
        <v>94</v>
      </c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</row>
    <row r="147" spans="1:20" s="14" customFormat="1" ht="106.5" customHeight="1">
      <c r="A147" s="85"/>
      <c r="B147" s="63"/>
      <c r="C147" s="52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</row>
    <row r="148" spans="1:20" s="14" customFormat="1" ht="58.5" customHeight="1">
      <c r="A148" s="84" t="s">
        <v>88</v>
      </c>
      <c r="B148" s="63"/>
      <c r="C148" s="65" t="s">
        <v>93</v>
      </c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</row>
    <row r="149" spans="1:20" s="14" customFormat="1" ht="90" customHeight="1">
      <c r="A149" s="85"/>
      <c r="B149" s="63"/>
      <c r="C149" s="52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</row>
    <row r="150" spans="1:20" s="14" customFormat="1" ht="58.5" customHeight="1">
      <c r="A150" s="72" t="s">
        <v>89</v>
      </c>
      <c r="B150" s="63"/>
      <c r="C150" s="79" t="s">
        <v>272</v>
      </c>
      <c r="D150" s="69">
        <v>7</v>
      </c>
      <c r="E150" s="69">
        <v>7</v>
      </c>
      <c r="F150" s="69">
        <v>7</v>
      </c>
      <c r="G150" s="69">
        <v>7</v>
      </c>
      <c r="H150" s="69">
        <v>7</v>
      </c>
      <c r="I150" s="69">
        <v>7</v>
      </c>
      <c r="J150" s="69">
        <v>7</v>
      </c>
      <c r="K150" s="69">
        <v>7</v>
      </c>
      <c r="L150" s="69">
        <v>7</v>
      </c>
      <c r="M150" s="69">
        <v>7</v>
      </c>
      <c r="N150" s="69">
        <v>7</v>
      </c>
      <c r="O150" s="69">
        <v>7</v>
      </c>
      <c r="P150" s="69">
        <v>7</v>
      </c>
      <c r="Q150" s="69">
        <v>7</v>
      </c>
      <c r="R150" s="69">
        <v>7</v>
      </c>
      <c r="S150" s="69">
        <v>7</v>
      </c>
      <c r="T150" s="69">
        <v>7</v>
      </c>
    </row>
    <row r="151" spans="1:20" s="14" customFormat="1" ht="21.75" customHeight="1">
      <c r="A151" s="74"/>
      <c r="B151" s="63"/>
      <c r="C151" s="80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</row>
    <row r="152" spans="1:20" s="14" customFormat="1" ht="58.5" customHeight="1">
      <c r="A152" s="72" t="s">
        <v>91</v>
      </c>
      <c r="B152" s="63"/>
      <c r="C152" s="77" t="s">
        <v>110</v>
      </c>
      <c r="D152" s="83">
        <v>7</v>
      </c>
      <c r="E152" s="83">
        <v>7</v>
      </c>
      <c r="F152" s="83">
        <v>7</v>
      </c>
      <c r="G152" s="83">
        <v>7</v>
      </c>
      <c r="H152" s="83">
        <v>7</v>
      </c>
      <c r="I152" s="83">
        <v>7</v>
      </c>
      <c r="J152" s="83">
        <v>7</v>
      </c>
      <c r="K152" s="83">
        <v>7</v>
      </c>
      <c r="L152" s="83">
        <v>7</v>
      </c>
      <c r="M152" s="83">
        <v>7</v>
      </c>
      <c r="N152" s="83">
        <v>7</v>
      </c>
      <c r="O152" s="83">
        <v>7</v>
      </c>
      <c r="P152" s="83">
        <v>7</v>
      </c>
      <c r="Q152" s="83">
        <v>7</v>
      </c>
      <c r="R152" s="83">
        <v>7</v>
      </c>
      <c r="S152" s="83">
        <v>7</v>
      </c>
      <c r="T152" s="83">
        <v>7</v>
      </c>
    </row>
    <row r="153" spans="1:20" s="14" customFormat="1" ht="31.5" customHeight="1">
      <c r="A153" s="74"/>
      <c r="B153" s="63"/>
      <c r="C153" s="78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</row>
    <row r="154" spans="1:20" s="14" customFormat="1" ht="58.5" customHeight="1">
      <c r="A154" s="72" t="s">
        <v>116</v>
      </c>
      <c r="B154" s="63"/>
      <c r="C154" s="77" t="s">
        <v>249</v>
      </c>
      <c r="D154" s="83">
        <v>4</v>
      </c>
      <c r="E154" s="83">
        <v>0</v>
      </c>
      <c r="F154" s="83">
        <v>0</v>
      </c>
      <c r="G154" s="83">
        <v>4</v>
      </c>
      <c r="H154" s="83">
        <v>7</v>
      </c>
      <c r="I154" s="83">
        <v>4</v>
      </c>
      <c r="J154" s="83">
        <v>7</v>
      </c>
      <c r="K154" s="83">
        <v>7</v>
      </c>
      <c r="L154" s="83">
        <v>7</v>
      </c>
      <c r="M154" s="83">
        <v>4</v>
      </c>
      <c r="N154" s="83">
        <v>0</v>
      </c>
      <c r="O154" s="83">
        <v>7</v>
      </c>
      <c r="P154" s="83">
        <v>7</v>
      </c>
      <c r="Q154" s="83">
        <v>7</v>
      </c>
      <c r="R154" s="83">
        <v>7</v>
      </c>
      <c r="S154" s="83">
        <v>5</v>
      </c>
      <c r="T154" s="83">
        <v>0</v>
      </c>
    </row>
    <row r="155" spans="1:20" s="14" customFormat="1" ht="35.25" customHeight="1">
      <c r="A155" s="74"/>
      <c r="B155" s="78"/>
      <c r="C155" s="78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</row>
    <row r="156" spans="1:20" s="14" customFormat="1" ht="45" customHeight="1">
      <c r="A156" s="72" t="s">
        <v>90</v>
      </c>
      <c r="B156" s="77" t="s">
        <v>53</v>
      </c>
      <c r="C156" s="77" t="s">
        <v>54</v>
      </c>
      <c r="D156" s="77">
        <v>10</v>
      </c>
      <c r="E156" s="77">
        <v>6</v>
      </c>
      <c r="F156" s="77">
        <v>10</v>
      </c>
      <c r="G156" s="77">
        <v>10</v>
      </c>
      <c r="H156" s="77">
        <v>10</v>
      </c>
      <c r="I156" s="77">
        <v>10</v>
      </c>
      <c r="J156" s="77">
        <v>10</v>
      </c>
      <c r="K156" s="77">
        <v>10</v>
      </c>
      <c r="L156" s="77">
        <v>10</v>
      </c>
      <c r="M156" s="77">
        <v>2</v>
      </c>
      <c r="N156" s="77">
        <v>10</v>
      </c>
      <c r="O156" s="77">
        <v>10</v>
      </c>
      <c r="P156" s="77">
        <v>10</v>
      </c>
      <c r="Q156" s="77">
        <v>10</v>
      </c>
      <c r="R156" s="77">
        <v>10</v>
      </c>
      <c r="S156" s="77">
        <v>10</v>
      </c>
      <c r="T156" s="77">
        <v>10</v>
      </c>
    </row>
    <row r="157" spans="1:20" s="14" customFormat="1" ht="17.25" customHeight="1">
      <c r="A157" s="73"/>
      <c r="B157" s="63"/>
      <c r="C157" s="63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</row>
    <row r="158" spans="1:20" s="14" customFormat="1" ht="58.5" customHeight="1">
      <c r="A158" s="72" t="s">
        <v>22</v>
      </c>
      <c r="B158" s="77" t="s">
        <v>96</v>
      </c>
      <c r="C158" s="72" t="s">
        <v>97</v>
      </c>
      <c r="D158" s="69">
        <v>6</v>
      </c>
      <c r="E158" s="69">
        <v>6</v>
      </c>
      <c r="F158" s="69">
        <v>6</v>
      </c>
      <c r="G158" s="69">
        <v>6</v>
      </c>
      <c r="H158" s="69">
        <v>6</v>
      </c>
      <c r="I158" s="69">
        <v>6</v>
      </c>
      <c r="J158" s="69">
        <v>6</v>
      </c>
      <c r="K158" s="69">
        <v>6</v>
      </c>
      <c r="L158" s="69">
        <v>6</v>
      </c>
      <c r="M158" s="69">
        <v>6</v>
      </c>
      <c r="N158" s="69">
        <v>6</v>
      </c>
      <c r="O158" s="69">
        <v>6</v>
      </c>
      <c r="P158" s="69">
        <v>6</v>
      </c>
      <c r="Q158" s="69">
        <v>6</v>
      </c>
      <c r="R158" s="69">
        <v>6</v>
      </c>
      <c r="S158" s="69">
        <v>6</v>
      </c>
      <c r="T158" s="69">
        <v>6</v>
      </c>
    </row>
    <row r="159" spans="1:20" s="14" customFormat="1" ht="217.5" customHeight="1">
      <c r="A159" s="74"/>
      <c r="B159" s="78"/>
      <c r="C159" s="74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</row>
    <row r="160" spans="1:20" s="14" customFormat="1" ht="58.5" customHeight="1">
      <c r="A160" s="72" t="s">
        <v>23</v>
      </c>
      <c r="B160" s="72" t="s">
        <v>21</v>
      </c>
      <c r="C160" s="72" t="s">
        <v>66</v>
      </c>
      <c r="D160" s="77" t="s">
        <v>258</v>
      </c>
      <c r="E160" s="77" t="s">
        <v>258</v>
      </c>
      <c r="F160" s="77" t="s">
        <v>258</v>
      </c>
      <c r="G160" s="77" t="s">
        <v>258</v>
      </c>
      <c r="H160" s="77" t="s">
        <v>258</v>
      </c>
      <c r="I160" s="77" t="s">
        <v>258</v>
      </c>
      <c r="J160" s="77" t="s">
        <v>258</v>
      </c>
      <c r="K160" s="77" t="s">
        <v>258</v>
      </c>
      <c r="L160" s="77" t="s">
        <v>258</v>
      </c>
      <c r="M160" s="77" t="s">
        <v>258</v>
      </c>
      <c r="N160" s="77" t="s">
        <v>258</v>
      </c>
      <c r="O160" s="77" t="s">
        <v>258</v>
      </c>
      <c r="P160" s="77" t="s">
        <v>258</v>
      </c>
      <c r="Q160" s="77" t="s">
        <v>258</v>
      </c>
      <c r="R160" s="77" t="s">
        <v>258</v>
      </c>
      <c r="S160" s="77" t="s">
        <v>258</v>
      </c>
      <c r="T160" s="77" t="s">
        <v>258</v>
      </c>
    </row>
    <row r="161" spans="1:20" s="14" customFormat="1" ht="151.5" customHeight="1">
      <c r="A161" s="74"/>
      <c r="B161" s="74"/>
      <c r="C161" s="74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</row>
    <row r="162" spans="1:20" s="14" customFormat="1" ht="58.5" customHeight="1">
      <c r="A162" s="95" t="s">
        <v>250</v>
      </c>
      <c r="B162" s="95" t="s">
        <v>55</v>
      </c>
      <c r="C162" s="79" t="s">
        <v>95</v>
      </c>
      <c r="D162" s="66">
        <v>10</v>
      </c>
      <c r="E162" s="66">
        <v>10</v>
      </c>
      <c r="F162" s="66">
        <v>10</v>
      </c>
      <c r="G162" s="66">
        <v>10</v>
      </c>
      <c r="H162" s="66">
        <v>10</v>
      </c>
      <c r="I162" s="66">
        <v>10</v>
      </c>
      <c r="J162" s="66">
        <v>10</v>
      </c>
      <c r="K162" s="66">
        <v>10</v>
      </c>
      <c r="L162" s="66">
        <v>10</v>
      </c>
      <c r="M162" s="66">
        <v>10</v>
      </c>
      <c r="N162" s="66">
        <v>10</v>
      </c>
      <c r="O162" s="66">
        <v>10</v>
      </c>
      <c r="P162" s="66">
        <v>10</v>
      </c>
      <c r="Q162" s="66">
        <v>10</v>
      </c>
      <c r="R162" s="66">
        <v>10</v>
      </c>
      <c r="S162" s="66">
        <v>10</v>
      </c>
      <c r="T162" s="66">
        <v>10</v>
      </c>
    </row>
    <row r="163" spans="1:20" s="14" customFormat="1" ht="23.25" customHeight="1">
      <c r="A163" s="96"/>
      <c r="B163" s="53"/>
      <c r="C163" s="80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</row>
    <row r="164" spans="1:20" s="14" customFormat="1" ht="58.5" customHeight="1">
      <c r="A164" s="95" t="s">
        <v>251</v>
      </c>
      <c r="B164" s="53"/>
      <c r="C164" s="79" t="s">
        <v>41</v>
      </c>
      <c r="D164" s="66">
        <v>7</v>
      </c>
      <c r="E164" s="66">
        <v>7</v>
      </c>
      <c r="F164" s="66">
        <v>7</v>
      </c>
      <c r="G164" s="66">
        <v>7</v>
      </c>
      <c r="H164" s="66">
        <v>7</v>
      </c>
      <c r="I164" s="66">
        <v>7</v>
      </c>
      <c r="J164" s="66">
        <v>7</v>
      </c>
      <c r="K164" s="66">
        <v>7</v>
      </c>
      <c r="L164" s="66">
        <v>7</v>
      </c>
      <c r="M164" s="66">
        <v>7</v>
      </c>
      <c r="N164" s="66">
        <v>7</v>
      </c>
      <c r="O164" s="66">
        <v>7</v>
      </c>
      <c r="P164" s="66">
        <v>7</v>
      </c>
      <c r="Q164" s="66">
        <v>7</v>
      </c>
      <c r="R164" s="66">
        <v>7</v>
      </c>
      <c r="S164" s="66">
        <v>7</v>
      </c>
      <c r="T164" s="66">
        <v>7</v>
      </c>
    </row>
    <row r="165" spans="1:20" s="14" customFormat="1" ht="30" customHeight="1">
      <c r="A165" s="96"/>
      <c r="B165" s="53"/>
      <c r="C165" s="80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</row>
    <row r="166" spans="1:20" s="14" customFormat="1" ht="58.5" customHeight="1">
      <c r="A166" s="95" t="s">
        <v>252</v>
      </c>
      <c r="B166" s="53"/>
      <c r="C166" s="79" t="s">
        <v>40</v>
      </c>
      <c r="D166" s="66">
        <v>7</v>
      </c>
      <c r="E166" s="66">
        <v>7</v>
      </c>
      <c r="F166" s="66">
        <v>7</v>
      </c>
      <c r="G166" s="66">
        <v>7</v>
      </c>
      <c r="H166" s="66">
        <v>7</v>
      </c>
      <c r="I166" s="66">
        <v>7</v>
      </c>
      <c r="J166" s="66">
        <v>7</v>
      </c>
      <c r="K166" s="66">
        <v>7</v>
      </c>
      <c r="L166" s="66">
        <v>7</v>
      </c>
      <c r="M166" s="66">
        <v>7</v>
      </c>
      <c r="N166" s="66">
        <v>7</v>
      </c>
      <c r="O166" s="66">
        <v>7</v>
      </c>
      <c r="P166" s="66">
        <v>7</v>
      </c>
      <c r="Q166" s="66">
        <v>7</v>
      </c>
      <c r="R166" s="66">
        <v>7</v>
      </c>
      <c r="S166" s="66">
        <v>7</v>
      </c>
      <c r="T166" s="66">
        <v>7</v>
      </c>
    </row>
    <row r="167" spans="1:20" s="14" customFormat="1" ht="40.5" customHeight="1">
      <c r="A167" s="96"/>
      <c r="B167" s="53"/>
      <c r="C167" s="80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</row>
    <row r="168" spans="1:20" s="14" customFormat="1" ht="58.5" customHeight="1">
      <c r="A168" s="95" t="s">
        <v>253</v>
      </c>
      <c r="B168" s="53"/>
      <c r="C168" s="79" t="s">
        <v>254</v>
      </c>
      <c r="D168" s="66">
        <v>7</v>
      </c>
      <c r="E168" s="66">
        <v>7</v>
      </c>
      <c r="F168" s="66">
        <v>7</v>
      </c>
      <c r="G168" s="66">
        <v>7</v>
      </c>
      <c r="H168" s="66">
        <v>7</v>
      </c>
      <c r="I168" s="66">
        <v>7</v>
      </c>
      <c r="J168" s="66">
        <v>7</v>
      </c>
      <c r="K168" s="66">
        <v>7</v>
      </c>
      <c r="L168" s="66">
        <v>7</v>
      </c>
      <c r="M168" s="66">
        <v>7</v>
      </c>
      <c r="N168" s="66">
        <v>7</v>
      </c>
      <c r="O168" s="66">
        <v>7</v>
      </c>
      <c r="P168" s="66">
        <v>7</v>
      </c>
      <c r="Q168" s="66">
        <v>7</v>
      </c>
      <c r="R168" s="66">
        <v>7</v>
      </c>
      <c r="S168" s="66">
        <v>7</v>
      </c>
      <c r="T168" s="66">
        <v>7</v>
      </c>
    </row>
    <row r="169" spans="1:20" s="14" customFormat="1" ht="33.75" customHeight="1">
      <c r="A169" s="96"/>
      <c r="B169" s="96"/>
      <c r="C169" s="80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</row>
    <row r="170" spans="1:20" s="14" customFormat="1" ht="18.75" customHeight="1">
      <c r="A170" s="68" t="s">
        <v>275</v>
      </c>
      <c r="B170" s="68"/>
      <c r="C170" s="68"/>
      <c r="D170" s="38">
        <f>(SUM(D144,D150,D152,D154,D156,D158,D162,D164,D166,D168))/10</f>
        <v>7.1</v>
      </c>
      <c r="E170" s="38">
        <f aca="true" t="shared" si="9" ref="E170:T170">(SUM(E144,E150,E152,E154,E156,E158,E162,E164,E166,E168))/10</f>
        <v>6.3</v>
      </c>
      <c r="F170" s="38">
        <f t="shared" si="9"/>
        <v>6.7</v>
      </c>
      <c r="G170" s="38">
        <f t="shared" si="9"/>
        <v>7.1</v>
      </c>
      <c r="H170" s="38">
        <f t="shared" si="9"/>
        <v>7.4</v>
      </c>
      <c r="I170" s="38">
        <f t="shared" si="9"/>
        <v>7.1</v>
      </c>
      <c r="J170" s="38">
        <f t="shared" si="9"/>
        <v>7.4</v>
      </c>
      <c r="K170" s="38">
        <f t="shared" si="9"/>
        <v>7.4</v>
      </c>
      <c r="L170" s="38">
        <f t="shared" si="9"/>
        <v>7.4</v>
      </c>
      <c r="M170" s="38">
        <f t="shared" si="9"/>
        <v>6.3</v>
      </c>
      <c r="N170" s="38">
        <f t="shared" si="9"/>
        <v>6.7</v>
      </c>
      <c r="O170" s="38">
        <f t="shared" si="9"/>
        <v>7.4</v>
      </c>
      <c r="P170" s="38">
        <f t="shared" si="9"/>
        <v>7.4</v>
      </c>
      <c r="Q170" s="38">
        <f t="shared" si="9"/>
        <v>7.4</v>
      </c>
      <c r="R170" s="38">
        <f t="shared" si="9"/>
        <v>7.4</v>
      </c>
      <c r="S170" s="38">
        <f t="shared" si="9"/>
        <v>7.2</v>
      </c>
      <c r="T170" s="38">
        <f t="shared" si="9"/>
        <v>6.7</v>
      </c>
    </row>
    <row r="171" spans="1:20" s="14" customFormat="1" ht="18.75">
      <c r="A171" s="58" t="s">
        <v>118</v>
      </c>
      <c r="B171" s="58"/>
      <c r="C171" s="58"/>
      <c r="D171" s="38">
        <f>SUM(D117,D142,D170)</f>
        <v>22.627777777777773</v>
      </c>
      <c r="E171" s="38">
        <f aca="true" t="shared" si="10" ref="E171:T171">SUM(E117,E142,E170)</f>
        <v>21.901851851851852</v>
      </c>
      <c r="F171" s="38">
        <f t="shared" si="10"/>
        <v>22.141358024691357</v>
      </c>
      <c r="G171" s="38">
        <f t="shared" si="10"/>
        <v>22.20185185185185</v>
      </c>
      <c r="H171" s="38">
        <f t="shared" si="10"/>
        <v>22.168518518518518</v>
      </c>
      <c r="I171" s="38">
        <f t="shared" si="10"/>
        <v>22.16481481481481</v>
      </c>
      <c r="J171" s="38">
        <f t="shared" si="10"/>
        <v>23.020370370370372</v>
      </c>
      <c r="K171" s="38">
        <f t="shared" si="10"/>
        <v>23.35987654320988</v>
      </c>
      <c r="L171" s="38">
        <f t="shared" si="10"/>
        <v>23.310493827160492</v>
      </c>
      <c r="M171" s="38">
        <f t="shared" si="10"/>
        <v>20.204320987654324</v>
      </c>
      <c r="N171" s="38">
        <f t="shared" si="10"/>
        <v>22.1537037037037</v>
      </c>
      <c r="O171" s="38">
        <f t="shared" si="10"/>
        <v>23.35987654320988</v>
      </c>
      <c r="P171" s="38">
        <f t="shared" si="10"/>
        <v>22.34135802469136</v>
      </c>
      <c r="Q171" s="38">
        <f t="shared" si="10"/>
        <v>22.989506172839505</v>
      </c>
      <c r="R171" s="38">
        <f t="shared" si="10"/>
        <v>23.279629629629632</v>
      </c>
      <c r="S171" s="38">
        <f t="shared" si="10"/>
        <v>23.135185185185186</v>
      </c>
      <c r="T171" s="38">
        <f t="shared" si="10"/>
        <v>21.980864197530863</v>
      </c>
    </row>
    <row r="172" spans="1:20" s="14" customFormat="1" ht="18.75">
      <c r="A172" s="58" t="s">
        <v>119</v>
      </c>
      <c r="B172" s="58"/>
      <c r="C172" s="58"/>
      <c r="D172" s="41">
        <f>D171/3</f>
        <v>7.542592592592591</v>
      </c>
      <c r="E172" s="41">
        <f aca="true" t="shared" si="11" ref="E172:T172">E171/3</f>
        <v>7.300617283950618</v>
      </c>
      <c r="F172" s="41">
        <f t="shared" si="11"/>
        <v>7.380452674897119</v>
      </c>
      <c r="G172" s="41">
        <f t="shared" si="11"/>
        <v>7.400617283950616</v>
      </c>
      <c r="H172" s="41">
        <f t="shared" si="11"/>
        <v>7.389506172839506</v>
      </c>
      <c r="I172" s="41">
        <f t="shared" si="11"/>
        <v>7.388271604938271</v>
      </c>
      <c r="J172" s="41">
        <f t="shared" si="11"/>
        <v>7.673456790123457</v>
      </c>
      <c r="K172" s="41">
        <f t="shared" si="11"/>
        <v>7.786625514403293</v>
      </c>
      <c r="L172" s="41">
        <f t="shared" si="11"/>
        <v>7.770164609053498</v>
      </c>
      <c r="M172" s="41">
        <f t="shared" si="11"/>
        <v>6.734773662551441</v>
      </c>
      <c r="N172" s="41">
        <f t="shared" si="11"/>
        <v>7.3845679012345675</v>
      </c>
      <c r="O172" s="41">
        <f t="shared" si="11"/>
        <v>7.786625514403293</v>
      </c>
      <c r="P172" s="41">
        <f t="shared" si="11"/>
        <v>7.447119341563787</v>
      </c>
      <c r="Q172" s="41">
        <f t="shared" si="11"/>
        <v>7.663168724279835</v>
      </c>
      <c r="R172" s="41">
        <f t="shared" si="11"/>
        <v>7.759876543209877</v>
      </c>
      <c r="S172" s="41">
        <f t="shared" si="11"/>
        <v>7.711728395061729</v>
      </c>
      <c r="T172" s="41">
        <f t="shared" si="11"/>
        <v>7.326954732510288</v>
      </c>
    </row>
    <row r="173" spans="1:20" s="14" customFormat="1" ht="18.75">
      <c r="A173" s="59" t="s">
        <v>120</v>
      </c>
      <c r="B173" s="59"/>
      <c r="C173" s="59"/>
      <c r="D173" s="4">
        <v>7</v>
      </c>
      <c r="E173" s="4">
        <v>15</v>
      </c>
      <c r="F173" s="4">
        <v>13</v>
      </c>
      <c r="G173" s="4">
        <v>9</v>
      </c>
      <c r="H173" s="4">
        <v>10</v>
      </c>
      <c r="I173" s="4">
        <v>11</v>
      </c>
      <c r="J173" s="4">
        <v>5</v>
      </c>
      <c r="K173" s="4" t="s">
        <v>282</v>
      </c>
      <c r="L173" s="4" t="s">
        <v>280</v>
      </c>
      <c r="M173" s="4">
        <v>16</v>
      </c>
      <c r="N173" s="4">
        <v>12</v>
      </c>
      <c r="O173" s="4" t="s">
        <v>282</v>
      </c>
      <c r="P173" s="4">
        <v>8</v>
      </c>
      <c r="Q173" s="4">
        <v>6</v>
      </c>
      <c r="R173" s="4" t="s">
        <v>281</v>
      </c>
      <c r="S173" s="4">
        <v>4</v>
      </c>
      <c r="T173" s="4">
        <v>14</v>
      </c>
    </row>
    <row r="174" spans="1:3" ht="18.75">
      <c r="A174" s="8"/>
      <c r="B174" s="8"/>
      <c r="C174" s="8"/>
    </row>
    <row r="176" spans="1:20" ht="18.75" customHeight="1">
      <c r="A176" s="70" t="s">
        <v>9</v>
      </c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</row>
    <row r="177" spans="1:3" ht="18.75">
      <c r="A177" s="2"/>
      <c r="B177" s="2"/>
      <c r="C177" s="2"/>
    </row>
    <row r="178" spans="1:3" ht="18.75">
      <c r="A178" s="2"/>
      <c r="B178" s="2"/>
      <c r="C178" s="2"/>
    </row>
    <row r="180" spans="1:3" ht="18.75">
      <c r="A180" s="2"/>
      <c r="B180" s="2"/>
      <c r="C180" s="2"/>
    </row>
    <row r="181" spans="1:3" ht="18.75">
      <c r="A181" s="2"/>
      <c r="B181" s="2"/>
      <c r="C181" s="2"/>
    </row>
    <row r="182" spans="1:3" ht="18.75">
      <c r="A182" s="2"/>
      <c r="B182" s="2"/>
      <c r="C182" s="2"/>
    </row>
    <row r="183" spans="1:3" ht="18.75">
      <c r="A183" s="2"/>
      <c r="B183" s="2"/>
      <c r="C183" s="2"/>
    </row>
    <row r="184" spans="1:3" ht="18.75">
      <c r="A184" s="2"/>
      <c r="B184" s="2"/>
      <c r="C184" s="2"/>
    </row>
    <row r="185" spans="1:3" ht="18.75">
      <c r="A185" s="2"/>
      <c r="B185" s="2"/>
      <c r="C185" s="2"/>
    </row>
    <row r="186" spans="1:3" ht="18.75">
      <c r="A186" s="2"/>
      <c r="B186" s="2"/>
      <c r="C186" s="2"/>
    </row>
    <row r="187" spans="1:3" ht="18.75">
      <c r="A187" s="2"/>
      <c r="B187" s="2"/>
      <c r="C187" s="2"/>
    </row>
    <row r="188" spans="1:3" ht="18.75">
      <c r="A188" s="2"/>
      <c r="B188" s="2"/>
      <c r="C188" s="2"/>
    </row>
    <row r="189" spans="1:3" ht="18.75">
      <c r="A189" s="2"/>
      <c r="B189" s="2"/>
      <c r="C189" s="2"/>
    </row>
    <row r="190" spans="1:3" ht="18.75">
      <c r="A190" s="2"/>
      <c r="B190" s="2"/>
      <c r="C190" s="2"/>
    </row>
    <row r="191" spans="1:3" ht="18.75">
      <c r="A191" s="2"/>
      <c r="B191" s="2"/>
      <c r="C191" s="2"/>
    </row>
    <row r="192" spans="1:3" ht="18.75">
      <c r="A192" s="2"/>
      <c r="B192" s="2"/>
      <c r="C192" s="2"/>
    </row>
    <row r="193" spans="1:3" ht="18.75">
      <c r="A193" s="2"/>
      <c r="B193" s="2"/>
      <c r="C193" s="2"/>
    </row>
    <row r="194" spans="1:3" ht="18.75">
      <c r="A194" s="2"/>
      <c r="B194" s="2"/>
      <c r="C194" s="2"/>
    </row>
    <row r="195" spans="1:3" ht="18.75">
      <c r="A195" s="2"/>
      <c r="B195" s="2"/>
      <c r="C195" s="2"/>
    </row>
    <row r="196" spans="1:3" ht="18.75">
      <c r="A196" s="2"/>
      <c r="B196" s="2"/>
      <c r="C196" s="2"/>
    </row>
    <row r="197" spans="1:3" ht="18.75">
      <c r="A197" s="2"/>
      <c r="B197" s="2"/>
      <c r="C197" s="2"/>
    </row>
    <row r="198" spans="1:3" ht="18.75">
      <c r="A198" s="2"/>
      <c r="B198" s="2"/>
      <c r="C198" s="2"/>
    </row>
    <row r="199" spans="1:3" ht="18.75">
      <c r="A199" s="2"/>
      <c r="B199" s="2"/>
      <c r="C199" s="2"/>
    </row>
    <row r="200" spans="1:3" ht="18.75">
      <c r="A200" s="2"/>
      <c r="B200" s="2"/>
      <c r="C200" s="2"/>
    </row>
    <row r="201" spans="1:3" ht="18.75">
      <c r="A201" s="2"/>
      <c r="B201" s="2"/>
      <c r="C201" s="2"/>
    </row>
    <row r="202" spans="1:3" ht="18.75">
      <c r="A202" s="2"/>
      <c r="B202" s="2"/>
      <c r="C202" s="2"/>
    </row>
    <row r="203" spans="1:3" ht="18.75">
      <c r="A203" s="2"/>
      <c r="B203" s="2"/>
      <c r="C203" s="2"/>
    </row>
    <row r="204" spans="1:3" ht="18.75">
      <c r="A204" s="2"/>
      <c r="B204" s="2"/>
      <c r="C204" s="2"/>
    </row>
    <row r="205" spans="1:3" ht="18.75">
      <c r="A205" s="2"/>
      <c r="B205" s="2"/>
      <c r="C205" s="2"/>
    </row>
    <row r="206" spans="1:3" ht="18.75">
      <c r="A206" s="2"/>
      <c r="B206" s="2"/>
      <c r="C206" s="2"/>
    </row>
    <row r="207" spans="1:3" ht="18.75">
      <c r="A207" s="2"/>
      <c r="B207" s="2"/>
      <c r="C207" s="2"/>
    </row>
    <row r="208" spans="1:3" ht="18.75">
      <c r="A208" s="2"/>
      <c r="B208" s="2"/>
      <c r="C208" s="2"/>
    </row>
    <row r="209" spans="1:3" ht="18.75">
      <c r="A209" s="2"/>
      <c r="B209" s="2"/>
      <c r="C209" s="2"/>
    </row>
    <row r="210" spans="1:3" ht="18.75">
      <c r="A210" s="2"/>
      <c r="B210" s="2"/>
      <c r="C210" s="2"/>
    </row>
    <row r="211" spans="1:3" ht="18.75">
      <c r="A211" s="2"/>
      <c r="B211" s="2"/>
      <c r="C211" s="2"/>
    </row>
    <row r="212" spans="1:3" ht="18.75">
      <c r="A212" s="2"/>
      <c r="B212" s="2"/>
      <c r="C212" s="2"/>
    </row>
    <row r="213" spans="1:3" ht="18.75">
      <c r="A213" s="2"/>
      <c r="B213" s="2"/>
      <c r="C213" s="2"/>
    </row>
    <row r="214" spans="1:3" ht="18.75">
      <c r="A214" s="2"/>
      <c r="B214" s="2"/>
      <c r="C214" s="2"/>
    </row>
    <row r="215" spans="1:3" ht="18.75">
      <c r="A215" s="2"/>
      <c r="B215" s="2"/>
      <c r="C215" s="2"/>
    </row>
    <row r="216" spans="1:3" ht="18.75">
      <c r="A216" s="2"/>
      <c r="B216" s="2"/>
      <c r="C216" s="2"/>
    </row>
    <row r="217" spans="1:3" ht="18.75">
      <c r="A217" s="2"/>
      <c r="B217" s="2"/>
      <c r="C217" s="2"/>
    </row>
    <row r="218" spans="1:3" ht="18.75">
      <c r="A218" s="2"/>
      <c r="B218" s="2"/>
      <c r="C218" s="2"/>
    </row>
    <row r="219" spans="1:3" ht="18.75">
      <c r="A219" s="2"/>
      <c r="B219" s="2"/>
      <c r="C219" s="2"/>
    </row>
    <row r="220" spans="1:3" ht="18.75">
      <c r="A220" s="2"/>
      <c r="B220" s="2"/>
      <c r="C220" s="2"/>
    </row>
    <row r="221" spans="1:3" ht="18.75">
      <c r="A221" s="2"/>
      <c r="B221" s="2"/>
      <c r="C221" s="2"/>
    </row>
    <row r="222" spans="1:3" ht="18.75">
      <c r="A222" s="2"/>
      <c r="B222" s="2"/>
      <c r="C222" s="2"/>
    </row>
    <row r="223" spans="1:3" ht="18.75">
      <c r="A223" s="2"/>
      <c r="B223" s="2"/>
      <c r="C223" s="2"/>
    </row>
    <row r="224" spans="1:3" ht="18.75">
      <c r="A224" s="2"/>
      <c r="B224" s="2"/>
      <c r="C224" s="2"/>
    </row>
    <row r="225" spans="1:3" ht="18.75">
      <c r="A225" s="2"/>
      <c r="B225" s="2"/>
      <c r="C225" s="2"/>
    </row>
    <row r="226" spans="1:3" ht="18.75">
      <c r="A226" s="2"/>
      <c r="B226" s="2"/>
      <c r="C226" s="2"/>
    </row>
    <row r="227" spans="1:3" ht="18.75">
      <c r="A227" s="2"/>
      <c r="B227" s="2"/>
      <c r="C227" s="2"/>
    </row>
    <row r="228" spans="1:3" ht="18.75">
      <c r="A228" s="2"/>
      <c r="B228" s="2"/>
      <c r="C228" s="2"/>
    </row>
    <row r="229" spans="1:3" ht="18.75">
      <c r="A229" s="2"/>
      <c r="B229" s="2"/>
      <c r="C229" s="2"/>
    </row>
    <row r="230" spans="1:3" ht="18.75">
      <c r="A230" s="2"/>
      <c r="B230" s="2"/>
      <c r="C230" s="2"/>
    </row>
    <row r="231" spans="1:3" ht="18.75">
      <c r="A231" s="2"/>
      <c r="B231" s="2"/>
      <c r="C231" s="2"/>
    </row>
    <row r="232" spans="1:3" ht="18.75">
      <c r="A232" s="2"/>
      <c r="B232" s="2"/>
      <c r="C232" s="2"/>
    </row>
    <row r="233" spans="1:3" ht="18.75">
      <c r="A233" s="2"/>
      <c r="B233" s="2"/>
      <c r="C233" s="2"/>
    </row>
    <row r="234" spans="1:3" ht="18.75">
      <c r="A234" s="2"/>
      <c r="B234" s="2"/>
      <c r="C234" s="2"/>
    </row>
    <row r="235" spans="1:3" ht="18.75">
      <c r="A235" s="2"/>
      <c r="B235" s="2"/>
      <c r="C235" s="2"/>
    </row>
    <row r="236" spans="1:3" ht="18.75">
      <c r="A236" s="2"/>
      <c r="B236" s="2"/>
      <c r="C236" s="2"/>
    </row>
    <row r="237" spans="1:3" ht="18.75">
      <c r="A237" s="2"/>
      <c r="B237" s="2"/>
      <c r="C237" s="2"/>
    </row>
    <row r="238" spans="1:3" ht="18.75">
      <c r="A238" s="2"/>
      <c r="B238" s="2"/>
      <c r="C238" s="2"/>
    </row>
    <row r="239" spans="1:3" ht="18.75">
      <c r="A239" s="2"/>
      <c r="B239" s="2"/>
      <c r="C239" s="2"/>
    </row>
    <row r="240" spans="1:3" ht="18.75">
      <c r="A240" s="2"/>
      <c r="B240" s="2"/>
      <c r="C240" s="2"/>
    </row>
    <row r="241" spans="1:3" ht="18.75">
      <c r="A241" s="2"/>
      <c r="B241" s="2"/>
      <c r="C241" s="2"/>
    </row>
    <row r="242" spans="1:3" ht="18.75">
      <c r="A242" s="2"/>
      <c r="B242" s="2"/>
      <c r="C242" s="2"/>
    </row>
    <row r="243" spans="1:3" ht="18.75">
      <c r="A243" s="2"/>
      <c r="B243" s="2"/>
      <c r="C243" s="2"/>
    </row>
    <row r="244" spans="1:3" ht="18.75">
      <c r="A244" s="2"/>
      <c r="B244" s="2"/>
      <c r="C244" s="2"/>
    </row>
    <row r="245" spans="1:3" ht="18.75">
      <c r="A245" s="2"/>
      <c r="B245" s="2"/>
      <c r="C245" s="2"/>
    </row>
    <row r="246" spans="1:3" ht="18.75">
      <c r="A246" s="2"/>
      <c r="B246" s="2"/>
      <c r="C246" s="2"/>
    </row>
    <row r="247" spans="1:3" ht="18.75">
      <c r="A247" s="2"/>
      <c r="B247" s="2"/>
      <c r="C247" s="2"/>
    </row>
    <row r="248" spans="1:3" ht="18.75">
      <c r="A248" s="2"/>
      <c r="B248" s="2"/>
      <c r="C248" s="2"/>
    </row>
    <row r="249" spans="1:3" ht="18.75">
      <c r="A249" s="2"/>
      <c r="B249" s="2"/>
      <c r="C249" s="2"/>
    </row>
    <row r="250" spans="1:3" ht="18.75">
      <c r="A250" s="2"/>
      <c r="B250" s="2"/>
      <c r="C250" s="2"/>
    </row>
    <row r="251" spans="1:3" ht="18.75">
      <c r="A251" s="2"/>
      <c r="B251" s="2"/>
      <c r="C251" s="2"/>
    </row>
    <row r="252" spans="1:3" ht="18.75">
      <c r="A252" s="2"/>
      <c r="B252" s="2"/>
      <c r="C252" s="2"/>
    </row>
    <row r="253" spans="1:3" ht="18.75">
      <c r="A253" s="2"/>
      <c r="B253" s="2"/>
      <c r="C253" s="2"/>
    </row>
    <row r="254" spans="1:3" ht="18.75">
      <c r="A254" s="2"/>
      <c r="B254" s="2"/>
      <c r="C254" s="2"/>
    </row>
    <row r="255" spans="1:3" ht="18.75">
      <c r="A255" s="2"/>
      <c r="B255" s="2"/>
      <c r="C255" s="2"/>
    </row>
    <row r="256" spans="1:3" ht="18.75">
      <c r="A256" s="2"/>
      <c r="B256" s="2"/>
      <c r="C256" s="2"/>
    </row>
    <row r="257" spans="1:3" ht="18.75">
      <c r="A257" s="2"/>
      <c r="B257" s="2"/>
      <c r="C257" s="2"/>
    </row>
    <row r="258" spans="1:3" ht="18.75">
      <c r="A258" s="2"/>
      <c r="B258" s="2"/>
      <c r="C258" s="2"/>
    </row>
    <row r="259" spans="1:3" ht="18.75">
      <c r="A259" s="2"/>
      <c r="B259" s="2"/>
      <c r="C259" s="2"/>
    </row>
    <row r="260" spans="1:3" ht="18.75">
      <c r="A260" s="2"/>
      <c r="B260" s="2"/>
      <c r="C260" s="2"/>
    </row>
    <row r="261" spans="1:3" ht="18.75">
      <c r="A261" s="2"/>
      <c r="B261" s="2"/>
      <c r="C261" s="2"/>
    </row>
  </sheetData>
  <sheetProtection/>
  <mergeCells count="1296">
    <mergeCell ref="D15:D16"/>
    <mergeCell ref="G13:G14"/>
    <mergeCell ref="F19:F20"/>
    <mergeCell ref="O46:O47"/>
    <mergeCell ref="H46:H47"/>
    <mergeCell ref="I46:I47"/>
    <mergeCell ref="J46:J47"/>
    <mergeCell ref="K46:K47"/>
    <mergeCell ref="P46:P47"/>
    <mergeCell ref="Q46:Q47"/>
    <mergeCell ref="R46:R47"/>
    <mergeCell ref="S46:S47"/>
    <mergeCell ref="T46:T47"/>
    <mergeCell ref="F129:F130"/>
    <mergeCell ref="D129:D130"/>
    <mergeCell ref="G129:G130"/>
    <mergeCell ref="H129:H130"/>
    <mergeCell ref="I129:I130"/>
    <mergeCell ref="J129:J130"/>
    <mergeCell ref="K129:K130"/>
    <mergeCell ref="L129:L130"/>
    <mergeCell ref="T129:T130"/>
    <mergeCell ref="E166:E167"/>
    <mergeCell ref="E168:E169"/>
    <mergeCell ref="E7:E8"/>
    <mergeCell ref="M129:M130"/>
    <mergeCell ref="L46:L47"/>
    <mergeCell ref="M46:M47"/>
    <mergeCell ref="E46:E47"/>
    <mergeCell ref="F46:F47"/>
    <mergeCell ref="G46:G47"/>
    <mergeCell ref="F7:F8"/>
    <mergeCell ref="D131:D132"/>
    <mergeCell ref="E131:E132"/>
    <mergeCell ref="L7:L8"/>
    <mergeCell ref="M7:M8"/>
    <mergeCell ref="D46:D47"/>
    <mergeCell ref="D7:D8"/>
    <mergeCell ref="G7:G8"/>
    <mergeCell ref="E21:E22"/>
    <mergeCell ref="D19:D20"/>
    <mergeCell ref="D17:D18"/>
    <mergeCell ref="E136:E137"/>
    <mergeCell ref="F136:F137"/>
    <mergeCell ref="G136:G137"/>
    <mergeCell ref="H136:H137"/>
    <mergeCell ref="S136:S137"/>
    <mergeCell ref="L136:L137"/>
    <mergeCell ref="M136:M137"/>
    <mergeCell ref="N136:N137"/>
    <mergeCell ref="O136:O137"/>
    <mergeCell ref="P136:P137"/>
    <mergeCell ref="Q136:Q137"/>
    <mergeCell ref="R136:R137"/>
    <mergeCell ref="R52:R53"/>
    <mergeCell ref="S52:S53"/>
    <mergeCell ref="Q7:Q8"/>
    <mergeCell ref="I7:I8"/>
    <mergeCell ref="P7:P8"/>
    <mergeCell ref="J7:J8"/>
    <mergeCell ref="L11:L12"/>
    <mergeCell ref="R7:R8"/>
    <mergeCell ref="M9:M10"/>
    <mergeCell ref="M11:M12"/>
    <mergeCell ref="P144:P145"/>
    <mergeCell ref="O144:O145"/>
    <mergeCell ref="Q144:Q145"/>
    <mergeCell ref="H7:H8"/>
    <mergeCell ref="P52:P53"/>
    <mergeCell ref="Q52:Q53"/>
    <mergeCell ref="H13:H14"/>
    <mergeCell ref="N11:N12"/>
    <mergeCell ref="P13:P14"/>
    <mergeCell ref="I136:I137"/>
    <mergeCell ref="R144:R145"/>
    <mergeCell ref="S144:S145"/>
    <mergeCell ref="T144:T145"/>
    <mergeCell ref="H144:H145"/>
    <mergeCell ref="I144:I145"/>
    <mergeCell ref="J144:J145"/>
    <mergeCell ref="K144:K145"/>
    <mergeCell ref="L144:L145"/>
    <mergeCell ref="M144:M145"/>
    <mergeCell ref="N144:N145"/>
    <mergeCell ref="J11:J12"/>
    <mergeCell ref="E11:E12"/>
    <mergeCell ref="F11:F12"/>
    <mergeCell ref="E52:E53"/>
    <mergeCell ref="F52:F53"/>
    <mergeCell ref="G52:G53"/>
    <mergeCell ref="H52:H53"/>
    <mergeCell ref="E13:E14"/>
    <mergeCell ref="F13:F14"/>
    <mergeCell ref="F21:F22"/>
    <mergeCell ref="D166:D167"/>
    <mergeCell ref="D168:D169"/>
    <mergeCell ref="A168:A169"/>
    <mergeCell ref="C168:C169"/>
    <mergeCell ref="A166:A167"/>
    <mergeCell ref="A170:C170"/>
    <mergeCell ref="A171:C171"/>
    <mergeCell ref="A172:C172"/>
    <mergeCell ref="A173:C173"/>
    <mergeCell ref="T158:T159"/>
    <mergeCell ref="I158:I159"/>
    <mergeCell ref="J158:J159"/>
    <mergeCell ref="K158:K159"/>
    <mergeCell ref="L158:L159"/>
    <mergeCell ref="M158:M159"/>
    <mergeCell ref="N158:N159"/>
    <mergeCell ref="O158:O159"/>
    <mergeCell ref="R158:R159"/>
    <mergeCell ref="P158:P159"/>
    <mergeCell ref="O156:O157"/>
    <mergeCell ref="D52:D53"/>
    <mergeCell ref="I52:I53"/>
    <mergeCell ref="J52:J53"/>
    <mergeCell ref="K52:K53"/>
    <mergeCell ref="L52:L53"/>
    <mergeCell ref="M52:M53"/>
    <mergeCell ref="N52:N53"/>
    <mergeCell ref="S7:S8"/>
    <mergeCell ref="T7:T8"/>
    <mergeCell ref="G11:G12"/>
    <mergeCell ref="Q11:Q12"/>
    <mergeCell ref="R11:R12"/>
    <mergeCell ref="K7:K8"/>
    <mergeCell ref="S11:S12"/>
    <mergeCell ref="T11:T12"/>
    <mergeCell ref="H11:H12"/>
    <mergeCell ref="I11:I12"/>
    <mergeCell ref="T156:T157"/>
    <mergeCell ref="D158:D159"/>
    <mergeCell ref="E158:E159"/>
    <mergeCell ref="F158:F159"/>
    <mergeCell ref="Q158:Q159"/>
    <mergeCell ref="P156:P157"/>
    <mergeCell ref="Q156:Q157"/>
    <mergeCell ref="R156:R157"/>
    <mergeCell ref="S156:S157"/>
    <mergeCell ref="S158:S159"/>
    <mergeCell ref="L156:L157"/>
    <mergeCell ref="N156:N157"/>
    <mergeCell ref="G156:G157"/>
    <mergeCell ref="H156:H157"/>
    <mergeCell ref="I156:I157"/>
    <mergeCell ref="M156:M157"/>
    <mergeCell ref="G158:G159"/>
    <mergeCell ref="H158:H159"/>
    <mergeCell ref="J156:J157"/>
    <mergeCell ref="K156:K157"/>
    <mergeCell ref="Q13:Q14"/>
    <mergeCell ref="M13:M14"/>
    <mergeCell ref="N13:N14"/>
    <mergeCell ref="K11:K12"/>
    <mergeCell ref="O11:O12"/>
    <mergeCell ref="P11:P12"/>
    <mergeCell ref="L13:L14"/>
    <mergeCell ref="O13:O14"/>
    <mergeCell ref="J13:J14"/>
    <mergeCell ref="K13:K14"/>
    <mergeCell ref="E15:E16"/>
    <mergeCell ref="F15:F16"/>
    <mergeCell ref="G15:G16"/>
    <mergeCell ref="D156:D157"/>
    <mergeCell ref="E156:E157"/>
    <mergeCell ref="F156:F157"/>
    <mergeCell ref="I13:I14"/>
    <mergeCell ref="E19:E20"/>
    <mergeCell ref="D144:D145"/>
    <mergeCell ref="E144:E145"/>
    <mergeCell ref="F144:F145"/>
    <mergeCell ref="G144:G145"/>
    <mergeCell ref="D13:D14"/>
    <mergeCell ref="S13:S14"/>
    <mergeCell ref="T13:T14"/>
    <mergeCell ref="H15:H16"/>
    <mergeCell ref="I15:I16"/>
    <mergeCell ref="J15:J16"/>
    <mergeCell ref="K15:K16"/>
    <mergeCell ref="P15:P16"/>
    <mergeCell ref="Q15:Q16"/>
    <mergeCell ref="R13:R14"/>
    <mergeCell ref="L15:L16"/>
    <mergeCell ref="E17:E18"/>
    <mergeCell ref="F17:F18"/>
    <mergeCell ref="G17:G18"/>
    <mergeCell ref="H19:H20"/>
    <mergeCell ref="G19:G20"/>
    <mergeCell ref="T15:T16"/>
    <mergeCell ref="L17:L18"/>
    <mergeCell ref="M17:M18"/>
    <mergeCell ref="R15:R16"/>
    <mergeCell ref="N17:N18"/>
    <mergeCell ref="O17:O18"/>
    <mergeCell ref="P17:P18"/>
    <mergeCell ref="Q17:Q18"/>
    <mergeCell ref="M15:M16"/>
    <mergeCell ref="N15:N16"/>
    <mergeCell ref="S15:S16"/>
    <mergeCell ref="H17:H18"/>
    <mergeCell ref="I17:I18"/>
    <mergeCell ref="J17:J18"/>
    <mergeCell ref="K17:K18"/>
    <mergeCell ref="O15:O16"/>
    <mergeCell ref="O140:O141"/>
    <mergeCell ref="P140:P141"/>
    <mergeCell ref="S17:S18"/>
    <mergeCell ref="T17:T18"/>
    <mergeCell ref="S140:S141"/>
    <mergeCell ref="T140:T141"/>
    <mergeCell ref="Q140:Q141"/>
    <mergeCell ref="R140:R141"/>
    <mergeCell ref="T52:T53"/>
    <mergeCell ref="O52:O53"/>
    <mergeCell ref="K140:K141"/>
    <mergeCell ref="L140:L141"/>
    <mergeCell ref="M140:M141"/>
    <mergeCell ref="N140:N141"/>
    <mergeCell ref="R17:R18"/>
    <mergeCell ref="K19:K20"/>
    <mergeCell ref="L19:L20"/>
    <mergeCell ref="M19:M20"/>
    <mergeCell ref="Q19:Q20"/>
    <mergeCell ref="R19:R20"/>
    <mergeCell ref="E25:E26"/>
    <mergeCell ref="F25:F26"/>
    <mergeCell ref="O19:O20"/>
    <mergeCell ref="P19:P20"/>
    <mergeCell ref="N19:N20"/>
    <mergeCell ref="H21:H22"/>
    <mergeCell ref="I21:I22"/>
    <mergeCell ref="J21:J22"/>
    <mergeCell ref="I19:I20"/>
    <mergeCell ref="H140:H141"/>
    <mergeCell ref="I140:I141"/>
    <mergeCell ref="J140:J141"/>
    <mergeCell ref="G21:G22"/>
    <mergeCell ref="J136:J137"/>
    <mergeCell ref="D140:D141"/>
    <mergeCell ref="E140:E141"/>
    <mergeCell ref="F140:F141"/>
    <mergeCell ref="G140:G141"/>
    <mergeCell ref="K21:K22"/>
    <mergeCell ref="J19:J20"/>
    <mergeCell ref="S19:S20"/>
    <mergeCell ref="T19:T20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D23:D24"/>
    <mergeCell ref="E23:E24"/>
    <mergeCell ref="F23:F24"/>
    <mergeCell ref="G23:G24"/>
    <mergeCell ref="H23:H24"/>
    <mergeCell ref="I23:I24"/>
    <mergeCell ref="J23:J24"/>
    <mergeCell ref="K23:K24"/>
    <mergeCell ref="L138:L139"/>
    <mergeCell ref="M138:M139"/>
    <mergeCell ref="N138:N139"/>
    <mergeCell ref="K136:K137"/>
    <mergeCell ref="N129:N130"/>
    <mergeCell ref="N46:N47"/>
    <mergeCell ref="R23:R24"/>
    <mergeCell ref="S23:S24"/>
    <mergeCell ref="T23:T24"/>
    <mergeCell ref="M23:M24"/>
    <mergeCell ref="N23:N24"/>
    <mergeCell ref="O23:O24"/>
    <mergeCell ref="P23:P24"/>
    <mergeCell ref="M25:M26"/>
    <mergeCell ref="N25:N26"/>
    <mergeCell ref="Q138:Q139"/>
    <mergeCell ref="L23:L24"/>
    <mergeCell ref="Q23:Q24"/>
    <mergeCell ref="O138:O139"/>
    <mergeCell ref="P138:P139"/>
    <mergeCell ref="O25:O26"/>
    <mergeCell ref="P25:P26"/>
    <mergeCell ref="O111:O112"/>
    <mergeCell ref="T131:T132"/>
    <mergeCell ref="D138:D139"/>
    <mergeCell ref="E138:E139"/>
    <mergeCell ref="F138:F139"/>
    <mergeCell ref="G138:G139"/>
    <mergeCell ref="H138:H139"/>
    <mergeCell ref="R138:R139"/>
    <mergeCell ref="S138:S139"/>
    <mergeCell ref="T138:T139"/>
    <mergeCell ref="T136:T137"/>
    <mergeCell ref="Q25:Q26"/>
    <mergeCell ref="R25:R26"/>
    <mergeCell ref="S25:S26"/>
    <mergeCell ref="T25:T26"/>
    <mergeCell ref="G25:G26"/>
    <mergeCell ref="N131:N132"/>
    <mergeCell ref="L111:L112"/>
    <mergeCell ref="M111:M112"/>
    <mergeCell ref="N111:N112"/>
    <mergeCell ref="K111:K112"/>
    <mergeCell ref="I25:I26"/>
    <mergeCell ref="J25:J26"/>
    <mergeCell ref="K25:K26"/>
    <mergeCell ref="L25:L26"/>
    <mergeCell ref="I138:I139"/>
    <mergeCell ref="J138:J139"/>
    <mergeCell ref="K138:K139"/>
    <mergeCell ref="H25:H26"/>
    <mergeCell ref="K131:K132"/>
    <mergeCell ref="L131:L132"/>
    <mergeCell ref="P129:P130"/>
    <mergeCell ref="Q129:Q130"/>
    <mergeCell ref="O129:O130"/>
    <mergeCell ref="G131:G132"/>
    <mergeCell ref="H131:H132"/>
    <mergeCell ref="I131:I132"/>
    <mergeCell ref="J131:J132"/>
    <mergeCell ref="T168:T169"/>
    <mergeCell ref="M131:M132"/>
    <mergeCell ref="O131:O132"/>
    <mergeCell ref="P131:P132"/>
    <mergeCell ref="Q131:Q132"/>
    <mergeCell ref="R131:R132"/>
    <mergeCell ref="M168:M169"/>
    <mergeCell ref="N168:N169"/>
    <mergeCell ref="O168:O169"/>
    <mergeCell ref="S131:S132"/>
    <mergeCell ref="T166:T167"/>
    <mergeCell ref="H168:H169"/>
    <mergeCell ref="I168:I169"/>
    <mergeCell ref="J168:J169"/>
    <mergeCell ref="K168:K169"/>
    <mergeCell ref="L168:L169"/>
    <mergeCell ref="L166:L167"/>
    <mergeCell ref="P168:P169"/>
    <mergeCell ref="Q168:Q169"/>
    <mergeCell ref="R168:R169"/>
    <mergeCell ref="F166:F167"/>
    <mergeCell ref="F168:F169"/>
    <mergeCell ref="O164:O165"/>
    <mergeCell ref="S166:S167"/>
    <mergeCell ref="P166:P167"/>
    <mergeCell ref="Q166:Q167"/>
    <mergeCell ref="R166:R167"/>
    <mergeCell ref="S168:S169"/>
    <mergeCell ref="G168:G169"/>
    <mergeCell ref="H166:H167"/>
    <mergeCell ref="I166:I167"/>
    <mergeCell ref="M166:M167"/>
    <mergeCell ref="J166:J167"/>
    <mergeCell ref="K166:K167"/>
    <mergeCell ref="P164:P165"/>
    <mergeCell ref="Q164:Q165"/>
    <mergeCell ref="R164:R165"/>
    <mergeCell ref="G166:G167"/>
    <mergeCell ref="N166:N167"/>
    <mergeCell ref="O166:O167"/>
    <mergeCell ref="K164:K165"/>
    <mergeCell ref="L164:L165"/>
    <mergeCell ref="M164:M165"/>
    <mergeCell ref="N164:N165"/>
    <mergeCell ref="T162:T163"/>
    <mergeCell ref="D164:D165"/>
    <mergeCell ref="E164:E165"/>
    <mergeCell ref="F164:F165"/>
    <mergeCell ref="G164:G165"/>
    <mergeCell ref="H164:H165"/>
    <mergeCell ref="S164:S165"/>
    <mergeCell ref="T164:T165"/>
    <mergeCell ref="I164:I165"/>
    <mergeCell ref="J164:J165"/>
    <mergeCell ref="P162:P163"/>
    <mergeCell ref="Q162:Q163"/>
    <mergeCell ref="R162:R163"/>
    <mergeCell ref="S162:S163"/>
    <mergeCell ref="L162:L163"/>
    <mergeCell ref="M162:M163"/>
    <mergeCell ref="N162:N163"/>
    <mergeCell ref="O162:O163"/>
    <mergeCell ref="H162:H163"/>
    <mergeCell ref="I162:I163"/>
    <mergeCell ref="J162:J163"/>
    <mergeCell ref="K162:K163"/>
    <mergeCell ref="D162:D163"/>
    <mergeCell ref="E162:E163"/>
    <mergeCell ref="F162:F163"/>
    <mergeCell ref="G162:G163"/>
    <mergeCell ref="Q148:Q149"/>
    <mergeCell ref="R148:R149"/>
    <mergeCell ref="S148:S149"/>
    <mergeCell ref="T148:T149"/>
    <mergeCell ref="M148:M149"/>
    <mergeCell ref="N148:N149"/>
    <mergeCell ref="O148:O149"/>
    <mergeCell ref="P148:P149"/>
    <mergeCell ref="T146:T147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P146:P147"/>
    <mergeCell ref="Q146:Q147"/>
    <mergeCell ref="R146:R147"/>
    <mergeCell ref="S146:S147"/>
    <mergeCell ref="I146:I147"/>
    <mergeCell ref="J146:J147"/>
    <mergeCell ref="K146:K147"/>
    <mergeCell ref="L146:L147"/>
    <mergeCell ref="S113:S114"/>
    <mergeCell ref="T113:T114"/>
    <mergeCell ref="K113:K114"/>
    <mergeCell ref="L113:L114"/>
    <mergeCell ref="M113:M114"/>
    <mergeCell ref="N113:N114"/>
    <mergeCell ref="O113:O114"/>
    <mergeCell ref="P113:P114"/>
    <mergeCell ref="H113:H114"/>
    <mergeCell ref="I113:I114"/>
    <mergeCell ref="J113:J114"/>
    <mergeCell ref="Q113:Q114"/>
    <mergeCell ref="D113:D114"/>
    <mergeCell ref="E113:E114"/>
    <mergeCell ref="F113:F114"/>
    <mergeCell ref="G113:G114"/>
    <mergeCell ref="H111:H112"/>
    <mergeCell ref="I111:I112"/>
    <mergeCell ref="J111:J112"/>
    <mergeCell ref="R111:R112"/>
    <mergeCell ref="P111:P112"/>
    <mergeCell ref="D111:D112"/>
    <mergeCell ref="E111:E112"/>
    <mergeCell ref="F111:F112"/>
    <mergeCell ref="G111:G112"/>
    <mergeCell ref="H109:H110"/>
    <mergeCell ref="I109:I110"/>
    <mergeCell ref="M109:M110"/>
    <mergeCell ref="N109:N110"/>
    <mergeCell ref="D109:D110"/>
    <mergeCell ref="E109:E110"/>
    <mergeCell ref="F109:F110"/>
    <mergeCell ref="G109:G110"/>
    <mergeCell ref="J109:J110"/>
    <mergeCell ref="K109:K110"/>
    <mergeCell ref="L109:L110"/>
    <mergeCell ref="S125:S126"/>
    <mergeCell ref="S123:S124"/>
    <mergeCell ref="N123:N124"/>
    <mergeCell ref="O123:O124"/>
    <mergeCell ref="P123:P124"/>
    <mergeCell ref="O109:O110"/>
    <mergeCell ref="P109:P110"/>
    <mergeCell ref="U129:U130"/>
    <mergeCell ref="V129:V130"/>
    <mergeCell ref="W129:W130"/>
    <mergeCell ref="N125:N126"/>
    <mergeCell ref="O125:O126"/>
    <mergeCell ref="P125:P126"/>
    <mergeCell ref="Q125:Q126"/>
    <mergeCell ref="R129:R130"/>
    <mergeCell ref="S129:S130"/>
    <mergeCell ref="T125:T126"/>
    <mergeCell ref="W123:W124"/>
    <mergeCell ref="G125:G126"/>
    <mergeCell ref="H125:H126"/>
    <mergeCell ref="I125:I126"/>
    <mergeCell ref="J125:J126"/>
    <mergeCell ref="K125:K126"/>
    <mergeCell ref="V125:V126"/>
    <mergeCell ref="W125:W126"/>
    <mergeCell ref="U125:U126"/>
    <mergeCell ref="L125:L126"/>
    <mergeCell ref="W121:W122"/>
    <mergeCell ref="N121:N122"/>
    <mergeCell ref="O121:O122"/>
    <mergeCell ref="P121:P122"/>
    <mergeCell ref="Q121:Q122"/>
    <mergeCell ref="M125:M126"/>
    <mergeCell ref="T121:T122"/>
    <mergeCell ref="U121:U122"/>
    <mergeCell ref="V121:V122"/>
    <mergeCell ref="Q123:Q124"/>
    <mergeCell ref="R125:R126"/>
    <mergeCell ref="U123:U124"/>
    <mergeCell ref="V123:V124"/>
    <mergeCell ref="N119:N120"/>
    <mergeCell ref="R119:R120"/>
    <mergeCell ref="S119:S120"/>
    <mergeCell ref="G123:G124"/>
    <mergeCell ref="H123:H124"/>
    <mergeCell ref="I123:I124"/>
    <mergeCell ref="J123:J124"/>
    <mergeCell ref="K123:K124"/>
    <mergeCell ref="L123:L124"/>
    <mergeCell ref="M123:M124"/>
    <mergeCell ref="R123:R124"/>
    <mergeCell ref="S121:S122"/>
    <mergeCell ref="U119:U120"/>
    <mergeCell ref="V119:V120"/>
    <mergeCell ref="T123:T124"/>
    <mergeCell ref="K121:K122"/>
    <mergeCell ref="L121:L122"/>
    <mergeCell ref="R121:R122"/>
    <mergeCell ref="M121:M122"/>
    <mergeCell ref="G121:G122"/>
    <mergeCell ref="H121:H122"/>
    <mergeCell ref="I121:I122"/>
    <mergeCell ref="J121:J122"/>
    <mergeCell ref="W119:W120"/>
    <mergeCell ref="T119:T120"/>
    <mergeCell ref="Q111:Q112"/>
    <mergeCell ref="S109:S110"/>
    <mergeCell ref="T109:T110"/>
    <mergeCell ref="Q109:Q110"/>
    <mergeCell ref="R109:R110"/>
    <mergeCell ref="S111:S112"/>
    <mergeCell ref="T111:T112"/>
    <mergeCell ref="R113:R114"/>
    <mergeCell ref="Q107:Q108"/>
    <mergeCell ref="R107:R108"/>
    <mergeCell ref="S107:S108"/>
    <mergeCell ref="T107:T108"/>
    <mergeCell ref="M107:M108"/>
    <mergeCell ref="N107:N108"/>
    <mergeCell ref="O107:O108"/>
    <mergeCell ref="P107:P108"/>
    <mergeCell ref="T105:T106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P105:P106"/>
    <mergeCell ref="Q105:Q106"/>
    <mergeCell ref="R105:R106"/>
    <mergeCell ref="S105:S106"/>
    <mergeCell ref="L105:L106"/>
    <mergeCell ref="M105:M106"/>
    <mergeCell ref="N105:N106"/>
    <mergeCell ref="O105:O106"/>
    <mergeCell ref="H105:H106"/>
    <mergeCell ref="I105:I106"/>
    <mergeCell ref="J105:J106"/>
    <mergeCell ref="K105:K106"/>
    <mergeCell ref="D105:D106"/>
    <mergeCell ref="E105:E106"/>
    <mergeCell ref="F105:F106"/>
    <mergeCell ref="G105:G106"/>
    <mergeCell ref="Q103:Q104"/>
    <mergeCell ref="R103:R104"/>
    <mergeCell ref="S103:S104"/>
    <mergeCell ref="T103:T104"/>
    <mergeCell ref="M103:M104"/>
    <mergeCell ref="N103:N104"/>
    <mergeCell ref="O103:O104"/>
    <mergeCell ref="P103:P104"/>
    <mergeCell ref="T101:T102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P101:P102"/>
    <mergeCell ref="Q101:Q102"/>
    <mergeCell ref="R101:R102"/>
    <mergeCell ref="S101:S102"/>
    <mergeCell ref="L101:L102"/>
    <mergeCell ref="M101:M102"/>
    <mergeCell ref="N101:N102"/>
    <mergeCell ref="O101:O102"/>
    <mergeCell ref="H101:H102"/>
    <mergeCell ref="I101:I102"/>
    <mergeCell ref="J101:J102"/>
    <mergeCell ref="K101:K102"/>
    <mergeCell ref="D101:D102"/>
    <mergeCell ref="E101:E102"/>
    <mergeCell ref="F101:F102"/>
    <mergeCell ref="G101:G102"/>
    <mergeCell ref="Q99:Q100"/>
    <mergeCell ref="R99:R100"/>
    <mergeCell ref="S99:S100"/>
    <mergeCell ref="T99:T100"/>
    <mergeCell ref="M99:M100"/>
    <mergeCell ref="N99:N100"/>
    <mergeCell ref="O99:O100"/>
    <mergeCell ref="P99:P100"/>
    <mergeCell ref="T97:T98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P97:P98"/>
    <mergeCell ref="Q97:Q98"/>
    <mergeCell ref="R97:R98"/>
    <mergeCell ref="S97:S98"/>
    <mergeCell ref="L97:L98"/>
    <mergeCell ref="M97:M98"/>
    <mergeCell ref="N97:N98"/>
    <mergeCell ref="O97:O98"/>
    <mergeCell ref="H97:H98"/>
    <mergeCell ref="I97:I98"/>
    <mergeCell ref="J97:J98"/>
    <mergeCell ref="K97:K98"/>
    <mergeCell ref="D97:D98"/>
    <mergeCell ref="E97:E98"/>
    <mergeCell ref="F97:F98"/>
    <mergeCell ref="G97:G98"/>
    <mergeCell ref="Q81:Q82"/>
    <mergeCell ref="R81:R82"/>
    <mergeCell ref="S81:S82"/>
    <mergeCell ref="T81:T82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Q79:Q80"/>
    <mergeCell ref="R79:R80"/>
    <mergeCell ref="S79:S80"/>
    <mergeCell ref="T79:T80"/>
    <mergeCell ref="M79:M80"/>
    <mergeCell ref="N79:N80"/>
    <mergeCell ref="O79:O80"/>
    <mergeCell ref="P79:P80"/>
    <mergeCell ref="I79:I80"/>
    <mergeCell ref="J79:J80"/>
    <mergeCell ref="K79:K80"/>
    <mergeCell ref="L79:L80"/>
    <mergeCell ref="E79:E80"/>
    <mergeCell ref="F79:F80"/>
    <mergeCell ref="G79:G80"/>
    <mergeCell ref="H79:H80"/>
    <mergeCell ref="Q77:Q78"/>
    <mergeCell ref="R77:R78"/>
    <mergeCell ref="S77:S78"/>
    <mergeCell ref="T77:T78"/>
    <mergeCell ref="M77:M78"/>
    <mergeCell ref="N77:N78"/>
    <mergeCell ref="O77:O78"/>
    <mergeCell ref="P77:P78"/>
    <mergeCell ref="I77:I78"/>
    <mergeCell ref="J77:J78"/>
    <mergeCell ref="K77:K78"/>
    <mergeCell ref="L77:L78"/>
    <mergeCell ref="E77:E78"/>
    <mergeCell ref="F77:F78"/>
    <mergeCell ref="G77:G78"/>
    <mergeCell ref="H77:H78"/>
    <mergeCell ref="Q75:Q76"/>
    <mergeCell ref="R75:R76"/>
    <mergeCell ref="S75:S76"/>
    <mergeCell ref="T75:T76"/>
    <mergeCell ref="M75:M76"/>
    <mergeCell ref="N75:N76"/>
    <mergeCell ref="O75:O76"/>
    <mergeCell ref="P75:P76"/>
    <mergeCell ref="T73:T74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P73:P74"/>
    <mergeCell ref="Q73:Q74"/>
    <mergeCell ref="R73:R74"/>
    <mergeCell ref="S73:S74"/>
    <mergeCell ref="L73:L74"/>
    <mergeCell ref="M73:M74"/>
    <mergeCell ref="N73:N74"/>
    <mergeCell ref="O73:O74"/>
    <mergeCell ref="S71:S72"/>
    <mergeCell ref="T71:T72"/>
    <mergeCell ref="D73:D74"/>
    <mergeCell ref="E73:E74"/>
    <mergeCell ref="F73:F74"/>
    <mergeCell ref="G73:G74"/>
    <mergeCell ref="H73:H74"/>
    <mergeCell ref="I73:I74"/>
    <mergeCell ref="J73:J74"/>
    <mergeCell ref="K73:K74"/>
    <mergeCell ref="O71:O72"/>
    <mergeCell ref="P71:P72"/>
    <mergeCell ref="Q71:Q72"/>
    <mergeCell ref="R71:R72"/>
    <mergeCell ref="K71:K72"/>
    <mergeCell ref="L71:L72"/>
    <mergeCell ref="M71:M72"/>
    <mergeCell ref="N71:N72"/>
    <mergeCell ref="R69:R70"/>
    <mergeCell ref="S69:S70"/>
    <mergeCell ref="T69:T70"/>
    <mergeCell ref="D71:D72"/>
    <mergeCell ref="E71:E72"/>
    <mergeCell ref="F71:F72"/>
    <mergeCell ref="G71:G72"/>
    <mergeCell ref="H71:H72"/>
    <mergeCell ref="I71:I72"/>
    <mergeCell ref="J71:J72"/>
    <mergeCell ref="N69:N70"/>
    <mergeCell ref="O69:O70"/>
    <mergeCell ref="P69:P70"/>
    <mergeCell ref="Q69:Q70"/>
    <mergeCell ref="S67:S68"/>
    <mergeCell ref="T67:T68"/>
    <mergeCell ref="F69:F70"/>
    <mergeCell ref="G69:G70"/>
    <mergeCell ref="H69:H70"/>
    <mergeCell ref="I69:I70"/>
    <mergeCell ref="J69:J70"/>
    <mergeCell ref="K69:K70"/>
    <mergeCell ref="L69:L70"/>
    <mergeCell ref="M69:M70"/>
    <mergeCell ref="O67:O68"/>
    <mergeCell ref="P67:P68"/>
    <mergeCell ref="Q67:Q68"/>
    <mergeCell ref="R67:R68"/>
    <mergeCell ref="K67:K68"/>
    <mergeCell ref="L67:L68"/>
    <mergeCell ref="M67:M68"/>
    <mergeCell ref="N67:N68"/>
    <mergeCell ref="G67:G68"/>
    <mergeCell ref="H67:H68"/>
    <mergeCell ref="I67:I68"/>
    <mergeCell ref="J67:J68"/>
    <mergeCell ref="Q65:Q66"/>
    <mergeCell ref="R65:R66"/>
    <mergeCell ref="S65:S66"/>
    <mergeCell ref="T65:T66"/>
    <mergeCell ref="M65:M66"/>
    <mergeCell ref="N65:N66"/>
    <mergeCell ref="O65:O66"/>
    <mergeCell ref="P65:P66"/>
    <mergeCell ref="T59:T60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P59:P60"/>
    <mergeCell ref="Q59:Q60"/>
    <mergeCell ref="R59:R60"/>
    <mergeCell ref="S59:S60"/>
    <mergeCell ref="L59:L60"/>
    <mergeCell ref="M59:M60"/>
    <mergeCell ref="N59:N60"/>
    <mergeCell ref="O59:O60"/>
    <mergeCell ref="R57:R58"/>
    <mergeCell ref="S57:S58"/>
    <mergeCell ref="T57:T58"/>
    <mergeCell ref="E59:E60"/>
    <mergeCell ref="F59:F60"/>
    <mergeCell ref="G59:G60"/>
    <mergeCell ref="H59:H60"/>
    <mergeCell ref="I59:I60"/>
    <mergeCell ref="J59:J60"/>
    <mergeCell ref="K59:K60"/>
    <mergeCell ref="O57:O58"/>
    <mergeCell ref="P57:P58"/>
    <mergeCell ref="N57:N58"/>
    <mergeCell ref="Q57:Q58"/>
    <mergeCell ref="K57:K58"/>
    <mergeCell ref="L57:L58"/>
    <mergeCell ref="M57:M58"/>
    <mergeCell ref="J57:J58"/>
    <mergeCell ref="S50:S51"/>
    <mergeCell ref="T50:T51"/>
    <mergeCell ref="M50:M51"/>
    <mergeCell ref="N50:N51"/>
    <mergeCell ref="O50:O51"/>
    <mergeCell ref="P50:P51"/>
    <mergeCell ref="Q50:Q51"/>
    <mergeCell ref="R50:R51"/>
    <mergeCell ref="G57:G58"/>
    <mergeCell ref="H57:H58"/>
    <mergeCell ref="I57:I58"/>
    <mergeCell ref="O44:O45"/>
    <mergeCell ref="G50:G51"/>
    <mergeCell ref="H50:H51"/>
    <mergeCell ref="I50:I51"/>
    <mergeCell ref="J50:J51"/>
    <mergeCell ref="K50:K51"/>
    <mergeCell ref="L50:L51"/>
    <mergeCell ref="T44:T45"/>
    <mergeCell ref="I44:I45"/>
    <mergeCell ref="J44:J45"/>
    <mergeCell ref="K44:K45"/>
    <mergeCell ref="L44:L45"/>
    <mergeCell ref="M44:M45"/>
    <mergeCell ref="N44:N45"/>
    <mergeCell ref="P44:P45"/>
    <mergeCell ref="Q44:Q45"/>
    <mergeCell ref="G44:G45"/>
    <mergeCell ref="H44:H45"/>
    <mergeCell ref="R44:R45"/>
    <mergeCell ref="S44:S45"/>
    <mergeCell ref="Q42:Q43"/>
    <mergeCell ref="R42:R43"/>
    <mergeCell ref="S42:S43"/>
    <mergeCell ref="T42:T43"/>
    <mergeCell ref="M42:M43"/>
    <mergeCell ref="N42:N43"/>
    <mergeCell ref="O42:O43"/>
    <mergeCell ref="P42:P43"/>
    <mergeCell ref="S37:S38"/>
    <mergeCell ref="T37:T38"/>
    <mergeCell ref="E42:E43"/>
    <mergeCell ref="F42:F43"/>
    <mergeCell ref="G42:G43"/>
    <mergeCell ref="H42:H43"/>
    <mergeCell ref="I42:I43"/>
    <mergeCell ref="J42:J43"/>
    <mergeCell ref="K42:K43"/>
    <mergeCell ref="L42:L43"/>
    <mergeCell ref="O37:O38"/>
    <mergeCell ref="P37:P38"/>
    <mergeCell ref="Q37:Q38"/>
    <mergeCell ref="R37:R38"/>
    <mergeCell ref="K37:K38"/>
    <mergeCell ref="L37:L38"/>
    <mergeCell ref="M37:M38"/>
    <mergeCell ref="N37:N38"/>
    <mergeCell ref="G37:G38"/>
    <mergeCell ref="H37:H38"/>
    <mergeCell ref="I37:I38"/>
    <mergeCell ref="J37:J38"/>
    <mergeCell ref="Q35:Q36"/>
    <mergeCell ref="R35:R36"/>
    <mergeCell ref="S35:S36"/>
    <mergeCell ref="T35:T36"/>
    <mergeCell ref="M35:M36"/>
    <mergeCell ref="N35:N36"/>
    <mergeCell ref="O35:O36"/>
    <mergeCell ref="P35:P36"/>
    <mergeCell ref="T31:T32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P31:P32"/>
    <mergeCell ref="Q31:Q32"/>
    <mergeCell ref="R31:R32"/>
    <mergeCell ref="S31:S32"/>
    <mergeCell ref="L31:L32"/>
    <mergeCell ref="M31:M32"/>
    <mergeCell ref="N31:N32"/>
    <mergeCell ref="O31:O32"/>
    <mergeCell ref="S29:S30"/>
    <mergeCell ref="T29:T30"/>
    <mergeCell ref="D31:D32"/>
    <mergeCell ref="E31:E32"/>
    <mergeCell ref="F31:F32"/>
    <mergeCell ref="G31:G32"/>
    <mergeCell ref="H31:H32"/>
    <mergeCell ref="I31:I32"/>
    <mergeCell ref="J31:J32"/>
    <mergeCell ref="K31:K32"/>
    <mergeCell ref="T27:T28"/>
    <mergeCell ref="D29:D30"/>
    <mergeCell ref="E29:E30"/>
    <mergeCell ref="F29:F30"/>
    <mergeCell ref="G29:G30"/>
    <mergeCell ref="H29:H30"/>
    <mergeCell ref="M29:M30"/>
    <mergeCell ref="N29:N30"/>
    <mergeCell ref="O29:O30"/>
    <mergeCell ref="P29:P30"/>
    <mergeCell ref="L29:L30"/>
    <mergeCell ref="P27:P28"/>
    <mergeCell ref="Q27:Q28"/>
    <mergeCell ref="R27:R28"/>
    <mergeCell ref="Q29:Q30"/>
    <mergeCell ref="R29:R30"/>
    <mergeCell ref="A4:T4"/>
    <mergeCell ref="H27:H28"/>
    <mergeCell ref="I27:I28"/>
    <mergeCell ref="J27:J28"/>
    <mergeCell ref="K27:K28"/>
    <mergeCell ref="L27:L28"/>
    <mergeCell ref="M27:M28"/>
    <mergeCell ref="N27:N28"/>
    <mergeCell ref="O27:O28"/>
    <mergeCell ref="S27:S28"/>
    <mergeCell ref="G27:G28"/>
    <mergeCell ref="A152:A153"/>
    <mergeCell ref="A118:T118"/>
    <mergeCell ref="C150:C151"/>
    <mergeCell ref="F131:F132"/>
    <mergeCell ref="D123:D124"/>
    <mergeCell ref="F123:F124"/>
    <mergeCell ref="I29:I30"/>
    <mergeCell ref="J29:J30"/>
    <mergeCell ref="K29:K30"/>
    <mergeCell ref="E69:E70"/>
    <mergeCell ref="D57:D58"/>
    <mergeCell ref="E57:E58"/>
    <mergeCell ref="F57:F58"/>
    <mergeCell ref="D67:D68"/>
    <mergeCell ref="E67:E68"/>
    <mergeCell ref="F67:F68"/>
    <mergeCell ref="E27:E28"/>
    <mergeCell ref="F27:F28"/>
    <mergeCell ref="E50:E51"/>
    <mergeCell ref="F50:F51"/>
    <mergeCell ref="E37:E38"/>
    <mergeCell ref="F37:F38"/>
    <mergeCell ref="E44:E45"/>
    <mergeCell ref="F44:F45"/>
    <mergeCell ref="F121:F122"/>
    <mergeCell ref="D121:D122"/>
    <mergeCell ref="D125:D126"/>
    <mergeCell ref="A136:A137"/>
    <mergeCell ref="C125:C126"/>
    <mergeCell ref="F125:F126"/>
    <mergeCell ref="A129:A130"/>
    <mergeCell ref="E129:E130"/>
    <mergeCell ref="D136:D137"/>
    <mergeCell ref="E125:E126"/>
    <mergeCell ref="A156:A157"/>
    <mergeCell ref="A142:C142"/>
    <mergeCell ref="M146:M147"/>
    <mergeCell ref="A148:A149"/>
    <mergeCell ref="A150:A151"/>
    <mergeCell ref="D146:D147"/>
    <mergeCell ref="E146:E147"/>
    <mergeCell ref="F146:F147"/>
    <mergeCell ref="G146:G147"/>
    <mergeCell ref="H146:H147"/>
    <mergeCell ref="A162:A163"/>
    <mergeCell ref="A160:A161"/>
    <mergeCell ref="C156:C157"/>
    <mergeCell ref="B138:B141"/>
    <mergeCell ref="C138:C139"/>
    <mergeCell ref="A140:A141"/>
    <mergeCell ref="A158:A159"/>
    <mergeCell ref="A154:A155"/>
    <mergeCell ref="C148:C149"/>
    <mergeCell ref="B162:B169"/>
    <mergeCell ref="C131:C132"/>
    <mergeCell ref="C154:C155"/>
    <mergeCell ref="C146:C147"/>
    <mergeCell ref="B136:B137"/>
    <mergeCell ref="C136:C137"/>
    <mergeCell ref="C140:C141"/>
    <mergeCell ref="A143:T143"/>
    <mergeCell ref="N146:N147"/>
    <mergeCell ref="O146:O147"/>
    <mergeCell ref="A138:A139"/>
    <mergeCell ref="B160:B161"/>
    <mergeCell ref="C158:C159"/>
    <mergeCell ref="C160:C161"/>
    <mergeCell ref="C152:C153"/>
    <mergeCell ref="B156:B157"/>
    <mergeCell ref="A1:T1"/>
    <mergeCell ref="T9:T10"/>
    <mergeCell ref="N9:N10"/>
    <mergeCell ref="O9:O10"/>
    <mergeCell ref="P9:P10"/>
    <mergeCell ref="Q9:Q10"/>
    <mergeCell ref="R9:R10"/>
    <mergeCell ref="S9:S10"/>
    <mergeCell ref="K9:K10"/>
    <mergeCell ref="L9:L10"/>
    <mergeCell ref="R5:R6"/>
    <mergeCell ref="S5:S6"/>
    <mergeCell ref="T5:T6"/>
    <mergeCell ref="J5:J6"/>
    <mergeCell ref="K5:K6"/>
    <mergeCell ref="L5:L6"/>
    <mergeCell ref="M5:M6"/>
    <mergeCell ref="N5:N6"/>
    <mergeCell ref="P5:P6"/>
    <mergeCell ref="Q5:Q6"/>
    <mergeCell ref="G9:G10"/>
    <mergeCell ref="H9:H10"/>
    <mergeCell ref="I9:I10"/>
    <mergeCell ref="J9:J10"/>
    <mergeCell ref="N7:N8"/>
    <mergeCell ref="O7:O8"/>
    <mergeCell ref="O5:O6"/>
    <mergeCell ref="E121:E122"/>
    <mergeCell ref="E123:E124"/>
    <mergeCell ref="F5:F6"/>
    <mergeCell ref="G5:G6"/>
    <mergeCell ref="H5:H6"/>
    <mergeCell ref="I5:I6"/>
    <mergeCell ref="E5:E6"/>
    <mergeCell ref="E9:E10"/>
    <mergeCell ref="F9:F10"/>
    <mergeCell ref="C166:C167"/>
    <mergeCell ref="A164:A165"/>
    <mergeCell ref="C164:C165"/>
    <mergeCell ref="C144:C145"/>
    <mergeCell ref="B144:B145"/>
    <mergeCell ref="B146:B155"/>
    <mergeCell ref="C162:C163"/>
    <mergeCell ref="A144:A145"/>
    <mergeCell ref="A146:A147"/>
    <mergeCell ref="B158:B159"/>
    <mergeCell ref="A121:A122"/>
    <mergeCell ref="B121:B124"/>
    <mergeCell ref="C121:C122"/>
    <mergeCell ref="A123:A124"/>
    <mergeCell ref="C123:C124"/>
    <mergeCell ref="C129:C130"/>
    <mergeCell ref="A131:A132"/>
    <mergeCell ref="A115:A116"/>
    <mergeCell ref="B115:B116"/>
    <mergeCell ref="C115:C116"/>
    <mergeCell ref="A125:A126"/>
    <mergeCell ref="B125:B132"/>
    <mergeCell ref="A119:A120"/>
    <mergeCell ref="B119:B120"/>
    <mergeCell ref="C119:C120"/>
    <mergeCell ref="D59:D60"/>
    <mergeCell ref="A111:A112"/>
    <mergeCell ref="B111:B112"/>
    <mergeCell ref="C111:C112"/>
    <mergeCell ref="A103:A104"/>
    <mergeCell ref="B103:B104"/>
    <mergeCell ref="D69:D70"/>
    <mergeCell ref="D77:D78"/>
    <mergeCell ref="D79:D80"/>
    <mergeCell ref="D81:D82"/>
    <mergeCell ref="D5:D6"/>
    <mergeCell ref="D9:D10"/>
    <mergeCell ref="D42:D43"/>
    <mergeCell ref="D50:D51"/>
    <mergeCell ref="D27:D28"/>
    <mergeCell ref="D37:D38"/>
    <mergeCell ref="D44:D45"/>
    <mergeCell ref="D25:D26"/>
    <mergeCell ref="D21:D22"/>
    <mergeCell ref="D11:D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5:A106"/>
    <mergeCell ref="B105:B106"/>
    <mergeCell ref="C105:C106"/>
    <mergeCell ref="A97:A98"/>
    <mergeCell ref="B97:B102"/>
    <mergeCell ref="C97:C98"/>
    <mergeCell ref="A99:A100"/>
    <mergeCell ref="C99:C100"/>
    <mergeCell ref="A101:A102"/>
    <mergeCell ref="A81:A82"/>
    <mergeCell ref="B81:B82"/>
    <mergeCell ref="C81:C82"/>
    <mergeCell ref="A83:A84"/>
    <mergeCell ref="B83:B84"/>
    <mergeCell ref="C83:C84"/>
    <mergeCell ref="A75:A76"/>
    <mergeCell ref="B75:B80"/>
    <mergeCell ref="C75:C76"/>
    <mergeCell ref="A77:A78"/>
    <mergeCell ref="C77:C78"/>
    <mergeCell ref="A79:A80"/>
    <mergeCell ref="C79:C80"/>
    <mergeCell ref="A57:A58"/>
    <mergeCell ref="B57:B58"/>
    <mergeCell ref="C57:C58"/>
    <mergeCell ref="A59:A60"/>
    <mergeCell ref="B59:B70"/>
    <mergeCell ref="A69:A70"/>
    <mergeCell ref="C69:C70"/>
    <mergeCell ref="M154:M155"/>
    <mergeCell ref="N154:N155"/>
    <mergeCell ref="O154:O155"/>
    <mergeCell ref="P154:P155"/>
    <mergeCell ref="Q154:Q155"/>
    <mergeCell ref="R154:R155"/>
    <mergeCell ref="S154:S155"/>
    <mergeCell ref="T154:T155"/>
    <mergeCell ref="I154:I155"/>
    <mergeCell ref="J154:J155"/>
    <mergeCell ref="K154:K155"/>
    <mergeCell ref="L154:L155"/>
    <mergeCell ref="D154:D155"/>
    <mergeCell ref="E154:E155"/>
    <mergeCell ref="F154:F155"/>
    <mergeCell ref="G154:G155"/>
    <mergeCell ref="T152:T153"/>
    <mergeCell ref="C59:C60"/>
    <mergeCell ref="A65:A66"/>
    <mergeCell ref="C65:C66"/>
    <mergeCell ref="A67:A68"/>
    <mergeCell ref="A71:A72"/>
    <mergeCell ref="B71:B74"/>
    <mergeCell ref="C71:C72"/>
    <mergeCell ref="A73:A74"/>
    <mergeCell ref="C73:C74"/>
    <mergeCell ref="A50:A51"/>
    <mergeCell ref="C50:C51"/>
    <mergeCell ref="A52:A53"/>
    <mergeCell ref="B52:B53"/>
    <mergeCell ref="C52:C53"/>
    <mergeCell ref="L152:L153"/>
    <mergeCell ref="M152:M153"/>
    <mergeCell ref="N152:N153"/>
    <mergeCell ref="O152:O153"/>
    <mergeCell ref="P152:P153"/>
    <mergeCell ref="Q152:Q153"/>
    <mergeCell ref="R152:R153"/>
    <mergeCell ref="S152:S153"/>
    <mergeCell ref="K152:K153"/>
    <mergeCell ref="D152:D153"/>
    <mergeCell ref="E152:E153"/>
    <mergeCell ref="F152:F153"/>
    <mergeCell ref="G152:G153"/>
    <mergeCell ref="T150:T151"/>
    <mergeCell ref="M150:M151"/>
    <mergeCell ref="N150:N151"/>
    <mergeCell ref="O150:O151"/>
    <mergeCell ref="P150:P151"/>
    <mergeCell ref="L150:L151"/>
    <mergeCell ref="Q150:Q151"/>
    <mergeCell ref="R150:R151"/>
    <mergeCell ref="S150:S151"/>
    <mergeCell ref="K150:K151"/>
    <mergeCell ref="A37:A38"/>
    <mergeCell ref="C37:C38"/>
    <mergeCell ref="A42:A43"/>
    <mergeCell ref="B42:B45"/>
    <mergeCell ref="C42:C43"/>
    <mergeCell ref="A44:A45"/>
    <mergeCell ref="C44:C45"/>
    <mergeCell ref="A46:A47"/>
    <mergeCell ref="B46:B51"/>
    <mergeCell ref="E150:E151"/>
    <mergeCell ref="F150:F151"/>
    <mergeCell ref="G150:G151"/>
    <mergeCell ref="H150:H151"/>
    <mergeCell ref="A31:A32"/>
    <mergeCell ref="B31:B38"/>
    <mergeCell ref="C31:C32"/>
    <mergeCell ref="A35:A36"/>
    <mergeCell ref="C35:C36"/>
    <mergeCell ref="A27:A28"/>
    <mergeCell ref="B27:B30"/>
    <mergeCell ref="C27:C28"/>
    <mergeCell ref="A29:A30"/>
    <mergeCell ref="C29:C30"/>
    <mergeCell ref="S115:S116"/>
    <mergeCell ref="T115:T116"/>
    <mergeCell ref="J115:J116"/>
    <mergeCell ref="K115:K116"/>
    <mergeCell ref="L115:L116"/>
    <mergeCell ref="P115:P116"/>
    <mergeCell ref="Q115:Q116"/>
    <mergeCell ref="R115:R116"/>
    <mergeCell ref="M115:M116"/>
    <mergeCell ref="N115:N116"/>
    <mergeCell ref="C46:C47"/>
    <mergeCell ref="C67:C68"/>
    <mergeCell ref="C101:C102"/>
    <mergeCell ref="C103:C104"/>
    <mergeCell ref="T160:T161"/>
    <mergeCell ref="H115:H116"/>
    <mergeCell ref="I115:I116"/>
    <mergeCell ref="A21:A22"/>
    <mergeCell ref="C21:C22"/>
    <mergeCell ref="A23:A24"/>
    <mergeCell ref="B23:B24"/>
    <mergeCell ref="C23:C24"/>
    <mergeCell ref="A25:A26"/>
    <mergeCell ref="B25:B26"/>
    <mergeCell ref="S160:S161"/>
    <mergeCell ref="L160:L161"/>
    <mergeCell ref="M160:M161"/>
    <mergeCell ref="N160:N161"/>
    <mergeCell ref="O160:O161"/>
    <mergeCell ref="C19:C20"/>
    <mergeCell ref="P160:P161"/>
    <mergeCell ref="Q160:Q161"/>
    <mergeCell ref="R160:R161"/>
    <mergeCell ref="O115:O116"/>
    <mergeCell ref="D115:D116"/>
    <mergeCell ref="E115:E116"/>
    <mergeCell ref="F115:F116"/>
    <mergeCell ref="G115:G116"/>
    <mergeCell ref="C25:C26"/>
    <mergeCell ref="K160:K161"/>
    <mergeCell ref="D160:D161"/>
    <mergeCell ref="E160:E161"/>
    <mergeCell ref="F160:F161"/>
    <mergeCell ref="G160:G161"/>
    <mergeCell ref="H119:H120"/>
    <mergeCell ref="H160:H161"/>
    <mergeCell ref="I160:I161"/>
    <mergeCell ref="J160:J161"/>
    <mergeCell ref="I150:I151"/>
    <mergeCell ref="J150:J151"/>
    <mergeCell ref="H152:H153"/>
    <mergeCell ref="I152:I153"/>
    <mergeCell ref="J152:J153"/>
    <mergeCell ref="H154:H155"/>
    <mergeCell ref="A117:C117"/>
    <mergeCell ref="C11:C12"/>
    <mergeCell ref="A13:A14"/>
    <mergeCell ref="C13:C14"/>
    <mergeCell ref="A15:A16"/>
    <mergeCell ref="B15:B22"/>
    <mergeCell ref="C15:C16"/>
    <mergeCell ref="A17:A18"/>
    <mergeCell ref="C17:C18"/>
    <mergeCell ref="A19:A20"/>
    <mergeCell ref="A5:A6"/>
    <mergeCell ref="B5:B6"/>
    <mergeCell ref="C5:C6"/>
    <mergeCell ref="A7:A8"/>
    <mergeCell ref="B7:B14"/>
    <mergeCell ref="A176:T176"/>
    <mergeCell ref="D150:D151"/>
    <mergeCell ref="O119:O120"/>
    <mergeCell ref="P119:P120"/>
    <mergeCell ref="Q119:Q120"/>
    <mergeCell ref="F119:F120"/>
    <mergeCell ref="E119:E120"/>
    <mergeCell ref="G119:G120"/>
    <mergeCell ref="D119:D120"/>
    <mergeCell ref="M119:M120"/>
    <mergeCell ref="I119:I120"/>
    <mergeCell ref="J119:J120"/>
    <mergeCell ref="K119:K120"/>
    <mergeCell ref="L119:L120"/>
    <mergeCell ref="R83:R84"/>
    <mergeCell ref="T83:T84"/>
    <mergeCell ref="I83:I84"/>
    <mergeCell ref="J83:J84"/>
    <mergeCell ref="K83:K84"/>
    <mergeCell ref="L83:L84"/>
    <mergeCell ref="M83:M84"/>
    <mergeCell ref="N83:N84"/>
    <mergeCell ref="O83:O84"/>
    <mergeCell ref="S83:S84"/>
    <mergeCell ref="P83:P84"/>
    <mergeCell ref="Q83:Q84"/>
    <mergeCell ref="D83:D84"/>
    <mergeCell ref="E83:E84"/>
    <mergeCell ref="F83:F84"/>
    <mergeCell ref="G83:G84"/>
    <mergeCell ref="H83:H84"/>
    <mergeCell ref="C7:C8"/>
    <mergeCell ref="A9:A10"/>
    <mergeCell ref="C9:C10"/>
    <mergeCell ref="A11:A1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3" r:id="rId1"/>
  <rowBreaks count="8" manualBreakCount="8">
    <brk id="14" max="19" man="1"/>
    <brk id="30" max="19" man="1"/>
    <brk id="47" max="19" man="1"/>
    <brk id="74" max="19" man="1"/>
    <brk id="106" max="19" man="1"/>
    <brk id="124" max="19" man="1"/>
    <brk id="142" max="19" man="1"/>
    <brk id="15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9"/>
  <sheetViews>
    <sheetView tabSelected="1" view="pageBreakPreview" zoomScale="75" zoomScaleNormal="70" zoomScaleSheetLayoutView="75" workbookViewId="0" topLeftCell="A1">
      <selection activeCell="M210" sqref="M210"/>
    </sheetView>
  </sheetViews>
  <sheetFormatPr defaultColWidth="9.140625" defaultRowHeight="15"/>
  <cols>
    <col min="1" max="1" width="10.140625" style="1" customWidth="1"/>
    <col min="2" max="2" width="32.7109375" style="1" customWidth="1"/>
    <col min="3" max="3" width="44.57421875" style="1" customWidth="1"/>
    <col min="4" max="4" width="14.28125" style="1" bestFit="1" customWidth="1"/>
    <col min="5" max="5" width="16.28125" style="1" bestFit="1" customWidth="1"/>
    <col min="6" max="6" width="8.421875" style="44" bestFit="1" customWidth="1"/>
    <col min="7" max="8" width="16.28125" style="1" bestFit="1" customWidth="1"/>
    <col min="9" max="16" width="8.421875" style="1" bestFit="1" customWidth="1"/>
    <col min="17" max="17" width="14.28125" style="1" bestFit="1" customWidth="1"/>
    <col min="18" max="16384" width="9.140625" style="1" customWidth="1"/>
  </cols>
  <sheetData>
    <row r="1" spans="1:17" ht="60" customHeight="1">
      <c r="A1" s="64" t="s">
        <v>257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3" spans="1:17" ht="348" customHeight="1">
      <c r="A3" s="5" t="s">
        <v>0</v>
      </c>
      <c r="B3" s="5" t="s">
        <v>7</v>
      </c>
      <c r="C3" s="5" t="s">
        <v>8</v>
      </c>
      <c r="D3" s="27" t="s">
        <v>138</v>
      </c>
      <c r="E3" s="27" t="s">
        <v>139</v>
      </c>
      <c r="F3" s="27" t="s">
        <v>140</v>
      </c>
      <c r="G3" s="27" t="s">
        <v>141</v>
      </c>
      <c r="H3" s="27" t="s">
        <v>142</v>
      </c>
      <c r="I3" s="27" t="s">
        <v>143</v>
      </c>
      <c r="J3" s="27" t="s">
        <v>144</v>
      </c>
      <c r="K3" s="27" t="s">
        <v>145</v>
      </c>
      <c r="L3" s="27" t="s">
        <v>146</v>
      </c>
      <c r="M3" s="27" t="s">
        <v>147</v>
      </c>
      <c r="N3" s="27" t="s">
        <v>148</v>
      </c>
      <c r="O3" s="27" t="s">
        <v>149</v>
      </c>
      <c r="P3" s="27" t="s">
        <v>150</v>
      </c>
      <c r="Q3" s="28" t="s">
        <v>151</v>
      </c>
    </row>
    <row r="4" spans="1:17" ht="18.75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20" s="14" customFormat="1" ht="51" customHeight="1">
      <c r="A5" s="66" t="s">
        <v>27</v>
      </c>
      <c r="B5" s="66" t="s">
        <v>2</v>
      </c>
      <c r="C5" s="66" t="s">
        <v>10</v>
      </c>
      <c r="D5" s="69">
        <v>10</v>
      </c>
      <c r="E5" s="69">
        <v>10</v>
      </c>
      <c r="F5" s="69">
        <v>10</v>
      </c>
      <c r="G5" s="69">
        <v>10</v>
      </c>
      <c r="H5" s="69">
        <v>10</v>
      </c>
      <c r="I5" s="69">
        <v>10</v>
      </c>
      <c r="J5" s="69">
        <v>10</v>
      </c>
      <c r="K5" s="69">
        <v>10</v>
      </c>
      <c r="L5" s="69">
        <v>10</v>
      </c>
      <c r="M5" s="69">
        <v>10</v>
      </c>
      <c r="N5" s="69">
        <v>10</v>
      </c>
      <c r="O5" s="69">
        <v>10</v>
      </c>
      <c r="P5" s="69">
        <v>10</v>
      </c>
      <c r="Q5" s="69">
        <v>10</v>
      </c>
      <c r="R5" s="57"/>
      <c r="S5" s="57"/>
      <c r="T5" s="57"/>
    </row>
    <row r="6" spans="1:20" s="14" customFormat="1" ht="51" customHeight="1">
      <c r="A6" s="66"/>
      <c r="B6" s="66"/>
      <c r="C6" s="66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57"/>
      <c r="S6" s="57"/>
      <c r="T6" s="57"/>
    </row>
    <row r="7" spans="1:20" s="14" customFormat="1" ht="51" customHeight="1">
      <c r="A7" s="66" t="s">
        <v>67</v>
      </c>
      <c r="B7" s="66" t="s">
        <v>3</v>
      </c>
      <c r="C7" s="66" t="s">
        <v>48</v>
      </c>
      <c r="D7" s="83">
        <v>10</v>
      </c>
      <c r="E7" s="83">
        <v>10</v>
      </c>
      <c r="F7" s="69">
        <v>10</v>
      </c>
      <c r="G7" s="83">
        <v>10</v>
      </c>
      <c r="H7" s="83">
        <v>10</v>
      </c>
      <c r="I7" s="83">
        <v>10</v>
      </c>
      <c r="J7" s="83">
        <v>10</v>
      </c>
      <c r="K7" s="83">
        <v>10</v>
      </c>
      <c r="L7" s="83">
        <v>10</v>
      </c>
      <c r="M7" s="83">
        <v>10</v>
      </c>
      <c r="N7" s="83">
        <v>10</v>
      </c>
      <c r="O7" s="83">
        <v>5</v>
      </c>
      <c r="P7" s="83">
        <v>10</v>
      </c>
      <c r="Q7" s="83">
        <v>5</v>
      </c>
      <c r="R7" s="57"/>
      <c r="S7" s="57"/>
      <c r="T7" s="57"/>
    </row>
    <row r="8" spans="1:20" s="14" customFormat="1" ht="51" customHeight="1">
      <c r="A8" s="66"/>
      <c r="B8" s="66"/>
      <c r="C8" s="66"/>
      <c r="D8" s="83"/>
      <c r="E8" s="83"/>
      <c r="F8" s="69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57"/>
      <c r="S8" s="57"/>
      <c r="T8" s="57"/>
    </row>
    <row r="9" spans="1:20" s="14" customFormat="1" ht="51" customHeight="1">
      <c r="A9" s="66" t="s">
        <v>68</v>
      </c>
      <c r="B9" s="66"/>
      <c r="C9" s="66" t="s">
        <v>49</v>
      </c>
      <c r="D9" s="72">
        <v>4</v>
      </c>
      <c r="E9" s="72">
        <v>10</v>
      </c>
      <c r="F9" s="72">
        <v>10</v>
      </c>
      <c r="G9" s="72">
        <v>10</v>
      </c>
      <c r="H9" s="72">
        <v>10</v>
      </c>
      <c r="I9" s="72">
        <v>10</v>
      </c>
      <c r="J9" s="72">
        <v>8</v>
      </c>
      <c r="K9" s="72">
        <v>4</v>
      </c>
      <c r="L9" s="72">
        <v>10</v>
      </c>
      <c r="M9" s="72">
        <v>10</v>
      </c>
      <c r="N9" s="72">
        <v>10</v>
      </c>
      <c r="O9" s="72">
        <v>8</v>
      </c>
      <c r="P9" s="72">
        <v>10</v>
      </c>
      <c r="Q9" s="72">
        <v>10</v>
      </c>
      <c r="R9" s="57"/>
      <c r="S9" s="57"/>
      <c r="T9" s="57"/>
    </row>
    <row r="10" spans="1:20" s="14" customFormat="1" ht="51" customHeight="1">
      <c r="A10" s="66"/>
      <c r="B10" s="66"/>
      <c r="C10" s="66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57"/>
      <c r="S10" s="57"/>
      <c r="T10" s="57"/>
    </row>
    <row r="11" spans="1:20" s="14" customFormat="1" ht="51" customHeight="1">
      <c r="A11" s="67" t="s">
        <v>69</v>
      </c>
      <c r="B11" s="66"/>
      <c r="C11" s="69" t="s">
        <v>63</v>
      </c>
      <c r="D11" s="83">
        <v>10</v>
      </c>
      <c r="E11" s="83">
        <v>10</v>
      </c>
      <c r="F11" s="69">
        <v>10</v>
      </c>
      <c r="G11" s="83">
        <v>10</v>
      </c>
      <c r="H11" s="83">
        <v>10</v>
      </c>
      <c r="I11" s="83">
        <v>10</v>
      </c>
      <c r="J11" s="83">
        <v>10</v>
      </c>
      <c r="K11" s="83">
        <v>10</v>
      </c>
      <c r="L11" s="83">
        <v>10</v>
      </c>
      <c r="M11" s="83">
        <v>10</v>
      </c>
      <c r="N11" s="83">
        <v>10</v>
      </c>
      <c r="O11" s="83">
        <v>10</v>
      </c>
      <c r="P11" s="83">
        <v>10</v>
      </c>
      <c r="Q11" s="83">
        <v>10</v>
      </c>
      <c r="R11" s="57"/>
      <c r="S11" s="57"/>
      <c r="T11" s="57"/>
    </row>
    <row r="12" spans="1:20" s="14" customFormat="1" ht="51" customHeight="1">
      <c r="A12" s="67"/>
      <c r="B12" s="66"/>
      <c r="C12" s="69"/>
      <c r="D12" s="83"/>
      <c r="E12" s="83"/>
      <c r="F12" s="69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57"/>
      <c r="S12" s="57"/>
      <c r="T12" s="57"/>
    </row>
    <row r="13" spans="1:20" s="14" customFormat="1" ht="51" customHeight="1">
      <c r="A13" s="66" t="s">
        <v>70</v>
      </c>
      <c r="B13" s="66"/>
      <c r="C13" s="76" t="s">
        <v>104</v>
      </c>
      <c r="D13" s="83">
        <v>10</v>
      </c>
      <c r="E13" s="83">
        <v>10</v>
      </c>
      <c r="F13" s="69">
        <v>10</v>
      </c>
      <c r="G13" s="83">
        <v>10</v>
      </c>
      <c r="H13" s="83">
        <v>10</v>
      </c>
      <c r="I13" s="83">
        <v>10</v>
      </c>
      <c r="J13" s="83">
        <v>5</v>
      </c>
      <c r="K13" s="83">
        <v>10</v>
      </c>
      <c r="L13" s="83">
        <v>10</v>
      </c>
      <c r="M13" s="83">
        <v>10</v>
      </c>
      <c r="N13" s="83">
        <v>10</v>
      </c>
      <c r="O13" s="83">
        <v>5</v>
      </c>
      <c r="P13" s="83">
        <v>10</v>
      </c>
      <c r="Q13" s="83">
        <v>5</v>
      </c>
      <c r="R13" s="57"/>
      <c r="S13" s="57"/>
      <c r="T13" s="57"/>
    </row>
    <row r="14" spans="1:20" s="14" customFormat="1" ht="51" customHeight="1">
      <c r="A14" s="66"/>
      <c r="B14" s="66"/>
      <c r="C14" s="76"/>
      <c r="D14" s="83"/>
      <c r="E14" s="83"/>
      <c r="F14" s="69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57"/>
      <c r="S14" s="57"/>
      <c r="T14" s="57"/>
    </row>
    <row r="15" spans="1:20" s="14" customFormat="1" ht="51" customHeight="1">
      <c r="A15" s="66" t="s">
        <v>71</v>
      </c>
      <c r="B15" s="66" t="s">
        <v>4</v>
      </c>
      <c r="C15" s="66" t="s">
        <v>105</v>
      </c>
      <c r="D15" s="83">
        <v>10</v>
      </c>
      <c r="E15" s="83">
        <v>10</v>
      </c>
      <c r="F15" s="69">
        <v>10</v>
      </c>
      <c r="G15" s="83">
        <v>10</v>
      </c>
      <c r="H15" s="83">
        <v>10</v>
      </c>
      <c r="I15" s="83">
        <v>10</v>
      </c>
      <c r="J15" s="83">
        <v>10</v>
      </c>
      <c r="K15" s="83">
        <v>10</v>
      </c>
      <c r="L15" s="83">
        <v>10</v>
      </c>
      <c r="M15" s="83">
        <v>10</v>
      </c>
      <c r="N15" s="83">
        <v>10</v>
      </c>
      <c r="O15" s="83">
        <v>10</v>
      </c>
      <c r="P15" s="83">
        <v>10</v>
      </c>
      <c r="Q15" s="83">
        <v>10</v>
      </c>
      <c r="R15" s="57"/>
      <c r="S15" s="57"/>
      <c r="T15" s="57"/>
    </row>
    <row r="16" spans="1:20" s="14" customFormat="1" ht="51" customHeight="1">
      <c r="A16" s="66"/>
      <c r="B16" s="66"/>
      <c r="C16" s="66"/>
      <c r="D16" s="83"/>
      <c r="E16" s="83"/>
      <c r="F16" s="69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57"/>
      <c r="S16" s="57"/>
      <c r="T16" s="57"/>
    </row>
    <row r="17" spans="1:20" s="14" customFormat="1" ht="51" customHeight="1">
      <c r="A17" s="66" t="s">
        <v>72</v>
      </c>
      <c r="B17" s="66"/>
      <c r="C17" s="69" t="s">
        <v>106</v>
      </c>
      <c r="D17" s="83">
        <v>10</v>
      </c>
      <c r="E17" s="83">
        <v>10</v>
      </c>
      <c r="F17" s="69">
        <v>10</v>
      </c>
      <c r="G17" s="83">
        <v>10</v>
      </c>
      <c r="H17" s="83">
        <v>10</v>
      </c>
      <c r="I17" s="83">
        <v>10</v>
      </c>
      <c r="J17" s="83">
        <v>10</v>
      </c>
      <c r="K17" s="83">
        <v>10</v>
      </c>
      <c r="L17" s="83">
        <v>10</v>
      </c>
      <c r="M17" s="83">
        <v>10</v>
      </c>
      <c r="N17" s="83">
        <v>10</v>
      </c>
      <c r="O17" s="83">
        <v>10</v>
      </c>
      <c r="P17" s="83">
        <v>10</v>
      </c>
      <c r="Q17" s="83">
        <v>10</v>
      </c>
      <c r="R17" s="57"/>
      <c r="S17" s="57"/>
      <c r="T17" s="57"/>
    </row>
    <row r="18" spans="1:20" s="14" customFormat="1" ht="51" customHeight="1">
      <c r="A18" s="66"/>
      <c r="B18" s="66"/>
      <c r="C18" s="69"/>
      <c r="D18" s="83"/>
      <c r="E18" s="83"/>
      <c r="F18" s="69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57"/>
      <c r="S18" s="57"/>
      <c r="T18" s="57"/>
    </row>
    <row r="19" spans="1:20" s="14" customFormat="1" ht="51" customHeight="1">
      <c r="A19" s="66" t="s">
        <v>73</v>
      </c>
      <c r="B19" s="66"/>
      <c r="C19" s="69" t="s">
        <v>107</v>
      </c>
      <c r="D19" s="83">
        <v>10</v>
      </c>
      <c r="E19" s="83">
        <v>10</v>
      </c>
      <c r="F19" s="69">
        <v>10</v>
      </c>
      <c r="G19" s="83">
        <v>10</v>
      </c>
      <c r="H19" s="83">
        <v>10</v>
      </c>
      <c r="I19" s="83">
        <v>10</v>
      </c>
      <c r="J19" s="83">
        <v>10</v>
      </c>
      <c r="K19" s="83">
        <v>10</v>
      </c>
      <c r="L19" s="83">
        <v>10</v>
      </c>
      <c r="M19" s="83">
        <v>10</v>
      </c>
      <c r="N19" s="83">
        <v>10</v>
      </c>
      <c r="O19" s="83">
        <v>10</v>
      </c>
      <c r="P19" s="83">
        <v>10</v>
      </c>
      <c r="Q19" s="83">
        <v>10</v>
      </c>
      <c r="R19" s="57"/>
      <c r="S19" s="57"/>
      <c r="T19" s="57"/>
    </row>
    <row r="20" spans="1:20" s="14" customFormat="1" ht="51" customHeight="1">
      <c r="A20" s="66"/>
      <c r="B20" s="66"/>
      <c r="C20" s="69"/>
      <c r="D20" s="83"/>
      <c r="E20" s="83"/>
      <c r="F20" s="69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57"/>
      <c r="S20" s="57"/>
      <c r="T20" s="57"/>
    </row>
    <row r="21" spans="1:20" s="14" customFormat="1" ht="51" customHeight="1">
      <c r="A21" s="66" t="s">
        <v>92</v>
      </c>
      <c r="B21" s="66"/>
      <c r="C21" s="66" t="s">
        <v>28</v>
      </c>
      <c r="D21" s="83">
        <v>10</v>
      </c>
      <c r="E21" s="83">
        <v>10</v>
      </c>
      <c r="F21" s="69">
        <v>10</v>
      </c>
      <c r="G21" s="83">
        <v>10</v>
      </c>
      <c r="H21" s="83">
        <v>10</v>
      </c>
      <c r="I21" s="83">
        <v>10</v>
      </c>
      <c r="J21" s="83">
        <v>10</v>
      </c>
      <c r="K21" s="83">
        <v>10</v>
      </c>
      <c r="L21" s="83">
        <v>10</v>
      </c>
      <c r="M21" s="83">
        <v>10</v>
      </c>
      <c r="N21" s="83">
        <v>10</v>
      </c>
      <c r="O21" s="83">
        <v>10</v>
      </c>
      <c r="P21" s="83">
        <v>10</v>
      </c>
      <c r="Q21" s="83">
        <v>10</v>
      </c>
      <c r="R21" s="57"/>
      <c r="S21" s="57"/>
      <c r="T21" s="57"/>
    </row>
    <row r="22" spans="1:20" s="14" customFormat="1" ht="51" customHeight="1">
      <c r="A22" s="66"/>
      <c r="B22" s="66"/>
      <c r="C22" s="66"/>
      <c r="D22" s="83"/>
      <c r="E22" s="83"/>
      <c r="F22" s="69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57"/>
      <c r="S22" s="57"/>
      <c r="T22" s="57"/>
    </row>
    <row r="23" spans="1:20" s="14" customFormat="1" ht="51" customHeight="1">
      <c r="A23" s="66" t="s">
        <v>29</v>
      </c>
      <c r="B23" s="66" t="s">
        <v>64</v>
      </c>
      <c r="C23" s="66" t="s">
        <v>108</v>
      </c>
      <c r="D23" s="83">
        <v>10</v>
      </c>
      <c r="E23" s="83">
        <v>10</v>
      </c>
      <c r="F23" s="69">
        <v>10</v>
      </c>
      <c r="G23" s="83">
        <v>10</v>
      </c>
      <c r="H23" s="83">
        <v>10</v>
      </c>
      <c r="I23" s="83">
        <v>10</v>
      </c>
      <c r="J23" s="83">
        <v>10</v>
      </c>
      <c r="K23" s="83">
        <v>10</v>
      </c>
      <c r="L23" s="83">
        <v>10</v>
      </c>
      <c r="M23" s="83">
        <v>10</v>
      </c>
      <c r="N23" s="83">
        <v>10</v>
      </c>
      <c r="O23" s="83">
        <v>10</v>
      </c>
      <c r="P23" s="83">
        <v>10</v>
      </c>
      <c r="Q23" s="83">
        <v>10</v>
      </c>
      <c r="R23" s="57"/>
      <c r="S23" s="57"/>
      <c r="T23" s="57"/>
    </row>
    <row r="24" spans="1:20" s="14" customFormat="1" ht="51" customHeight="1">
      <c r="A24" s="66"/>
      <c r="B24" s="66"/>
      <c r="C24" s="66"/>
      <c r="D24" s="83"/>
      <c r="E24" s="83"/>
      <c r="F24" s="69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57"/>
      <c r="S24" s="57"/>
      <c r="T24" s="57"/>
    </row>
    <row r="25" spans="1:20" s="14" customFormat="1" ht="51" customHeight="1">
      <c r="A25" s="66" t="s">
        <v>31</v>
      </c>
      <c r="B25" s="66" t="s">
        <v>30</v>
      </c>
      <c r="C25" s="66" t="s">
        <v>109</v>
      </c>
      <c r="D25" s="83">
        <v>10</v>
      </c>
      <c r="E25" s="83">
        <v>10</v>
      </c>
      <c r="F25" s="69">
        <v>10</v>
      </c>
      <c r="G25" s="83">
        <v>10</v>
      </c>
      <c r="H25" s="83">
        <v>10</v>
      </c>
      <c r="I25" s="83">
        <v>10</v>
      </c>
      <c r="J25" s="83">
        <v>10</v>
      </c>
      <c r="K25" s="83">
        <v>10</v>
      </c>
      <c r="L25" s="83">
        <v>10</v>
      </c>
      <c r="M25" s="83">
        <v>10</v>
      </c>
      <c r="N25" s="83">
        <v>10</v>
      </c>
      <c r="O25" s="83">
        <v>10</v>
      </c>
      <c r="P25" s="83">
        <v>10</v>
      </c>
      <c r="Q25" s="83">
        <v>10</v>
      </c>
      <c r="R25" s="57"/>
      <c r="S25" s="57"/>
      <c r="T25" s="57"/>
    </row>
    <row r="26" spans="1:20" s="14" customFormat="1" ht="51" customHeight="1">
      <c r="A26" s="66"/>
      <c r="B26" s="66"/>
      <c r="C26" s="66"/>
      <c r="D26" s="83"/>
      <c r="E26" s="83"/>
      <c r="F26" s="69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57"/>
      <c r="S26" s="57"/>
      <c r="T26" s="57"/>
    </row>
    <row r="27" spans="1:20" s="14" customFormat="1" ht="51" customHeight="1">
      <c r="A27" s="86" t="s">
        <v>74</v>
      </c>
      <c r="B27" s="66" t="s">
        <v>37</v>
      </c>
      <c r="C27" s="66" t="s">
        <v>205</v>
      </c>
      <c r="D27" s="98">
        <v>10</v>
      </c>
      <c r="E27" s="98">
        <v>10</v>
      </c>
      <c r="F27" s="98">
        <v>10</v>
      </c>
      <c r="G27" s="98">
        <v>10</v>
      </c>
      <c r="H27" s="98">
        <v>10</v>
      </c>
      <c r="I27" s="98">
        <v>10</v>
      </c>
      <c r="J27" s="98">
        <v>10</v>
      </c>
      <c r="K27" s="98">
        <v>10</v>
      </c>
      <c r="L27" s="98">
        <v>10</v>
      </c>
      <c r="M27" s="98">
        <v>10</v>
      </c>
      <c r="N27" s="98">
        <v>10</v>
      </c>
      <c r="O27" s="98">
        <v>10</v>
      </c>
      <c r="P27" s="98">
        <v>10</v>
      </c>
      <c r="Q27" s="98">
        <v>10</v>
      </c>
      <c r="R27" s="57"/>
      <c r="S27" s="57"/>
      <c r="T27" s="57"/>
    </row>
    <row r="28" spans="1:20" s="14" customFormat="1" ht="51" customHeight="1">
      <c r="A28" s="86"/>
      <c r="B28" s="66"/>
      <c r="C28" s="66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57"/>
      <c r="S28" s="57"/>
      <c r="T28" s="57"/>
    </row>
    <row r="29" spans="1:20" s="14" customFormat="1" ht="19.5" customHeight="1" hidden="1">
      <c r="A29" s="25"/>
      <c r="B29" s="66"/>
      <c r="C29" s="22" t="s">
        <v>266</v>
      </c>
      <c r="D29" s="37">
        <v>10</v>
      </c>
      <c r="E29" s="37">
        <v>10</v>
      </c>
      <c r="F29" s="21" t="s">
        <v>276</v>
      </c>
      <c r="G29" s="37">
        <v>10</v>
      </c>
      <c r="H29" s="37">
        <v>10</v>
      </c>
      <c r="I29" s="37">
        <v>10</v>
      </c>
      <c r="J29" s="37">
        <v>10</v>
      </c>
      <c r="K29" s="37">
        <v>10</v>
      </c>
      <c r="L29" s="37">
        <v>10</v>
      </c>
      <c r="M29" s="37">
        <v>10</v>
      </c>
      <c r="N29" s="37">
        <v>10</v>
      </c>
      <c r="O29" s="37">
        <v>10</v>
      </c>
      <c r="P29" s="37">
        <v>10</v>
      </c>
      <c r="Q29" s="37">
        <v>10</v>
      </c>
      <c r="R29" s="15"/>
      <c r="S29" s="15"/>
      <c r="T29" s="15"/>
    </row>
    <row r="30" spans="1:20" s="14" customFormat="1" ht="19.5" customHeight="1" hidden="1">
      <c r="A30" s="25"/>
      <c r="B30" s="66"/>
      <c r="C30" s="22" t="s">
        <v>268</v>
      </c>
      <c r="D30" s="22" t="s">
        <v>271</v>
      </c>
      <c r="E30" s="22" t="s">
        <v>271</v>
      </c>
      <c r="F30" s="22">
        <v>10</v>
      </c>
      <c r="G30" s="22" t="s">
        <v>271</v>
      </c>
      <c r="H30" s="22" t="s">
        <v>271</v>
      </c>
      <c r="I30" s="22" t="s">
        <v>271</v>
      </c>
      <c r="J30" s="22" t="s">
        <v>271</v>
      </c>
      <c r="K30" s="22" t="s">
        <v>271</v>
      </c>
      <c r="L30" s="22" t="s">
        <v>271</v>
      </c>
      <c r="M30" s="22" t="s">
        <v>271</v>
      </c>
      <c r="N30" s="22" t="s">
        <v>271</v>
      </c>
      <c r="O30" s="22" t="s">
        <v>271</v>
      </c>
      <c r="P30" s="22" t="s">
        <v>271</v>
      </c>
      <c r="Q30" s="22"/>
      <c r="R30" s="15"/>
      <c r="S30" s="15"/>
      <c r="T30" s="15"/>
    </row>
    <row r="31" spans="1:20" s="14" customFormat="1" ht="51" customHeight="1">
      <c r="A31" s="82" t="s">
        <v>75</v>
      </c>
      <c r="B31" s="66"/>
      <c r="C31" s="66" t="s">
        <v>206</v>
      </c>
      <c r="D31" s="71"/>
      <c r="E31" s="71"/>
      <c r="F31" s="66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57"/>
      <c r="S31" s="57"/>
      <c r="T31" s="57"/>
    </row>
    <row r="32" spans="1:20" s="14" customFormat="1" ht="80.25" customHeight="1">
      <c r="A32" s="82"/>
      <c r="B32" s="66"/>
      <c r="C32" s="66"/>
      <c r="D32" s="71"/>
      <c r="E32" s="71"/>
      <c r="F32" s="66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57"/>
      <c r="S32" s="57"/>
      <c r="T32" s="57"/>
    </row>
    <row r="33" spans="1:20" s="14" customFormat="1" ht="51" customHeight="1">
      <c r="A33" s="66" t="s">
        <v>76</v>
      </c>
      <c r="B33" s="66" t="s">
        <v>207</v>
      </c>
      <c r="C33" s="66" t="s">
        <v>61</v>
      </c>
      <c r="D33" s="75">
        <v>10</v>
      </c>
      <c r="E33" s="75">
        <v>10</v>
      </c>
      <c r="F33" s="98" t="s">
        <v>271</v>
      </c>
      <c r="G33" s="75">
        <v>10</v>
      </c>
      <c r="H33" s="75">
        <v>10</v>
      </c>
      <c r="I33" s="75">
        <v>10</v>
      </c>
      <c r="J33" s="75">
        <v>10</v>
      </c>
      <c r="K33" s="75">
        <v>10</v>
      </c>
      <c r="L33" s="75">
        <v>10</v>
      </c>
      <c r="M33" s="75">
        <v>10</v>
      </c>
      <c r="N33" s="75">
        <v>10</v>
      </c>
      <c r="O33" s="75">
        <v>10</v>
      </c>
      <c r="P33" s="75">
        <v>10</v>
      </c>
      <c r="Q33" s="75">
        <v>10</v>
      </c>
      <c r="R33" s="57"/>
      <c r="S33" s="57"/>
      <c r="T33" s="57"/>
    </row>
    <row r="34" spans="1:20" s="14" customFormat="1" ht="51" customHeight="1">
      <c r="A34" s="66"/>
      <c r="B34" s="66"/>
      <c r="C34" s="66"/>
      <c r="D34" s="75"/>
      <c r="E34" s="75"/>
      <c r="F34" s="98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57"/>
      <c r="S34" s="57"/>
      <c r="T34" s="57"/>
    </row>
    <row r="35" spans="1:20" s="14" customFormat="1" ht="19.5" customHeight="1" hidden="1">
      <c r="A35" s="22"/>
      <c r="B35" s="66"/>
      <c r="C35" s="22" t="s">
        <v>266</v>
      </c>
      <c r="D35" s="37">
        <v>10</v>
      </c>
      <c r="E35" s="37">
        <v>10</v>
      </c>
      <c r="F35" s="21" t="s">
        <v>276</v>
      </c>
      <c r="G35" s="37">
        <v>10</v>
      </c>
      <c r="H35" s="37">
        <v>10</v>
      </c>
      <c r="I35" s="37">
        <v>10</v>
      </c>
      <c r="J35" s="37">
        <v>10</v>
      </c>
      <c r="K35" s="37">
        <v>10</v>
      </c>
      <c r="L35" s="37">
        <v>10</v>
      </c>
      <c r="M35" s="37">
        <v>10</v>
      </c>
      <c r="N35" s="37">
        <v>10</v>
      </c>
      <c r="O35" s="37">
        <v>10</v>
      </c>
      <c r="P35" s="37">
        <v>10</v>
      </c>
      <c r="Q35" s="37">
        <v>10</v>
      </c>
      <c r="R35" s="15"/>
      <c r="S35" s="15"/>
      <c r="T35" s="15"/>
    </row>
    <row r="36" spans="1:20" s="14" customFormat="1" ht="19.5" customHeight="1" hidden="1">
      <c r="A36" s="22"/>
      <c r="B36" s="66"/>
      <c r="C36" s="22" t="s">
        <v>270</v>
      </c>
      <c r="D36" s="4" t="s">
        <v>271</v>
      </c>
      <c r="E36" s="4" t="s">
        <v>271</v>
      </c>
      <c r="F36" s="22" t="s">
        <v>271</v>
      </c>
      <c r="G36" s="4" t="s">
        <v>271</v>
      </c>
      <c r="H36" s="4" t="s">
        <v>271</v>
      </c>
      <c r="I36" s="4" t="s">
        <v>271</v>
      </c>
      <c r="J36" s="4" t="s">
        <v>271</v>
      </c>
      <c r="K36" s="4" t="s">
        <v>271</v>
      </c>
      <c r="L36" s="4" t="s">
        <v>271</v>
      </c>
      <c r="M36" s="4" t="s">
        <v>271</v>
      </c>
      <c r="N36" s="4" t="s">
        <v>271</v>
      </c>
      <c r="O36" s="4" t="s">
        <v>271</v>
      </c>
      <c r="P36" s="4" t="s">
        <v>271</v>
      </c>
      <c r="Q36" s="4" t="s">
        <v>271</v>
      </c>
      <c r="R36" s="15"/>
      <c r="S36" s="15"/>
      <c r="T36" s="15"/>
    </row>
    <row r="37" spans="1:20" s="14" customFormat="1" ht="51" customHeight="1">
      <c r="A37" s="66" t="s">
        <v>77</v>
      </c>
      <c r="B37" s="66"/>
      <c r="C37" s="66" t="s">
        <v>13</v>
      </c>
      <c r="D37" s="72">
        <v>9</v>
      </c>
      <c r="E37" s="72">
        <v>9</v>
      </c>
      <c r="F37" s="72" t="s">
        <v>271</v>
      </c>
      <c r="G37" s="72">
        <v>10</v>
      </c>
      <c r="H37" s="72">
        <v>9</v>
      </c>
      <c r="I37" s="72">
        <v>9</v>
      </c>
      <c r="J37" s="72">
        <v>9</v>
      </c>
      <c r="K37" s="72">
        <v>9</v>
      </c>
      <c r="L37" s="72">
        <v>10</v>
      </c>
      <c r="M37" s="72">
        <v>9</v>
      </c>
      <c r="N37" s="72">
        <v>9</v>
      </c>
      <c r="O37" s="72">
        <v>9</v>
      </c>
      <c r="P37" s="72">
        <v>10</v>
      </c>
      <c r="Q37" s="72">
        <v>8</v>
      </c>
      <c r="R37" s="57"/>
      <c r="S37" s="57"/>
      <c r="T37" s="57"/>
    </row>
    <row r="38" spans="1:20" s="14" customFormat="1" ht="51" customHeight="1">
      <c r="A38" s="66"/>
      <c r="B38" s="66"/>
      <c r="C38" s="6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57"/>
      <c r="S38" s="57"/>
      <c r="T38" s="57"/>
    </row>
    <row r="39" spans="1:20" s="14" customFormat="1" ht="51" customHeight="1">
      <c r="A39" s="66" t="s">
        <v>78</v>
      </c>
      <c r="B39" s="66"/>
      <c r="C39" s="66" t="s">
        <v>14</v>
      </c>
      <c r="D39" s="98">
        <v>7</v>
      </c>
      <c r="E39" s="98">
        <v>4</v>
      </c>
      <c r="F39" s="98">
        <v>5</v>
      </c>
      <c r="G39" s="98">
        <v>7</v>
      </c>
      <c r="H39" s="98">
        <v>7</v>
      </c>
      <c r="I39" s="98">
        <v>6</v>
      </c>
      <c r="J39" s="98">
        <v>6</v>
      </c>
      <c r="K39" s="98">
        <v>7</v>
      </c>
      <c r="L39" s="98">
        <v>5</v>
      </c>
      <c r="M39" s="98">
        <v>7</v>
      </c>
      <c r="N39" s="98">
        <v>7</v>
      </c>
      <c r="O39" s="98">
        <v>7</v>
      </c>
      <c r="P39" s="98">
        <v>7</v>
      </c>
      <c r="Q39" s="98">
        <v>7</v>
      </c>
      <c r="R39" s="57"/>
      <c r="S39" s="57"/>
      <c r="T39" s="57"/>
    </row>
    <row r="40" spans="1:20" s="14" customFormat="1" ht="51" customHeight="1">
      <c r="A40" s="66"/>
      <c r="B40" s="66"/>
      <c r="C40" s="66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57"/>
      <c r="S40" s="57"/>
      <c r="T40" s="57"/>
    </row>
    <row r="41" spans="1:20" s="14" customFormat="1" ht="19.5" customHeight="1" hidden="1">
      <c r="A41" s="22"/>
      <c r="B41" s="22"/>
      <c r="C41" s="22" t="s">
        <v>261</v>
      </c>
      <c r="D41" s="30"/>
      <c r="E41" s="30"/>
      <c r="F41" s="22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15"/>
      <c r="S41" s="15"/>
      <c r="T41" s="15"/>
    </row>
    <row r="42" spans="1:20" s="14" customFormat="1" ht="19.5" customHeight="1" hidden="1">
      <c r="A42" s="22"/>
      <c r="B42" s="22"/>
      <c r="C42" s="22" t="s">
        <v>263</v>
      </c>
      <c r="D42" s="4" t="s">
        <v>271</v>
      </c>
      <c r="E42" s="4" t="s">
        <v>271</v>
      </c>
      <c r="F42" s="22" t="s">
        <v>271</v>
      </c>
      <c r="G42" s="4" t="s">
        <v>271</v>
      </c>
      <c r="H42" s="4" t="s">
        <v>271</v>
      </c>
      <c r="I42" s="4" t="s">
        <v>271</v>
      </c>
      <c r="J42" s="4" t="s">
        <v>271</v>
      </c>
      <c r="K42" s="4" t="s">
        <v>271</v>
      </c>
      <c r="L42" s="4" t="s">
        <v>271</v>
      </c>
      <c r="M42" s="4" t="s">
        <v>271</v>
      </c>
      <c r="N42" s="4" t="s">
        <v>271</v>
      </c>
      <c r="O42" s="4" t="s">
        <v>271</v>
      </c>
      <c r="P42" s="4" t="s">
        <v>271</v>
      </c>
      <c r="Q42" s="4" t="s">
        <v>271</v>
      </c>
      <c r="R42" s="15"/>
      <c r="S42" s="15"/>
      <c r="T42" s="15"/>
    </row>
    <row r="43" spans="1:20" s="14" customFormat="1" ht="19.5" customHeight="1" hidden="1">
      <c r="A43" s="22"/>
      <c r="B43" s="22"/>
      <c r="C43" s="22" t="s">
        <v>270</v>
      </c>
      <c r="D43" s="4" t="s">
        <v>271</v>
      </c>
      <c r="E43" s="4" t="s">
        <v>271</v>
      </c>
      <c r="F43" s="22" t="s">
        <v>271</v>
      </c>
      <c r="G43" s="4" t="s">
        <v>271</v>
      </c>
      <c r="H43" s="4" t="s">
        <v>271</v>
      </c>
      <c r="I43" s="4" t="s">
        <v>271</v>
      </c>
      <c r="J43" s="4" t="s">
        <v>271</v>
      </c>
      <c r="K43" s="4" t="s">
        <v>271</v>
      </c>
      <c r="L43" s="4" t="s">
        <v>271</v>
      </c>
      <c r="M43" s="4" t="s">
        <v>271</v>
      </c>
      <c r="N43" s="4" t="s">
        <v>271</v>
      </c>
      <c r="O43" s="4" t="s">
        <v>271</v>
      </c>
      <c r="P43" s="4" t="s">
        <v>271</v>
      </c>
      <c r="Q43" s="4" t="s">
        <v>271</v>
      </c>
      <c r="R43" s="15"/>
      <c r="S43" s="15"/>
      <c r="T43" s="15"/>
    </row>
    <row r="44" spans="1:20" s="14" customFormat="1" ht="51" customHeight="1">
      <c r="A44" s="86" t="s">
        <v>79</v>
      </c>
      <c r="B44" s="66" t="s">
        <v>26</v>
      </c>
      <c r="C44" s="66" t="s">
        <v>25</v>
      </c>
      <c r="D44" s="75">
        <v>3</v>
      </c>
      <c r="E44" s="75">
        <v>3</v>
      </c>
      <c r="F44" s="98">
        <v>3</v>
      </c>
      <c r="G44" s="75">
        <v>3</v>
      </c>
      <c r="H44" s="75">
        <v>3</v>
      </c>
      <c r="I44" s="75">
        <v>3</v>
      </c>
      <c r="J44" s="75">
        <v>3</v>
      </c>
      <c r="K44" s="75">
        <v>3</v>
      </c>
      <c r="L44" s="75">
        <v>3</v>
      </c>
      <c r="M44" s="75">
        <v>3</v>
      </c>
      <c r="N44" s="75">
        <v>3</v>
      </c>
      <c r="O44" s="75">
        <v>3</v>
      </c>
      <c r="P44" s="75">
        <v>3</v>
      </c>
      <c r="Q44" s="71"/>
      <c r="R44" s="57"/>
      <c r="S44" s="57"/>
      <c r="T44" s="57"/>
    </row>
    <row r="45" spans="1:20" s="14" customFormat="1" ht="51" customHeight="1">
      <c r="A45" s="86"/>
      <c r="B45" s="66"/>
      <c r="C45" s="66"/>
      <c r="D45" s="75"/>
      <c r="E45" s="75"/>
      <c r="F45" s="98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1"/>
      <c r="R45" s="57"/>
      <c r="S45" s="57"/>
      <c r="T45" s="57"/>
    </row>
    <row r="46" spans="1:20" s="14" customFormat="1" ht="19.5" customHeight="1" hidden="1">
      <c r="A46" s="25"/>
      <c r="B46" s="66"/>
      <c r="C46" s="22" t="s">
        <v>266</v>
      </c>
      <c r="D46" s="29">
        <v>3</v>
      </c>
      <c r="E46" s="29">
        <v>3</v>
      </c>
      <c r="F46" s="21" t="s">
        <v>276</v>
      </c>
      <c r="G46" s="29">
        <v>3</v>
      </c>
      <c r="H46" s="29">
        <v>3</v>
      </c>
      <c r="I46" s="29">
        <v>3</v>
      </c>
      <c r="J46" s="29">
        <v>3</v>
      </c>
      <c r="K46" s="29">
        <v>3</v>
      </c>
      <c r="L46" s="29">
        <v>3</v>
      </c>
      <c r="M46" s="29">
        <v>3</v>
      </c>
      <c r="N46" s="29">
        <v>3</v>
      </c>
      <c r="O46" s="29">
        <v>3</v>
      </c>
      <c r="P46" s="29">
        <v>3</v>
      </c>
      <c r="Q46" s="40" t="s">
        <v>277</v>
      </c>
      <c r="R46" s="15"/>
      <c r="S46" s="15"/>
      <c r="T46" s="15"/>
    </row>
    <row r="47" spans="1:20" s="14" customFormat="1" ht="19.5" customHeight="1" hidden="1">
      <c r="A47" s="25"/>
      <c r="B47" s="66"/>
      <c r="C47" s="22" t="s">
        <v>268</v>
      </c>
      <c r="D47" s="4" t="s">
        <v>271</v>
      </c>
      <c r="E47" s="4" t="s">
        <v>271</v>
      </c>
      <c r="F47" s="22">
        <v>3</v>
      </c>
      <c r="G47" s="4" t="s">
        <v>271</v>
      </c>
      <c r="H47" s="4" t="s">
        <v>271</v>
      </c>
      <c r="I47" s="4" t="s">
        <v>271</v>
      </c>
      <c r="J47" s="4" t="s">
        <v>271</v>
      </c>
      <c r="K47" s="4" t="s">
        <v>271</v>
      </c>
      <c r="L47" s="4" t="s">
        <v>271</v>
      </c>
      <c r="M47" s="4" t="s">
        <v>271</v>
      </c>
      <c r="N47" s="4" t="s">
        <v>271</v>
      </c>
      <c r="O47" s="4" t="s">
        <v>271</v>
      </c>
      <c r="P47" s="4" t="s">
        <v>271</v>
      </c>
      <c r="Q47" s="19"/>
      <c r="R47" s="15"/>
      <c r="S47" s="15"/>
      <c r="T47" s="15"/>
    </row>
    <row r="48" spans="1:20" s="14" customFormat="1" ht="51" customHeight="1">
      <c r="A48" s="86" t="s">
        <v>80</v>
      </c>
      <c r="B48" s="66"/>
      <c r="C48" s="66" t="s">
        <v>208</v>
      </c>
      <c r="D48" s="99">
        <v>6</v>
      </c>
      <c r="E48" s="75">
        <v>6</v>
      </c>
      <c r="F48" s="98">
        <v>3</v>
      </c>
      <c r="G48" s="99">
        <v>6</v>
      </c>
      <c r="H48" s="99">
        <v>6</v>
      </c>
      <c r="I48" s="99">
        <v>6</v>
      </c>
      <c r="J48" s="75">
        <v>6</v>
      </c>
      <c r="K48" s="75">
        <v>6</v>
      </c>
      <c r="L48" s="99">
        <v>6</v>
      </c>
      <c r="M48" s="99">
        <v>6</v>
      </c>
      <c r="N48" s="99">
        <v>6</v>
      </c>
      <c r="O48" s="75">
        <v>6</v>
      </c>
      <c r="P48" s="99">
        <v>6</v>
      </c>
      <c r="Q48" s="75">
        <v>6</v>
      </c>
      <c r="R48" s="57"/>
      <c r="S48" s="57"/>
      <c r="T48" s="57"/>
    </row>
    <row r="49" spans="1:20" s="14" customFormat="1" ht="109.5" customHeight="1">
      <c r="A49" s="86"/>
      <c r="B49" s="66"/>
      <c r="C49" s="66"/>
      <c r="D49" s="99"/>
      <c r="E49" s="75"/>
      <c r="F49" s="98"/>
      <c r="G49" s="99"/>
      <c r="H49" s="99"/>
      <c r="I49" s="99"/>
      <c r="J49" s="75"/>
      <c r="K49" s="75"/>
      <c r="L49" s="99"/>
      <c r="M49" s="99"/>
      <c r="N49" s="99"/>
      <c r="O49" s="75"/>
      <c r="P49" s="99"/>
      <c r="Q49" s="75"/>
      <c r="R49" s="57"/>
      <c r="S49" s="57"/>
      <c r="T49" s="57"/>
    </row>
    <row r="50" spans="1:20" s="14" customFormat="1" ht="19.5" customHeight="1" hidden="1">
      <c r="A50" s="25"/>
      <c r="B50" s="22"/>
      <c r="C50" s="22" t="s">
        <v>263</v>
      </c>
      <c r="D50" s="19"/>
      <c r="E50" s="4" t="s">
        <v>271</v>
      </c>
      <c r="F50" s="22" t="s">
        <v>271</v>
      </c>
      <c r="G50" s="19"/>
      <c r="H50" s="19"/>
      <c r="I50" s="19"/>
      <c r="J50" s="4" t="s">
        <v>271</v>
      </c>
      <c r="K50" s="4" t="s">
        <v>271</v>
      </c>
      <c r="L50" s="19"/>
      <c r="M50" s="19"/>
      <c r="N50" s="19"/>
      <c r="O50" s="4" t="s">
        <v>271</v>
      </c>
      <c r="P50" s="19"/>
      <c r="Q50" s="4" t="s">
        <v>271</v>
      </c>
      <c r="R50" s="15"/>
      <c r="S50" s="15"/>
      <c r="T50" s="15"/>
    </row>
    <row r="51" spans="1:20" s="14" customFormat="1" ht="19.5" customHeight="1" hidden="1">
      <c r="A51" s="25"/>
      <c r="B51" s="22"/>
      <c r="C51" s="22" t="s">
        <v>266</v>
      </c>
      <c r="D51" s="19">
        <v>6</v>
      </c>
      <c r="E51" s="31">
        <v>6</v>
      </c>
      <c r="F51" s="22" t="s">
        <v>271</v>
      </c>
      <c r="G51" s="19">
        <v>6</v>
      </c>
      <c r="H51" s="19">
        <v>6</v>
      </c>
      <c r="I51" s="19">
        <v>6</v>
      </c>
      <c r="J51" s="31">
        <v>6</v>
      </c>
      <c r="K51" s="31">
        <v>6</v>
      </c>
      <c r="L51" s="19">
        <v>6</v>
      </c>
      <c r="M51" s="19">
        <v>6</v>
      </c>
      <c r="N51" s="19">
        <v>6</v>
      </c>
      <c r="O51" s="31">
        <v>6</v>
      </c>
      <c r="P51" s="19">
        <v>6</v>
      </c>
      <c r="Q51" s="31">
        <v>6</v>
      </c>
      <c r="R51" s="15"/>
      <c r="S51" s="15"/>
      <c r="T51" s="15"/>
    </row>
    <row r="52" spans="1:20" s="14" customFormat="1" ht="19.5" customHeight="1" hidden="1">
      <c r="A52" s="25"/>
      <c r="B52" s="22"/>
      <c r="C52" s="22" t="s">
        <v>268</v>
      </c>
      <c r="D52" s="19"/>
      <c r="E52" s="4" t="s">
        <v>271</v>
      </c>
      <c r="F52" s="22">
        <v>3</v>
      </c>
      <c r="G52" s="19"/>
      <c r="H52" s="19"/>
      <c r="I52" s="19"/>
      <c r="J52" s="4" t="s">
        <v>271</v>
      </c>
      <c r="K52" s="4" t="s">
        <v>271</v>
      </c>
      <c r="L52" s="19"/>
      <c r="M52" s="19"/>
      <c r="N52" s="19"/>
      <c r="O52" s="4" t="s">
        <v>271</v>
      </c>
      <c r="P52" s="19"/>
      <c r="Q52" s="4" t="s">
        <v>271</v>
      </c>
      <c r="R52" s="15"/>
      <c r="S52" s="15"/>
      <c r="T52" s="15"/>
    </row>
    <row r="53" spans="1:20" s="14" customFormat="1" ht="19.5" customHeight="1" hidden="1">
      <c r="A53" s="25"/>
      <c r="B53" s="22"/>
      <c r="C53" s="22" t="s">
        <v>270</v>
      </c>
      <c r="D53" s="19"/>
      <c r="E53" s="4" t="s">
        <v>271</v>
      </c>
      <c r="F53" s="22" t="s">
        <v>271</v>
      </c>
      <c r="G53" s="19"/>
      <c r="H53" s="19"/>
      <c r="I53" s="19"/>
      <c r="J53" s="4" t="s">
        <v>271</v>
      </c>
      <c r="K53" s="4" t="s">
        <v>271</v>
      </c>
      <c r="L53" s="19"/>
      <c r="M53" s="19"/>
      <c r="N53" s="19"/>
      <c r="O53" s="4" t="s">
        <v>271</v>
      </c>
      <c r="P53" s="19"/>
      <c r="Q53" s="4" t="s">
        <v>271</v>
      </c>
      <c r="R53" s="15"/>
      <c r="S53" s="15"/>
      <c r="T53" s="15"/>
    </row>
    <row r="54" spans="1:20" s="14" customFormat="1" ht="51" customHeight="1">
      <c r="A54" s="66" t="s">
        <v>81</v>
      </c>
      <c r="B54" s="66" t="s">
        <v>5</v>
      </c>
      <c r="C54" s="66" t="s">
        <v>209</v>
      </c>
      <c r="D54" s="48">
        <f>(D56+D57)/2</f>
        <v>6</v>
      </c>
      <c r="E54" s="48">
        <f aca="true" t="shared" si="0" ref="E54:Q54">(E56+E57)/2</f>
        <v>5.5</v>
      </c>
      <c r="F54" s="48">
        <f t="shared" si="0"/>
        <v>6</v>
      </c>
      <c r="G54" s="48">
        <f t="shared" si="0"/>
        <v>6</v>
      </c>
      <c r="H54" s="48">
        <f t="shared" si="0"/>
        <v>6</v>
      </c>
      <c r="I54" s="48">
        <f t="shared" si="0"/>
        <v>6</v>
      </c>
      <c r="J54" s="48">
        <f t="shared" si="0"/>
        <v>6</v>
      </c>
      <c r="K54" s="48">
        <f t="shared" si="0"/>
        <v>6</v>
      </c>
      <c r="L54" s="48">
        <f t="shared" si="0"/>
        <v>6</v>
      </c>
      <c r="M54" s="48">
        <f t="shared" si="0"/>
        <v>6</v>
      </c>
      <c r="N54" s="48">
        <f t="shared" si="0"/>
        <v>6</v>
      </c>
      <c r="O54" s="48">
        <f t="shared" si="0"/>
        <v>6</v>
      </c>
      <c r="P54" s="48">
        <f t="shared" si="0"/>
        <v>6</v>
      </c>
      <c r="Q54" s="48">
        <f t="shared" si="0"/>
        <v>6</v>
      </c>
      <c r="R54" s="57"/>
      <c r="S54" s="57"/>
      <c r="T54" s="57"/>
    </row>
    <row r="55" spans="1:20" s="14" customFormat="1" ht="51" customHeight="1">
      <c r="A55" s="66"/>
      <c r="B55" s="66"/>
      <c r="C55" s="6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57"/>
      <c r="S55" s="57"/>
      <c r="T55" s="57"/>
    </row>
    <row r="56" spans="1:20" s="14" customFormat="1" ht="19.5" customHeight="1" hidden="1">
      <c r="A56" s="22"/>
      <c r="B56" s="66"/>
      <c r="C56" s="22" t="s">
        <v>267</v>
      </c>
      <c r="D56" s="20">
        <v>6</v>
      </c>
      <c r="E56" s="20">
        <v>6</v>
      </c>
      <c r="F56" s="20">
        <v>6</v>
      </c>
      <c r="G56" s="20">
        <v>6</v>
      </c>
      <c r="H56" s="20">
        <v>6</v>
      </c>
      <c r="I56" s="20">
        <v>6</v>
      </c>
      <c r="J56" s="20">
        <v>6</v>
      </c>
      <c r="K56" s="20">
        <v>6</v>
      </c>
      <c r="L56" s="20">
        <v>6</v>
      </c>
      <c r="M56" s="20">
        <v>6</v>
      </c>
      <c r="N56" s="20">
        <v>6</v>
      </c>
      <c r="O56" s="20">
        <v>6</v>
      </c>
      <c r="P56" s="20">
        <v>6</v>
      </c>
      <c r="Q56" s="20">
        <v>6</v>
      </c>
      <c r="R56" s="15"/>
      <c r="S56" s="15"/>
      <c r="T56" s="15"/>
    </row>
    <row r="57" spans="1:20" s="14" customFormat="1" ht="19.5" customHeight="1" hidden="1">
      <c r="A57" s="22"/>
      <c r="B57" s="66"/>
      <c r="C57" s="22" t="s">
        <v>269</v>
      </c>
      <c r="D57" s="20">
        <v>6</v>
      </c>
      <c r="E57" s="20">
        <v>5</v>
      </c>
      <c r="F57" s="20">
        <v>6</v>
      </c>
      <c r="G57" s="20">
        <v>6</v>
      </c>
      <c r="H57" s="20">
        <v>6</v>
      </c>
      <c r="I57" s="20">
        <v>6</v>
      </c>
      <c r="J57" s="20">
        <v>6</v>
      </c>
      <c r="K57" s="20">
        <v>6</v>
      </c>
      <c r="L57" s="20">
        <v>6</v>
      </c>
      <c r="M57" s="20">
        <v>6</v>
      </c>
      <c r="N57" s="20">
        <v>6</v>
      </c>
      <c r="O57" s="20">
        <v>6</v>
      </c>
      <c r="P57" s="20">
        <v>6</v>
      </c>
      <c r="Q57" s="20">
        <v>6</v>
      </c>
      <c r="R57" s="15"/>
      <c r="S57" s="15"/>
      <c r="T57" s="15"/>
    </row>
    <row r="58" spans="1:20" s="14" customFormat="1" ht="51" customHeight="1">
      <c r="A58" s="66" t="s">
        <v>82</v>
      </c>
      <c r="B58" s="66"/>
      <c r="C58" s="66" t="s">
        <v>99</v>
      </c>
      <c r="D58" s="79">
        <v>6</v>
      </c>
      <c r="E58" s="79">
        <v>6</v>
      </c>
      <c r="F58" s="77">
        <v>0</v>
      </c>
      <c r="G58" s="79">
        <v>6</v>
      </c>
      <c r="H58" s="79">
        <v>6</v>
      </c>
      <c r="I58" s="79">
        <v>5</v>
      </c>
      <c r="J58" s="79">
        <v>6</v>
      </c>
      <c r="K58" s="79">
        <v>5</v>
      </c>
      <c r="L58" s="79">
        <v>6</v>
      </c>
      <c r="M58" s="79">
        <v>6</v>
      </c>
      <c r="N58" s="79">
        <v>6</v>
      </c>
      <c r="O58" s="79">
        <v>6</v>
      </c>
      <c r="P58" s="79">
        <v>6</v>
      </c>
      <c r="Q58" s="79">
        <v>6</v>
      </c>
      <c r="R58" s="57"/>
      <c r="S58" s="57"/>
      <c r="T58" s="57"/>
    </row>
    <row r="59" spans="1:20" s="14" customFormat="1" ht="51" customHeight="1">
      <c r="A59" s="66"/>
      <c r="B59" s="66"/>
      <c r="C59" s="66"/>
      <c r="D59" s="80"/>
      <c r="E59" s="80"/>
      <c r="F59" s="78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57"/>
      <c r="S59" s="57"/>
      <c r="T59" s="57"/>
    </row>
    <row r="60" spans="1:20" s="14" customFormat="1" ht="51" customHeight="1">
      <c r="A60" s="66" t="s">
        <v>32</v>
      </c>
      <c r="B60" s="66" t="s">
        <v>6</v>
      </c>
      <c r="C60" s="66" t="s">
        <v>210</v>
      </c>
      <c r="D60" s="48">
        <f>(SUM(D63:D65))/2</f>
        <v>4.5</v>
      </c>
      <c r="E60" s="48">
        <f aca="true" t="shared" si="1" ref="E60:Q60">(SUM(E63:E65))/2</f>
        <v>4.5</v>
      </c>
      <c r="F60" s="48">
        <f t="shared" si="1"/>
        <v>6</v>
      </c>
      <c r="G60" s="48">
        <f t="shared" si="1"/>
        <v>6</v>
      </c>
      <c r="H60" s="48">
        <f t="shared" si="1"/>
        <v>4.5</v>
      </c>
      <c r="I60" s="48">
        <f t="shared" si="1"/>
        <v>4.5</v>
      </c>
      <c r="J60" s="48">
        <f t="shared" si="1"/>
        <v>4.5</v>
      </c>
      <c r="K60" s="48">
        <f t="shared" si="1"/>
        <v>4.5</v>
      </c>
      <c r="L60" s="48">
        <f t="shared" si="1"/>
        <v>6</v>
      </c>
      <c r="M60" s="48">
        <f t="shared" si="1"/>
        <v>4.5</v>
      </c>
      <c r="N60" s="48">
        <f t="shared" si="1"/>
        <v>4.5</v>
      </c>
      <c r="O60" s="48">
        <f t="shared" si="1"/>
        <v>4.5</v>
      </c>
      <c r="P60" s="48">
        <f t="shared" si="1"/>
        <v>6</v>
      </c>
      <c r="Q60" s="48">
        <f t="shared" si="1"/>
        <v>4.5</v>
      </c>
      <c r="R60" s="57"/>
      <c r="S60" s="57"/>
      <c r="T60" s="57"/>
    </row>
    <row r="61" spans="1:20" s="14" customFormat="1" ht="51" customHeight="1">
      <c r="A61" s="66"/>
      <c r="B61" s="66"/>
      <c r="C61" s="66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57"/>
      <c r="S61" s="57"/>
      <c r="T61" s="57"/>
    </row>
    <row r="62" spans="1:20" s="14" customFormat="1" ht="19.5" customHeight="1" hidden="1">
      <c r="A62" s="22"/>
      <c r="B62" s="22"/>
      <c r="C62" s="22" t="s">
        <v>263</v>
      </c>
      <c r="D62" s="21" t="s">
        <v>271</v>
      </c>
      <c r="E62" s="21" t="s">
        <v>271</v>
      </c>
      <c r="F62" s="21" t="s">
        <v>271</v>
      </c>
      <c r="G62" s="21" t="s">
        <v>271</v>
      </c>
      <c r="H62" s="21" t="s">
        <v>271</v>
      </c>
      <c r="I62" s="21" t="s">
        <v>271</v>
      </c>
      <c r="J62" s="21" t="s">
        <v>271</v>
      </c>
      <c r="K62" s="21" t="s">
        <v>271</v>
      </c>
      <c r="L62" s="21" t="s">
        <v>271</v>
      </c>
      <c r="M62" s="21" t="s">
        <v>271</v>
      </c>
      <c r="N62" s="21" t="s">
        <v>271</v>
      </c>
      <c r="O62" s="21" t="s">
        <v>271</v>
      </c>
      <c r="P62" s="21" t="s">
        <v>271</v>
      </c>
      <c r="Q62" s="19"/>
      <c r="R62" s="15"/>
      <c r="S62" s="15"/>
      <c r="T62" s="15"/>
    </row>
    <row r="63" spans="1:20" s="14" customFormat="1" ht="19.5" customHeight="1" hidden="1">
      <c r="A63" s="22"/>
      <c r="B63" s="22"/>
      <c r="C63" s="22" t="s">
        <v>264</v>
      </c>
      <c r="D63" s="21">
        <v>6</v>
      </c>
      <c r="E63" s="21">
        <v>6</v>
      </c>
      <c r="F63" s="21">
        <v>6</v>
      </c>
      <c r="G63" s="21">
        <v>6</v>
      </c>
      <c r="H63" s="21">
        <v>6</v>
      </c>
      <c r="I63" s="21">
        <v>6</v>
      </c>
      <c r="J63" s="21">
        <v>6</v>
      </c>
      <c r="K63" s="21">
        <v>6</v>
      </c>
      <c r="L63" s="21">
        <v>6</v>
      </c>
      <c r="M63" s="21">
        <v>6</v>
      </c>
      <c r="N63" s="21">
        <v>6</v>
      </c>
      <c r="O63" s="21">
        <v>6</v>
      </c>
      <c r="P63" s="21">
        <v>6</v>
      </c>
      <c r="Q63" s="19">
        <v>6</v>
      </c>
      <c r="R63" s="15"/>
      <c r="S63" s="15"/>
      <c r="T63" s="15"/>
    </row>
    <row r="64" spans="1:20" s="14" customFormat="1" ht="19.5" customHeight="1" hidden="1">
      <c r="A64" s="22"/>
      <c r="B64" s="22"/>
      <c r="C64" s="22" t="s">
        <v>266</v>
      </c>
      <c r="D64" s="29">
        <v>3</v>
      </c>
      <c r="E64" s="29">
        <v>3</v>
      </c>
      <c r="F64" s="21" t="s">
        <v>276</v>
      </c>
      <c r="G64" s="29">
        <v>6</v>
      </c>
      <c r="H64" s="29">
        <v>3</v>
      </c>
      <c r="I64" s="29">
        <v>3</v>
      </c>
      <c r="J64" s="29">
        <v>3</v>
      </c>
      <c r="K64" s="29">
        <v>3</v>
      </c>
      <c r="L64" s="29">
        <v>6</v>
      </c>
      <c r="M64" s="29">
        <v>3</v>
      </c>
      <c r="N64" s="29">
        <v>3</v>
      </c>
      <c r="O64" s="29">
        <v>3</v>
      </c>
      <c r="P64" s="29">
        <v>6</v>
      </c>
      <c r="Q64" s="29">
        <v>3</v>
      </c>
      <c r="R64" s="15"/>
      <c r="S64" s="15"/>
      <c r="T64" s="15"/>
    </row>
    <row r="65" spans="1:20" s="14" customFormat="1" ht="19.5" customHeight="1" hidden="1">
      <c r="A65" s="22"/>
      <c r="B65" s="22"/>
      <c r="C65" s="22" t="s">
        <v>268</v>
      </c>
      <c r="D65" s="21" t="s">
        <v>271</v>
      </c>
      <c r="E65" s="21" t="s">
        <v>271</v>
      </c>
      <c r="F65" s="21">
        <v>6</v>
      </c>
      <c r="G65" s="21" t="s">
        <v>271</v>
      </c>
      <c r="H65" s="21" t="s">
        <v>271</v>
      </c>
      <c r="I65" s="21" t="s">
        <v>271</v>
      </c>
      <c r="J65" s="21" t="s">
        <v>271</v>
      </c>
      <c r="K65" s="21" t="s">
        <v>271</v>
      </c>
      <c r="L65" s="21" t="s">
        <v>271</v>
      </c>
      <c r="M65" s="21" t="s">
        <v>271</v>
      </c>
      <c r="N65" s="21" t="s">
        <v>271</v>
      </c>
      <c r="O65" s="21" t="s">
        <v>271</v>
      </c>
      <c r="P65" s="21" t="s">
        <v>271</v>
      </c>
      <c r="Q65" s="19"/>
      <c r="R65" s="15"/>
      <c r="S65" s="15"/>
      <c r="T65" s="15"/>
    </row>
    <row r="66" spans="1:20" s="14" customFormat="1" ht="19.5" customHeight="1" hidden="1">
      <c r="A66" s="22"/>
      <c r="B66" s="22"/>
      <c r="C66" s="22" t="s">
        <v>270</v>
      </c>
      <c r="D66" s="21" t="s">
        <v>271</v>
      </c>
      <c r="E66" s="21" t="s">
        <v>271</v>
      </c>
      <c r="F66" s="21" t="s">
        <v>271</v>
      </c>
      <c r="G66" s="21" t="s">
        <v>271</v>
      </c>
      <c r="H66" s="21" t="s">
        <v>271</v>
      </c>
      <c r="I66" s="21" t="s">
        <v>271</v>
      </c>
      <c r="J66" s="21" t="s">
        <v>271</v>
      </c>
      <c r="K66" s="21" t="s">
        <v>271</v>
      </c>
      <c r="L66" s="21" t="s">
        <v>271</v>
      </c>
      <c r="M66" s="21" t="s">
        <v>271</v>
      </c>
      <c r="N66" s="21" t="s">
        <v>271</v>
      </c>
      <c r="O66" s="21" t="s">
        <v>271</v>
      </c>
      <c r="P66" s="21" t="s">
        <v>271</v>
      </c>
      <c r="Q66" s="19"/>
      <c r="R66" s="15"/>
      <c r="S66" s="15"/>
      <c r="T66" s="15"/>
    </row>
    <row r="67" spans="1:20" s="14" customFormat="1" ht="51" customHeight="1">
      <c r="A67" s="66" t="s">
        <v>112</v>
      </c>
      <c r="B67" s="66" t="s">
        <v>111</v>
      </c>
      <c r="C67" s="66" t="s">
        <v>98</v>
      </c>
      <c r="D67" s="75">
        <f>(SUM(D69:D70))/2</f>
        <v>5.5</v>
      </c>
      <c r="E67" s="75">
        <f>(SUM(E69:E70))/2</f>
        <v>5.5</v>
      </c>
      <c r="F67" s="98">
        <v>5</v>
      </c>
      <c r="G67" s="91">
        <f>(SUM(G69:G70))/2</f>
        <v>6</v>
      </c>
      <c r="H67" s="91">
        <f aca="true" t="shared" si="2" ref="H67:P67">(SUM(H69:H70))/2</f>
        <v>5.5</v>
      </c>
      <c r="I67" s="91">
        <f t="shared" si="2"/>
        <v>5.5</v>
      </c>
      <c r="J67" s="91">
        <f t="shared" si="2"/>
        <v>5.5</v>
      </c>
      <c r="K67" s="91">
        <f t="shared" si="2"/>
        <v>5.5</v>
      </c>
      <c r="L67" s="91">
        <f t="shared" si="2"/>
        <v>5.5</v>
      </c>
      <c r="M67" s="91">
        <f t="shared" si="2"/>
        <v>5.5</v>
      </c>
      <c r="N67" s="91">
        <f t="shared" si="2"/>
        <v>5</v>
      </c>
      <c r="O67" s="91">
        <f t="shared" si="2"/>
        <v>5.5</v>
      </c>
      <c r="P67" s="91">
        <f t="shared" si="2"/>
        <v>5.5</v>
      </c>
      <c r="Q67" s="75">
        <v>5</v>
      </c>
      <c r="R67" s="57"/>
      <c r="S67" s="57"/>
      <c r="T67" s="57"/>
    </row>
    <row r="68" spans="1:20" s="14" customFormat="1" ht="51" customHeight="1">
      <c r="A68" s="66"/>
      <c r="B68" s="66"/>
      <c r="C68" s="66"/>
      <c r="D68" s="75"/>
      <c r="E68" s="75"/>
      <c r="F68" s="98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75"/>
      <c r="R68" s="57"/>
      <c r="S68" s="57"/>
      <c r="T68" s="57"/>
    </row>
    <row r="69" spans="1:20" s="14" customFormat="1" ht="19.5" customHeight="1">
      <c r="A69" s="22"/>
      <c r="B69" s="22"/>
      <c r="C69" s="22" t="s">
        <v>261</v>
      </c>
      <c r="D69" s="4">
        <v>5</v>
      </c>
      <c r="E69" s="4">
        <v>5</v>
      </c>
      <c r="F69" s="22">
        <v>5</v>
      </c>
      <c r="G69" s="4">
        <v>6</v>
      </c>
      <c r="H69" s="4">
        <v>5</v>
      </c>
      <c r="I69" s="4">
        <v>5</v>
      </c>
      <c r="J69" s="4">
        <v>5</v>
      </c>
      <c r="K69" s="4">
        <v>5</v>
      </c>
      <c r="L69" s="4">
        <v>5</v>
      </c>
      <c r="M69" s="4">
        <v>5</v>
      </c>
      <c r="N69" s="4">
        <v>4</v>
      </c>
      <c r="O69" s="4">
        <v>5</v>
      </c>
      <c r="P69" s="4">
        <v>5</v>
      </c>
      <c r="Q69" s="4">
        <v>5</v>
      </c>
      <c r="R69" s="15"/>
      <c r="S69" s="15"/>
      <c r="T69" s="15"/>
    </row>
    <row r="70" spans="1:20" s="14" customFormat="1" ht="19.5" customHeight="1">
      <c r="A70" s="22"/>
      <c r="B70" s="22"/>
      <c r="C70" s="22" t="s">
        <v>266</v>
      </c>
      <c r="D70" s="29">
        <v>6</v>
      </c>
      <c r="E70" s="29">
        <v>6</v>
      </c>
      <c r="F70" s="21" t="s">
        <v>276</v>
      </c>
      <c r="G70" s="29">
        <v>6</v>
      </c>
      <c r="H70" s="29">
        <v>6</v>
      </c>
      <c r="I70" s="29">
        <v>6</v>
      </c>
      <c r="J70" s="29">
        <v>6</v>
      </c>
      <c r="K70" s="29">
        <v>6</v>
      </c>
      <c r="L70" s="29">
        <v>6</v>
      </c>
      <c r="M70" s="29">
        <v>6</v>
      </c>
      <c r="N70" s="29">
        <v>6</v>
      </c>
      <c r="O70" s="29">
        <v>6</v>
      </c>
      <c r="P70" s="29">
        <v>6</v>
      </c>
      <c r="Q70" s="40" t="s">
        <v>277</v>
      </c>
      <c r="R70" s="15"/>
      <c r="S70" s="15"/>
      <c r="T70" s="15"/>
    </row>
    <row r="71" spans="1:20" s="14" customFormat="1" ht="51" customHeight="1">
      <c r="A71" s="66" t="s">
        <v>113</v>
      </c>
      <c r="B71" s="66" t="s">
        <v>17</v>
      </c>
      <c r="C71" s="66" t="s">
        <v>211</v>
      </c>
      <c r="D71" s="75">
        <v>3</v>
      </c>
      <c r="E71" s="75">
        <v>5</v>
      </c>
      <c r="F71" s="98">
        <v>7</v>
      </c>
      <c r="G71" s="75">
        <v>3</v>
      </c>
      <c r="H71" s="75">
        <v>3</v>
      </c>
      <c r="I71" s="75">
        <v>3</v>
      </c>
      <c r="J71" s="75">
        <v>3</v>
      </c>
      <c r="K71" s="75">
        <v>3</v>
      </c>
      <c r="L71" s="75">
        <v>3</v>
      </c>
      <c r="M71" s="75">
        <v>3</v>
      </c>
      <c r="N71" s="75">
        <v>3</v>
      </c>
      <c r="O71" s="75">
        <v>3</v>
      </c>
      <c r="P71" s="75">
        <v>5</v>
      </c>
      <c r="Q71" s="75">
        <v>5</v>
      </c>
      <c r="R71" s="57"/>
      <c r="S71" s="57"/>
      <c r="T71" s="57"/>
    </row>
    <row r="72" spans="1:20" s="14" customFormat="1" ht="51" customHeight="1">
      <c r="A72" s="66"/>
      <c r="B72" s="66"/>
      <c r="C72" s="66"/>
      <c r="D72" s="75"/>
      <c r="E72" s="75"/>
      <c r="F72" s="98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57"/>
      <c r="S72" s="57"/>
      <c r="T72" s="57"/>
    </row>
    <row r="73" spans="1:20" s="14" customFormat="1" ht="19.5" customHeight="1" hidden="1">
      <c r="A73" s="22"/>
      <c r="B73" s="66"/>
      <c r="C73" s="22" t="s">
        <v>263</v>
      </c>
      <c r="D73" s="21" t="s">
        <v>271</v>
      </c>
      <c r="E73" s="21" t="s">
        <v>271</v>
      </c>
      <c r="F73" s="21" t="s">
        <v>271</v>
      </c>
      <c r="G73" s="21" t="s">
        <v>271</v>
      </c>
      <c r="H73" s="21" t="s">
        <v>271</v>
      </c>
      <c r="I73" s="21" t="s">
        <v>271</v>
      </c>
      <c r="J73" s="21" t="s">
        <v>271</v>
      </c>
      <c r="K73" s="21" t="s">
        <v>271</v>
      </c>
      <c r="L73" s="21" t="s">
        <v>271</v>
      </c>
      <c r="M73" s="21" t="s">
        <v>271</v>
      </c>
      <c r="N73" s="21" t="s">
        <v>271</v>
      </c>
      <c r="O73" s="21" t="s">
        <v>271</v>
      </c>
      <c r="P73" s="21" t="s">
        <v>271</v>
      </c>
      <c r="Q73" s="21" t="s">
        <v>271</v>
      </c>
      <c r="R73" s="15"/>
      <c r="S73" s="15"/>
      <c r="T73" s="15"/>
    </row>
    <row r="74" spans="1:20" s="14" customFormat="1" ht="19.5" customHeight="1" hidden="1">
      <c r="A74" s="22"/>
      <c r="B74" s="66"/>
      <c r="C74" s="22" t="s">
        <v>266</v>
      </c>
      <c r="D74" s="29">
        <v>3</v>
      </c>
      <c r="E74" s="29">
        <v>5</v>
      </c>
      <c r="F74" s="21" t="s">
        <v>276</v>
      </c>
      <c r="G74" s="29">
        <v>3</v>
      </c>
      <c r="H74" s="29">
        <v>3</v>
      </c>
      <c r="I74" s="29">
        <v>3</v>
      </c>
      <c r="J74" s="29">
        <v>3</v>
      </c>
      <c r="K74" s="29">
        <v>3</v>
      </c>
      <c r="L74" s="29">
        <v>3</v>
      </c>
      <c r="M74" s="29">
        <v>3</v>
      </c>
      <c r="N74" s="29">
        <v>3</v>
      </c>
      <c r="O74" s="29">
        <v>3</v>
      </c>
      <c r="P74" s="29">
        <v>5</v>
      </c>
      <c r="Q74" s="29">
        <v>5</v>
      </c>
      <c r="R74" s="15"/>
      <c r="S74" s="15"/>
      <c r="T74" s="15"/>
    </row>
    <row r="75" spans="1:20" s="14" customFormat="1" ht="19.5" customHeight="1" hidden="1">
      <c r="A75" s="22"/>
      <c r="B75" s="66"/>
      <c r="C75" s="22" t="s">
        <v>268</v>
      </c>
      <c r="D75" s="21" t="s">
        <v>271</v>
      </c>
      <c r="E75" s="21" t="s">
        <v>271</v>
      </c>
      <c r="F75" s="22">
        <v>7</v>
      </c>
      <c r="G75" s="21" t="s">
        <v>271</v>
      </c>
      <c r="H75" s="21" t="s">
        <v>271</v>
      </c>
      <c r="I75" s="21" t="s">
        <v>271</v>
      </c>
      <c r="J75" s="21" t="s">
        <v>271</v>
      </c>
      <c r="K75" s="21" t="s">
        <v>271</v>
      </c>
      <c r="L75" s="21" t="s">
        <v>271</v>
      </c>
      <c r="M75" s="21" t="s">
        <v>271</v>
      </c>
      <c r="N75" s="21" t="s">
        <v>271</v>
      </c>
      <c r="O75" s="21" t="s">
        <v>271</v>
      </c>
      <c r="P75" s="21" t="s">
        <v>271</v>
      </c>
      <c r="Q75" s="21" t="s">
        <v>271</v>
      </c>
      <c r="R75" s="15"/>
      <c r="S75" s="15"/>
      <c r="T75" s="15"/>
    </row>
    <row r="76" spans="1:20" s="14" customFormat="1" ht="19.5" customHeight="1" hidden="1">
      <c r="A76" s="22"/>
      <c r="B76" s="66"/>
      <c r="C76" s="22" t="s">
        <v>270</v>
      </c>
      <c r="D76" s="21" t="s">
        <v>271</v>
      </c>
      <c r="E76" s="21" t="s">
        <v>271</v>
      </c>
      <c r="F76" s="21" t="s">
        <v>271</v>
      </c>
      <c r="G76" s="21" t="s">
        <v>271</v>
      </c>
      <c r="H76" s="21" t="s">
        <v>271</v>
      </c>
      <c r="I76" s="21" t="s">
        <v>271</v>
      </c>
      <c r="J76" s="21" t="s">
        <v>271</v>
      </c>
      <c r="K76" s="21" t="s">
        <v>271</v>
      </c>
      <c r="L76" s="21" t="s">
        <v>271</v>
      </c>
      <c r="M76" s="21" t="s">
        <v>271</v>
      </c>
      <c r="N76" s="21" t="s">
        <v>271</v>
      </c>
      <c r="O76" s="21" t="s">
        <v>271</v>
      </c>
      <c r="P76" s="21" t="s">
        <v>271</v>
      </c>
      <c r="Q76" s="21" t="s">
        <v>271</v>
      </c>
      <c r="R76" s="15"/>
      <c r="S76" s="15"/>
      <c r="T76" s="15"/>
    </row>
    <row r="77" spans="1:20" s="14" customFormat="1" ht="51" customHeight="1">
      <c r="A77" s="66" t="s">
        <v>114</v>
      </c>
      <c r="B77" s="66"/>
      <c r="C77" s="66" t="s">
        <v>56</v>
      </c>
      <c r="D77" s="75">
        <v>0</v>
      </c>
      <c r="E77" s="75">
        <v>0</v>
      </c>
      <c r="F77" s="98">
        <v>4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57"/>
      <c r="S77" s="57"/>
      <c r="T77" s="57"/>
    </row>
    <row r="78" spans="1:20" s="14" customFormat="1" ht="51" customHeight="1">
      <c r="A78" s="66"/>
      <c r="B78" s="66"/>
      <c r="C78" s="66"/>
      <c r="D78" s="75"/>
      <c r="E78" s="75"/>
      <c r="F78" s="98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57"/>
      <c r="S78" s="57"/>
      <c r="T78" s="57"/>
    </row>
    <row r="79" spans="1:20" s="14" customFormat="1" ht="19.5" customHeight="1" hidden="1">
      <c r="A79" s="22"/>
      <c r="B79" s="66"/>
      <c r="C79" s="22" t="s">
        <v>266</v>
      </c>
      <c r="D79" s="29">
        <v>0</v>
      </c>
      <c r="E79" s="29">
        <v>0</v>
      </c>
      <c r="F79" s="21" t="s">
        <v>277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15"/>
      <c r="S79" s="15"/>
      <c r="T79" s="15"/>
    </row>
    <row r="80" spans="1:20" s="14" customFormat="1" ht="19.5" customHeight="1" hidden="1">
      <c r="A80" s="22"/>
      <c r="B80" s="66"/>
      <c r="C80" s="22" t="s">
        <v>268</v>
      </c>
      <c r="D80" s="4" t="s">
        <v>271</v>
      </c>
      <c r="E80" s="4" t="s">
        <v>271</v>
      </c>
      <c r="F80" s="22">
        <v>4</v>
      </c>
      <c r="G80" s="4" t="s">
        <v>271</v>
      </c>
      <c r="H80" s="4" t="s">
        <v>271</v>
      </c>
      <c r="I80" s="4" t="s">
        <v>271</v>
      </c>
      <c r="J80" s="4" t="s">
        <v>271</v>
      </c>
      <c r="K80" s="4" t="s">
        <v>271</v>
      </c>
      <c r="L80" s="4" t="s">
        <v>271</v>
      </c>
      <c r="M80" s="4" t="s">
        <v>271</v>
      </c>
      <c r="N80" s="4" t="s">
        <v>271</v>
      </c>
      <c r="O80" s="4" t="s">
        <v>271</v>
      </c>
      <c r="P80" s="4" t="s">
        <v>271</v>
      </c>
      <c r="Q80" s="4" t="s">
        <v>271</v>
      </c>
      <c r="R80" s="15"/>
      <c r="S80" s="15"/>
      <c r="T80" s="15"/>
    </row>
    <row r="81" spans="1:20" s="14" customFormat="1" ht="51" customHeight="1">
      <c r="A81" s="66" t="s">
        <v>115</v>
      </c>
      <c r="B81" s="66"/>
      <c r="C81" s="66" t="s">
        <v>24</v>
      </c>
      <c r="D81" s="75">
        <v>10</v>
      </c>
      <c r="E81" s="75">
        <v>5</v>
      </c>
      <c r="F81" s="98">
        <v>5</v>
      </c>
      <c r="G81" s="75">
        <v>5</v>
      </c>
      <c r="H81" s="75">
        <v>5</v>
      </c>
      <c r="I81" s="75">
        <v>10</v>
      </c>
      <c r="J81" s="75">
        <v>5</v>
      </c>
      <c r="K81" s="75">
        <v>5</v>
      </c>
      <c r="L81" s="75">
        <v>5</v>
      </c>
      <c r="M81" s="75">
        <v>5</v>
      </c>
      <c r="N81" s="75">
        <v>5</v>
      </c>
      <c r="O81" s="75">
        <v>5</v>
      </c>
      <c r="P81" s="75">
        <v>10</v>
      </c>
      <c r="Q81" s="75" t="s">
        <v>271</v>
      </c>
      <c r="R81" s="57"/>
      <c r="S81" s="57"/>
      <c r="T81" s="57"/>
    </row>
    <row r="82" spans="1:20" s="14" customFormat="1" ht="51" customHeight="1">
      <c r="A82" s="66"/>
      <c r="B82" s="66"/>
      <c r="C82" s="66"/>
      <c r="D82" s="75"/>
      <c r="E82" s="75"/>
      <c r="F82" s="98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57"/>
      <c r="S82" s="57"/>
      <c r="T82" s="57"/>
    </row>
    <row r="83" spans="1:20" s="14" customFormat="1" ht="19.5" customHeight="1" hidden="1">
      <c r="A83" s="22"/>
      <c r="B83" s="66"/>
      <c r="C83" s="22" t="s">
        <v>266</v>
      </c>
      <c r="D83" s="29">
        <v>10</v>
      </c>
      <c r="E83" s="29">
        <v>5</v>
      </c>
      <c r="F83" s="21" t="s">
        <v>276</v>
      </c>
      <c r="G83" s="29">
        <v>5</v>
      </c>
      <c r="H83" s="29">
        <v>5</v>
      </c>
      <c r="I83" s="29">
        <v>10</v>
      </c>
      <c r="J83" s="29">
        <v>5</v>
      </c>
      <c r="K83" s="29">
        <v>5</v>
      </c>
      <c r="L83" s="29">
        <v>5</v>
      </c>
      <c r="M83" s="29">
        <v>5</v>
      </c>
      <c r="N83" s="29">
        <v>5</v>
      </c>
      <c r="O83" s="29">
        <v>5</v>
      </c>
      <c r="P83" s="29">
        <v>10</v>
      </c>
      <c r="Q83" s="40" t="s">
        <v>276</v>
      </c>
      <c r="R83" s="15"/>
      <c r="S83" s="15"/>
      <c r="T83" s="15"/>
    </row>
    <row r="84" spans="1:20" s="14" customFormat="1" ht="19.5" customHeight="1" hidden="1">
      <c r="A84" s="22"/>
      <c r="B84" s="66"/>
      <c r="C84" s="22" t="s">
        <v>268</v>
      </c>
      <c r="D84" s="4" t="s">
        <v>271</v>
      </c>
      <c r="E84" s="4" t="s">
        <v>271</v>
      </c>
      <c r="F84" s="22">
        <v>5</v>
      </c>
      <c r="G84" s="4" t="s">
        <v>271</v>
      </c>
      <c r="H84" s="4" t="s">
        <v>271</v>
      </c>
      <c r="I84" s="4" t="s">
        <v>271</v>
      </c>
      <c r="J84" s="4" t="s">
        <v>271</v>
      </c>
      <c r="K84" s="4" t="s">
        <v>271</v>
      </c>
      <c r="L84" s="4" t="s">
        <v>271</v>
      </c>
      <c r="M84" s="4" t="s">
        <v>271</v>
      </c>
      <c r="N84" s="4" t="s">
        <v>271</v>
      </c>
      <c r="O84" s="4" t="s">
        <v>271</v>
      </c>
      <c r="P84" s="4" t="s">
        <v>271</v>
      </c>
      <c r="Q84" s="4" t="s">
        <v>271</v>
      </c>
      <c r="R84" s="15"/>
      <c r="S84" s="15"/>
      <c r="T84" s="15"/>
    </row>
    <row r="85" spans="1:20" s="14" customFormat="1" ht="51" customHeight="1">
      <c r="A85" s="66" t="s">
        <v>212</v>
      </c>
      <c r="B85" s="66"/>
      <c r="C85" s="66" t="s">
        <v>213</v>
      </c>
      <c r="D85" s="75">
        <v>0</v>
      </c>
      <c r="E85" s="75">
        <v>0</v>
      </c>
      <c r="F85" s="98">
        <v>5</v>
      </c>
      <c r="G85" s="75">
        <v>8</v>
      </c>
      <c r="H85" s="75">
        <v>0</v>
      </c>
      <c r="I85" s="75">
        <v>0</v>
      </c>
      <c r="J85" s="75">
        <v>0</v>
      </c>
      <c r="K85" s="75">
        <v>0</v>
      </c>
      <c r="L85" s="75">
        <v>8</v>
      </c>
      <c r="M85" s="75">
        <v>0</v>
      </c>
      <c r="N85" s="75">
        <v>0</v>
      </c>
      <c r="O85" s="75">
        <v>0</v>
      </c>
      <c r="P85" s="75">
        <v>8</v>
      </c>
      <c r="Q85" s="75" t="s">
        <v>271</v>
      </c>
      <c r="R85" s="57"/>
      <c r="S85" s="57"/>
      <c r="T85" s="57"/>
    </row>
    <row r="86" spans="1:20" s="14" customFormat="1" ht="51" customHeight="1">
      <c r="A86" s="66"/>
      <c r="B86" s="66"/>
      <c r="C86" s="66"/>
      <c r="D86" s="75"/>
      <c r="E86" s="75"/>
      <c r="F86" s="98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57"/>
      <c r="S86" s="57"/>
      <c r="T86" s="57"/>
    </row>
    <row r="87" spans="1:20" s="14" customFormat="1" ht="19.5" customHeight="1" hidden="1">
      <c r="A87" s="22"/>
      <c r="B87" s="22"/>
      <c r="C87" s="22" t="s">
        <v>266</v>
      </c>
      <c r="D87" s="29">
        <v>0</v>
      </c>
      <c r="E87" s="29">
        <v>0</v>
      </c>
      <c r="F87" s="21" t="s">
        <v>276</v>
      </c>
      <c r="G87" s="29">
        <v>8</v>
      </c>
      <c r="H87" s="29">
        <v>0</v>
      </c>
      <c r="I87" s="29">
        <v>0</v>
      </c>
      <c r="J87" s="29">
        <v>0</v>
      </c>
      <c r="K87" s="29">
        <v>0</v>
      </c>
      <c r="L87" s="29">
        <v>8</v>
      </c>
      <c r="M87" s="29">
        <v>0</v>
      </c>
      <c r="N87" s="29">
        <v>0</v>
      </c>
      <c r="O87" s="29">
        <v>0</v>
      </c>
      <c r="P87" s="29">
        <v>8</v>
      </c>
      <c r="Q87" s="40" t="s">
        <v>276</v>
      </c>
      <c r="R87" s="15"/>
      <c r="S87" s="15"/>
      <c r="T87" s="15"/>
    </row>
    <row r="88" spans="1:20" s="14" customFormat="1" ht="19.5" customHeight="1" hidden="1">
      <c r="A88" s="22"/>
      <c r="B88" s="22"/>
      <c r="C88" s="22" t="s">
        <v>268</v>
      </c>
      <c r="D88" s="4" t="s">
        <v>271</v>
      </c>
      <c r="E88" s="4" t="s">
        <v>271</v>
      </c>
      <c r="F88" s="22">
        <v>5</v>
      </c>
      <c r="G88" s="4" t="s">
        <v>271</v>
      </c>
      <c r="H88" s="4" t="s">
        <v>271</v>
      </c>
      <c r="I88" s="4" t="s">
        <v>271</v>
      </c>
      <c r="J88" s="4" t="s">
        <v>271</v>
      </c>
      <c r="K88" s="4" t="s">
        <v>271</v>
      </c>
      <c r="L88" s="4" t="s">
        <v>271</v>
      </c>
      <c r="M88" s="4" t="s">
        <v>271</v>
      </c>
      <c r="N88" s="4" t="s">
        <v>271</v>
      </c>
      <c r="O88" s="4" t="s">
        <v>271</v>
      </c>
      <c r="P88" s="4" t="s">
        <v>271</v>
      </c>
      <c r="Q88" s="4" t="s">
        <v>271</v>
      </c>
      <c r="R88" s="15"/>
      <c r="S88" s="15"/>
      <c r="T88" s="15"/>
    </row>
    <row r="89" spans="1:20" s="14" customFormat="1" ht="51" customHeight="1">
      <c r="A89" s="66" t="s">
        <v>214</v>
      </c>
      <c r="B89" s="66" t="s">
        <v>15</v>
      </c>
      <c r="C89" s="66" t="s">
        <v>103</v>
      </c>
      <c r="D89" s="91">
        <v>2</v>
      </c>
      <c r="E89" s="91">
        <v>10</v>
      </c>
      <c r="F89" s="54">
        <v>0</v>
      </c>
      <c r="G89" s="91">
        <v>10</v>
      </c>
      <c r="H89" s="91">
        <v>10</v>
      </c>
      <c r="I89" s="91">
        <v>2</v>
      </c>
      <c r="J89" s="91">
        <v>2</v>
      </c>
      <c r="K89" s="91">
        <v>2</v>
      </c>
      <c r="L89" s="91">
        <v>10</v>
      </c>
      <c r="M89" s="91">
        <v>2</v>
      </c>
      <c r="N89" s="91">
        <v>2</v>
      </c>
      <c r="O89" s="91">
        <v>2</v>
      </c>
      <c r="P89" s="91">
        <v>10</v>
      </c>
      <c r="Q89" s="91" t="s">
        <v>271</v>
      </c>
      <c r="R89" s="57"/>
      <c r="S89" s="57"/>
      <c r="T89" s="57"/>
    </row>
    <row r="90" spans="1:20" s="14" customFormat="1" ht="51" customHeight="1">
      <c r="A90" s="66"/>
      <c r="B90" s="66"/>
      <c r="C90" s="66"/>
      <c r="D90" s="92"/>
      <c r="E90" s="92"/>
      <c r="F90" s="55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57"/>
      <c r="S90" s="57"/>
      <c r="T90" s="57"/>
    </row>
    <row r="91" spans="1:20" s="14" customFormat="1" ht="19.5" customHeight="1" hidden="1">
      <c r="A91" s="22"/>
      <c r="B91" s="66"/>
      <c r="C91" s="22" t="s">
        <v>266</v>
      </c>
      <c r="D91" s="29">
        <v>2</v>
      </c>
      <c r="E91" s="29">
        <v>10</v>
      </c>
      <c r="F91" s="21" t="s">
        <v>276</v>
      </c>
      <c r="G91" s="29">
        <v>10</v>
      </c>
      <c r="H91" s="29">
        <v>10</v>
      </c>
      <c r="I91" s="29">
        <v>2</v>
      </c>
      <c r="J91" s="29">
        <v>2</v>
      </c>
      <c r="K91" s="29">
        <v>2</v>
      </c>
      <c r="L91" s="29">
        <v>10</v>
      </c>
      <c r="M91" s="29">
        <v>2</v>
      </c>
      <c r="N91" s="29">
        <v>2</v>
      </c>
      <c r="O91" s="29">
        <v>2</v>
      </c>
      <c r="P91" s="29">
        <v>10</v>
      </c>
      <c r="Q91" s="40" t="s">
        <v>276</v>
      </c>
      <c r="R91" s="15"/>
      <c r="S91" s="15"/>
      <c r="T91" s="15"/>
    </row>
    <row r="92" spans="1:20" s="14" customFormat="1" ht="19.5" customHeight="1" hidden="1">
      <c r="A92" s="22"/>
      <c r="B92" s="66"/>
      <c r="C92" s="22" t="s">
        <v>268</v>
      </c>
      <c r="D92" s="4" t="s">
        <v>271</v>
      </c>
      <c r="E92" s="4" t="s">
        <v>271</v>
      </c>
      <c r="F92" s="22">
        <v>0</v>
      </c>
      <c r="G92" s="4" t="s">
        <v>271</v>
      </c>
      <c r="H92" s="4" t="s">
        <v>271</v>
      </c>
      <c r="I92" s="4" t="s">
        <v>271</v>
      </c>
      <c r="J92" s="4" t="s">
        <v>271</v>
      </c>
      <c r="K92" s="4" t="s">
        <v>271</v>
      </c>
      <c r="L92" s="4" t="s">
        <v>271</v>
      </c>
      <c r="M92" s="4" t="s">
        <v>271</v>
      </c>
      <c r="N92" s="4" t="s">
        <v>271</v>
      </c>
      <c r="O92" s="4" t="s">
        <v>271</v>
      </c>
      <c r="P92" s="4" t="s">
        <v>271</v>
      </c>
      <c r="Q92" s="4" t="s">
        <v>271</v>
      </c>
      <c r="R92" s="15"/>
      <c r="S92" s="15"/>
      <c r="T92" s="15"/>
    </row>
    <row r="93" spans="1:20" s="14" customFormat="1" ht="51" customHeight="1">
      <c r="A93" s="66" t="s">
        <v>215</v>
      </c>
      <c r="B93" s="66"/>
      <c r="C93" s="66" t="s">
        <v>216</v>
      </c>
      <c r="D93" s="75" t="s">
        <v>271</v>
      </c>
      <c r="E93" s="75">
        <v>10</v>
      </c>
      <c r="F93" s="98">
        <v>0</v>
      </c>
      <c r="G93" s="75">
        <v>10</v>
      </c>
      <c r="H93" s="75">
        <v>10</v>
      </c>
      <c r="I93" s="75" t="s">
        <v>271</v>
      </c>
      <c r="J93" s="75" t="s">
        <v>271</v>
      </c>
      <c r="K93" s="75" t="s">
        <v>271</v>
      </c>
      <c r="L93" s="75">
        <v>10</v>
      </c>
      <c r="M93" s="75" t="s">
        <v>271</v>
      </c>
      <c r="N93" s="75" t="s">
        <v>271</v>
      </c>
      <c r="O93" s="75" t="s">
        <v>271</v>
      </c>
      <c r="P93" s="75">
        <v>10</v>
      </c>
      <c r="Q93" s="75" t="s">
        <v>271</v>
      </c>
      <c r="R93" s="57"/>
      <c r="S93" s="57"/>
      <c r="T93" s="57"/>
    </row>
    <row r="94" spans="1:20" s="14" customFormat="1" ht="51" customHeight="1">
      <c r="A94" s="66"/>
      <c r="B94" s="66"/>
      <c r="C94" s="66"/>
      <c r="D94" s="75"/>
      <c r="E94" s="75"/>
      <c r="F94" s="98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57"/>
      <c r="S94" s="57"/>
      <c r="T94" s="57"/>
    </row>
    <row r="95" spans="1:20" s="14" customFormat="1" ht="19.5" customHeight="1" hidden="1">
      <c r="A95" s="22"/>
      <c r="B95" s="22"/>
      <c r="C95" s="22" t="s">
        <v>266</v>
      </c>
      <c r="D95" s="40" t="s">
        <v>276</v>
      </c>
      <c r="E95" s="29">
        <v>10</v>
      </c>
      <c r="F95" s="21" t="s">
        <v>276</v>
      </c>
      <c r="G95" s="29">
        <v>10</v>
      </c>
      <c r="H95" s="29">
        <v>10</v>
      </c>
      <c r="I95" s="40" t="s">
        <v>276</v>
      </c>
      <c r="J95" s="40" t="s">
        <v>276</v>
      </c>
      <c r="K95" s="40" t="s">
        <v>276</v>
      </c>
      <c r="L95" s="29">
        <v>10</v>
      </c>
      <c r="M95" s="40" t="s">
        <v>276</v>
      </c>
      <c r="N95" s="40" t="s">
        <v>276</v>
      </c>
      <c r="O95" s="40" t="s">
        <v>276</v>
      </c>
      <c r="P95" s="29">
        <v>10</v>
      </c>
      <c r="Q95" s="40" t="s">
        <v>276</v>
      </c>
      <c r="R95" s="15"/>
      <c r="S95" s="15"/>
      <c r="T95" s="15"/>
    </row>
    <row r="96" spans="1:20" s="14" customFormat="1" ht="19.5" customHeight="1" hidden="1">
      <c r="A96" s="22"/>
      <c r="B96" s="22"/>
      <c r="C96" s="22" t="s">
        <v>268</v>
      </c>
      <c r="D96" s="4" t="s">
        <v>271</v>
      </c>
      <c r="E96" s="4" t="s">
        <v>271</v>
      </c>
      <c r="F96" s="22">
        <v>0</v>
      </c>
      <c r="G96" s="4" t="s">
        <v>271</v>
      </c>
      <c r="H96" s="4" t="s">
        <v>271</v>
      </c>
      <c r="I96" s="4" t="s">
        <v>271</v>
      </c>
      <c r="J96" s="4" t="s">
        <v>271</v>
      </c>
      <c r="K96" s="4" t="s">
        <v>271</v>
      </c>
      <c r="L96" s="4" t="s">
        <v>271</v>
      </c>
      <c r="M96" s="4" t="s">
        <v>271</v>
      </c>
      <c r="N96" s="4" t="s">
        <v>271</v>
      </c>
      <c r="O96" s="4" t="s">
        <v>271</v>
      </c>
      <c r="P96" s="4" t="s">
        <v>271</v>
      </c>
      <c r="Q96" s="4" t="s">
        <v>271</v>
      </c>
      <c r="R96" s="15"/>
      <c r="S96" s="15"/>
      <c r="T96" s="15"/>
    </row>
    <row r="97" spans="1:20" s="14" customFormat="1" ht="51" customHeight="1">
      <c r="A97" s="82" t="s">
        <v>217</v>
      </c>
      <c r="B97" s="66" t="s">
        <v>218</v>
      </c>
      <c r="C97" s="71" t="s">
        <v>219</v>
      </c>
      <c r="D97" s="71"/>
      <c r="E97" s="71"/>
      <c r="F97" s="66">
        <v>0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57"/>
      <c r="S97" s="57"/>
      <c r="T97" s="57"/>
    </row>
    <row r="98" spans="1:20" s="14" customFormat="1" ht="51" customHeight="1">
      <c r="A98" s="82"/>
      <c r="B98" s="66"/>
      <c r="C98" s="71"/>
      <c r="D98" s="71"/>
      <c r="E98" s="71"/>
      <c r="F98" s="66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57"/>
      <c r="S98" s="57"/>
      <c r="T98" s="57"/>
    </row>
    <row r="99" spans="1:20" s="14" customFormat="1" ht="51" customHeight="1">
      <c r="A99" s="82" t="s">
        <v>220</v>
      </c>
      <c r="B99" s="66"/>
      <c r="C99" s="71" t="s">
        <v>221</v>
      </c>
      <c r="D99" s="71"/>
      <c r="E99" s="71"/>
      <c r="F99" s="66">
        <v>0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57"/>
      <c r="S99" s="57"/>
      <c r="T99" s="57"/>
    </row>
    <row r="100" spans="1:20" s="14" customFormat="1" ht="51" customHeight="1">
      <c r="A100" s="82"/>
      <c r="B100" s="66"/>
      <c r="C100" s="71"/>
      <c r="D100" s="71"/>
      <c r="E100" s="71"/>
      <c r="F100" s="66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57"/>
      <c r="S100" s="57"/>
      <c r="T100" s="57"/>
    </row>
    <row r="101" spans="1:20" s="14" customFormat="1" ht="51" customHeight="1">
      <c r="A101" s="82" t="s">
        <v>222</v>
      </c>
      <c r="B101" s="66"/>
      <c r="C101" s="71" t="s">
        <v>223</v>
      </c>
      <c r="D101" s="71"/>
      <c r="E101" s="71"/>
      <c r="F101" s="66">
        <v>0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57"/>
      <c r="S101" s="57"/>
      <c r="T101" s="57"/>
    </row>
    <row r="102" spans="1:20" s="14" customFormat="1" ht="51" customHeight="1">
      <c r="A102" s="82"/>
      <c r="B102" s="66"/>
      <c r="C102" s="71"/>
      <c r="D102" s="71"/>
      <c r="E102" s="71"/>
      <c r="F102" s="66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57"/>
      <c r="S102" s="57"/>
      <c r="T102" s="57"/>
    </row>
    <row r="103" spans="1:20" s="14" customFormat="1" ht="51" customHeight="1">
      <c r="A103" s="86" t="s">
        <v>44</v>
      </c>
      <c r="B103" s="66" t="s">
        <v>224</v>
      </c>
      <c r="C103" s="66" t="s">
        <v>100</v>
      </c>
      <c r="D103" s="83">
        <v>10</v>
      </c>
      <c r="E103" s="83">
        <v>10</v>
      </c>
      <c r="F103" s="69">
        <v>9</v>
      </c>
      <c r="G103" s="83">
        <v>10</v>
      </c>
      <c r="H103" s="83">
        <v>10</v>
      </c>
      <c r="I103" s="83">
        <v>10</v>
      </c>
      <c r="J103" s="83">
        <v>10</v>
      </c>
      <c r="K103" s="83">
        <v>9</v>
      </c>
      <c r="L103" s="83">
        <v>10</v>
      </c>
      <c r="M103" s="83">
        <v>10</v>
      </c>
      <c r="N103" s="83">
        <v>10</v>
      </c>
      <c r="O103" s="83">
        <v>10</v>
      </c>
      <c r="P103" s="83">
        <v>10</v>
      </c>
      <c r="Q103" s="83">
        <v>10</v>
      </c>
      <c r="R103" s="57"/>
      <c r="S103" s="57"/>
      <c r="T103" s="57"/>
    </row>
    <row r="104" spans="1:20" s="14" customFormat="1" ht="19.5" customHeight="1">
      <c r="A104" s="86"/>
      <c r="B104" s="66"/>
      <c r="C104" s="66"/>
      <c r="D104" s="83"/>
      <c r="E104" s="83"/>
      <c r="F104" s="69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57"/>
      <c r="S104" s="57"/>
      <c r="T104" s="57"/>
    </row>
    <row r="105" spans="1:20" s="14" customFormat="1" ht="19.5" customHeight="1">
      <c r="A105" s="87" t="s">
        <v>45</v>
      </c>
      <c r="B105" s="76" t="s">
        <v>33</v>
      </c>
      <c r="C105" s="76" t="s">
        <v>225</v>
      </c>
      <c r="D105" s="68">
        <f>(SUM(D107,D108,D109,D110,D113,D114,D115,D117,D118))/9</f>
        <v>5.777777777777778</v>
      </c>
      <c r="E105" s="68">
        <f>(SUM(E107,E108,E109,E110,E113,E114,E115,E117,E118))/7</f>
        <v>5.571428571428571</v>
      </c>
      <c r="F105" s="98">
        <f>(SUM(F107,F108,F109,F110,F113,F115,F116,F117))/8</f>
        <v>4.875</v>
      </c>
      <c r="G105" s="68">
        <f>(SUM(G107,G108,G109,G110,G113,G114,G115,G117,G118))/9</f>
        <v>6</v>
      </c>
      <c r="H105" s="68">
        <f>(SUM(H107,H108,H109,H110,H113,H114,H115,H117,H118))/9</f>
        <v>5.222222222222222</v>
      </c>
      <c r="I105" s="68">
        <f>(SUM(I107,I108,I109,I110,I113,I114,I115,I117,I118))/8</f>
        <v>5.25</v>
      </c>
      <c r="J105" s="68">
        <f>(SUM(J107,J108,J109,J110,J113,J114,J115,J117,J118))/8</f>
        <v>5.5</v>
      </c>
      <c r="K105" s="68">
        <f>(SUM(K107,K108,K109,K110,K113,K114,K115,K117,K118))/8</f>
        <v>5.5</v>
      </c>
      <c r="L105" s="68">
        <f>(SUM(L107,L108,L109,L110,L113,L114,L115,L117,L118))/8</f>
        <v>5.75</v>
      </c>
      <c r="M105" s="68">
        <f>(SUM(M107,M108,M109,M110,M113,M114,M115,M117,M118))/9</f>
        <v>4.666666666666667</v>
      </c>
      <c r="N105" s="68">
        <f>(SUM(N107,N108,N109,N110,N113,N114,N115,N117,N118))/8</f>
        <v>4.625</v>
      </c>
      <c r="O105" s="68">
        <f>(SUM(O107,O108,O109,O110,O113,O114,O115,O117,O118))/8</f>
        <v>5.625</v>
      </c>
      <c r="P105" s="68">
        <f>(SUM(P107,P108,P109,P110,P113,P114,P115,P117,P118))/8</f>
        <v>6</v>
      </c>
      <c r="Q105" s="68">
        <f>(SUM(Q107,Q108,Q109,Q110,Q113,Q114,Q115,Q117,Q118))/8</f>
        <v>5.375</v>
      </c>
      <c r="R105" s="57"/>
      <c r="S105" s="57"/>
      <c r="T105" s="57"/>
    </row>
    <row r="106" spans="1:20" s="14" customFormat="1" ht="78" customHeight="1">
      <c r="A106" s="87"/>
      <c r="B106" s="76"/>
      <c r="C106" s="76"/>
      <c r="D106" s="68"/>
      <c r="E106" s="68"/>
      <c r="F106" s="9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57"/>
      <c r="S106" s="57"/>
      <c r="T106" s="57"/>
    </row>
    <row r="107" spans="1:20" s="14" customFormat="1" ht="19.5" customHeight="1">
      <c r="A107" s="18"/>
      <c r="B107" s="7"/>
      <c r="C107" s="17" t="s">
        <v>259</v>
      </c>
      <c r="D107" s="29">
        <v>6</v>
      </c>
      <c r="E107" s="29">
        <v>6</v>
      </c>
      <c r="F107" s="21">
        <v>6</v>
      </c>
      <c r="G107" s="29">
        <v>6</v>
      </c>
      <c r="H107" s="29">
        <v>6</v>
      </c>
      <c r="I107" s="29">
        <v>6</v>
      </c>
      <c r="J107" s="29">
        <v>6</v>
      </c>
      <c r="K107" s="29">
        <v>6</v>
      </c>
      <c r="L107" s="29">
        <v>6</v>
      </c>
      <c r="M107" s="29">
        <v>5</v>
      </c>
      <c r="N107" s="29">
        <v>6</v>
      </c>
      <c r="O107" s="29">
        <v>6</v>
      </c>
      <c r="P107" s="29">
        <v>6</v>
      </c>
      <c r="Q107" s="29">
        <v>6</v>
      </c>
      <c r="R107" s="26"/>
      <c r="S107" s="26"/>
      <c r="T107" s="26"/>
    </row>
    <row r="108" spans="1:20" s="14" customFormat="1" ht="19.5" customHeight="1">
      <c r="A108" s="18"/>
      <c r="B108" s="7"/>
      <c r="C108" s="17" t="s">
        <v>260</v>
      </c>
      <c r="D108" s="29">
        <v>6</v>
      </c>
      <c r="E108" s="29">
        <v>6</v>
      </c>
      <c r="F108" s="21">
        <v>6</v>
      </c>
      <c r="G108" s="29">
        <v>6</v>
      </c>
      <c r="H108" s="29">
        <v>6</v>
      </c>
      <c r="I108" s="29">
        <v>6</v>
      </c>
      <c r="J108" s="29">
        <v>6</v>
      </c>
      <c r="K108" s="29">
        <v>6</v>
      </c>
      <c r="L108" s="29">
        <v>6</v>
      </c>
      <c r="M108" s="29">
        <v>6</v>
      </c>
      <c r="N108" s="29">
        <v>6</v>
      </c>
      <c r="O108" s="29">
        <v>6</v>
      </c>
      <c r="P108" s="29">
        <v>6</v>
      </c>
      <c r="Q108" s="29">
        <v>6</v>
      </c>
      <c r="R108" s="26"/>
      <c r="S108" s="26"/>
      <c r="T108" s="26"/>
    </row>
    <row r="109" spans="1:20" s="14" customFormat="1" ht="19.5" customHeight="1">
      <c r="A109" s="18"/>
      <c r="B109" s="7"/>
      <c r="C109" s="17" t="s">
        <v>261</v>
      </c>
      <c r="D109" s="4">
        <v>6</v>
      </c>
      <c r="E109" s="4">
        <v>6</v>
      </c>
      <c r="F109" s="22">
        <v>6</v>
      </c>
      <c r="G109" s="4">
        <v>6</v>
      </c>
      <c r="H109" s="4">
        <v>6</v>
      </c>
      <c r="I109" s="4">
        <v>6</v>
      </c>
      <c r="J109" s="4">
        <v>6</v>
      </c>
      <c r="K109" s="4">
        <v>3</v>
      </c>
      <c r="L109" s="4">
        <v>6</v>
      </c>
      <c r="M109" s="4">
        <v>4</v>
      </c>
      <c r="N109" s="4">
        <v>4</v>
      </c>
      <c r="O109" s="4">
        <v>4</v>
      </c>
      <c r="P109" s="4">
        <v>6</v>
      </c>
      <c r="Q109" s="4">
        <v>3</v>
      </c>
      <c r="R109" s="15"/>
      <c r="S109" s="15"/>
      <c r="T109" s="15"/>
    </row>
    <row r="110" spans="1:20" s="14" customFormat="1" ht="19.5" customHeight="1">
      <c r="A110" s="18"/>
      <c r="B110" s="7"/>
      <c r="C110" s="17" t="s">
        <v>262</v>
      </c>
      <c r="D110" s="29">
        <v>6</v>
      </c>
      <c r="E110" s="29">
        <v>6</v>
      </c>
      <c r="F110" s="21">
        <v>4</v>
      </c>
      <c r="G110" s="29">
        <v>6</v>
      </c>
      <c r="H110" s="29">
        <v>4</v>
      </c>
      <c r="I110" s="29">
        <v>4</v>
      </c>
      <c r="J110" s="29">
        <v>4</v>
      </c>
      <c r="K110" s="29">
        <v>6</v>
      </c>
      <c r="L110" s="29">
        <v>4</v>
      </c>
      <c r="M110" s="29">
        <v>4</v>
      </c>
      <c r="N110" s="29">
        <v>4</v>
      </c>
      <c r="O110" s="29">
        <v>6</v>
      </c>
      <c r="P110" s="29">
        <v>6</v>
      </c>
      <c r="Q110" s="29">
        <v>4</v>
      </c>
      <c r="R110" s="15"/>
      <c r="S110" s="15"/>
      <c r="T110" s="15"/>
    </row>
    <row r="111" spans="1:20" s="14" customFormat="1" ht="19.5" customHeight="1">
      <c r="A111" s="18"/>
      <c r="B111" s="7"/>
      <c r="C111" s="17" t="s">
        <v>263</v>
      </c>
      <c r="D111" s="29" t="s">
        <v>271</v>
      </c>
      <c r="E111" s="29" t="s">
        <v>271</v>
      </c>
      <c r="F111" s="21" t="s">
        <v>271</v>
      </c>
      <c r="G111" s="29" t="s">
        <v>271</v>
      </c>
      <c r="H111" s="29" t="s">
        <v>271</v>
      </c>
      <c r="I111" s="29" t="s">
        <v>271</v>
      </c>
      <c r="J111" s="29" t="s">
        <v>271</v>
      </c>
      <c r="K111" s="29" t="s">
        <v>271</v>
      </c>
      <c r="L111" s="29" t="s">
        <v>271</v>
      </c>
      <c r="M111" s="29" t="s">
        <v>271</v>
      </c>
      <c r="N111" s="29" t="s">
        <v>271</v>
      </c>
      <c r="O111" s="29" t="s">
        <v>271</v>
      </c>
      <c r="P111" s="29" t="s">
        <v>271</v>
      </c>
      <c r="Q111" s="29" t="s">
        <v>271</v>
      </c>
      <c r="R111" s="15"/>
      <c r="S111" s="15"/>
      <c r="T111" s="15"/>
    </row>
    <row r="112" spans="1:20" s="14" customFormat="1" ht="19.5" customHeight="1">
      <c r="A112" s="18"/>
      <c r="B112" s="7"/>
      <c r="C112" s="17" t="s">
        <v>264</v>
      </c>
      <c r="D112" s="22" t="s">
        <v>271</v>
      </c>
      <c r="E112" s="22" t="s">
        <v>271</v>
      </c>
      <c r="F112" s="22" t="s">
        <v>271</v>
      </c>
      <c r="G112" s="22" t="s">
        <v>271</v>
      </c>
      <c r="H112" s="22" t="s">
        <v>271</v>
      </c>
      <c r="I112" s="22" t="s">
        <v>271</v>
      </c>
      <c r="J112" s="22" t="s">
        <v>271</v>
      </c>
      <c r="K112" s="22" t="s">
        <v>271</v>
      </c>
      <c r="L112" s="22" t="s">
        <v>271</v>
      </c>
      <c r="M112" s="22" t="s">
        <v>271</v>
      </c>
      <c r="N112" s="22" t="s">
        <v>271</v>
      </c>
      <c r="O112" s="22" t="s">
        <v>271</v>
      </c>
      <c r="P112" s="22" t="s">
        <v>271</v>
      </c>
      <c r="Q112" s="22" t="s">
        <v>271</v>
      </c>
      <c r="R112" s="15"/>
      <c r="S112" s="15"/>
      <c r="T112" s="15"/>
    </row>
    <row r="113" spans="1:20" s="14" customFormat="1" ht="19.5" customHeight="1">
      <c r="A113" s="18"/>
      <c r="B113" s="7"/>
      <c r="C113" s="17" t="s">
        <v>265</v>
      </c>
      <c r="D113" s="21">
        <v>6</v>
      </c>
      <c r="E113" s="4" t="s">
        <v>271</v>
      </c>
      <c r="F113" s="21">
        <v>6</v>
      </c>
      <c r="G113" s="21">
        <v>6</v>
      </c>
      <c r="H113" s="21">
        <v>6</v>
      </c>
      <c r="I113" s="4" t="s">
        <v>271</v>
      </c>
      <c r="J113" s="21">
        <v>6</v>
      </c>
      <c r="K113" s="21">
        <v>6</v>
      </c>
      <c r="L113" s="4" t="s">
        <v>271</v>
      </c>
      <c r="M113" s="21">
        <v>6</v>
      </c>
      <c r="N113" s="4" t="s">
        <v>271</v>
      </c>
      <c r="O113" s="21">
        <v>5</v>
      </c>
      <c r="P113" s="4" t="s">
        <v>271</v>
      </c>
      <c r="Q113" s="21">
        <v>6</v>
      </c>
      <c r="R113" s="15"/>
      <c r="S113" s="15"/>
      <c r="T113" s="15"/>
    </row>
    <row r="114" spans="1:20" s="14" customFormat="1" ht="19.5" customHeight="1">
      <c r="A114" s="18"/>
      <c r="B114" s="7"/>
      <c r="C114" s="17" t="s">
        <v>266</v>
      </c>
      <c r="D114" s="37">
        <v>5</v>
      </c>
      <c r="E114" s="37">
        <v>5</v>
      </c>
      <c r="F114" s="21" t="s">
        <v>276</v>
      </c>
      <c r="G114" s="37">
        <v>6</v>
      </c>
      <c r="H114" s="37">
        <v>6</v>
      </c>
      <c r="I114" s="37">
        <v>4</v>
      </c>
      <c r="J114" s="37">
        <v>4</v>
      </c>
      <c r="K114" s="37">
        <v>5</v>
      </c>
      <c r="L114" s="37">
        <v>6</v>
      </c>
      <c r="M114" s="37">
        <v>4</v>
      </c>
      <c r="N114" s="37">
        <v>5</v>
      </c>
      <c r="O114" s="37">
        <v>5</v>
      </c>
      <c r="P114" s="37">
        <v>6</v>
      </c>
      <c r="Q114" s="37">
        <v>6</v>
      </c>
      <c r="R114" s="15"/>
      <c r="S114" s="15"/>
      <c r="T114" s="15"/>
    </row>
    <row r="115" spans="1:20" s="14" customFormat="1" ht="19.5" customHeight="1">
      <c r="A115" s="18"/>
      <c r="B115" s="7"/>
      <c r="C115" s="17" t="s">
        <v>267</v>
      </c>
      <c r="D115" s="29">
        <v>5</v>
      </c>
      <c r="E115" s="29">
        <v>5</v>
      </c>
      <c r="F115" s="21">
        <v>3</v>
      </c>
      <c r="G115" s="29">
        <v>6</v>
      </c>
      <c r="H115" s="29">
        <v>5</v>
      </c>
      <c r="I115" s="29">
        <v>4</v>
      </c>
      <c r="J115" s="29">
        <v>6</v>
      </c>
      <c r="K115" s="29">
        <v>6</v>
      </c>
      <c r="L115" s="29">
        <v>6</v>
      </c>
      <c r="M115" s="29">
        <v>6</v>
      </c>
      <c r="N115" s="29">
        <v>6</v>
      </c>
      <c r="O115" s="29">
        <v>7</v>
      </c>
      <c r="P115" s="29">
        <v>6</v>
      </c>
      <c r="Q115" s="29">
        <v>6</v>
      </c>
      <c r="R115" s="15"/>
      <c r="S115" s="15"/>
      <c r="T115" s="15"/>
    </row>
    <row r="116" spans="1:20" s="14" customFormat="1" ht="19.5" customHeight="1">
      <c r="A116" s="18"/>
      <c r="B116" s="7"/>
      <c r="C116" s="17" t="s">
        <v>268</v>
      </c>
      <c r="D116" s="29" t="s">
        <v>271</v>
      </c>
      <c r="E116" s="29" t="s">
        <v>271</v>
      </c>
      <c r="F116" s="21">
        <v>4</v>
      </c>
      <c r="G116" s="29" t="s">
        <v>271</v>
      </c>
      <c r="H116" s="29" t="s">
        <v>271</v>
      </c>
      <c r="I116" s="29" t="s">
        <v>271</v>
      </c>
      <c r="J116" s="29" t="s">
        <v>271</v>
      </c>
      <c r="K116" s="29" t="s">
        <v>271</v>
      </c>
      <c r="L116" s="29" t="s">
        <v>271</v>
      </c>
      <c r="M116" s="29" t="s">
        <v>271</v>
      </c>
      <c r="N116" s="29" t="s">
        <v>271</v>
      </c>
      <c r="O116" s="29" t="s">
        <v>271</v>
      </c>
      <c r="P116" s="29" t="s">
        <v>271</v>
      </c>
      <c r="Q116" s="29" t="s">
        <v>271</v>
      </c>
      <c r="R116" s="15"/>
      <c r="S116" s="15"/>
      <c r="T116" s="15"/>
    </row>
    <row r="117" spans="1:20" s="14" customFormat="1" ht="19.5" customHeight="1">
      <c r="A117" s="18"/>
      <c r="B117" s="7"/>
      <c r="C117" s="17" t="s">
        <v>269</v>
      </c>
      <c r="D117" s="21">
        <v>6</v>
      </c>
      <c r="E117" s="21">
        <v>5</v>
      </c>
      <c r="F117" s="21">
        <v>4</v>
      </c>
      <c r="G117" s="21">
        <v>6</v>
      </c>
      <c r="H117" s="21">
        <v>6</v>
      </c>
      <c r="I117" s="21">
        <v>6</v>
      </c>
      <c r="J117" s="21">
        <v>6</v>
      </c>
      <c r="K117" s="21">
        <v>6</v>
      </c>
      <c r="L117" s="21">
        <v>6</v>
      </c>
      <c r="M117" s="21">
        <v>5</v>
      </c>
      <c r="N117" s="21">
        <v>6</v>
      </c>
      <c r="O117" s="21">
        <v>6</v>
      </c>
      <c r="P117" s="21">
        <v>6</v>
      </c>
      <c r="Q117" s="21">
        <v>6</v>
      </c>
      <c r="R117" s="15"/>
      <c r="S117" s="15"/>
      <c r="T117" s="15"/>
    </row>
    <row r="118" spans="1:20" s="14" customFormat="1" ht="19.5" customHeight="1">
      <c r="A118" s="18"/>
      <c r="B118" s="7"/>
      <c r="C118" s="17" t="s">
        <v>270</v>
      </c>
      <c r="D118" s="21">
        <v>6</v>
      </c>
      <c r="E118" s="21" t="s">
        <v>271</v>
      </c>
      <c r="F118" s="21" t="s">
        <v>271</v>
      </c>
      <c r="G118" s="21">
        <v>6</v>
      </c>
      <c r="H118" s="21">
        <v>2</v>
      </c>
      <c r="I118" s="21">
        <v>6</v>
      </c>
      <c r="J118" s="21" t="s">
        <v>271</v>
      </c>
      <c r="K118" s="21" t="s">
        <v>271</v>
      </c>
      <c r="L118" s="21">
        <v>6</v>
      </c>
      <c r="M118" s="21">
        <v>2</v>
      </c>
      <c r="N118" s="21">
        <v>0</v>
      </c>
      <c r="O118" s="21" t="s">
        <v>271</v>
      </c>
      <c r="P118" s="21">
        <v>6</v>
      </c>
      <c r="Q118" s="21" t="s">
        <v>271</v>
      </c>
      <c r="R118" s="15"/>
      <c r="S118" s="15"/>
      <c r="T118" s="15"/>
    </row>
    <row r="119" spans="1:20" s="14" customFormat="1" ht="51" customHeight="1">
      <c r="A119" s="88" t="s">
        <v>226</v>
      </c>
      <c r="B119" s="66" t="s">
        <v>57</v>
      </c>
      <c r="C119" s="89" t="s">
        <v>227</v>
      </c>
      <c r="D119" s="71"/>
      <c r="E119" s="71"/>
      <c r="F119" s="66">
        <v>4</v>
      </c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57"/>
      <c r="S119" s="57"/>
      <c r="T119" s="57"/>
    </row>
    <row r="120" spans="1:20" s="14" customFormat="1" ht="51" customHeight="1">
      <c r="A120" s="88"/>
      <c r="B120" s="66"/>
      <c r="C120" s="89"/>
      <c r="D120" s="71"/>
      <c r="E120" s="71"/>
      <c r="F120" s="66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57"/>
      <c r="S120" s="57"/>
      <c r="T120" s="57"/>
    </row>
    <row r="121" spans="1:20" s="14" customFormat="1" ht="51" customHeight="1">
      <c r="A121" s="88" t="s">
        <v>228</v>
      </c>
      <c r="B121" s="66"/>
      <c r="C121" s="81" t="s">
        <v>229</v>
      </c>
      <c r="D121" s="71"/>
      <c r="E121" s="71"/>
      <c r="F121" s="66">
        <v>0</v>
      </c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57"/>
      <c r="S121" s="57"/>
      <c r="T121" s="57"/>
    </row>
    <row r="122" spans="1:20" s="14" customFormat="1" ht="51" customHeight="1">
      <c r="A122" s="88"/>
      <c r="B122" s="66"/>
      <c r="C122" s="81"/>
      <c r="D122" s="71"/>
      <c r="E122" s="71"/>
      <c r="F122" s="66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57"/>
      <c r="S122" s="57"/>
      <c r="T122" s="57"/>
    </row>
    <row r="123" spans="1:20" s="14" customFormat="1" ht="51" customHeight="1">
      <c r="A123" s="71" t="s">
        <v>230</v>
      </c>
      <c r="B123" s="66"/>
      <c r="C123" s="81" t="s">
        <v>231</v>
      </c>
      <c r="D123" s="71"/>
      <c r="E123" s="71"/>
      <c r="F123" s="66">
        <v>0</v>
      </c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57"/>
      <c r="S123" s="57"/>
      <c r="T123" s="57"/>
    </row>
    <row r="124" spans="1:20" s="14" customFormat="1" ht="51" customHeight="1">
      <c r="A124" s="71"/>
      <c r="B124" s="66"/>
      <c r="C124" s="81"/>
      <c r="D124" s="71"/>
      <c r="E124" s="71"/>
      <c r="F124" s="66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57"/>
      <c r="S124" s="57"/>
      <c r="T124" s="57"/>
    </row>
    <row r="125" spans="1:20" s="14" customFormat="1" ht="51" customHeight="1">
      <c r="A125" s="71" t="s">
        <v>60</v>
      </c>
      <c r="B125" s="71" t="s">
        <v>232</v>
      </c>
      <c r="C125" s="81" t="s">
        <v>233</v>
      </c>
      <c r="D125" s="71"/>
      <c r="E125" s="71"/>
      <c r="F125" s="98">
        <v>10</v>
      </c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57"/>
      <c r="S125" s="57"/>
      <c r="T125" s="57"/>
    </row>
    <row r="126" spans="1:20" s="14" customFormat="1" ht="51" customHeight="1">
      <c r="A126" s="71"/>
      <c r="B126" s="71"/>
      <c r="C126" s="81"/>
      <c r="D126" s="71"/>
      <c r="E126" s="71"/>
      <c r="F126" s="98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57"/>
      <c r="S126" s="57"/>
      <c r="T126" s="57"/>
    </row>
    <row r="127" spans="1:20" s="14" customFormat="1" ht="19.5" customHeight="1" hidden="1">
      <c r="A127" s="19"/>
      <c r="B127" s="19"/>
      <c r="C127" s="22" t="s">
        <v>266</v>
      </c>
      <c r="D127" s="19"/>
      <c r="E127" s="19"/>
      <c r="F127" s="22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5"/>
      <c r="S127" s="15"/>
      <c r="T127" s="15"/>
    </row>
    <row r="128" spans="1:20" s="14" customFormat="1" ht="19.5" customHeight="1" hidden="1">
      <c r="A128" s="19"/>
      <c r="B128" s="19"/>
      <c r="C128" s="22" t="s">
        <v>268</v>
      </c>
      <c r="D128" s="19"/>
      <c r="E128" s="19"/>
      <c r="F128" s="22">
        <v>10</v>
      </c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5"/>
      <c r="S128" s="15"/>
      <c r="T128" s="15"/>
    </row>
    <row r="129" spans="1:20" s="14" customFormat="1" ht="51" customHeight="1">
      <c r="A129" s="66" t="s">
        <v>234</v>
      </c>
      <c r="B129" s="66" t="s">
        <v>235</v>
      </c>
      <c r="C129" s="76" t="s">
        <v>236</v>
      </c>
      <c r="D129" s="75">
        <v>5</v>
      </c>
      <c r="E129" s="75">
        <v>10</v>
      </c>
      <c r="F129" s="98">
        <v>5</v>
      </c>
      <c r="G129" s="75">
        <v>10</v>
      </c>
      <c r="H129" s="75">
        <v>5</v>
      </c>
      <c r="I129" s="75">
        <v>10</v>
      </c>
      <c r="J129" s="75">
        <v>5</v>
      </c>
      <c r="K129" s="75">
        <v>10</v>
      </c>
      <c r="L129" s="75">
        <v>10</v>
      </c>
      <c r="M129" s="75">
        <v>10</v>
      </c>
      <c r="N129" s="75">
        <v>10</v>
      </c>
      <c r="O129" s="75">
        <v>5</v>
      </c>
      <c r="P129" s="75">
        <v>10</v>
      </c>
      <c r="Q129" s="75" t="s">
        <v>271</v>
      </c>
      <c r="R129" s="57"/>
      <c r="S129" s="57"/>
      <c r="T129" s="57"/>
    </row>
    <row r="130" spans="1:20" s="14" customFormat="1" ht="51" customHeight="1">
      <c r="A130" s="66"/>
      <c r="B130" s="66"/>
      <c r="C130" s="76"/>
      <c r="D130" s="75"/>
      <c r="E130" s="75"/>
      <c r="F130" s="98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57"/>
      <c r="S130" s="57"/>
      <c r="T130" s="57"/>
    </row>
    <row r="131" spans="1:20" s="14" customFormat="1" ht="19.5" customHeight="1" hidden="1">
      <c r="A131" s="22"/>
      <c r="B131" s="22"/>
      <c r="C131" s="22" t="s">
        <v>266</v>
      </c>
      <c r="D131" s="29">
        <v>5</v>
      </c>
      <c r="E131" s="29">
        <v>10</v>
      </c>
      <c r="F131" s="21" t="s">
        <v>276</v>
      </c>
      <c r="G131" s="29">
        <v>10</v>
      </c>
      <c r="H131" s="29">
        <v>5</v>
      </c>
      <c r="I131" s="29">
        <v>10</v>
      </c>
      <c r="J131" s="29">
        <v>5</v>
      </c>
      <c r="K131" s="29">
        <v>10</v>
      </c>
      <c r="L131" s="29">
        <v>10</v>
      </c>
      <c r="M131" s="29">
        <v>10</v>
      </c>
      <c r="N131" s="29">
        <v>10</v>
      </c>
      <c r="O131" s="29">
        <v>5</v>
      </c>
      <c r="P131" s="29">
        <v>10</v>
      </c>
      <c r="Q131" s="40" t="s">
        <v>276</v>
      </c>
      <c r="R131" s="15"/>
      <c r="S131" s="15"/>
      <c r="T131" s="15"/>
    </row>
    <row r="132" spans="1:20" s="14" customFormat="1" ht="19.5" customHeight="1" hidden="1">
      <c r="A132" s="22"/>
      <c r="B132" s="22"/>
      <c r="C132" s="22" t="s">
        <v>268</v>
      </c>
      <c r="D132" s="4" t="s">
        <v>271</v>
      </c>
      <c r="E132" s="4" t="s">
        <v>271</v>
      </c>
      <c r="F132" s="22">
        <v>5</v>
      </c>
      <c r="G132" s="4" t="s">
        <v>271</v>
      </c>
      <c r="H132" s="4" t="s">
        <v>271</v>
      </c>
      <c r="I132" s="4" t="s">
        <v>271</v>
      </c>
      <c r="J132" s="4" t="s">
        <v>271</v>
      </c>
      <c r="K132" s="4" t="s">
        <v>271</v>
      </c>
      <c r="L132" s="4" t="s">
        <v>271</v>
      </c>
      <c r="M132" s="4" t="s">
        <v>271</v>
      </c>
      <c r="N132" s="4" t="s">
        <v>271</v>
      </c>
      <c r="O132" s="4" t="s">
        <v>271</v>
      </c>
      <c r="P132" s="4" t="s">
        <v>271</v>
      </c>
      <c r="Q132" s="4" t="s">
        <v>271</v>
      </c>
      <c r="R132" s="15"/>
      <c r="S132" s="15"/>
      <c r="T132" s="15"/>
    </row>
    <row r="133" spans="1:20" s="14" customFormat="1" ht="51" customHeight="1">
      <c r="A133" s="86" t="s">
        <v>237</v>
      </c>
      <c r="B133" s="69" t="s">
        <v>58</v>
      </c>
      <c r="C133" s="69" t="s">
        <v>59</v>
      </c>
      <c r="D133" s="95">
        <v>4</v>
      </c>
      <c r="E133" s="95">
        <v>8</v>
      </c>
      <c r="F133" s="72">
        <v>8</v>
      </c>
      <c r="G133" s="95">
        <v>8</v>
      </c>
      <c r="H133" s="95">
        <v>8</v>
      </c>
      <c r="I133" s="95">
        <v>8</v>
      </c>
      <c r="J133" s="95">
        <v>8</v>
      </c>
      <c r="K133" s="95">
        <v>8</v>
      </c>
      <c r="L133" s="95">
        <v>8</v>
      </c>
      <c r="M133" s="95">
        <v>8</v>
      </c>
      <c r="N133" s="95">
        <v>8</v>
      </c>
      <c r="O133" s="95">
        <v>4</v>
      </c>
      <c r="P133" s="95">
        <v>8</v>
      </c>
      <c r="Q133" s="95">
        <v>10</v>
      </c>
      <c r="R133" s="57"/>
      <c r="S133" s="57"/>
      <c r="T133" s="57"/>
    </row>
    <row r="134" spans="1:20" s="14" customFormat="1" ht="51" customHeight="1">
      <c r="A134" s="86"/>
      <c r="B134" s="69"/>
      <c r="C134" s="69"/>
      <c r="D134" s="96"/>
      <c r="E134" s="96"/>
      <c r="F134" s="74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57"/>
      <c r="S134" s="57"/>
      <c r="T134" s="57"/>
    </row>
    <row r="135" spans="1:20" s="14" customFormat="1" ht="51" customHeight="1">
      <c r="A135" s="86" t="s">
        <v>238</v>
      </c>
      <c r="B135" s="66" t="s">
        <v>11</v>
      </c>
      <c r="C135" s="66" t="s">
        <v>12</v>
      </c>
      <c r="D135" s="97">
        <v>10</v>
      </c>
      <c r="E135" s="97">
        <v>10</v>
      </c>
      <c r="F135" s="66">
        <v>10</v>
      </c>
      <c r="G135" s="97">
        <v>10</v>
      </c>
      <c r="H135" s="97">
        <v>10</v>
      </c>
      <c r="I135" s="97">
        <v>10</v>
      </c>
      <c r="J135" s="97">
        <v>10</v>
      </c>
      <c r="K135" s="97">
        <v>10</v>
      </c>
      <c r="L135" s="97">
        <v>10</v>
      </c>
      <c r="M135" s="97">
        <v>10</v>
      </c>
      <c r="N135" s="97">
        <v>10</v>
      </c>
      <c r="O135" s="97">
        <v>10</v>
      </c>
      <c r="P135" s="97">
        <v>10</v>
      </c>
      <c r="Q135" s="97">
        <v>10</v>
      </c>
      <c r="R135" s="57"/>
      <c r="S135" s="57"/>
      <c r="T135" s="57"/>
    </row>
    <row r="136" spans="1:20" s="14" customFormat="1" ht="51" customHeight="1">
      <c r="A136" s="86"/>
      <c r="B136" s="66"/>
      <c r="C136" s="66"/>
      <c r="D136" s="97"/>
      <c r="E136" s="97"/>
      <c r="F136" s="66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57"/>
      <c r="S136" s="57"/>
      <c r="T136" s="57"/>
    </row>
    <row r="137" spans="1:20" s="14" customFormat="1" ht="51" customHeight="1">
      <c r="A137" s="90" t="s">
        <v>239</v>
      </c>
      <c r="B137" s="89" t="s">
        <v>240</v>
      </c>
      <c r="C137" s="89" t="s">
        <v>241</v>
      </c>
      <c r="D137" s="71"/>
      <c r="E137" s="71"/>
      <c r="F137" s="66">
        <v>10</v>
      </c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57"/>
      <c r="S137" s="57"/>
      <c r="T137" s="57"/>
    </row>
    <row r="138" spans="1:20" s="14" customFormat="1" ht="51" customHeight="1">
      <c r="A138" s="90"/>
      <c r="B138" s="89"/>
      <c r="C138" s="89"/>
      <c r="D138" s="71"/>
      <c r="E138" s="71"/>
      <c r="F138" s="66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57"/>
      <c r="S138" s="57"/>
      <c r="T138" s="57"/>
    </row>
    <row r="139" spans="1:20" s="14" customFormat="1" ht="51" customHeight="1">
      <c r="A139" s="93" t="s">
        <v>242</v>
      </c>
      <c r="B139" s="69" t="s">
        <v>243</v>
      </c>
      <c r="C139" s="69" t="s">
        <v>244</v>
      </c>
      <c r="D139" s="75">
        <v>0</v>
      </c>
      <c r="E139" s="75">
        <v>10</v>
      </c>
      <c r="F139" s="98" t="s">
        <v>271</v>
      </c>
      <c r="G139" s="75">
        <v>10</v>
      </c>
      <c r="H139" s="75">
        <v>10</v>
      </c>
      <c r="I139" s="75">
        <v>10</v>
      </c>
      <c r="J139" s="75">
        <v>0</v>
      </c>
      <c r="K139" s="75">
        <v>0</v>
      </c>
      <c r="L139" s="75">
        <v>10</v>
      </c>
      <c r="M139" s="75">
        <v>0</v>
      </c>
      <c r="N139" s="75">
        <v>0</v>
      </c>
      <c r="O139" s="75">
        <v>10</v>
      </c>
      <c r="P139" s="75">
        <v>0</v>
      </c>
      <c r="Q139" s="75" t="s">
        <v>271</v>
      </c>
      <c r="R139" s="57"/>
      <c r="S139" s="57"/>
      <c r="T139" s="57"/>
    </row>
    <row r="140" spans="1:20" s="14" customFormat="1" ht="51" customHeight="1">
      <c r="A140" s="93"/>
      <c r="B140" s="69"/>
      <c r="C140" s="69"/>
      <c r="D140" s="75"/>
      <c r="E140" s="75"/>
      <c r="F140" s="98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57"/>
      <c r="S140" s="57"/>
      <c r="T140" s="57"/>
    </row>
    <row r="141" spans="1:20" s="14" customFormat="1" ht="19.5" customHeight="1" hidden="1">
      <c r="A141" s="24"/>
      <c r="B141" s="21"/>
      <c r="C141" s="21" t="s">
        <v>266</v>
      </c>
      <c r="D141" s="29">
        <v>0</v>
      </c>
      <c r="E141" s="29">
        <v>10</v>
      </c>
      <c r="F141" s="21" t="s">
        <v>276</v>
      </c>
      <c r="G141" s="29">
        <v>10</v>
      </c>
      <c r="H141" s="29">
        <v>10</v>
      </c>
      <c r="I141" s="29">
        <v>10</v>
      </c>
      <c r="J141" s="29">
        <v>0</v>
      </c>
      <c r="K141" s="29">
        <v>0</v>
      </c>
      <c r="L141" s="29">
        <v>10</v>
      </c>
      <c r="M141" s="29">
        <v>0</v>
      </c>
      <c r="N141" s="29">
        <v>0</v>
      </c>
      <c r="O141" s="29">
        <v>10</v>
      </c>
      <c r="P141" s="29">
        <v>0</v>
      </c>
      <c r="Q141" s="40" t="s">
        <v>276</v>
      </c>
      <c r="R141" s="15"/>
      <c r="S141" s="15"/>
      <c r="T141" s="15"/>
    </row>
    <row r="142" spans="1:20" s="14" customFormat="1" ht="19.5" customHeight="1" hidden="1">
      <c r="A142" s="24"/>
      <c r="B142" s="21"/>
      <c r="C142" s="21" t="s">
        <v>267</v>
      </c>
      <c r="D142" s="22" t="s">
        <v>271</v>
      </c>
      <c r="E142" s="22" t="s">
        <v>271</v>
      </c>
      <c r="F142" s="22" t="s">
        <v>271</v>
      </c>
      <c r="G142" s="22" t="s">
        <v>271</v>
      </c>
      <c r="H142" s="22" t="s">
        <v>271</v>
      </c>
      <c r="I142" s="22" t="s">
        <v>271</v>
      </c>
      <c r="J142" s="22" t="s">
        <v>271</v>
      </c>
      <c r="K142" s="22" t="s">
        <v>271</v>
      </c>
      <c r="L142" s="22" t="s">
        <v>271</v>
      </c>
      <c r="M142" s="22" t="s">
        <v>271</v>
      </c>
      <c r="N142" s="22" t="s">
        <v>271</v>
      </c>
      <c r="O142" s="22" t="s">
        <v>271</v>
      </c>
      <c r="P142" s="22" t="s">
        <v>271</v>
      </c>
      <c r="Q142" s="22" t="s">
        <v>271</v>
      </c>
      <c r="R142" s="15"/>
      <c r="S142" s="15"/>
      <c r="T142" s="15"/>
    </row>
    <row r="143" spans="1:20" s="14" customFormat="1" ht="51" customHeight="1">
      <c r="A143" s="93" t="s">
        <v>245</v>
      </c>
      <c r="B143" s="69" t="s">
        <v>247</v>
      </c>
      <c r="C143" s="69" t="s">
        <v>246</v>
      </c>
      <c r="D143" s="66" t="s">
        <v>271</v>
      </c>
      <c r="E143" s="66" t="s">
        <v>271</v>
      </c>
      <c r="F143" s="66" t="s">
        <v>271</v>
      </c>
      <c r="G143" s="66" t="s">
        <v>271</v>
      </c>
      <c r="H143" s="66" t="s">
        <v>271</v>
      </c>
      <c r="I143" s="66" t="s">
        <v>271</v>
      </c>
      <c r="J143" s="66" t="s">
        <v>271</v>
      </c>
      <c r="K143" s="66" t="s">
        <v>271</v>
      </c>
      <c r="L143" s="66" t="s">
        <v>271</v>
      </c>
      <c r="M143" s="66" t="s">
        <v>271</v>
      </c>
      <c r="N143" s="66" t="s">
        <v>271</v>
      </c>
      <c r="O143" s="66" t="s">
        <v>271</v>
      </c>
      <c r="P143" s="66" t="s">
        <v>271</v>
      </c>
      <c r="Q143" s="66" t="s">
        <v>271</v>
      </c>
      <c r="R143" s="57"/>
      <c r="S143" s="57"/>
      <c r="T143" s="57"/>
    </row>
    <row r="144" spans="1:20" s="14" customFormat="1" ht="51" customHeight="1">
      <c r="A144" s="93"/>
      <c r="B144" s="69"/>
      <c r="C144" s="69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57"/>
      <c r="S144" s="57"/>
      <c r="T144" s="57"/>
    </row>
    <row r="145" spans="1:20" s="14" customFormat="1" ht="19.5" customHeight="1">
      <c r="A145" s="24"/>
      <c r="B145" s="21"/>
      <c r="C145" s="24" t="s">
        <v>278</v>
      </c>
      <c r="D145" s="22">
        <f>SUM(D5,D7,D9,D11,D13,D15,D17,D19,D21,D23,D25,D27,D33,D37,D39,D44,D48,D54,D58,D60)</f>
        <v>165.5</v>
      </c>
      <c r="E145" s="22">
        <f>SUM(E5,E7,E9,E11,E13,E15,E17,E19,E21,E23,E25,E27,E33,E37,E39,E44,E48,E54,E58,E60)</f>
        <v>168</v>
      </c>
      <c r="F145" s="22">
        <f aca="true" t="shared" si="3" ref="F145:P145">SUM(F5,F7,F9,F11,F13,F15,F17,F19,F21,F23,F25,F27,F33,F37,F39,F44,F48,F54,F58,F60)</f>
        <v>143</v>
      </c>
      <c r="G145" s="22">
        <f t="shared" si="3"/>
        <v>174</v>
      </c>
      <c r="H145" s="22">
        <f t="shared" si="3"/>
        <v>171.5</v>
      </c>
      <c r="I145" s="22">
        <f t="shared" si="3"/>
        <v>169.5</v>
      </c>
      <c r="J145" s="22">
        <f t="shared" si="3"/>
        <v>163.5</v>
      </c>
      <c r="K145" s="22">
        <f t="shared" si="3"/>
        <v>164.5</v>
      </c>
      <c r="L145" s="22">
        <f t="shared" si="3"/>
        <v>172</v>
      </c>
      <c r="M145" s="22">
        <f t="shared" si="3"/>
        <v>171.5</v>
      </c>
      <c r="N145" s="22">
        <f t="shared" si="3"/>
        <v>171.5</v>
      </c>
      <c r="O145" s="22">
        <f t="shared" si="3"/>
        <v>159.5</v>
      </c>
      <c r="P145" s="22">
        <f t="shared" si="3"/>
        <v>174</v>
      </c>
      <c r="Q145" s="22">
        <f>SUM(Q5,Q7,Q9,Q11,Q13,Q15,Q17,Q19,Q21,Q23,Q25,Q27,Q33,Q37,Q39,Q48,Q54,Q58,Q60)</f>
        <v>157.5</v>
      </c>
      <c r="R145" s="15"/>
      <c r="S145" s="15"/>
      <c r="T145" s="15"/>
    </row>
    <row r="146" spans="1:20" s="14" customFormat="1" ht="19.5" customHeight="1">
      <c r="A146" s="24"/>
      <c r="B146" s="21"/>
      <c r="C146" s="24" t="s">
        <v>279</v>
      </c>
      <c r="D146" s="22">
        <f>SUM(D67,D71,D77,D81,D85,D89,D103,D105,D129,D133,D135,D139)</f>
        <v>55.27777777777778</v>
      </c>
      <c r="E146" s="22">
        <f>SUM(E67,E71,E77,E81,E85,E89,E93,E103,E105,E129,E133,E135,E139)</f>
        <v>89.07142857142857</v>
      </c>
      <c r="F146" s="22">
        <f>SUM(F67,F71,F77,F81,F85,F89,F93,F97,F99,F101,F103,F105,F119,F121,F123,F125,F129,F133,F135,F137)</f>
        <v>86.875</v>
      </c>
      <c r="G146" s="22">
        <f>SUM(G67,G71,G77,G81,G85,G89,G93,G103,G105,G129,G133,G135,G139)</f>
        <v>96</v>
      </c>
      <c r="H146" s="22">
        <f>SUM(H67,H71,H77,H81,H85,H89,H93,H103,H105,H129,H133,H135,H139)</f>
        <v>81.72222222222223</v>
      </c>
      <c r="I146" s="22">
        <f>SUM(I67,I71,I77,I81,I85,I89,I103,I105,I129,I133,I135,I139)</f>
        <v>73.75</v>
      </c>
      <c r="J146" s="22">
        <f>SUM(J67,J71,J77,J81,J85,J89,J103,J105,J129,J133,J135,J139)</f>
        <v>54</v>
      </c>
      <c r="K146" s="22">
        <f>SUM(K67,K71,K77,K81,K85,K89,K103,K105,K129,K133,K135,K139)</f>
        <v>58</v>
      </c>
      <c r="L146" s="22">
        <f>SUM(L67,L71,L77,L81,L85,L89,L93,L103,L105,L129,L133,L135,L139)</f>
        <v>95.25</v>
      </c>
      <c r="M146" s="22">
        <f>SUM(M67,M71,M77,M81,M85,M89,M103,M105,M129,M133,M135,M139)</f>
        <v>58.16666666666667</v>
      </c>
      <c r="N146" s="22">
        <f>SUM(N67,N71,N77,N81,N85,N89,N103,N105,N129,N133,N135,N139)</f>
        <v>57.625</v>
      </c>
      <c r="O146" s="22">
        <f>SUM(O67,O71,O77,O81,O85,O89,O103,O105,O129,O133,O135,O139)</f>
        <v>60.125</v>
      </c>
      <c r="P146" s="22">
        <f>SUM(P67,P71,P77,P81,P85,P89,P93,P103,P105,P129,P133,P135,P139)</f>
        <v>92.5</v>
      </c>
      <c r="Q146" s="22">
        <f>SUM(Q67,Q71,Q77,Q103,Q105,Q133,Q135)</f>
        <v>45.375</v>
      </c>
      <c r="R146" s="15"/>
      <c r="S146" s="15"/>
      <c r="T146" s="15"/>
    </row>
    <row r="147" spans="1:20" s="14" customFormat="1" ht="51" customHeight="1">
      <c r="A147" s="75" t="s">
        <v>273</v>
      </c>
      <c r="B147" s="75"/>
      <c r="C147" s="75"/>
      <c r="D147" s="38">
        <f>(SUM(D145,D146))/32</f>
        <v>6.899305555555555</v>
      </c>
      <c r="E147" s="38">
        <f>(SUM(E145,E146))/33</f>
        <v>7.79004329004329</v>
      </c>
      <c r="F147" s="42">
        <f>(SUM(F145,F146))/38</f>
        <v>6.0493421052631575</v>
      </c>
      <c r="G147" s="38">
        <f>(SUM(G145,G146))/33</f>
        <v>8.181818181818182</v>
      </c>
      <c r="H147" s="38">
        <f>(SUM(H145,H146))/33</f>
        <v>7.673400673400674</v>
      </c>
      <c r="I147" s="38">
        <f>(SUM(I145,I146))/32</f>
        <v>7.6015625</v>
      </c>
      <c r="J147" s="38">
        <f>(SUM(J145,J146))/32</f>
        <v>6.796875</v>
      </c>
      <c r="K147" s="38">
        <f>(SUM(K145,K146))/32</f>
        <v>6.953125</v>
      </c>
      <c r="L147" s="38">
        <f>(SUM(L145,L146))/33</f>
        <v>8.098484848484848</v>
      </c>
      <c r="M147" s="38">
        <f>(SUM(M145,M146))/32</f>
        <v>7.177083333333334</v>
      </c>
      <c r="N147" s="38">
        <f>(SUM(N145,N146))/32</f>
        <v>7.16015625</v>
      </c>
      <c r="O147" s="38">
        <f>(SUM(O145,O146))/32</f>
        <v>6.86328125</v>
      </c>
      <c r="P147" s="38">
        <f>(SUM(P145,P146))/33</f>
        <v>8.075757575757576</v>
      </c>
      <c r="Q147" s="38">
        <f>(SUM(Q145,Q146))/26</f>
        <v>7.802884615384615</v>
      </c>
      <c r="R147" s="15"/>
      <c r="S147" s="15"/>
      <c r="T147" s="15"/>
    </row>
    <row r="148" spans="1:20" s="14" customFormat="1" ht="51" customHeight="1">
      <c r="A148" s="75" t="s">
        <v>16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16"/>
      <c r="S148" s="16"/>
      <c r="T148" s="16"/>
    </row>
    <row r="149" spans="1:20" s="14" customFormat="1" ht="51" customHeight="1">
      <c r="A149" s="66" t="s">
        <v>46</v>
      </c>
      <c r="B149" s="66" t="s">
        <v>42</v>
      </c>
      <c r="C149" s="66" t="s">
        <v>43</v>
      </c>
      <c r="D149" s="69">
        <v>0</v>
      </c>
      <c r="E149" s="69">
        <v>2</v>
      </c>
      <c r="F149" s="69">
        <v>4</v>
      </c>
      <c r="G149" s="69">
        <v>4</v>
      </c>
      <c r="H149" s="69">
        <v>6</v>
      </c>
      <c r="I149" s="69">
        <v>4</v>
      </c>
      <c r="J149" s="69">
        <v>4</v>
      </c>
      <c r="K149" s="69">
        <v>6</v>
      </c>
      <c r="L149" s="69">
        <v>6</v>
      </c>
      <c r="M149" s="69">
        <v>6</v>
      </c>
      <c r="N149" s="69">
        <v>6</v>
      </c>
      <c r="O149" s="69">
        <v>0</v>
      </c>
      <c r="P149" s="69">
        <v>6</v>
      </c>
      <c r="Q149" s="69">
        <v>6</v>
      </c>
      <c r="R149" s="57"/>
      <c r="S149" s="57"/>
      <c r="T149" s="57"/>
    </row>
    <row r="150" spans="1:20" s="14" customFormat="1" ht="51" customHeight="1">
      <c r="A150" s="66"/>
      <c r="B150" s="66"/>
      <c r="C150" s="66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57"/>
      <c r="S150" s="57"/>
      <c r="T150" s="57"/>
    </row>
    <row r="151" spans="1:20" s="14" customFormat="1" ht="51" customHeight="1">
      <c r="A151" s="66" t="s">
        <v>101</v>
      </c>
      <c r="B151" s="66" t="s">
        <v>62</v>
      </c>
      <c r="C151" s="66" t="s">
        <v>201</v>
      </c>
      <c r="D151" s="83">
        <v>8</v>
      </c>
      <c r="E151" s="83">
        <v>8</v>
      </c>
      <c r="F151" s="69">
        <v>8</v>
      </c>
      <c r="G151" s="83">
        <v>8</v>
      </c>
      <c r="H151" s="83">
        <v>8</v>
      </c>
      <c r="I151" s="83">
        <v>8</v>
      </c>
      <c r="J151" s="83">
        <v>8</v>
      </c>
      <c r="K151" s="83">
        <v>8</v>
      </c>
      <c r="L151" s="83">
        <v>8</v>
      </c>
      <c r="M151" s="83">
        <v>8</v>
      </c>
      <c r="N151" s="83">
        <v>8</v>
      </c>
      <c r="O151" s="83">
        <v>8</v>
      </c>
      <c r="P151" s="83">
        <v>8</v>
      </c>
      <c r="Q151" s="83">
        <v>8</v>
      </c>
      <c r="R151" s="57"/>
      <c r="S151" s="57"/>
      <c r="T151" s="57"/>
    </row>
    <row r="152" spans="1:20" s="14" customFormat="1" ht="51" customHeight="1">
      <c r="A152" s="66"/>
      <c r="B152" s="66"/>
      <c r="C152" s="66"/>
      <c r="D152" s="83"/>
      <c r="E152" s="83"/>
      <c r="F152" s="69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57"/>
      <c r="S152" s="57"/>
      <c r="T152" s="57"/>
    </row>
    <row r="153" spans="1:20" s="14" customFormat="1" ht="51" customHeight="1">
      <c r="A153" s="66" t="s">
        <v>102</v>
      </c>
      <c r="B153" s="66"/>
      <c r="C153" s="66" t="s">
        <v>202</v>
      </c>
      <c r="D153" s="83">
        <v>8</v>
      </c>
      <c r="E153" s="83">
        <v>8</v>
      </c>
      <c r="F153" s="69">
        <v>8</v>
      </c>
      <c r="G153" s="83">
        <v>8</v>
      </c>
      <c r="H153" s="83">
        <v>8</v>
      </c>
      <c r="I153" s="83">
        <v>8</v>
      </c>
      <c r="J153" s="83">
        <v>8</v>
      </c>
      <c r="K153" s="83">
        <v>8</v>
      </c>
      <c r="L153" s="83">
        <v>8</v>
      </c>
      <c r="M153" s="83">
        <v>8</v>
      </c>
      <c r="N153" s="83">
        <v>8</v>
      </c>
      <c r="O153" s="83">
        <v>8</v>
      </c>
      <c r="P153" s="83">
        <v>8</v>
      </c>
      <c r="Q153" s="83">
        <v>8</v>
      </c>
      <c r="R153" s="57"/>
      <c r="S153" s="57"/>
      <c r="T153" s="57"/>
    </row>
    <row r="154" spans="1:20" s="14" customFormat="1" ht="51" customHeight="1">
      <c r="A154" s="66"/>
      <c r="B154" s="66"/>
      <c r="C154" s="66"/>
      <c r="D154" s="83"/>
      <c r="E154" s="83"/>
      <c r="F154" s="69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57"/>
      <c r="S154" s="57"/>
      <c r="T154" s="57"/>
    </row>
    <row r="155" spans="1:20" s="14" customFormat="1" ht="51" customHeight="1">
      <c r="A155" s="66" t="s">
        <v>83</v>
      </c>
      <c r="B155" s="94" t="s">
        <v>52</v>
      </c>
      <c r="C155" s="66" t="s">
        <v>38</v>
      </c>
      <c r="D155" s="75">
        <f>(D157+D158)/2</f>
        <v>8</v>
      </c>
      <c r="E155" s="75">
        <f aca="true" t="shared" si="4" ref="E155:Q155">(E157+E158)/2</f>
        <v>8</v>
      </c>
      <c r="F155" s="98">
        <f t="shared" si="4"/>
        <v>7.5</v>
      </c>
      <c r="G155" s="75">
        <f t="shared" si="4"/>
        <v>8</v>
      </c>
      <c r="H155" s="75">
        <f t="shared" si="4"/>
        <v>8</v>
      </c>
      <c r="I155" s="75">
        <f t="shared" si="4"/>
        <v>8</v>
      </c>
      <c r="J155" s="75">
        <f t="shared" si="4"/>
        <v>8</v>
      </c>
      <c r="K155" s="75">
        <f t="shared" si="4"/>
        <v>8</v>
      </c>
      <c r="L155" s="75">
        <f t="shared" si="4"/>
        <v>8</v>
      </c>
      <c r="M155" s="75">
        <f t="shared" si="4"/>
        <v>8</v>
      </c>
      <c r="N155" s="75">
        <f t="shared" si="4"/>
        <v>8</v>
      </c>
      <c r="O155" s="75">
        <f t="shared" si="4"/>
        <v>8</v>
      </c>
      <c r="P155" s="75">
        <f t="shared" si="4"/>
        <v>8</v>
      </c>
      <c r="Q155" s="75">
        <f t="shared" si="4"/>
        <v>8</v>
      </c>
      <c r="R155" s="57"/>
      <c r="S155" s="57"/>
      <c r="T155" s="57"/>
    </row>
    <row r="156" spans="1:20" s="14" customFormat="1" ht="51" customHeight="1">
      <c r="A156" s="66"/>
      <c r="B156" s="94"/>
      <c r="C156" s="66"/>
      <c r="D156" s="75"/>
      <c r="E156" s="75"/>
      <c r="F156" s="98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57"/>
      <c r="S156" s="57"/>
      <c r="T156" s="57"/>
    </row>
    <row r="157" spans="1:20" s="14" customFormat="1" ht="19.5" customHeight="1" hidden="1">
      <c r="A157" s="22"/>
      <c r="B157" s="94"/>
      <c r="C157" s="22" t="s">
        <v>267</v>
      </c>
      <c r="D157" s="29">
        <v>8</v>
      </c>
      <c r="E157" s="29">
        <v>8</v>
      </c>
      <c r="F157" s="21">
        <v>7</v>
      </c>
      <c r="G157" s="29">
        <v>8</v>
      </c>
      <c r="H157" s="29">
        <v>8</v>
      </c>
      <c r="I157" s="29">
        <v>8</v>
      </c>
      <c r="J157" s="29">
        <v>8</v>
      </c>
      <c r="K157" s="29">
        <v>8</v>
      </c>
      <c r="L157" s="29">
        <v>8</v>
      </c>
      <c r="M157" s="29">
        <v>8</v>
      </c>
      <c r="N157" s="29">
        <v>8</v>
      </c>
      <c r="O157" s="29">
        <v>8</v>
      </c>
      <c r="P157" s="29">
        <v>8</v>
      </c>
      <c r="Q157" s="29">
        <v>8</v>
      </c>
      <c r="R157" s="15"/>
      <c r="S157" s="15"/>
      <c r="T157" s="15"/>
    </row>
    <row r="158" spans="1:20" s="14" customFormat="1" ht="19.5" customHeight="1" hidden="1">
      <c r="A158" s="22"/>
      <c r="B158" s="94"/>
      <c r="C158" s="22" t="s">
        <v>269</v>
      </c>
      <c r="D158" s="21">
        <v>8</v>
      </c>
      <c r="E158" s="21">
        <v>8</v>
      </c>
      <c r="F158" s="21">
        <v>8</v>
      </c>
      <c r="G158" s="21">
        <v>8</v>
      </c>
      <c r="H158" s="21">
        <v>8</v>
      </c>
      <c r="I158" s="21">
        <v>8</v>
      </c>
      <c r="J158" s="21">
        <v>8</v>
      </c>
      <c r="K158" s="21">
        <v>8</v>
      </c>
      <c r="L158" s="21">
        <v>8</v>
      </c>
      <c r="M158" s="21">
        <v>8</v>
      </c>
      <c r="N158" s="21">
        <v>8</v>
      </c>
      <c r="O158" s="21">
        <v>8</v>
      </c>
      <c r="P158" s="21">
        <v>8</v>
      </c>
      <c r="Q158" s="21">
        <v>8</v>
      </c>
      <c r="R158" s="15"/>
      <c r="S158" s="15"/>
      <c r="T158" s="15"/>
    </row>
    <row r="159" spans="1:20" s="14" customFormat="1" ht="51" customHeight="1">
      <c r="A159" s="66" t="s">
        <v>84</v>
      </c>
      <c r="B159" s="94"/>
      <c r="C159" s="66" t="s">
        <v>36</v>
      </c>
      <c r="D159" s="83">
        <v>5</v>
      </c>
      <c r="E159" s="83">
        <v>5</v>
      </c>
      <c r="F159" s="69">
        <v>3</v>
      </c>
      <c r="G159" s="83">
        <v>6</v>
      </c>
      <c r="H159" s="83">
        <v>5</v>
      </c>
      <c r="I159" s="83">
        <v>4</v>
      </c>
      <c r="J159" s="83">
        <v>6</v>
      </c>
      <c r="K159" s="83">
        <v>6</v>
      </c>
      <c r="L159" s="83">
        <v>6</v>
      </c>
      <c r="M159" s="83">
        <v>6</v>
      </c>
      <c r="N159" s="83">
        <v>6</v>
      </c>
      <c r="O159" s="83">
        <v>3</v>
      </c>
      <c r="P159" s="83">
        <v>6</v>
      </c>
      <c r="Q159" s="83">
        <v>6</v>
      </c>
      <c r="R159" s="57"/>
      <c r="S159" s="57"/>
      <c r="T159" s="57"/>
    </row>
    <row r="160" spans="1:20" s="14" customFormat="1" ht="51" customHeight="1">
      <c r="A160" s="66"/>
      <c r="B160" s="94"/>
      <c r="C160" s="66"/>
      <c r="D160" s="83"/>
      <c r="E160" s="83"/>
      <c r="F160" s="69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57"/>
      <c r="S160" s="57"/>
      <c r="T160" s="57"/>
    </row>
    <row r="161" spans="1:20" s="14" customFormat="1" ht="51" customHeight="1">
      <c r="A161" s="71" t="s">
        <v>255</v>
      </c>
      <c r="B161" s="94"/>
      <c r="C161" s="71" t="s">
        <v>256</v>
      </c>
      <c r="D161" s="71"/>
      <c r="E161" s="71"/>
      <c r="F161" s="66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57"/>
      <c r="S161" s="57"/>
      <c r="T161" s="57"/>
    </row>
    <row r="162" spans="1:20" s="14" customFormat="1" ht="51" customHeight="1">
      <c r="A162" s="71"/>
      <c r="B162" s="94"/>
      <c r="C162" s="71"/>
      <c r="D162" s="71"/>
      <c r="E162" s="71"/>
      <c r="F162" s="66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57"/>
      <c r="S162" s="57"/>
      <c r="T162" s="57"/>
    </row>
    <row r="163" spans="1:20" s="14" customFormat="1" ht="75" customHeight="1">
      <c r="A163" s="66" t="s">
        <v>47</v>
      </c>
      <c r="B163" s="66" t="s">
        <v>34</v>
      </c>
      <c r="C163" s="66" t="s">
        <v>65</v>
      </c>
      <c r="D163" s="83">
        <v>7</v>
      </c>
      <c r="E163" s="83">
        <v>7</v>
      </c>
      <c r="F163" s="69">
        <v>4</v>
      </c>
      <c r="G163" s="83">
        <v>7</v>
      </c>
      <c r="H163" s="83">
        <v>7</v>
      </c>
      <c r="I163" s="83">
        <v>7</v>
      </c>
      <c r="J163" s="83">
        <v>7</v>
      </c>
      <c r="K163" s="83">
        <v>7</v>
      </c>
      <c r="L163" s="83">
        <v>7</v>
      </c>
      <c r="M163" s="83">
        <v>7</v>
      </c>
      <c r="N163" s="83">
        <v>7</v>
      </c>
      <c r="O163" s="83">
        <v>6</v>
      </c>
      <c r="P163" s="83">
        <v>7</v>
      </c>
      <c r="Q163" s="83">
        <v>1</v>
      </c>
      <c r="R163" s="57"/>
      <c r="S163" s="57"/>
      <c r="T163" s="57"/>
    </row>
    <row r="164" spans="1:20" s="14" customFormat="1" ht="51" customHeight="1">
      <c r="A164" s="66"/>
      <c r="B164" s="66"/>
      <c r="C164" s="66"/>
      <c r="D164" s="83"/>
      <c r="E164" s="83"/>
      <c r="F164" s="69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57"/>
      <c r="S164" s="57"/>
      <c r="T164" s="57"/>
    </row>
    <row r="165" spans="1:20" s="14" customFormat="1" ht="51" customHeight="1">
      <c r="A165" s="66" t="s">
        <v>85</v>
      </c>
      <c r="B165" s="66" t="s">
        <v>50</v>
      </c>
      <c r="C165" s="66" t="s">
        <v>35</v>
      </c>
      <c r="D165" s="69">
        <v>0</v>
      </c>
      <c r="E165" s="69" t="s">
        <v>271</v>
      </c>
      <c r="F165" s="69">
        <v>5</v>
      </c>
      <c r="G165" s="69">
        <v>5</v>
      </c>
      <c r="H165" s="69">
        <v>5</v>
      </c>
      <c r="I165" s="69" t="s">
        <v>271</v>
      </c>
      <c r="J165" s="69">
        <v>5</v>
      </c>
      <c r="K165" s="69">
        <v>0</v>
      </c>
      <c r="L165" s="69" t="s">
        <v>271</v>
      </c>
      <c r="M165" s="69">
        <v>0</v>
      </c>
      <c r="N165" s="69" t="s">
        <v>271</v>
      </c>
      <c r="O165" s="69">
        <v>0</v>
      </c>
      <c r="P165" s="69" t="s">
        <v>271</v>
      </c>
      <c r="Q165" s="69">
        <v>0</v>
      </c>
      <c r="R165" s="57"/>
      <c r="S165" s="57"/>
      <c r="T165" s="57"/>
    </row>
    <row r="166" spans="1:20" s="14" customFormat="1" ht="51" customHeight="1">
      <c r="A166" s="66"/>
      <c r="B166" s="66"/>
      <c r="C166" s="66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57"/>
      <c r="S166" s="57"/>
      <c r="T166" s="57"/>
    </row>
    <row r="167" spans="1:20" s="14" customFormat="1" ht="51" customHeight="1">
      <c r="A167" s="66" t="s">
        <v>86</v>
      </c>
      <c r="B167" s="66"/>
      <c r="C167" s="66" t="s">
        <v>51</v>
      </c>
      <c r="D167" s="69">
        <v>5</v>
      </c>
      <c r="E167" s="69" t="s">
        <v>271</v>
      </c>
      <c r="F167" s="69">
        <v>5</v>
      </c>
      <c r="G167" s="69">
        <v>5</v>
      </c>
      <c r="H167" s="69">
        <v>5</v>
      </c>
      <c r="I167" s="69" t="s">
        <v>271</v>
      </c>
      <c r="J167" s="69">
        <v>5</v>
      </c>
      <c r="K167" s="69">
        <v>5</v>
      </c>
      <c r="L167" s="69" t="s">
        <v>271</v>
      </c>
      <c r="M167" s="69">
        <v>5</v>
      </c>
      <c r="N167" s="69" t="s">
        <v>271</v>
      </c>
      <c r="O167" s="69">
        <v>3</v>
      </c>
      <c r="P167" s="69" t="s">
        <v>271</v>
      </c>
      <c r="Q167" s="69">
        <v>3</v>
      </c>
      <c r="R167" s="57"/>
      <c r="S167" s="57"/>
      <c r="T167" s="57"/>
    </row>
    <row r="168" spans="1:20" s="14" customFormat="1" ht="51" customHeight="1">
      <c r="A168" s="66"/>
      <c r="B168" s="66"/>
      <c r="C168" s="66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57"/>
      <c r="S168" s="57"/>
      <c r="T168" s="57"/>
    </row>
    <row r="169" spans="1:20" s="14" customFormat="1" ht="51" customHeight="1">
      <c r="A169" s="75" t="s">
        <v>117</v>
      </c>
      <c r="B169" s="75"/>
      <c r="C169" s="75"/>
      <c r="D169" s="38">
        <f>(SUM(AA161+D149,D151,D153,D155,D159,D163,D165,D167))/8</f>
        <v>5.125</v>
      </c>
      <c r="E169" s="38">
        <f>(SUM(E149,E151,E153,E155,E159,E163))/6</f>
        <v>6.333333333333333</v>
      </c>
      <c r="F169" s="42">
        <f>(SUM(F149,F151,F153,F155,F159,F163,F165,F167))/8</f>
        <v>5.5625</v>
      </c>
      <c r="G169" s="38">
        <f>(SUM(AD161+G149,G151,G153,G155,G159,G163,G165,G167))/8</f>
        <v>6.375</v>
      </c>
      <c r="H169" s="38">
        <f>(SUM(AE161+H149,H151,H153,H155,H159,H163,H165,H167))/8</f>
        <v>6.5</v>
      </c>
      <c r="I169" s="38">
        <f>(SUM(I149,I151,I153,I155,I159,I163))/6</f>
        <v>6.5</v>
      </c>
      <c r="J169" s="38">
        <f>(SUM(AG161+J149,J151,J153,J155,J159,J163,J165,J167))/8</f>
        <v>6.375</v>
      </c>
      <c r="K169" s="38">
        <f>(SUM(AH161+K149,K151,K153,K155,K159,K163,K165,K167))/8</f>
        <v>6</v>
      </c>
      <c r="L169" s="38">
        <f>(SUM(L149,L151,L153,L155,L159,L163))/6</f>
        <v>7.166666666666667</v>
      </c>
      <c r="M169" s="38">
        <f>(SUM(AJ161+M149,M151,M153,M155,M159,M163,M165,M167))/8</f>
        <v>6</v>
      </c>
      <c r="N169" s="38">
        <f>(SUM(N149,N151,N153,N155,N159,N163))/6</f>
        <v>7.166666666666667</v>
      </c>
      <c r="O169" s="38">
        <f>(SUM(AL161+O149,O151,O153,O155,O159,O163,O165,O167))/8</f>
        <v>4.5</v>
      </c>
      <c r="P169" s="38">
        <f>(SUM(P149,P151,P153,P155,P159,P163))/6</f>
        <v>7.166666666666667</v>
      </c>
      <c r="Q169" s="38">
        <f>(SUM(Q149,Q151,Q153,Q155,Q159,Q163,Q165,Q167))/8</f>
        <v>5</v>
      </c>
      <c r="R169" s="15"/>
      <c r="S169" s="15"/>
      <c r="T169" s="15"/>
    </row>
    <row r="170" spans="1:20" s="14" customFormat="1" ht="51" customHeight="1">
      <c r="A170" s="75" t="s">
        <v>18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16"/>
      <c r="S170" s="16"/>
      <c r="T170" s="16"/>
    </row>
    <row r="171" spans="1:20" s="14" customFormat="1" ht="51" customHeight="1">
      <c r="A171" s="66" t="s">
        <v>248</v>
      </c>
      <c r="B171" s="69" t="s">
        <v>20</v>
      </c>
      <c r="C171" s="69" t="s">
        <v>19</v>
      </c>
      <c r="D171" s="69">
        <v>3</v>
      </c>
      <c r="E171" s="69">
        <v>3</v>
      </c>
      <c r="F171" s="69">
        <v>3</v>
      </c>
      <c r="G171" s="69">
        <v>3</v>
      </c>
      <c r="H171" s="69">
        <v>3</v>
      </c>
      <c r="I171" s="69">
        <v>3</v>
      </c>
      <c r="J171" s="69">
        <v>3</v>
      </c>
      <c r="K171" s="69">
        <v>3</v>
      </c>
      <c r="L171" s="69">
        <v>3</v>
      </c>
      <c r="M171" s="69">
        <v>3</v>
      </c>
      <c r="N171" s="69">
        <v>3</v>
      </c>
      <c r="O171" s="69">
        <v>3</v>
      </c>
      <c r="P171" s="69">
        <v>3</v>
      </c>
      <c r="Q171" s="69">
        <v>3</v>
      </c>
      <c r="R171" s="57"/>
      <c r="S171" s="57"/>
      <c r="T171" s="57"/>
    </row>
    <row r="172" spans="1:20" s="14" customFormat="1" ht="51" customHeight="1">
      <c r="A172" s="66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57"/>
      <c r="S172" s="57"/>
      <c r="T172" s="57"/>
    </row>
    <row r="173" spans="1:20" s="14" customFormat="1" ht="51" customHeight="1">
      <c r="A173" s="66" t="s">
        <v>87</v>
      </c>
      <c r="B173" s="69" t="s">
        <v>39</v>
      </c>
      <c r="C173" s="69" t="s">
        <v>94</v>
      </c>
      <c r="D173" s="75">
        <v>6</v>
      </c>
      <c r="E173" s="75">
        <v>6</v>
      </c>
      <c r="F173" s="98">
        <v>6</v>
      </c>
      <c r="G173" s="75">
        <v>6</v>
      </c>
      <c r="H173" s="75">
        <v>6</v>
      </c>
      <c r="I173" s="75">
        <v>6</v>
      </c>
      <c r="J173" s="75">
        <v>6</v>
      </c>
      <c r="K173" s="75">
        <v>6</v>
      </c>
      <c r="L173" s="75">
        <v>6</v>
      </c>
      <c r="M173" s="75">
        <v>6</v>
      </c>
      <c r="N173" s="75">
        <v>6</v>
      </c>
      <c r="O173" s="75">
        <v>6</v>
      </c>
      <c r="P173" s="75">
        <v>6</v>
      </c>
      <c r="Q173" s="75">
        <v>6</v>
      </c>
      <c r="R173" s="57"/>
      <c r="S173" s="57"/>
      <c r="T173" s="57"/>
    </row>
    <row r="174" spans="1:20" s="14" customFormat="1" ht="51" customHeight="1">
      <c r="A174" s="66"/>
      <c r="B174" s="69"/>
      <c r="C174" s="69"/>
      <c r="D174" s="75"/>
      <c r="E174" s="75"/>
      <c r="F174" s="98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57"/>
      <c r="S174" s="57"/>
      <c r="T174" s="57"/>
    </row>
    <row r="175" spans="1:20" s="14" customFormat="1" ht="19.5" customHeight="1" hidden="1">
      <c r="A175" s="22"/>
      <c r="B175" s="69"/>
      <c r="C175" s="21" t="s">
        <v>266</v>
      </c>
      <c r="D175" s="22">
        <v>6</v>
      </c>
      <c r="E175" s="22">
        <v>6</v>
      </c>
      <c r="F175" s="22">
        <v>6</v>
      </c>
      <c r="G175" s="22">
        <v>6</v>
      </c>
      <c r="H175" s="22">
        <v>6</v>
      </c>
      <c r="I175" s="22">
        <v>6</v>
      </c>
      <c r="J175" s="22">
        <v>6</v>
      </c>
      <c r="K175" s="22">
        <v>6</v>
      </c>
      <c r="L175" s="22">
        <v>6</v>
      </c>
      <c r="M175" s="22">
        <v>6</v>
      </c>
      <c r="N175" s="22">
        <v>6</v>
      </c>
      <c r="O175" s="22">
        <v>6</v>
      </c>
      <c r="P175" s="22">
        <v>6</v>
      </c>
      <c r="Q175" s="22">
        <v>6</v>
      </c>
      <c r="R175" s="15"/>
      <c r="S175" s="15"/>
      <c r="T175" s="15"/>
    </row>
    <row r="176" spans="1:20" s="14" customFormat="1" ht="19.5" customHeight="1" hidden="1">
      <c r="A176" s="22"/>
      <c r="B176" s="69"/>
      <c r="C176" s="21" t="s">
        <v>268</v>
      </c>
      <c r="D176" s="4" t="s">
        <v>271</v>
      </c>
      <c r="E176" s="4" t="s">
        <v>271</v>
      </c>
      <c r="F176" s="22">
        <v>6</v>
      </c>
      <c r="G176" s="4" t="s">
        <v>271</v>
      </c>
      <c r="H176" s="4" t="s">
        <v>271</v>
      </c>
      <c r="I176" s="4" t="s">
        <v>271</v>
      </c>
      <c r="J176" s="4" t="s">
        <v>271</v>
      </c>
      <c r="K176" s="4" t="s">
        <v>271</v>
      </c>
      <c r="L176" s="4" t="s">
        <v>271</v>
      </c>
      <c r="M176" s="4" t="s">
        <v>271</v>
      </c>
      <c r="N176" s="4" t="s">
        <v>271</v>
      </c>
      <c r="O176" s="4" t="s">
        <v>271</v>
      </c>
      <c r="P176" s="4" t="s">
        <v>271</v>
      </c>
      <c r="Q176" s="4" t="s">
        <v>271</v>
      </c>
      <c r="R176" s="15"/>
      <c r="S176" s="15"/>
      <c r="T176" s="15"/>
    </row>
    <row r="177" spans="1:20" s="14" customFormat="1" ht="51" customHeight="1">
      <c r="A177" s="66" t="s">
        <v>88</v>
      </c>
      <c r="B177" s="69"/>
      <c r="C177" s="69" t="s">
        <v>93</v>
      </c>
      <c r="D177" s="75">
        <v>4</v>
      </c>
      <c r="E177" s="75">
        <v>4</v>
      </c>
      <c r="F177" s="98">
        <f>(SUM(F179:F180))/2</f>
        <v>4</v>
      </c>
      <c r="G177" s="75">
        <v>1</v>
      </c>
      <c r="H177" s="75">
        <v>1</v>
      </c>
      <c r="I177" s="75">
        <v>4</v>
      </c>
      <c r="J177" s="75">
        <v>1</v>
      </c>
      <c r="K177" s="75">
        <v>4</v>
      </c>
      <c r="L177" s="75">
        <v>4</v>
      </c>
      <c r="M177" s="75">
        <v>4</v>
      </c>
      <c r="N177" s="75">
        <v>4</v>
      </c>
      <c r="O177" s="75">
        <v>1</v>
      </c>
      <c r="P177" s="75">
        <v>4</v>
      </c>
      <c r="Q177" s="75">
        <v>4</v>
      </c>
      <c r="R177" s="57"/>
      <c r="S177" s="57"/>
      <c r="T177" s="57"/>
    </row>
    <row r="178" spans="1:20" s="14" customFormat="1" ht="51" customHeight="1">
      <c r="A178" s="66"/>
      <c r="B178" s="69"/>
      <c r="C178" s="69"/>
      <c r="D178" s="75"/>
      <c r="E178" s="75"/>
      <c r="F178" s="98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57"/>
      <c r="S178" s="57"/>
      <c r="T178" s="57"/>
    </row>
    <row r="179" spans="1:20" s="14" customFormat="1" ht="19.5" customHeight="1" hidden="1">
      <c r="A179" s="22"/>
      <c r="B179" s="69"/>
      <c r="C179" s="20" t="s">
        <v>266</v>
      </c>
      <c r="D179" s="37">
        <v>4</v>
      </c>
      <c r="E179" s="37">
        <v>4</v>
      </c>
      <c r="F179" s="21">
        <v>1</v>
      </c>
      <c r="G179" s="37">
        <v>1</v>
      </c>
      <c r="H179" s="37">
        <v>1</v>
      </c>
      <c r="I179" s="37">
        <v>4</v>
      </c>
      <c r="J179" s="37">
        <v>1</v>
      </c>
      <c r="K179" s="37">
        <v>4</v>
      </c>
      <c r="L179" s="37">
        <v>4</v>
      </c>
      <c r="M179" s="37">
        <v>4</v>
      </c>
      <c r="N179" s="37">
        <v>4</v>
      </c>
      <c r="O179" s="37">
        <v>1</v>
      </c>
      <c r="P179" s="37">
        <v>4</v>
      </c>
      <c r="Q179" s="37">
        <v>4</v>
      </c>
      <c r="R179" s="15"/>
      <c r="S179" s="15"/>
      <c r="T179" s="15"/>
    </row>
    <row r="180" spans="1:20" s="14" customFormat="1" ht="19.5" customHeight="1" hidden="1">
      <c r="A180" s="22"/>
      <c r="B180" s="69"/>
      <c r="C180" s="20" t="s">
        <v>268</v>
      </c>
      <c r="D180" s="4" t="s">
        <v>271</v>
      </c>
      <c r="E180" s="4" t="s">
        <v>271</v>
      </c>
      <c r="F180" s="22">
        <v>7</v>
      </c>
      <c r="G180" s="4" t="s">
        <v>271</v>
      </c>
      <c r="H180" s="4" t="s">
        <v>271</v>
      </c>
      <c r="I180" s="4" t="s">
        <v>271</v>
      </c>
      <c r="J180" s="4" t="s">
        <v>271</v>
      </c>
      <c r="K180" s="4" t="s">
        <v>271</v>
      </c>
      <c r="L180" s="4" t="s">
        <v>271</v>
      </c>
      <c r="M180" s="4" t="s">
        <v>271</v>
      </c>
      <c r="N180" s="4" t="s">
        <v>271</v>
      </c>
      <c r="O180" s="4" t="s">
        <v>271</v>
      </c>
      <c r="P180" s="4" t="s">
        <v>271</v>
      </c>
      <c r="Q180" s="4" t="s">
        <v>271</v>
      </c>
      <c r="R180" s="15"/>
      <c r="S180" s="15"/>
      <c r="T180" s="15"/>
    </row>
    <row r="181" spans="1:20" s="14" customFormat="1" ht="51" customHeight="1">
      <c r="A181" s="66" t="s">
        <v>89</v>
      </c>
      <c r="B181" s="69"/>
      <c r="C181" s="79" t="s">
        <v>272</v>
      </c>
      <c r="D181" s="69">
        <v>7</v>
      </c>
      <c r="E181" s="69">
        <v>7</v>
      </c>
      <c r="F181" s="69">
        <v>7</v>
      </c>
      <c r="G181" s="69">
        <v>7</v>
      </c>
      <c r="H181" s="69">
        <v>7</v>
      </c>
      <c r="I181" s="69">
        <v>7</v>
      </c>
      <c r="J181" s="69">
        <v>7</v>
      </c>
      <c r="K181" s="69">
        <v>7</v>
      </c>
      <c r="L181" s="69">
        <v>7</v>
      </c>
      <c r="M181" s="69">
        <v>7</v>
      </c>
      <c r="N181" s="69">
        <v>7</v>
      </c>
      <c r="O181" s="69">
        <v>7</v>
      </c>
      <c r="P181" s="69">
        <v>7</v>
      </c>
      <c r="Q181" s="69">
        <v>7</v>
      </c>
      <c r="R181" s="57"/>
      <c r="S181" s="57"/>
      <c r="T181" s="57"/>
    </row>
    <row r="182" spans="1:20" s="14" customFormat="1" ht="51" customHeight="1">
      <c r="A182" s="66"/>
      <c r="B182" s="69"/>
      <c r="C182" s="80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57"/>
      <c r="S182" s="57"/>
      <c r="T182" s="57"/>
    </row>
    <row r="183" spans="1:20" ht="51" customHeight="1">
      <c r="A183" s="66" t="s">
        <v>91</v>
      </c>
      <c r="B183" s="69"/>
      <c r="C183" s="69" t="s">
        <v>110</v>
      </c>
      <c r="D183" s="83">
        <v>7</v>
      </c>
      <c r="E183" s="83">
        <v>7</v>
      </c>
      <c r="F183" s="69">
        <v>7</v>
      </c>
      <c r="G183" s="83">
        <v>7</v>
      </c>
      <c r="H183" s="83">
        <v>7</v>
      </c>
      <c r="I183" s="83">
        <v>7</v>
      </c>
      <c r="J183" s="83">
        <v>7</v>
      </c>
      <c r="K183" s="83">
        <v>7</v>
      </c>
      <c r="L183" s="83">
        <v>7</v>
      </c>
      <c r="M183" s="83">
        <v>7</v>
      </c>
      <c r="N183" s="83">
        <v>7</v>
      </c>
      <c r="O183" s="83">
        <v>7</v>
      </c>
      <c r="P183" s="83">
        <v>7</v>
      </c>
      <c r="Q183" s="83">
        <v>7</v>
      </c>
      <c r="R183" s="57"/>
      <c r="S183" s="57"/>
      <c r="T183" s="57"/>
    </row>
    <row r="184" spans="1:20" ht="51" customHeight="1">
      <c r="A184" s="66"/>
      <c r="B184" s="69"/>
      <c r="C184" s="69"/>
      <c r="D184" s="83"/>
      <c r="E184" s="83"/>
      <c r="F184" s="69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57"/>
      <c r="S184" s="57"/>
      <c r="T184" s="57"/>
    </row>
    <row r="185" spans="1:20" ht="51" customHeight="1">
      <c r="A185" s="66" t="s">
        <v>116</v>
      </c>
      <c r="B185" s="69"/>
      <c r="C185" s="69" t="s">
        <v>249</v>
      </c>
      <c r="D185" s="83">
        <v>7</v>
      </c>
      <c r="E185" s="83">
        <v>7</v>
      </c>
      <c r="F185" s="69">
        <v>7</v>
      </c>
      <c r="G185" s="83">
        <v>7</v>
      </c>
      <c r="H185" s="83">
        <v>7</v>
      </c>
      <c r="I185" s="83">
        <v>7</v>
      </c>
      <c r="J185" s="83">
        <v>7</v>
      </c>
      <c r="K185" s="83">
        <v>7</v>
      </c>
      <c r="L185" s="83">
        <v>7</v>
      </c>
      <c r="M185" s="83">
        <v>7</v>
      </c>
      <c r="N185" s="83">
        <v>7</v>
      </c>
      <c r="O185" s="83">
        <v>7</v>
      </c>
      <c r="P185" s="83">
        <v>7</v>
      </c>
      <c r="Q185" s="83">
        <v>7</v>
      </c>
      <c r="R185" s="57"/>
      <c r="S185" s="57"/>
      <c r="T185" s="57"/>
    </row>
    <row r="186" spans="1:21" ht="18.75">
      <c r="A186" s="66"/>
      <c r="B186" s="69"/>
      <c r="C186" s="69"/>
      <c r="D186" s="83"/>
      <c r="E186" s="83"/>
      <c r="F186" s="69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57"/>
      <c r="S186" s="57"/>
      <c r="T186" s="57"/>
      <c r="U186" s="14"/>
    </row>
    <row r="187" spans="1:21" ht="18.75">
      <c r="A187" s="66" t="s">
        <v>90</v>
      </c>
      <c r="B187" s="69" t="s">
        <v>53</v>
      </c>
      <c r="C187" s="69" t="s">
        <v>54</v>
      </c>
      <c r="D187" s="69">
        <v>6</v>
      </c>
      <c r="E187" s="69">
        <v>10</v>
      </c>
      <c r="F187" s="69">
        <v>6</v>
      </c>
      <c r="G187" s="69">
        <v>10</v>
      </c>
      <c r="H187" s="69">
        <v>2</v>
      </c>
      <c r="I187" s="69">
        <v>2</v>
      </c>
      <c r="J187" s="69">
        <v>6</v>
      </c>
      <c r="K187" s="69">
        <v>6</v>
      </c>
      <c r="L187" s="69">
        <v>6</v>
      </c>
      <c r="M187" s="69">
        <v>2</v>
      </c>
      <c r="N187" s="69">
        <v>10</v>
      </c>
      <c r="O187" s="69">
        <v>6</v>
      </c>
      <c r="P187" s="69">
        <v>10</v>
      </c>
      <c r="Q187" s="69">
        <v>10</v>
      </c>
      <c r="R187" s="57"/>
      <c r="S187" s="57"/>
      <c r="T187" s="57"/>
      <c r="U187" s="14"/>
    </row>
    <row r="188" spans="1:21" ht="18.75">
      <c r="A188" s="66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57"/>
      <c r="S188" s="57"/>
      <c r="T188" s="57"/>
      <c r="U188" s="14"/>
    </row>
    <row r="189" spans="1:21" ht="18.75" customHeight="1">
      <c r="A189" s="66" t="s">
        <v>22</v>
      </c>
      <c r="B189" s="69" t="s">
        <v>96</v>
      </c>
      <c r="C189" s="66" t="s">
        <v>97</v>
      </c>
      <c r="D189" s="69">
        <v>6</v>
      </c>
      <c r="E189" s="69">
        <v>6</v>
      </c>
      <c r="F189" s="69">
        <v>6</v>
      </c>
      <c r="G189" s="69">
        <v>6</v>
      </c>
      <c r="H189" s="69">
        <v>6</v>
      </c>
      <c r="I189" s="69">
        <v>6</v>
      </c>
      <c r="J189" s="69">
        <v>6</v>
      </c>
      <c r="K189" s="69">
        <v>6</v>
      </c>
      <c r="L189" s="69">
        <v>6</v>
      </c>
      <c r="M189" s="69">
        <v>6</v>
      </c>
      <c r="N189" s="69">
        <v>6</v>
      </c>
      <c r="O189" s="69">
        <v>6</v>
      </c>
      <c r="P189" s="69">
        <v>6</v>
      </c>
      <c r="Q189" s="69">
        <v>6</v>
      </c>
      <c r="R189" s="57"/>
      <c r="S189" s="57"/>
      <c r="T189" s="57"/>
      <c r="U189" s="14"/>
    </row>
    <row r="190" spans="1:20" ht="18.75">
      <c r="A190" s="66"/>
      <c r="B190" s="69"/>
      <c r="C190" s="66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57"/>
      <c r="S190" s="57"/>
      <c r="T190" s="57"/>
    </row>
    <row r="191" spans="1:20" ht="18.75">
      <c r="A191" s="66" t="s">
        <v>23</v>
      </c>
      <c r="B191" s="66" t="s">
        <v>21</v>
      </c>
      <c r="C191" s="66" t="s">
        <v>66</v>
      </c>
      <c r="D191" s="69">
        <v>10</v>
      </c>
      <c r="E191" s="69">
        <v>10</v>
      </c>
      <c r="F191" s="69">
        <v>10</v>
      </c>
      <c r="G191" s="69">
        <v>10</v>
      </c>
      <c r="H191" s="69">
        <v>5</v>
      </c>
      <c r="I191" s="69">
        <v>10</v>
      </c>
      <c r="J191" s="69">
        <v>5</v>
      </c>
      <c r="K191" s="69">
        <v>10</v>
      </c>
      <c r="L191" s="69">
        <v>10</v>
      </c>
      <c r="M191" s="69">
        <v>10</v>
      </c>
      <c r="N191" s="69">
        <v>10</v>
      </c>
      <c r="O191" s="69">
        <v>10</v>
      </c>
      <c r="P191" s="69">
        <v>10</v>
      </c>
      <c r="Q191" s="69">
        <v>10</v>
      </c>
      <c r="R191" s="57"/>
      <c r="S191" s="57"/>
      <c r="T191" s="57"/>
    </row>
    <row r="192" spans="1:20" ht="18.75">
      <c r="A192" s="66"/>
      <c r="B192" s="66"/>
      <c r="C192" s="66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57"/>
      <c r="S192" s="57"/>
      <c r="T192" s="57"/>
    </row>
    <row r="193" spans="1:20" ht="18.75">
      <c r="A193" s="97" t="s">
        <v>250</v>
      </c>
      <c r="B193" s="97" t="s">
        <v>55</v>
      </c>
      <c r="C193" s="83" t="s">
        <v>95</v>
      </c>
      <c r="D193" s="66">
        <v>10</v>
      </c>
      <c r="E193" s="66">
        <v>10</v>
      </c>
      <c r="F193" s="66">
        <v>10</v>
      </c>
      <c r="G193" s="66">
        <v>10</v>
      </c>
      <c r="H193" s="66">
        <v>10</v>
      </c>
      <c r="I193" s="66">
        <v>10</v>
      </c>
      <c r="J193" s="66">
        <v>10</v>
      </c>
      <c r="K193" s="66">
        <v>10</v>
      </c>
      <c r="L193" s="66">
        <v>10</v>
      </c>
      <c r="M193" s="66">
        <v>10</v>
      </c>
      <c r="N193" s="66">
        <v>10</v>
      </c>
      <c r="O193" s="66">
        <v>10</v>
      </c>
      <c r="P193" s="66">
        <v>10</v>
      </c>
      <c r="Q193" s="66">
        <v>10</v>
      </c>
      <c r="R193" s="57"/>
      <c r="S193" s="57"/>
      <c r="T193" s="57"/>
    </row>
    <row r="194" spans="1:20" ht="18.75">
      <c r="A194" s="97"/>
      <c r="B194" s="97"/>
      <c r="C194" s="83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57"/>
      <c r="S194" s="57"/>
      <c r="T194" s="57"/>
    </row>
    <row r="195" spans="1:20" ht="18.75">
      <c r="A195" s="97" t="s">
        <v>251</v>
      </c>
      <c r="B195" s="97"/>
      <c r="C195" s="83" t="s">
        <v>41</v>
      </c>
      <c r="D195" s="66">
        <v>7</v>
      </c>
      <c r="E195" s="66">
        <v>7</v>
      </c>
      <c r="F195" s="66">
        <v>7</v>
      </c>
      <c r="G195" s="66">
        <v>7</v>
      </c>
      <c r="H195" s="66">
        <v>7</v>
      </c>
      <c r="I195" s="66">
        <v>7</v>
      </c>
      <c r="J195" s="66">
        <v>7</v>
      </c>
      <c r="K195" s="66">
        <v>7</v>
      </c>
      <c r="L195" s="66">
        <v>7</v>
      </c>
      <c r="M195" s="66">
        <v>7</v>
      </c>
      <c r="N195" s="66">
        <v>7</v>
      </c>
      <c r="O195" s="66">
        <v>7</v>
      </c>
      <c r="P195" s="66">
        <v>7</v>
      </c>
      <c r="Q195" s="66">
        <v>7</v>
      </c>
      <c r="R195" s="57"/>
      <c r="S195" s="57"/>
      <c r="T195" s="57"/>
    </row>
    <row r="196" spans="1:20" ht="18.75">
      <c r="A196" s="97"/>
      <c r="B196" s="97"/>
      <c r="C196" s="83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57"/>
      <c r="S196" s="57"/>
      <c r="T196" s="57"/>
    </row>
    <row r="197" spans="1:20" ht="18.75">
      <c r="A197" s="97" t="s">
        <v>252</v>
      </c>
      <c r="B197" s="97"/>
      <c r="C197" s="83" t="s">
        <v>40</v>
      </c>
      <c r="D197" s="66">
        <v>7</v>
      </c>
      <c r="E197" s="66">
        <v>7</v>
      </c>
      <c r="F197" s="66">
        <v>7</v>
      </c>
      <c r="G197" s="66">
        <v>7</v>
      </c>
      <c r="H197" s="66">
        <v>7</v>
      </c>
      <c r="I197" s="66">
        <v>7</v>
      </c>
      <c r="J197" s="66">
        <v>7</v>
      </c>
      <c r="K197" s="66">
        <v>7</v>
      </c>
      <c r="L197" s="66">
        <v>7</v>
      </c>
      <c r="M197" s="66">
        <v>7</v>
      </c>
      <c r="N197" s="66">
        <v>7</v>
      </c>
      <c r="O197" s="66">
        <v>7</v>
      </c>
      <c r="P197" s="66">
        <v>7</v>
      </c>
      <c r="Q197" s="66">
        <v>7</v>
      </c>
      <c r="R197" s="57"/>
      <c r="S197" s="57"/>
      <c r="T197" s="57"/>
    </row>
    <row r="198" spans="1:20" ht="18.75">
      <c r="A198" s="97"/>
      <c r="B198" s="97"/>
      <c r="C198" s="83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57"/>
      <c r="S198" s="57"/>
      <c r="T198" s="57"/>
    </row>
    <row r="199" spans="1:20" ht="18.75">
      <c r="A199" s="97" t="s">
        <v>253</v>
      </c>
      <c r="B199" s="97"/>
      <c r="C199" s="83" t="s">
        <v>254</v>
      </c>
      <c r="D199" s="66">
        <v>7</v>
      </c>
      <c r="E199" s="66">
        <v>7</v>
      </c>
      <c r="F199" s="66">
        <v>7</v>
      </c>
      <c r="G199" s="66">
        <v>7</v>
      </c>
      <c r="H199" s="66">
        <v>7</v>
      </c>
      <c r="I199" s="66">
        <v>7</v>
      </c>
      <c r="J199" s="66">
        <v>7</v>
      </c>
      <c r="K199" s="66">
        <v>7</v>
      </c>
      <c r="L199" s="66">
        <v>7</v>
      </c>
      <c r="M199" s="66">
        <v>7</v>
      </c>
      <c r="N199" s="66">
        <v>7</v>
      </c>
      <c r="O199" s="66">
        <v>7</v>
      </c>
      <c r="P199" s="66">
        <v>7</v>
      </c>
      <c r="Q199" s="66">
        <v>7</v>
      </c>
      <c r="R199" s="57"/>
      <c r="S199" s="57"/>
      <c r="T199" s="57"/>
    </row>
    <row r="200" spans="1:20" ht="18.75">
      <c r="A200" s="97"/>
      <c r="B200" s="97"/>
      <c r="C200" s="83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57"/>
      <c r="S200" s="57"/>
      <c r="T200" s="57"/>
    </row>
    <row r="201" spans="1:20" ht="18.75">
      <c r="A201" s="68" t="s">
        <v>275</v>
      </c>
      <c r="B201" s="68"/>
      <c r="C201" s="68"/>
      <c r="D201" s="39">
        <f>(SUM(D171,D173,D177,D181,D183,D185,D187,D189,D191,D193,D195,D197,D199))/13</f>
        <v>6.6923076923076925</v>
      </c>
      <c r="E201" s="39">
        <f aca="true" t="shared" si="5" ref="E201:Q201">(SUM(E171,E173,E177,E181,E183,E185,E187,E189,E191,E193,E195,E197,E199))/13</f>
        <v>7</v>
      </c>
      <c r="F201" s="43">
        <f t="shared" si="5"/>
        <v>6.6923076923076925</v>
      </c>
      <c r="G201" s="39">
        <f t="shared" si="5"/>
        <v>6.769230769230769</v>
      </c>
      <c r="H201" s="39">
        <f t="shared" si="5"/>
        <v>5.769230769230769</v>
      </c>
      <c r="I201" s="39">
        <f t="shared" si="5"/>
        <v>6.384615384615385</v>
      </c>
      <c r="J201" s="39">
        <f t="shared" si="5"/>
        <v>6.076923076923077</v>
      </c>
      <c r="K201" s="39">
        <f t="shared" si="5"/>
        <v>6.6923076923076925</v>
      </c>
      <c r="L201" s="39">
        <f t="shared" si="5"/>
        <v>6.6923076923076925</v>
      </c>
      <c r="M201" s="39">
        <f t="shared" si="5"/>
        <v>6.384615384615385</v>
      </c>
      <c r="N201" s="39">
        <f t="shared" si="5"/>
        <v>7</v>
      </c>
      <c r="O201" s="39">
        <f t="shared" si="5"/>
        <v>6.461538461538462</v>
      </c>
      <c r="P201" s="39">
        <f t="shared" si="5"/>
        <v>7</v>
      </c>
      <c r="Q201" s="39">
        <f t="shared" si="5"/>
        <v>7</v>
      </c>
      <c r="R201" s="14"/>
      <c r="S201" s="14"/>
      <c r="T201" s="14"/>
    </row>
    <row r="202" spans="1:20" ht="18.75">
      <c r="A202" s="58" t="s">
        <v>118</v>
      </c>
      <c r="B202" s="58"/>
      <c r="C202" s="58"/>
      <c r="D202" s="39">
        <f>SUM(D147,D169,D201)</f>
        <v>18.716613247863247</v>
      </c>
      <c r="E202" s="39">
        <f aca="true" t="shared" si="6" ref="E202:Q202">SUM(E147,E169,E201)</f>
        <v>21.123376623376622</v>
      </c>
      <c r="F202" s="43">
        <f t="shared" si="6"/>
        <v>18.30414979757085</v>
      </c>
      <c r="G202" s="39">
        <f t="shared" si="6"/>
        <v>21.32604895104895</v>
      </c>
      <c r="H202" s="39">
        <f t="shared" si="6"/>
        <v>19.942631442631445</v>
      </c>
      <c r="I202" s="39">
        <f t="shared" si="6"/>
        <v>20.486177884615387</v>
      </c>
      <c r="J202" s="39">
        <f t="shared" si="6"/>
        <v>19.248798076923077</v>
      </c>
      <c r="K202" s="39">
        <f t="shared" si="6"/>
        <v>19.645432692307693</v>
      </c>
      <c r="L202" s="39">
        <f t="shared" si="6"/>
        <v>21.95745920745921</v>
      </c>
      <c r="M202" s="39">
        <f t="shared" si="6"/>
        <v>19.56169871794872</v>
      </c>
      <c r="N202" s="39">
        <f t="shared" si="6"/>
        <v>21.326822916666668</v>
      </c>
      <c r="O202" s="39">
        <f t="shared" si="6"/>
        <v>17.82481971153846</v>
      </c>
      <c r="P202" s="39">
        <f t="shared" si="6"/>
        <v>22.242424242424242</v>
      </c>
      <c r="Q202" s="39">
        <f t="shared" si="6"/>
        <v>19.802884615384613</v>
      </c>
      <c r="R202" s="14"/>
      <c r="S202" s="14"/>
      <c r="T202" s="14"/>
    </row>
    <row r="203" spans="1:20" ht="18.75">
      <c r="A203" s="58" t="s">
        <v>119</v>
      </c>
      <c r="B203" s="58"/>
      <c r="C203" s="58"/>
      <c r="D203" s="41">
        <f>D202/3</f>
        <v>6.238871082621082</v>
      </c>
      <c r="E203" s="41">
        <f aca="true" t="shared" si="7" ref="E203:Q203">E202/3</f>
        <v>7.041125541125541</v>
      </c>
      <c r="F203" s="41">
        <f t="shared" si="7"/>
        <v>6.10138326585695</v>
      </c>
      <c r="G203" s="41">
        <f t="shared" si="7"/>
        <v>7.108682983682983</v>
      </c>
      <c r="H203" s="41">
        <f t="shared" si="7"/>
        <v>6.647543814210482</v>
      </c>
      <c r="I203" s="41">
        <f t="shared" si="7"/>
        <v>6.828725961538463</v>
      </c>
      <c r="J203" s="41">
        <f t="shared" si="7"/>
        <v>6.4162660256410255</v>
      </c>
      <c r="K203" s="41">
        <f t="shared" si="7"/>
        <v>6.548477564102565</v>
      </c>
      <c r="L203" s="41">
        <f t="shared" si="7"/>
        <v>7.31915306915307</v>
      </c>
      <c r="M203" s="41">
        <f t="shared" si="7"/>
        <v>6.520566239316239</v>
      </c>
      <c r="N203" s="41">
        <f t="shared" si="7"/>
        <v>7.108940972222222</v>
      </c>
      <c r="O203" s="41">
        <f t="shared" si="7"/>
        <v>5.94160657051282</v>
      </c>
      <c r="P203" s="41">
        <f t="shared" si="7"/>
        <v>7.414141414141414</v>
      </c>
      <c r="Q203" s="41">
        <f t="shared" si="7"/>
        <v>6.600961538461537</v>
      </c>
      <c r="R203" s="14"/>
      <c r="S203" s="14"/>
      <c r="T203" s="14"/>
    </row>
    <row r="204" spans="1:20" ht="18.75">
      <c r="A204" s="59" t="s">
        <v>120</v>
      </c>
      <c r="B204" s="59"/>
      <c r="C204" s="59"/>
      <c r="D204" s="4">
        <v>11</v>
      </c>
      <c r="E204" s="4">
        <v>4</v>
      </c>
      <c r="F204" s="22">
        <v>12</v>
      </c>
      <c r="G204" s="4" t="s">
        <v>281</v>
      </c>
      <c r="H204" s="4">
        <v>6</v>
      </c>
      <c r="I204" s="4">
        <v>5</v>
      </c>
      <c r="J204" s="4">
        <v>10</v>
      </c>
      <c r="K204" s="4">
        <v>8</v>
      </c>
      <c r="L204" s="4" t="s">
        <v>280</v>
      </c>
      <c r="M204" s="4">
        <v>9</v>
      </c>
      <c r="N204" s="4" t="s">
        <v>280</v>
      </c>
      <c r="O204" s="4">
        <v>13</v>
      </c>
      <c r="P204" s="4" t="s">
        <v>282</v>
      </c>
      <c r="Q204" s="4">
        <v>7</v>
      </c>
      <c r="R204" s="14"/>
      <c r="S204" s="14"/>
      <c r="T204" s="14"/>
    </row>
    <row r="205" spans="1:3" ht="18.75">
      <c r="A205" s="2"/>
      <c r="B205" s="2"/>
      <c r="C205" s="2"/>
    </row>
    <row r="206" spans="1:3" ht="18.75">
      <c r="A206" s="2"/>
      <c r="B206" s="2"/>
      <c r="C206" s="2"/>
    </row>
    <row r="208" spans="1:3" ht="18.75">
      <c r="A208" s="2"/>
      <c r="B208" s="2"/>
      <c r="C208" s="2"/>
    </row>
    <row r="209" spans="1:3" ht="18.75">
      <c r="A209" s="2"/>
      <c r="B209" s="2"/>
      <c r="C209" s="2"/>
    </row>
    <row r="210" spans="1:3" ht="18.75">
      <c r="A210" s="2"/>
      <c r="B210" s="2"/>
      <c r="C210" s="2"/>
    </row>
    <row r="211" spans="1:3" ht="18.75">
      <c r="A211" s="2"/>
      <c r="B211" s="2"/>
      <c r="C211" s="2"/>
    </row>
    <row r="212" spans="1:3" ht="18.75">
      <c r="A212" s="2"/>
      <c r="B212" s="2"/>
      <c r="C212" s="2"/>
    </row>
    <row r="213" spans="1:3" ht="18.75">
      <c r="A213" s="2"/>
      <c r="B213" s="2"/>
      <c r="C213" s="2"/>
    </row>
    <row r="214" spans="1:3" ht="18.75">
      <c r="A214" s="2"/>
      <c r="B214" s="2"/>
      <c r="C214" s="2"/>
    </row>
    <row r="215" spans="1:3" ht="18.75">
      <c r="A215" s="2"/>
      <c r="B215" s="2"/>
      <c r="C215" s="2"/>
    </row>
    <row r="216" spans="1:3" ht="18.75">
      <c r="A216" s="2"/>
      <c r="B216" s="2"/>
      <c r="C216" s="2"/>
    </row>
    <row r="217" spans="1:3" ht="18.75">
      <c r="A217" s="2"/>
      <c r="B217" s="2"/>
      <c r="C217" s="2"/>
    </row>
    <row r="218" spans="1:3" ht="18.75">
      <c r="A218" s="2"/>
      <c r="B218" s="2"/>
      <c r="C218" s="2"/>
    </row>
    <row r="219" spans="1:3" ht="18.75">
      <c r="A219" s="2"/>
      <c r="B219" s="2"/>
      <c r="C219" s="2"/>
    </row>
    <row r="220" spans="1:3" ht="18.75">
      <c r="A220" s="2"/>
      <c r="B220" s="2"/>
      <c r="C220" s="2"/>
    </row>
    <row r="221" spans="1:3" ht="18.75">
      <c r="A221" s="2"/>
      <c r="B221" s="2"/>
      <c r="C221" s="2"/>
    </row>
    <row r="222" spans="1:3" ht="18.75">
      <c r="A222" s="2"/>
      <c r="B222" s="2"/>
      <c r="C222" s="2"/>
    </row>
    <row r="223" spans="1:3" ht="18.75">
      <c r="A223" s="2"/>
      <c r="B223" s="2"/>
      <c r="C223" s="2"/>
    </row>
    <row r="224" spans="1:3" ht="18.75">
      <c r="A224" s="2"/>
      <c r="B224" s="2"/>
      <c r="C224" s="2"/>
    </row>
    <row r="225" spans="1:3" ht="18.75">
      <c r="A225" s="2"/>
      <c r="B225" s="2"/>
      <c r="C225" s="2"/>
    </row>
    <row r="226" spans="1:3" ht="18.75">
      <c r="A226" s="2"/>
      <c r="B226" s="2"/>
      <c r="C226" s="2"/>
    </row>
    <row r="227" spans="1:3" ht="18.75">
      <c r="A227" s="2"/>
      <c r="B227" s="2"/>
      <c r="C227" s="2"/>
    </row>
    <row r="228" spans="1:3" ht="18.75">
      <c r="A228" s="2"/>
      <c r="B228" s="2"/>
      <c r="C228" s="2"/>
    </row>
    <row r="229" spans="1:3" ht="18.75">
      <c r="A229" s="2"/>
      <c r="B229" s="2"/>
      <c r="C229" s="2"/>
    </row>
    <row r="230" spans="1:3" ht="18.75">
      <c r="A230" s="2"/>
      <c r="B230" s="2"/>
      <c r="C230" s="2"/>
    </row>
    <row r="231" spans="1:3" ht="18.75">
      <c r="A231" s="2"/>
      <c r="B231" s="2"/>
      <c r="C231" s="2"/>
    </row>
    <row r="232" spans="1:3" ht="18.75">
      <c r="A232" s="2"/>
      <c r="B232" s="2"/>
      <c r="C232" s="2"/>
    </row>
    <row r="233" spans="1:3" ht="18.75">
      <c r="A233" s="2"/>
      <c r="B233" s="2"/>
      <c r="C233" s="2"/>
    </row>
    <row r="234" spans="1:3" ht="18.75">
      <c r="A234" s="2"/>
      <c r="B234" s="2"/>
      <c r="C234" s="2"/>
    </row>
    <row r="235" spans="1:3" ht="18.75">
      <c r="A235" s="2"/>
      <c r="B235" s="2"/>
      <c r="C235" s="2"/>
    </row>
    <row r="236" spans="1:3" ht="18.75">
      <c r="A236" s="2"/>
      <c r="B236" s="2"/>
      <c r="C236" s="2"/>
    </row>
    <row r="237" spans="1:3" ht="18.75">
      <c r="A237" s="2"/>
      <c r="B237" s="2"/>
      <c r="C237" s="2"/>
    </row>
    <row r="238" spans="1:3" ht="18.75">
      <c r="A238" s="2"/>
      <c r="B238" s="2"/>
      <c r="C238" s="2"/>
    </row>
    <row r="239" spans="1:3" ht="18.75">
      <c r="A239" s="2"/>
      <c r="B239" s="2"/>
      <c r="C239" s="2"/>
    </row>
    <row r="240" spans="1:3" ht="18.75">
      <c r="A240" s="2"/>
      <c r="B240" s="2"/>
      <c r="C240" s="2"/>
    </row>
    <row r="241" spans="1:3" ht="18.75">
      <c r="A241" s="2"/>
      <c r="B241" s="2"/>
      <c r="C241" s="2"/>
    </row>
    <row r="242" spans="1:3" ht="18.75">
      <c r="A242" s="2"/>
      <c r="B242" s="2"/>
      <c r="C242" s="2"/>
    </row>
    <row r="243" spans="1:3" ht="18.75">
      <c r="A243" s="2"/>
      <c r="B243" s="2"/>
      <c r="C243" s="2"/>
    </row>
    <row r="244" spans="1:3" ht="18.75">
      <c r="A244" s="2"/>
      <c r="B244" s="2"/>
      <c r="C244" s="2"/>
    </row>
    <row r="245" spans="1:3" ht="18.75">
      <c r="A245" s="2"/>
      <c r="B245" s="2"/>
      <c r="C245" s="2"/>
    </row>
    <row r="246" spans="1:3" ht="18.75">
      <c r="A246" s="2"/>
      <c r="B246" s="2"/>
      <c r="C246" s="2"/>
    </row>
    <row r="247" spans="1:3" ht="18.75">
      <c r="A247" s="2"/>
      <c r="B247" s="2"/>
      <c r="C247" s="2"/>
    </row>
    <row r="248" spans="1:3" ht="18.75">
      <c r="A248" s="2"/>
      <c r="B248" s="2"/>
      <c r="C248" s="2"/>
    </row>
    <row r="249" spans="1:3" ht="18.75">
      <c r="A249" s="2"/>
      <c r="B249" s="2"/>
      <c r="C249" s="2"/>
    </row>
    <row r="250" spans="1:3" ht="18.75">
      <c r="A250" s="2"/>
      <c r="B250" s="2"/>
      <c r="C250" s="2"/>
    </row>
    <row r="251" spans="1:3" ht="18.75">
      <c r="A251" s="2"/>
      <c r="B251" s="2"/>
      <c r="C251" s="2"/>
    </row>
    <row r="252" spans="1:3" ht="18.75">
      <c r="A252" s="2"/>
      <c r="B252" s="2"/>
      <c r="C252" s="2"/>
    </row>
    <row r="253" spans="1:3" ht="18.75">
      <c r="A253" s="2"/>
      <c r="B253" s="2"/>
      <c r="C253" s="2"/>
    </row>
    <row r="254" spans="1:3" ht="18.75">
      <c r="A254" s="2"/>
      <c r="B254" s="2"/>
      <c r="C254" s="2"/>
    </row>
    <row r="255" spans="1:3" ht="18.75">
      <c r="A255" s="2"/>
      <c r="B255" s="2"/>
      <c r="C255" s="2"/>
    </row>
    <row r="256" spans="1:3" ht="18.75">
      <c r="A256" s="2"/>
      <c r="B256" s="2"/>
      <c r="C256" s="2"/>
    </row>
    <row r="257" spans="1:3" ht="18.75">
      <c r="A257" s="2"/>
      <c r="B257" s="2"/>
      <c r="C257" s="2"/>
    </row>
    <row r="258" spans="1:3" ht="18.75">
      <c r="A258" s="2"/>
      <c r="B258" s="2"/>
      <c r="C258" s="2"/>
    </row>
    <row r="259" spans="1:3" ht="18.75">
      <c r="A259" s="2"/>
      <c r="B259" s="2"/>
      <c r="C259" s="2"/>
    </row>
    <row r="260" spans="1:3" ht="18.75">
      <c r="A260" s="2"/>
      <c r="B260" s="2"/>
      <c r="C260" s="2"/>
    </row>
    <row r="261" spans="1:3" ht="18.75">
      <c r="A261" s="2"/>
      <c r="B261" s="2"/>
      <c r="C261" s="2"/>
    </row>
    <row r="262" spans="1:3" ht="18.75">
      <c r="A262" s="2"/>
      <c r="B262" s="2"/>
      <c r="C262" s="2"/>
    </row>
    <row r="263" spans="1:3" ht="18.75">
      <c r="A263" s="2"/>
      <c r="B263" s="2"/>
      <c r="C263" s="2"/>
    </row>
    <row r="264" spans="1:3" ht="18.75">
      <c r="A264" s="2"/>
      <c r="B264" s="2"/>
      <c r="C264" s="2"/>
    </row>
    <row r="265" spans="1:3" ht="18.75">
      <c r="A265" s="2"/>
      <c r="B265" s="2"/>
      <c r="C265" s="2"/>
    </row>
    <row r="266" spans="1:3" ht="18.75">
      <c r="A266" s="2"/>
      <c r="B266" s="2"/>
      <c r="C266" s="2"/>
    </row>
    <row r="267" spans="1:3" ht="18.75">
      <c r="A267" s="2"/>
      <c r="B267" s="2"/>
      <c r="C267" s="2"/>
    </row>
    <row r="268" spans="1:3" ht="18.75">
      <c r="A268" s="2"/>
      <c r="B268" s="2"/>
      <c r="C268" s="2"/>
    </row>
    <row r="269" spans="1:3" ht="18.75">
      <c r="A269" s="2"/>
      <c r="B269" s="2"/>
      <c r="C269" s="2"/>
    </row>
    <row r="270" spans="1:3" ht="18.75">
      <c r="A270" s="2"/>
      <c r="B270" s="2"/>
      <c r="C270" s="2"/>
    </row>
    <row r="271" spans="1:3" ht="18.75">
      <c r="A271" s="2"/>
      <c r="B271" s="2"/>
      <c r="C271" s="2"/>
    </row>
    <row r="272" spans="1:3" ht="18.75">
      <c r="A272" s="2"/>
      <c r="B272" s="2"/>
      <c r="C272" s="2"/>
    </row>
    <row r="273" spans="1:3" ht="18.75">
      <c r="A273" s="2"/>
      <c r="B273" s="2"/>
      <c r="C273" s="2"/>
    </row>
    <row r="274" spans="1:3" ht="18.75">
      <c r="A274" s="2"/>
      <c r="B274" s="2"/>
      <c r="C274" s="2"/>
    </row>
    <row r="275" spans="1:3" ht="18.75">
      <c r="A275" s="2"/>
      <c r="B275" s="2"/>
      <c r="C275" s="2"/>
    </row>
    <row r="276" spans="1:3" ht="18.75">
      <c r="A276" s="2"/>
      <c r="B276" s="2"/>
      <c r="C276" s="2"/>
    </row>
    <row r="277" spans="1:3" ht="18.75">
      <c r="A277" s="2"/>
      <c r="B277" s="2"/>
      <c r="C277" s="2"/>
    </row>
    <row r="278" spans="1:3" ht="18.75">
      <c r="A278" s="2"/>
      <c r="B278" s="2"/>
      <c r="C278" s="2"/>
    </row>
    <row r="279" spans="1:3" ht="18.75">
      <c r="A279" s="2"/>
      <c r="B279" s="2"/>
      <c r="C279" s="2"/>
    </row>
    <row r="280" spans="1:3" ht="18.75">
      <c r="A280" s="2"/>
      <c r="B280" s="2"/>
      <c r="C280" s="2"/>
    </row>
    <row r="281" spans="1:3" ht="18.75">
      <c r="A281" s="2"/>
      <c r="B281" s="2"/>
      <c r="C281" s="2"/>
    </row>
    <row r="282" spans="1:3" ht="18.75">
      <c r="A282" s="2"/>
      <c r="B282" s="2"/>
      <c r="C282" s="2"/>
    </row>
    <row r="283" spans="1:3" ht="18.75">
      <c r="A283" s="2"/>
      <c r="B283" s="2"/>
      <c r="C283" s="2"/>
    </row>
    <row r="284" spans="1:3" ht="18.75">
      <c r="A284" s="2"/>
      <c r="B284" s="2"/>
      <c r="C284" s="2"/>
    </row>
    <row r="285" spans="1:3" ht="18.75">
      <c r="A285" s="2"/>
      <c r="B285" s="2"/>
      <c r="C285" s="2"/>
    </row>
    <row r="286" spans="1:3" ht="18.75">
      <c r="A286" s="2"/>
      <c r="B286" s="2"/>
      <c r="C286" s="2"/>
    </row>
    <row r="287" spans="1:3" ht="18.75">
      <c r="A287" s="2"/>
      <c r="B287" s="2"/>
      <c r="C287" s="2"/>
    </row>
    <row r="288" spans="1:3" ht="18.75">
      <c r="A288" s="2"/>
      <c r="B288" s="2"/>
      <c r="C288" s="2"/>
    </row>
    <row r="289" spans="1:3" ht="18.75">
      <c r="A289" s="2"/>
      <c r="B289" s="2"/>
      <c r="C289" s="2"/>
    </row>
  </sheetData>
  <sheetProtection/>
  <mergeCells count="1280">
    <mergeCell ref="A1:Q1"/>
    <mergeCell ref="A4:Q4"/>
    <mergeCell ref="A195:A196"/>
    <mergeCell ref="C195:C196"/>
    <mergeCell ref="D195:D196"/>
    <mergeCell ref="E195:E196"/>
    <mergeCell ref="L195:L196"/>
    <mergeCell ref="M195:M196"/>
    <mergeCell ref="A191:A192"/>
    <mergeCell ref="M159:M160"/>
    <mergeCell ref="D163:D164"/>
    <mergeCell ref="E163:E164"/>
    <mergeCell ref="F163:F164"/>
    <mergeCell ref="N159:N160"/>
    <mergeCell ref="K163:K164"/>
    <mergeCell ref="L163:L164"/>
    <mergeCell ref="D159:D160"/>
    <mergeCell ref="E159:E160"/>
    <mergeCell ref="H159:H160"/>
    <mergeCell ref="Q5:Q6"/>
    <mergeCell ref="I5:I6"/>
    <mergeCell ref="J5:J6"/>
    <mergeCell ref="K5:K6"/>
    <mergeCell ref="L5:L6"/>
    <mergeCell ref="N5:N6"/>
    <mergeCell ref="O5:O6"/>
    <mergeCell ref="P5:P6"/>
    <mergeCell ref="P163:P164"/>
    <mergeCell ref="Q163:Q164"/>
    <mergeCell ref="M163:M164"/>
    <mergeCell ref="G163:G164"/>
    <mergeCell ref="H163:H164"/>
    <mergeCell ref="I163:I164"/>
    <mergeCell ref="N163:N164"/>
    <mergeCell ref="J163:J164"/>
    <mergeCell ref="G5:G6"/>
    <mergeCell ref="H5:H6"/>
    <mergeCell ref="M5:M6"/>
    <mergeCell ref="O163:O164"/>
    <mergeCell ref="I159:I160"/>
    <mergeCell ref="J159:J160"/>
    <mergeCell ref="K159:K160"/>
    <mergeCell ref="G159:G160"/>
    <mergeCell ref="O159:O160"/>
    <mergeCell ref="O7:O8"/>
    <mergeCell ref="N7:N8"/>
    <mergeCell ref="F13:F14"/>
    <mergeCell ref="H11:H12"/>
    <mergeCell ref="I11:I12"/>
    <mergeCell ref="L7:L8"/>
    <mergeCell ref="M7:M8"/>
    <mergeCell ref="K187:K188"/>
    <mergeCell ref="D13:D14"/>
    <mergeCell ref="E13:E14"/>
    <mergeCell ref="D7:D8"/>
    <mergeCell ref="D11:D12"/>
    <mergeCell ref="E11:E12"/>
    <mergeCell ref="K171:K172"/>
    <mergeCell ref="E171:E172"/>
    <mergeCell ref="F171:F172"/>
    <mergeCell ref="I171:I172"/>
    <mergeCell ref="L187:L188"/>
    <mergeCell ref="J189:J190"/>
    <mergeCell ref="K189:K190"/>
    <mergeCell ref="D5:D6"/>
    <mergeCell ref="E5:E6"/>
    <mergeCell ref="F5:F6"/>
    <mergeCell ref="K7:K8"/>
    <mergeCell ref="D187:D188"/>
    <mergeCell ref="I187:I188"/>
    <mergeCell ref="J187:J188"/>
    <mergeCell ref="D189:D190"/>
    <mergeCell ref="E189:E190"/>
    <mergeCell ref="F189:F190"/>
    <mergeCell ref="E187:E188"/>
    <mergeCell ref="F187:F188"/>
    <mergeCell ref="P7:P8"/>
    <mergeCell ref="L189:L190"/>
    <mergeCell ref="M189:M190"/>
    <mergeCell ref="I7:I8"/>
    <mergeCell ref="J7:J8"/>
    <mergeCell ref="M171:M172"/>
    <mergeCell ref="N171:N172"/>
    <mergeCell ref="O171:O172"/>
    <mergeCell ref="P171:P172"/>
    <mergeCell ref="N187:N188"/>
    <mergeCell ref="Q7:Q8"/>
    <mergeCell ref="B191:B192"/>
    <mergeCell ref="C191:C192"/>
    <mergeCell ref="E7:E8"/>
    <mergeCell ref="F7:F8"/>
    <mergeCell ref="G7:G8"/>
    <mergeCell ref="H7:H8"/>
    <mergeCell ref="O187:O188"/>
    <mergeCell ref="P189:P190"/>
    <mergeCell ref="Q189:Q190"/>
    <mergeCell ref="L21:L22"/>
    <mergeCell ref="O11:O12"/>
    <mergeCell ref="Q11:Q12"/>
    <mergeCell ref="O13:O14"/>
    <mergeCell ref="P13:P14"/>
    <mergeCell ref="N17:N18"/>
    <mergeCell ref="Q17:Q18"/>
    <mergeCell ref="M15:M16"/>
    <mergeCell ref="N15:N16"/>
    <mergeCell ref="F11:F12"/>
    <mergeCell ref="G11:G12"/>
    <mergeCell ref="G13:G14"/>
    <mergeCell ref="Q187:Q188"/>
    <mergeCell ref="M187:M188"/>
    <mergeCell ref="G187:G188"/>
    <mergeCell ref="H187:H188"/>
    <mergeCell ref="Q13:Q14"/>
    <mergeCell ref="P11:P12"/>
    <mergeCell ref="Q15:Q16"/>
    <mergeCell ref="N13:N14"/>
    <mergeCell ref="K13:K14"/>
    <mergeCell ref="L13:L14"/>
    <mergeCell ref="J11:J12"/>
    <mergeCell ref="K11:K12"/>
    <mergeCell ref="L11:L12"/>
    <mergeCell ref="M11:M12"/>
    <mergeCell ref="N11:N12"/>
    <mergeCell ref="D19:D20"/>
    <mergeCell ref="E19:E20"/>
    <mergeCell ref="G15:G16"/>
    <mergeCell ref="H15:H16"/>
    <mergeCell ref="D15:D16"/>
    <mergeCell ref="E15:E16"/>
    <mergeCell ref="F19:F20"/>
    <mergeCell ref="D17:D18"/>
    <mergeCell ref="E17:E18"/>
    <mergeCell ref="P15:P16"/>
    <mergeCell ref="I17:I18"/>
    <mergeCell ref="J17:J18"/>
    <mergeCell ref="K17:K18"/>
    <mergeCell ref="I15:I16"/>
    <mergeCell ref="H13:H14"/>
    <mergeCell ref="I13:I14"/>
    <mergeCell ref="M13:M14"/>
    <mergeCell ref="J15:J16"/>
    <mergeCell ref="K15:K16"/>
    <mergeCell ref="J13:J14"/>
    <mergeCell ref="G133:G134"/>
    <mergeCell ref="H133:H134"/>
    <mergeCell ref="H19:H20"/>
    <mergeCell ref="H103:H104"/>
    <mergeCell ref="G103:G104"/>
    <mergeCell ref="H81:H82"/>
    <mergeCell ref="G77:G78"/>
    <mergeCell ref="H77:H78"/>
    <mergeCell ref="I19:I20"/>
    <mergeCell ref="G17:G18"/>
    <mergeCell ref="H17:H18"/>
    <mergeCell ref="F15:F16"/>
    <mergeCell ref="F17:F18"/>
    <mergeCell ref="G19:G20"/>
    <mergeCell ref="J19:J20"/>
    <mergeCell ref="K19:K20"/>
    <mergeCell ref="P19:P20"/>
    <mergeCell ref="Q19:Q20"/>
    <mergeCell ref="L19:L20"/>
    <mergeCell ref="L17:L18"/>
    <mergeCell ref="L15:L16"/>
    <mergeCell ref="Q21:Q22"/>
    <mergeCell ref="N19:N20"/>
    <mergeCell ref="O19:O20"/>
    <mergeCell ref="P21:P22"/>
    <mergeCell ref="M17:M18"/>
    <mergeCell ref="O17:O18"/>
    <mergeCell ref="O15:O16"/>
    <mergeCell ref="P17:P18"/>
    <mergeCell ref="M19:M20"/>
    <mergeCell ref="O21:O22"/>
    <mergeCell ref="F21:F22"/>
    <mergeCell ref="G21:G22"/>
    <mergeCell ref="K21:K22"/>
    <mergeCell ref="N21:N22"/>
    <mergeCell ref="H21:H22"/>
    <mergeCell ref="I21:I22"/>
    <mergeCell ref="J21:J22"/>
    <mergeCell ref="M21:M22"/>
    <mergeCell ref="A163:A164"/>
    <mergeCell ref="E23:E24"/>
    <mergeCell ref="F23:F24"/>
    <mergeCell ref="M23:M24"/>
    <mergeCell ref="D23:D24"/>
    <mergeCell ref="L25:L26"/>
    <mergeCell ref="D25:D26"/>
    <mergeCell ref="A143:A144"/>
    <mergeCell ref="C143:C144"/>
    <mergeCell ref="D143:D144"/>
    <mergeCell ref="D21:D22"/>
    <mergeCell ref="E21:E22"/>
    <mergeCell ref="P25:P26"/>
    <mergeCell ref="Q23:Q24"/>
    <mergeCell ref="G23:G24"/>
    <mergeCell ref="H23:H24"/>
    <mergeCell ref="I23:I24"/>
    <mergeCell ref="J23:J24"/>
    <mergeCell ref="K23:K24"/>
    <mergeCell ref="N23:N24"/>
    <mergeCell ref="G25:G26"/>
    <mergeCell ref="H25:H26"/>
    <mergeCell ref="I25:I26"/>
    <mergeCell ref="J25:J26"/>
    <mergeCell ref="O23:O24"/>
    <mergeCell ref="P23:P24"/>
    <mergeCell ref="J155:J156"/>
    <mergeCell ref="Q25:Q26"/>
    <mergeCell ref="K25:K26"/>
    <mergeCell ref="M25:M26"/>
    <mergeCell ref="L23:L24"/>
    <mergeCell ref="N25:N26"/>
    <mergeCell ref="O25:O26"/>
    <mergeCell ref="F155:F156"/>
    <mergeCell ref="G155:G156"/>
    <mergeCell ref="H155:H156"/>
    <mergeCell ref="H153:H154"/>
    <mergeCell ref="I153:I154"/>
    <mergeCell ref="G151:G152"/>
    <mergeCell ref="O143:O144"/>
    <mergeCell ref="O133:O134"/>
    <mergeCell ref="P143:P144"/>
    <mergeCell ref="Q143:Q144"/>
    <mergeCell ref="H143:H144"/>
    <mergeCell ref="I143:I144"/>
    <mergeCell ref="J143:J144"/>
    <mergeCell ref="K143:K144"/>
    <mergeCell ref="L143:L144"/>
    <mergeCell ref="M143:M144"/>
    <mergeCell ref="B139:B140"/>
    <mergeCell ref="E143:E144"/>
    <mergeCell ref="N143:N144"/>
    <mergeCell ref="G137:G138"/>
    <mergeCell ref="F143:F144"/>
    <mergeCell ref="G143:G144"/>
    <mergeCell ref="I137:I138"/>
    <mergeCell ref="H137:H138"/>
    <mergeCell ref="O135:O136"/>
    <mergeCell ref="A139:A140"/>
    <mergeCell ref="P137:P138"/>
    <mergeCell ref="Q137:Q138"/>
    <mergeCell ref="J137:J138"/>
    <mergeCell ref="K137:K138"/>
    <mergeCell ref="L137:L138"/>
    <mergeCell ref="M137:M138"/>
    <mergeCell ref="O137:O138"/>
    <mergeCell ref="N137:N138"/>
    <mergeCell ref="K135:K136"/>
    <mergeCell ref="L135:L136"/>
    <mergeCell ref="M135:M136"/>
    <mergeCell ref="N135:N136"/>
    <mergeCell ref="A137:A138"/>
    <mergeCell ref="C137:C138"/>
    <mergeCell ref="D137:D138"/>
    <mergeCell ref="E137:E138"/>
    <mergeCell ref="A135:A136"/>
    <mergeCell ref="C135:C136"/>
    <mergeCell ref="D135:D136"/>
    <mergeCell ref="E135:E136"/>
    <mergeCell ref="E133:E134"/>
    <mergeCell ref="F133:F134"/>
    <mergeCell ref="P133:P134"/>
    <mergeCell ref="Q133:Q134"/>
    <mergeCell ref="I133:I134"/>
    <mergeCell ref="J133:J134"/>
    <mergeCell ref="K133:K134"/>
    <mergeCell ref="L133:L134"/>
    <mergeCell ref="N133:N134"/>
    <mergeCell ref="M133:M134"/>
    <mergeCell ref="A133:A134"/>
    <mergeCell ref="B133:B134"/>
    <mergeCell ref="C133:C134"/>
    <mergeCell ref="D133:D134"/>
    <mergeCell ref="A129:A130"/>
    <mergeCell ref="C129:C130"/>
    <mergeCell ref="D129:D130"/>
    <mergeCell ref="E129:E130"/>
    <mergeCell ref="F125:F126"/>
    <mergeCell ref="G125:G126"/>
    <mergeCell ref="Q125:Q126"/>
    <mergeCell ref="N129:N130"/>
    <mergeCell ref="F129:F130"/>
    <mergeCell ref="G129:G130"/>
    <mergeCell ref="L125:L126"/>
    <mergeCell ref="M125:M126"/>
    <mergeCell ref="I129:I130"/>
    <mergeCell ref="J129:J130"/>
    <mergeCell ref="A125:A126"/>
    <mergeCell ref="C125:C126"/>
    <mergeCell ref="D125:D126"/>
    <mergeCell ref="E125:E126"/>
    <mergeCell ref="Q123:Q124"/>
    <mergeCell ref="H125:H126"/>
    <mergeCell ref="I125:I126"/>
    <mergeCell ref="J125:J126"/>
    <mergeCell ref="K125:K126"/>
    <mergeCell ref="H123:H124"/>
    <mergeCell ref="L123:L124"/>
    <mergeCell ref="N125:N126"/>
    <mergeCell ref="O125:O126"/>
    <mergeCell ref="P125:P126"/>
    <mergeCell ref="K123:K124"/>
    <mergeCell ref="N123:N124"/>
    <mergeCell ref="O123:O124"/>
    <mergeCell ref="P123:P124"/>
    <mergeCell ref="A123:A124"/>
    <mergeCell ref="C123:C124"/>
    <mergeCell ref="D123:D124"/>
    <mergeCell ref="E123:E124"/>
    <mergeCell ref="Q121:Q122"/>
    <mergeCell ref="G121:G122"/>
    <mergeCell ref="H121:H122"/>
    <mergeCell ref="I121:I122"/>
    <mergeCell ref="J121:J122"/>
    <mergeCell ref="K121:K122"/>
    <mergeCell ref="M121:M122"/>
    <mergeCell ref="N121:N122"/>
    <mergeCell ref="O121:O122"/>
    <mergeCell ref="P121:P122"/>
    <mergeCell ref="L121:L122"/>
    <mergeCell ref="A121:A122"/>
    <mergeCell ref="C121:C122"/>
    <mergeCell ref="D121:D122"/>
    <mergeCell ref="E121:E122"/>
    <mergeCell ref="F121:F122"/>
    <mergeCell ref="Q119:Q120"/>
    <mergeCell ref="L103:L104"/>
    <mergeCell ref="M105:M106"/>
    <mergeCell ref="N105:N106"/>
    <mergeCell ref="O105:O106"/>
    <mergeCell ref="N119:N120"/>
    <mergeCell ref="O119:O120"/>
    <mergeCell ref="P119:P120"/>
    <mergeCell ref="P103:P104"/>
    <mergeCell ref="A105:A106"/>
    <mergeCell ref="F103:F104"/>
    <mergeCell ref="K103:K104"/>
    <mergeCell ref="M119:M120"/>
    <mergeCell ref="H105:H106"/>
    <mergeCell ref="I105:I106"/>
    <mergeCell ref="J105:J106"/>
    <mergeCell ref="G119:G120"/>
    <mergeCell ref="H119:H120"/>
    <mergeCell ref="I119:I120"/>
    <mergeCell ref="L119:L120"/>
    <mergeCell ref="A119:A120"/>
    <mergeCell ref="C119:C120"/>
    <mergeCell ref="D119:D120"/>
    <mergeCell ref="E119:E120"/>
    <mergeCell ref="F119:F120"/>
    <mergeCell ref="J119:J120"/>
    <mergeCell ref="K119:K120"/>
    <mergeCell ref="M103:M104"/>
    <mergeCell ref="N103:N104"/>
    <mergeCell ref="O103:O104"/>
    <mergeCell ref="A103:A104"/>
    <mergeCell ref="B103:B104"/>
    <mergeCell ref="C103:C104"/>
    <mergeCell ref="M101:M102"/>
    <mergeCell ref="N101:N102"/>
    <mergeCell ref="O101:O102"/>
    <mergeCell ref="P101:P102"/>
    <mergeCell ref="D103:D104"/>
    <mergeCell ref="E103:E104"/>
    <mergeCell ref="Q101:Q102"/>
    <mergeCell ref="G101:G102"/>
    <mergeCell ref="H101:H102"/>
    <mergeCell ref="I101:I102"/>
    <mergeCell ref="J101:J102"/>
    <mergeCell ref="K101:K102"/>
    <mergeCell ref="L101:L102"/>
    <mergeCell ref="Q103:Q104"/>
    <mergeCell ref="A101:A102"/>
    <mergeCell ref="C101:C102"/>
    <mergeCell ref="D101:D102"/>
    <mergeCell ref="E101:E102"/>
    <mergeCell ref="P99:P100"/>
    <mergeCell ref="H99:H100"/>
    <mergeCell ref="I99:I100"/>
    <mergeCell ref="J99:J100"/>
    <mergeCell ref="K99:K100"/>
    <mergeCell ref="M99:M100"/>
    <mergeCell ref="N99:N100"/>
    <mergeCell ref="O99:O100"/>
    <mergeCell ref="L99:L100"/>
    <mergeCell ref="Q99:Q100"/>
    <mergeCell ref="G99:G100"/>
    <mergeCell ref="M97:M98"/>
    <mergeCell ref="N97:N98"/>
    <mergeCell ref="O97:O98"/>
    <mergeCell ref="P97:P98"/>
    <mergeCell ref="Q97:Q98"/>
    <mergeCell ref="G97:G98"/>
    <mergeCell ref="H97:H98"/>
    <mergeCell ref="I97:I98"/>
    <mergeCell ref="D97:D98"/>
    <mergeCell ref="E97:E98"/>
    <mergeCell ref="F97:F98"/>
    <mergeCell ref="B97:B102"/>
    <mergeCell ref="E99:E100"/>
    <mergeCell ref="F99:F100"/>
    <mergeCell ref="F101:F102"/>
    <mergeCell ref="D99:D100"/>
    <mergeCell ref="Q93:Q94"/>
    <mergeCell ref="G93:G94"/>
    <mergeCell ref="H93:H94"/>
    <mergeCell ref="I93:I94"/>
    <mergeCell ref="J93:J94"/>
    <mergeCell ref="K93:K94"/>
    <mergeCell ref="L93:L94"/>
    <mergeCell ref="A99:A100"/>
    <mergeCell ref="C99:C100"/>
    <mergeCell ref="P93:P94"/>
    <mergeCell ref="D93:D94"/>
    <mergeCell ref="J97:J98"/>
    <mergeCell ref="K97:K98"/>
    <mergeCell ref="L97:L98"/>
    <mergeCell ref="A97:A98"/>
    <mergeCell ref="C97:C98"/>
    <mergeCell ref="N93:N94"/>
    <mergeCell ref="O93:O94"/>
    <mergeCell ref="M89:M90"/>
    <mergeCell ref="N89:N90"/>
    <mergeCell ref="O89:O90"/>
    <mergeCell ref="F93:F94"/>
    <mergeCell ref="P89:P90"/>
    <mergeCell ref="Q89:Q90"/>
    <mergeCell ref="G89:G90"/>
    <mergeCell ref="H89:H90"/>
    <mergeCell ref="I89:I90"/>
    <mergeCell ref="J89:J90"/>
    <mergeCell ref="K89:K90"/>
    <mergeCell ref="L89:L90"/>
    <mergeCell ref="M93:M94"/>
    <mergeCell ref="P85:P86"/>
    <mergeCell ref="A89:A90"/>
    <mergeCell ref="C89:C90"/>
    <mergeCell ref="D89:D90"/>
    <mergeCell ref="E89:E90"/>
    <mergeCell ref="F89:F90"/>
    <mergeCell ref="B89:B94"/>
    <mergeCell ref="A93:A94"/>
    <mergeCell ref="C93:C94"/>
    <mergeCell ref="E93:E94"/>
    <mergeCell ref="L85:L86"/>
    <mergeCell ref="M85:M86"/>
    <mergeCell ref="N85:N86"/>
    <mergeCell ref="O85:O86"/>
    <mergeCell ref="F85:F86"/>
    <mergeCell ref="G85:G86"/>
    <mergeCell ref="I85:I86"/>
    <mergeCell ref="H85:H86"/>
    <mergeCell ref="A85:A86"/>
    <mergeCell ref="C85:C86"/>
    <mergeCell ref="D85:D86"/>
    <mergeCell ref="E85:E86"/>
    <mergeCell ref="Q77:Q78"/>
    <mergeCell ref="Q81:Q82"/>
    <mergeCell ref="N81:N82"/>
    <mergeCell ref="J85:J86"/>
    <mergeCell ref="P81:P82"/>
    <mergeCell ref="J81:J82"/>
    <mergeCell ref="K81:K82"/>
    <mergeCell ref="L81:L82"/>
    <mergeCell ref="Q85:Q86"/>
    <mergeCell ref="K85:K86"/>
    <mergeCell ref="M81:M82"/>
    <mergeCell ref="O77:O78"/>
    <mergeCell ref="P77:P78"/>
    <mergeCell ref="O81:O82"/>
    <mergeCell ref="K77:K78"/>
    <mergeCell ref="L77:L78"/>
    <mergeCell ref="M77:M78"/>
    <mergeCell ref="N77:N78"/>
    <mergeCell ref="F77:F78"/>
    <mergeCell ref="B71:B86"/>
    <mergeCell ref="A81:A82"/>
    <mergeCell ref="A71:A72"/>
    <mergeCell ref="C71:C72"/>
    <mergeCell ref="D71:D72"/>
    <mergeCell ref="C81:C82"/>
    <mergeCell ref="D81:D82"/>
    <mergeCell ref="E81:E82"/>
    <mergeCell ref="F81:F82"/>
    <mergeCell ref="A77:A78"/>
    <mergeCell ref="C77:C78"/>
    <mergeCell ref="D77:D78"/>
    <mergeCell ref="E77:E78"/>
    <mergeCell ref="O71:O72"/>
    <mergeCell ref="P71:P72"/>
    <mergeCell ref="Q71:Q72"/>
    <mergeCell ref="I71:I72"/>
    <mergeCell ref="J71:J72"/>
    <mergeCell ref="K71:K72"/>
    <mergeCell ref="L71:L72"/>
    <mergeCell ref="M71:M72"/>
    <mergeCell ref="N71:N72"/>
    <mergeCell ref="E71:E72"/>
    <mergeCell ref="F71:F72"/>
    <mergeCell ref="G71:G72"/>
    <mergeCell ref="H71:H72"/>
    <mergeCell ref="E67:E68"/>
    <mergeCell ref="Q67:Q68"/>
    <mergeCell ref="I67:I68"/>
    <mergeCell ref="J67:J68"/>
    <mergeCell ref="K67:K68"/>
    <mergeCell ref="L67:L68"/>
    <mergeCell ref="M67:M68"/>
    <mergeCell ref="N67:N68"/>
    <mergeCell ref="O67:O68"/>
    <mergeCell ref="P67:P68"/>
    <mergeCell ref="A67:A68"/>
    <mergeCell ref="B67:B68"/>
    <mergeCell ref="C67:C68"/>
    <mergeCell ref="D67:D68"/>
    <mergeCell ref="Q58:Q59"/>
    <mergeCell ref="A60:A61"/>
    <mergeCell ref="C60:C61"/>
    <mergeCell ref="L58:L59"/>
    <mergeCell ref="Q60:Q61"/>
    <mergeCell ref="M58:M59"/>
    <mergeCell ref="N58:N59"/>
    <mergeCell ref="O58:O59"/>
    <mergeCell ref="P58:P59"/>
    <mergeCell ref="A54:A55"/>
    <mergeCell ref="C54:C55"/>
    <mergeCell ref="B54:B59"/>
    <mergeCell ref="H58:H59"/>
    <mergeCell ref="A58:A59"/>
    <mergeCell ref="C58:C59"/>
    <mergeCell ref="D58:D59"/>
    <mergeCell ref="E58:E59"/>
    <mergeCell ref="F58:F59"/>
    <mergeCell ref="G58:G59"/>
    <mergeCell ref="P48:P49"/>
    <mergeCell ref="Q48:Q49"/>
    <mergeCell ref="G48:G49"/>
    <mergeCell ref="H48:H49"/>
    <mergeCell ref="I48:I49"/>
    <mergeCell ref="J48:J49"/>
    <mergeCell ref="K48:K49"/>
    <mergeCell ref="F48:F49"/>
    <mergeCell ref="Q44:Q45"/>
    <mergeCell ref="K44:K45"/>
    <mergeCell ref="L44:L45"/>
    <mergeCell ref="M44:M45"/>
    <mergeCell ref="N44:N45"/>
    <mergeCell ref="M48:M49"/>
    <mergeCell ref="N48:N49"/>
    <mergeCell ref="O48:O49"/>
    <mergeCell ref="L48:L49"/>
    <mergeCell ref="A48:A49"/>
    <mergeCell ref="C48:C49"/>
    <mergeCell ref="D48:D49"/>
    <mergeCell ref="E48:E49"/>
    <mergeCell ref="Q39:Q40"/>
    <mergeCell ref="H39:H40"/>
    <mergeCell ref="I39:I40"/>
    <mergeCell ref="A44:A45"/>
    <mergeCell ref="C44:C45"/>
    <mergeCell ref="D44:D45"/>
    <mergeCell ref="E44:E45"/>
    <mergeCell ref="F44:F45"/>
    <mergeCell ref="G44:G45"/>
    <mergeCell ref="G39:G40"/>
    <mergeCell ref="J39:J40"/>
    <mergeCell ref="M39:M40"/>
    <mergeCell ref="P44:P45"/>
    <mergeCell ref="C39:C40"/>
    <mergeCell ref="D39:D40"/>
    <mergeCell ref="E39:E40"/>
    <mergeCell ref="F39:F40"/>
    <mergeCell ref="H44:H45"/>
    <mergeCell ref="I44:I45"/>
    <mergeCell ref="J44:J45"/>
    <mergeCell ref="P39:P40"/>
    <mergeCell ref="K39:K40"/>
    <mergeCell ref="L39:L40"/>
    <mergeCell ref="O44:O45"/>
    <mergeCell ref="N39:N40"/>
    <mergeCell ref="A37:A38"/>
    <mergeCell ref="C37:C38"/>
    <mergeCell ref="D37:D38"/>
    <mergeCell ref="E37:E38"/>
    <mergeCell ref="Q37:Q38"/>
    <mergeCell ref="I37:I38"/>
    <mergeCell ref="J37:J38"/>
    <mergeCell ref="K37:K38"/>
    <mergeCell ref="L37:L38"/>
    <mergeCell ref="O37:O38"/>
    <mergeCell ref="P37:P38"/>
    <mergeCell ref="M37:M38"/>
    <mergeCell ref="N37:N38"/>
    <mergeCell ref="A39:A40"/>
    <mergeCell ref="O33:O34"/>
    <mergeCell ref="P33:P34"/>
    <mergeCell ref="Q33:Q34"/>
    <mergeCell ref="I33:I34"/>
    <mergeCell ref="J33:J34"/>
    <mergeCell ref="K33:K34"/>
    <mergeCell ref="L33:L34"/>
    <mergeCell ref="M33:M34"/>
    <mergeCell ref="N33:N34"/>
    <mergeCell ref="A33:A34"/>
    <mergeCell ref="C33:C34"/>
    <mergeCell ref="D33:D34"/>
    <mergeCell ref="E33:E34"/>
    <mergeCell ref="Q31:Q32"/>
    <mergeCell ref="H31:H32"/>
    <mergeCell ref="I31:I32"/>
    <mergeCell ref="J31:J32"/>
    <mergeCell ref="K31:K32"/>
    <mergeCell ref="L31:L32"/>
    <mergeCell ref="H33:H34"/>
    <mergeCell ref="B33:B40"/>
    <mergeCell ref="O31:O32"/>
    <mergeCell ref="P31:P32"/>
    <mergeCell ref="F33:F34"/>
    <mergeCell ref="G33:G34"/>
    <mergeCell ref="G37:G38"/>
    <mergeCell ref="H37:H38"/>
    <mergeCell ref="F37:F38"/>
    <mergeCell ref="O39:O40"/>
    <mergeCell ref="P27:P28"/>
    <mergeCell ref="Q27:Q28"/>
    <mergeCell ref="G27:G28"/>
    <mergeCell ref="H27:H28"/>
    <mergeCell ref="I27:I28"/>
    <mergeCell ref="J27:J28"/>
    <mergeCell ref="K27:K28"/>
    <mergeCell ref="L27:L28"/>
    <mergeCell ref="N27:N28"/>
    <mergeCell ref="O27:O28"/>
    <mergeCell ref="E31:E32"/>
    <mergeCell ref="F31:F32"/>
    <mergeCell ref="G31:G32"/>
    <mergeCell ref="N31:N32"/>
    <mergeCell ref="M31:M32"/>
    <mergeCell ref="A31:A32"/>
    <mergeCell ref="C31:C32"/>
    <mergeCell ref="D31:D32"/>
    <mergeCell ref="M27:M28"/>
    <mergeCell ref="F27:F28"/>
    <mergeCell ref="A25:A26"/>
    <mergeCell ref="B25:B26"/>
    <mergeCell ref="C25:C26"/>
    <mergeCell ref="E25:E26"/>
    <mergeCell ref="F25:F26"/>
    <mergeCell ref="A27:A28"/>
    <mergeCell ref="C27:C28"/>
    <mergeCell ref="D27:D28"/>
    <mergeCell ref="E27:E28"/>
    <mergeCell ref="A23:A24"/>
    <mergeCell ref="B23:B24"/>
    <mergeCell ref="C23:C24"/>
    <mergeCell ref="A21:A22"/>
    <mergeCell ref="C21:C22"/>
    <mergeCell ref="A15:A16"/>
    <mergeCell ref="B15:B22"/>
    <mergeCell ref="C15:C16"/>
    <mergeCell ref="A19:A20"/>
    <mergeCell ref="C19:C20"/>
    <mergeCell ref="A17:A18"/>
    <mergeCell ref="C17:C18"/>
    <mergeCell ref="Q9:Q10"/>
    <mergeCell ref="H9:H10"/>
    <mergeCell ref="I9:I10"/>
    <mergeCell ref="A11:A12"/>
    <mergeCell ref="C11:C12"/>
    <mergeCell ref="N9:N10"/>
    <mergeCell ref="O9:O10"/>
    <mergeCell ref="P9:P10"/>
    <mergeCell ref="K9:K10"/>
    <mergeCell ref="L9:L10"/>
    <mergeCell ref="A5:A6"/>
    <mergeCell ref="B5:B6"/>
    <mergeCell ref="C5:C6"/>
    <mergeCell ref="M9:M10"/>
    <mergeCell ref="C9:C10"/>
    <mergeCell ref="D9:D10"/>
    <mergeCell ref="E9:E10"/>
    <mergeCell ref="F9:F10"/>
    <mergeCell ref="G9:G10"/>
    <mergeCell ref="J9:J10"/>
    <mergeCell ref="A7:A8"/>
    <mergeCell ref="B7:B14"/>
    <mergeCell ref="C7:C8"/>
    <mergeCell ref="C13:C14"/>
    <mergeCell ref="A9:A10"/>
    <mergeCell ref="A13:A14"/>
    <mergeCell ref="R5:R6"/>
    <mergeCell ref="S5:S6"/>
    <mergeCell ref="T5:T6"/>
    <mergeCell ref="R7:R8"/>
    <mergeCell ref="S7:S8"/>
    <mergeCell ref="T7:T8"/>
    <mergeCell ref="R9:R10"/>
    <mergeCell ref="S9:S10"/>
    <mergeCell ref="T9:T10"/>
    <mergeCell ref="R11:R12"/>
    <mergeCell ref="S11:S12"/>
    <mergeCell ref="T11:T12"/>
    <mergeCell ref="R13:R14"/>
    <mergeCell ref="S13:S14"/>
    <mergeCell ref="T13:T14"/>
    <mergeCell ref="R15:R16"/>
    <mergeCell ref="S15:S16"/>
    <mergeCell ref="T15:T16"/>
    <mergeCell ref="R17:R18"/>
    <mergeCell ref="S17:S18"/>
    <mergeCell ref="T17:T18"/>
    <mergeCell ref="R19:R20"/>
    <mergeCell ref="S19:S20"/>
    <mergeCell ref="T19:T20"/>
    <mergeCell ref="R21:R22"/>
    <mergeCell ref="S21:S22"/>
    <mergeCell ref="T21:T22"/>
    <mergeCell ref="R23:R24"/>
    <mergeCell ref="S23:S24"/>
    <mergeCell ref="T23:T24"/>
    <mergeCell ref="R25:R26"/>
    <mergeCell ref="S25:S26"/>
    <mergeCell ref="T25:T26"/>
    <mergeCell ref="B27:B32"/>
    <mergeCell ref="R27:R28"/>
    <mergeCell ref="S27:S28"/>
    <mergeCell ref="T27:T28"/>
    <mergeCell ref="R31:R32"/>
    <mergeCell ref="S31:S32"/>
    <mergeCell ref="T31:T32"/>
    <mergeCell ref="R33:R34"/>
    <mergeCell ref="S33:S34"/>
    <mergeCell ref="T33:T34"/>
    <mergeCell ref="R37:R38"/>
    <mergeCell ref="S37:S38"/>
    <mergeCell ref="T37:T38"/>
    <mergeCell ref="R39:R40"/>
    <mergeCell ref="S39:S40"/>
    <mergeCell ref="T39:T40"/>
    <mergeCell ref="B44:B49"/>
    <mergeCell ref="R44:R45"/>
    <mergeCell ref="S44:S45"/>
    <mergeCell ref="T44:T45"/>
    <mergeCell ref="R48:R49"/>
    <mergeCell ref="S48:S49"/>
    <mergeCell ref="T48:T49"/>
    <mergeCell ref="F67:F68"/>
    <mergeCell ref="R54:R55"/>
    <mergeCell ref="S54:S55"/>
    <mergeCell ref="T54:T55"/>
    <mergeCell ref="R58:R59"/>
    <mergeCell ref="S58:S59"/>
    <mergeCell ref="T58:T59"/>
    <mergeCell ref="I58:I59"/>
    <mergeCell ref="J58:J59"/>
    <mergeCell ref="K58:K59"/>
    <mergeCell ref="R67:R68"/>
    <mergeCell ref="S67:S68"/>
    <mergeCell ref="T67:T68"/>
    <mergeCell ref="G67:G68"/>
    <mergeCell ref="H67:H68"/>
    <mergeCell ref="B60:B61"/>
    <mergeCell ref="R60:R61"/>
    <mergeCell ref="S60:S61"/>
    <mergeCell ref="T60:T61"/>
    <mergeCell ref="R71:R72"/>
    <mergeCell ref="S71:S72"/>
    <mergeCell ref="T71:T72"/>
    <mergeCell ref="R77:R78"/>
    <mergeCell ref="S77:S78"/>
    <mergeCell ref="T77:T78"/>
    <mergeCell ref="R81:R82"/>
    <mergeCell ref="S81:S82"/>
    <mergeCell ref="T81:T82"/>
    <mergeCell ref="R85:R86"/>
    <mergeCell ref="S85:S86"/>
    <mergeCell ref="T85:T86"/>
    <mergeCell ref="R89:R90"/>
    <mergeCell ref="S89:S90"/>
    <mergeCell ref="T89:T90"/>
    <mergeCell ref="R93:R94"/>
    <mergeCell ref="S93:S94"/>
    <mergeCell ref="T93:T94"/>
    <mergeCell ref="R97:R98"/>
    <mergeCell ref="S97:S98"/>
    <mergeCell ref="T97:T98"/>
    <mergeCell ref="R99:R100"/>
    <mergeCell ref="S99:S100"/>
    <mergeCell ref="T99:T100"/>
    <mergeCell ref="R101:R102"/>
    <mergeCell ref="S101:S102"/>
    <mergeCell ref="T101:T102"/>
    <mergeCell ref="R103:R104"/>
    <mergeCell ref="S103:S104"/>
    <mergeCell ref="T103:T104"/>
    <mergeCell ref="S105:S106"/>
    <mergeCell ref="B105:B106"/>
    <mergeCell ref="C105:C106"/>
    <mergeCell ref="D105:D106"/>
    <mergeCell ref="E105:E106"/>
    <mergeCell ref="F105:F106"/>
    <mergeCell ref="G105:G106"/>
    <mergeCell ref="L105:L106"/>
    <mergeCell ref="P105:P106"/>
    <mergeCell ref="Q105:Q106"/>
    <mergeCell ref="R105:R106"/>
    <mergeCell ref="T105:T106"/>
    <mergeCell ref="B119:B124"/>
    <mergeCell ref="R119:R120"/>
    <mergeCell ref="S119:S120"/>
    <mergeCell ref="T119:T120"/>
    <mergeCell ref="R121:R122"/>
    <mergeCell ref="S121:S122"/>
    <mergeCell ref="T121:T122"/>
    <mergeCell ref="R123:R124"/>
    <mergeCell ref="S123:S124"/>
    <mergeCell ref="T123:T124"/>
    <mergeCell ref="B125:B126"/>
    <mergeCell ref="R125:R126"/>
    <mergeCell ref="S125:S126"/>
    <mergeCell ref="T125:T126"/>
    <mergeCell ref="G123:G124"/>
    <mergeCell ref="M123:M124"/>
    <mergeCell ref="F123:F124"/>
    <mergeCell ref="I123:I124"/>
    <mergeCell ref="J123:J124"/>
    <mergeCell ref="R133:R134"/>
    <mergeCell ref="S133:S134"/>
    <mergeCell ref="T133:T134"/>
    <mergeCell ref="O129:O130"/>
    <mergeCell ref="P129:P130"/>
    <mergeCell ref="Q129:Q130"/>
    <mergeCell ref="B129:B130"/>
    <mergeCell ref="R129:R130"/>
    <mergeCell ref="S129:S130"/>
    <mergeCell ref="T129:T130"/>
    <mergeCell ref="K129:K130"/>
    <mergeCell ref="L129:L130"/>
    <mergeCell ref="H129:H130"/>
    <mergeCell ref="M129:M130"/>
    <mergeCell ref="B137:B138"/>
    <mergeCell ref="R137:R138"/>
    <mergeCell ref="S137:S138"/>
    <mergeCell ref="T137:T138"/>
    <mergeCell ref="F137:F138"/>
    <mergeCell ref="B135:B136"/>
    <mergeCell ref="R135:R136"/>
    <mergeCell ref="S135:S136"/>
    <mergeCell ref="T135:T136"/>
    <mergeCell ref="G135:G136"/>
    <mergeCell ref="H135:H136"/>
    <mergeCell ref="F135:F136"/>
    <mergeCell ref="P135:P136"/>
    <mergeCell ref="Q135:Q136"/>
    <mergeCell ref="I135:I136"/>
    <mergeCell ref="C139:C140"/>
    <mergeCell ref="D139:D140"/>
    <mergeCell ref="E139:E140"/>
    <mergeCell ref="F139:F140"/>
    <mergeCell ref="R139:R140"/>
    <mergeCell ref="G139:G140"/>
    <mergeCell ref="H139:H140"/>
    <mergeCell ref="I139:I140"/>
    <mergeCell ref="J139:J140"/>
    <mergeCell ref="K139:K140"/>
    <mergeCell ref="L139:L140"/>
    <mergeCell ref="Q139:Q140"/>
    <mergeCell ref="O139:O140"/>
    <mergeCell ref="P139:P140"/>
    <mergeCell ref="B149:B150"/>
    <mergeCell ref="C149:C150"/>
    <mergeCell ref="S139:S140"/>
    <mergeCell ref="T139:T140"/>
    <mergeCell ref="B143:B144"/>
    <mergeCell ref="R143:R144"/>
    <mergeCell ref="S143:S144"/>
    <mergeCell ref="T143:T144"/>
    <mergeCell ref="M139:M140"/>
    <mergeCell ref="N139:N140"/>
    <mergeCell ref="R149:R150"/>
    <mergeCell ref="S149:S150"/>
    <mergeCell ref="T149:T150"/>
    <mergeCell ref="A151:A152"/>
    <mergeCell ref="B151:B154"/>
    <mergeCell ref="C151:C152"/>
    <mergeCell ref="D151:D152"/>
    <mergeCell ref="E151:E152"/>
    <mergeCell ref="F151:F152"/>
    <mergeCell ref="A149:A150"/>
    <mergeCell ref="L151:L152"/>
    <mergeCell ref="Q151:Q152"/>
    <mergeCell ref="M151:M152"/>
    <mergeCell ref="N151:N152"/>
    <mergeCell ref="O151:O152"/>
    <mergeCell ref="P151:P152"/>
    <mergeCell ref="S151:S152"/>
    <mergeCell ref="T151:T152"/>
    <mergeCell ref="A153:A154"/>
    <mergeCell ref="C153:C154"/>
    <mergeCell ref="D153:D154"/>
    <mergeCell ref="E153:E154"/>
    <mergeCell ref="F153:F154"/>
    <mergeCell ref="G153:G154"/>
    <mergeCell ref="P153:P154"/>
    <mergeCell ref="H151:H152"/>
    <mergeCell ref="M153:M154"/>
    <mergeCell ref="N153:N154"/>
    <mergeCell ref="O153:O154"/>
    <mergeCell ref="R151:R152"/>
    <mergeCell ref="Q153:Q154"/>
    <mergeCell ref="R153:R154"/>
    <mergeCell ref="S153:S154"/>
    <mergeCell ref="T153:T154"/>
    <mergeCell ref="L153:L154"/>
    <mergeCell ref="J153:J154"/>
    <mergeCell ref="K153:K154"/>
    <mergeCell ref="L159:L160"/>
    <mergeCell ref="L155:L156"/>
    <mergeCell ref="E155:E156"/>
    <mergeCell ref="N161:N162"/>
    <mergeCell ref="I155:I156"/>
    <mergeCell ref="G161:G162"/>
    <mergeCell ref="F159:F160"/>
    <mergeCell ref="A155:A156"/>
    <mergeCell ref="B155:B162"/>
    <mergeCell ref="C155:C156"/>
    <mergeCell ref="D155:D156"/>
    <mergeCell ref="A161:A162"/>
    <mergeCell ref="C161:C162"/>
    <mergeCell ref="D161:D162"/>
    <mergeCell ref="T159:T160"/>
    <mergeCell ref="K155:K156"/>
    <mergeCell ref="M155:M156"/>
    <mergeCell ref="N155:N156"/>
    <mergeCell ref="O155:O156"/>
    <mergeCell ref="P155:P156"/>
    <mergeCell ref="P159:P160"/>
    <mergeCell ref="Q159:Q160"/>
    <mergeCell ref="A159:A160"/>
    <mergeCell ref="C159:C160"/>
    <mergeCell ref="R159:R160"/>
    <mergeCell ref="S159:S160"/>
    <mergeCell ref="Q155:Q156"/>
    <mergeCell ref="R155:R156"/>
    <mergeCell ref="S155:S156"/>
    <mergeCell ref="T155:T156"/>
    <mergeCell ref="O161:O162"/>
    <mergeCell ref="P161:P162"/>
    <mergeCell ref="Q161:Q162"/>
    <mergeCell ref="E161:E162"/>
    <mergeCell ref="F161:F162"/>
    <mergeCell ref="H161:H162"/>
    <mergeCell ref="I161:I162"/>
    <mergeCell ref="J161:J162"/>
    <mergeCell ref="K161:K162"/>
    <mergeCell ref="R161:R162"/>
    <mergeCell ref="S161:S162"/>
    <mergeCell ref="T161:T162"/>
    <mergeCell ref="B163:B164"/>
    <mergeCell ref="C163:C164"/>
    <mergeCell ref="R163:R164"/>
    <mergeCell ref="S163:S164"/>
    <mergeCell ref="T163:T164"/>
    <mergeCell ref="L161:L162"/>
    <mergeCell ref="M161:M162"/>
    <mergeCell ref="A165:A166"/>
    <mergeCell ref="B165:B168"/>
    <mergeCell ref="C165:C166"/>
    <mergeCell ref="T165:T166"/>
    <mergeCell ref="A167:A168"/>
    <mergeCell ref="C167:C168"/>
    <mergeCell ref="R165:R166"/>
    <mergeCell ref="S165:S166"/>
    <mergeCell ref="T167:T168"/>
    <mergeCell ref="Q165:Q166"/>
    <mergeCell ref="R167:R168"/>
    <mergeCell ref="S167:S168"/>
    <mergeCell ref="S171:S172"/>
    <mergeCell ref="D167:D168"/>
    <mergeCell ref="E167:E168"/>
    <mergeCell ref="Q167:Q168"/>
    <mergeCell ref="D171:D172"/>
    <mergeCell ref="J171:J172"/>
    <mergeCell ref="G171:G172"/>
    <mergeCell ref="H171:H172"/>
    <mergeCell ref="A169:C169"/>
    <mergeCell ref="A171:A172"/>
    <mergeCell ref="B171:B172"/>
    <mergeCell ref="C171:C172"/>
    <mergeCell ref="T171:T172"/>
    <mergeCell ref="A173:A174"/>
    <mergeCell ref="B173:B186"/>
    <mergeCell ref="C173:C174"/>
    <mergeCell ref="D173:D174"/>
    <mergeCell ref="E173:E174"/>
    <mergeCell ref="F173:F174"/>
    <mergeCell ref="G173:G174"/>
    <mergeCell ref="I173:I174"/>
    <mergeCell ref="J173:J174"/>
    <mergeCell ref="R171:R172"/>
    <mergeCell ref="N173:N174"/>
    <mergeCell ref="O173:O174"/>
    <mergeCell ref="P173:P174"/>
    <mergeCell ref="Q173:Q174"/>
    <mergeCell ref="R173:R174"/>
    <mergeCell ref="Q171:Q172"/>
    <mergeCell ref="T173:T174"/>
    <mergeCell ref="A177:A178"/>
    <mergeCell ref="C177:C178"/>
    <mergeCell ref="D177:D178"/>
    <mergeCell ref="E177:E178"/>
    <mergeCell ref="F177:F178"/>
    <mergeCell ref="G177:G178"/>
    <mergeCell ref="M173:M174"/>
    <mergeCell ref="L177:L178"/>
    <mergeCell ref="M177:M178"/>
    <mergeCell ref="N177:N178"/>
    <mergeCell ref="S173:S174"/>
    <mergeCell ref="O177:O178"/>
    <mergeCell ref="P177:P178"/>
    <mergeCell ref="Q177:Q178"/>
    <mergeCell ref="R177:R178"/>
    <mergeCell ref="S177:S178"/>
    <mergeCell ref="T177:T178"/>
    <mergeCell ref="T181:T182"/>
    <mergeCell ref="A183:A184"/>
    <mergeCell ref="C183:C184"/>
    <mergeCell ref="R185:R186"/>
    <mergeCell ref="S185:S186"/>
    <mergeCell ref="T185:T186"/>
    <mergeCell ref="A181:A182"/>
    <mergeCell ref="C181:C182"/>
    <mergeCell ref="A185:A186"/>
    <mergeCell ref="C185:C186"/>
    <mergeCell ref="R181:R182"/>
    <mergeCell ref="S181:S182"/>
    <mergeCell ref="R183:R184"/>
    <mergeCell ref="S183:S184"/>
    <mergeCell ref="T183:T184"/>
    <mergeCell ref="A187:A188"/>
    <mergeCell ref="B187:B188"/>
    <mergeCell ref="C187:C188"/>
    <mergeCell ref="R187:R188"/>
    <mergeCell ref="S187:S188"/>
    <mergeCell ref="T187:T188"/>
    <mergeCell ref="O185:O186"/>
    <mergeCell ref="A189:A190"/>
    <mergeCell ref="B189:B190"/>
    <mergeCell ref="C189:C190"/>
    <mergeCell ref="T189:T190"/>
    <mergeCell ref="R189:R190"/>
    <mergeCell ref="S189:S190"/>
    <mergeCell ref="G189:G190"/>
    <mergeCell ref="H189:H190"/>
    <mergeCell ref="I189:I190"/>
    <mergeCell ref="N189:N190"/>
    <mergeCell ref="R191:R192"/>
    <mergeCell ref="S191:S192"/>
    <mergeCell ref="T191:T192"/>
    <mergeCell ref="A193:A194"/>
    <mergeCell ref="B193:B200"/>
    <mergeCell ref="C193:C194"/>
    <mergeCell ref="D193:D194"/>
    <mergeCell ref="E193:E194"/>
    <mergeCell ref="F193:F194"/>
    <mergeCell ref="G193:G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D60:D61"/>
    <mergeCell ref="E60:E61"/>
    <mergeCell ref="P60:P61"/>
    <mergeCell ref="I60:I61"/>
    <mergeCell ref="J60:J61"/>
    <mergeCell ref="K60:K61"/>
    <mergeCell ref="L60:L61"/>
    <mergeCell ref="M60:M61"/>
    <mergeCell ref="O60:O61"/>
    <mergeCell ref="F60:F61"/>
    <mergeCell ref="G60:G61"/>
    <mergeCell ref="H60:H61"/>
    <mergeCell ref="N60:N61"/>
    <mergeCell ref="S195:S196"/>
    <mergeCell ref="T195:T196"/>
    <mergeCell ref="D165:D166"/>
    <mergeCell ref="E165:E166"/>
    <mergeCell ref="F165:F166"/>
    <mergeCell ref="G165:G166"/>
    <mergeCell ref="H165:H166"/>
    <mergeCell ref="N167:N168"/>
    <mergeCell ref="T193:T194"/>
    <mergeCell ref="F195:F196"/>
    <mergeCell ref="L173:L174"/>
    <mergeCell ref="L171:L172"/>
    <mergeCell ref="Q195:Q196"/>
    <mergeCell ref="R195:R196"/>
    <mergeCell ref="N195:N196"/>
    <mergeCell ref="O195:O196"/>
    <mergeCell ref="P195:P196"/>
    <mergeCell ref="N193:N194"/>
    <mergeCell ref="O193:O194"/>
    <mergeCell ref="P193:P194"/>
    <mergeCell ref="D181:D182"/>
    <mergeCell ref="E181:E182"/>
    <mergeCell ref="H177:H178"/>
    <mergeCell ref="K173:K174"/>
    <mergeCell ref="K177:K178"/>
    <mergeCell ref="G167:G168"/>
    <mergeCell ref="K165:K166"/>
    <mergeCell ref="L165:L166"/>
    <mergeCell ref="J165:J166"/>
    <mergeCell ref="A197:A198"/>
    <mergeCell ref="C197:C198"/>
    <mergeCell ref="D197:D198"/>
    <mergeCell ref="E197:E198"/>
    <mergeCell ref="Q181:Q182"/>
    <mergeCell ref="F181:F182"/>
    <mergeCell ref="H185:H186"/>
    <mergeCell ref="I185:I186"/>
    <mergeCell ref="J185:J186"/>
    <mergeCell ref="M181:M182"/>
    <mergeCell ref="N181:N182"/>
    <mergeCell ref="O181:O182"/>
    <mergeCell ref="P181:P182"/>
    <mergeCell ref="L181:L182"/>
    <mergeCell ref="G181:G182"/>
    <mergeCell ref="H181:H182"/>
    <mergeCell ref="I181:I182"/>
    <mergeCell ref="J181:J182"/>
    <mergeCell ref="Q185:Q186"/>
    <mergeCell ref="Q183:Q184"/>
    <mergeCell ref="I183:I184"/>
    <mergeCell ref="J183:J184"/>
    <mergeCell ref="P185:P186"/>
    <mergeCell ref="N185:N186"/>
    <mergeCell ref="O183:O184"/>
    <mergeCell ref="K183:K184"/>
    <mergeCell ref="L183:L184"/>
    <mergeCell ref="F167:F168"/>
    <mergeCell ref="H199:H200"/>
    <mergeCell ref="N197:N198"/>
    <mergeCell ref="O197:O198"/>
    <mergeCell ref="H197:H198"/>
    <mergeCell ref="J197:J198"/>
    <mergeCell ref="K197:K198"/>
    <mergeCell ref="M197:M198"/>
    <mergeCell ref="G183:G184"/>
    <mergeCell ref="K181:K182"/>
    <mergeCell ref="M165:M166"/>
    <mergeCell ref="N165:N166"/>
    <mergeCell ref="O165:O166"/>
    <mergeCell ref="P165:P166"/>
    <mergeCell ref="M167:M168"/>
    <mergeCell ref="K167:K168"/>
    <mergeCell ref="H167:H168"/>
    <mergeCell ref="I167:I168"/>
    <mergeCell ref="J167:J168"/>
    <mergeCell ref="D54:D55"/>
    <mergeCell ref="M185:M186"/>
    <mergeCell ref="K185:K186"/>
    <mergeCell ref="L185:L186"/>
    <mergeCell ref="D185:D186"/>
    <mergeCell ref="E185:E186"/>
    <mergeCell ref="F185:F186"/>
    <mergeCell ref="G185:G186"/>
    <mergeCell ref="M183:M184"/>
    <mergeCell ref="D183:D184"/>
    <mergeCell ref="O167:O168"/>
    <mergeCell ref="P167:P168"/>
    <mergeCell ref="L167:L168"/>
    <mergeCell ref="A199:A200"/>
    <mergeCell ref="C199:C200"/>
    <mergeCell ref="D199:D200"/>
    <mergeCell ref="E199:E200"/>
    <mergeCell ref="F199:F200"/>
    <mergeCell ref="G199:G200"/>
    <mergeCell ref="P183:P184"/>
    <mergeCell ref="L54:L55"/>
    <mergeCell ref="M54:M55"/>
    <mergeCell ref="E54:E55"/>
    <mergeCell ref="F54:F55"/>
    <mergeCell ref="N54:N55"/>
    <mergeCell ref="O54:O55"/>
    <mergeCell ref="P54:P55"/>
    <mergeCell ref="Q54:Q55"/>
    <mergeCell ref="I177:I178"/>
    <mergeCell ref="J177:J178"/>
    <mergeCell ref="H173:H174"/>
    <mergeCell ref="K54:K55"/>
    <mergeCell ref="H54:H55"/>
    <mergeCell ref="I151:I152"/>
    <mergeCell ref="J151:J152"/>
    <mergeCell ref="K151:K152"/>
    <mergeCell ref="K105:K106"/>
    <mergeCell ref="I77:I78"/>
    <mergeCell ref="G54:G55"/>
    <mergeCell ref="I54:I55"/>
    <mergeCell ref="J54:J55"/>
    <mergeCell ref="I165:I166"/>
    <mergeCell ref="J77:J78"/>
    <mergeCell ref="G81:G82"/>
    <mergeCell ref="I81:I82"/>
    <mergeCell ref="I103:I104"/>
    <mergeCell ref="J103:J104"/>
    <mergeCell ref="J135:J136"/>
    <mergeCell ref="Q197:Q198"/>
    <mergeCell ref="R197:R198"/>
    <mergeCell ref="H191:H192"/>
    <mergeCell ref="I191:I192"/>
    <mergeCell ref="J191:J192"/>
    <mergeCell ref="P197:P198"/>
    <mergeCell ref="I197:I198"/>
    <mergeCell ref="H195:H196"/>
    <mergeCell ref="I195:I196"/>
    <mergeCell ref="J195:J196"/>
    <mergeCell ref="T199:T200"/>
    <mergeCell ref="T197:T198"/>
    <mergeCell ref="R199:R200"/>
    <mergeCell ref="S199:S200"/>
    <mergeCell ref="S197:S198"/>
    <mergeCell ref="L197:L198"/>
    <mergeCell ref="E191:E192"/>
    <mergeCell ref="F191:F192"/>
    <mergeCell ref="G191:G192"/>
    <mergeCell ref="F197:F198"/>
    <mergeCell ref="G197:G198"/>
    <mergeCell ref="G195:G196"/>
    <mergeCell ref="K195:K196"/>
    <mergeCell ref="P191:P192"/>
    <mergeCell ref="N183:N184"/>
    <mergeCell ref="L191:L192"/>
    <mergeCell ref="D191:D192"/>
    <mergeCell ref="K191:K192"/>
    <mergeCell ref="E183:E184"/>
    <mergeCell ref="H183:H184"/>
    <mergeCell ref="F183:F184"/>
    <mergeCell ref="P187:P188"/>
    <mergeCell ref="O189:O190"/>
    <mergeCell ref="D149:D150"/>
    <mergeCell ref="I149:I150"/>
    <mergeCell ref="J149:J150"/>
    <mergeCell ref="K149:K150"/>
    <mergeCell ref="F149:F150"/>
    <mergeCell ref="Q191:Q192"/>
    <mergeCell ref="M191:M192"/>
    <mergeCell ref="N191:N192"/>
    <mergeCell ref="O191:O192"/>
    <mergeCell ref="L149:L150"/>
    <mergeCell ref="P149:P150"/>
    <mergeCell ref="M149:M150"/>
    <mergeCell ref="N149:N150"/>
    <mergeCell ref="O149:O150"/>
    <mergeCell ref="A203:C203"/>
    <mergeCell ref="A204:C204"/>
    <mergeCell ref="N199:N200"/>
    <mergeCell ref="O199:O200"/>
    <mergeCell ref="I199:I200"/>
    <mergeCell ref="J199:J200"/>
    <mergeCell ref="K199:K200"/>
    <mergeCell ref="L199:L200"/>
    <mergeCell ref="M199:M200"/>
    <mergeCell ref="A201:C201"/>
    <mergeCell ref="A147:C147"/>
    <mergeCell ref="A148:Q148"/>
    <mergeCell ref="A170:Q170"/>
    <mergeCell ref="A202:C202"/>
    <mergeCell ref="P199:P200"/>
    <mergeCell ref="Q199:Q200"/>
    <mergeCell ref="Q149:Q150"/>
    <mergeCell ref="G149:G150"/>
    <mergeCell ref="H149:H150"/>
    <mergeCell ref="E149:E15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  <rowBreaks count="9" manualBreakCount="9">
    <brk id="12" max="16" man="1"/>
    <brk id="30" max="16" man="1"/>
    <brk id="57" max="16" man="1"/>
    <brk id="79" max="16" man="1"/>
    <brk id="102" max="16" man="1"/>
    <brk id="134" max="16" man="1"/>
    <brk id="153" max="16" man="1"/>
    <brk id="166" max="16" man="1"/>
    <brk id="18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view="pageBreakPreview" zoomScale="75" zoomScaleNormal="80" zoomScaleSheetLayoutView="75" zoomScalePageLayoutView="0" workbookViewId="0" topLeftCell="A1">
      <selection activeCell="B39" sqref="B39"/>
    </sheetView>
  </sheetViews>
  <sheetFormatPr defaultColWidth="9.140625" defaultRowHeight="15"/>
  <cols>
    <col min="1" max="1" width="5.7109375" style="2" customWidth="1"/>
    <col min="2" max="2" width="50.00390625" style="2" customWidth="1"/>
    <col min="3" max="3" width="20.28125" style="2" customWidth="1"/>
    <col min="4" max="4" width="21.00390625" style="2" customWidth="1"/>
    <col min="5" max="5" width="13.28125" style="2" customWidth="1"/>
    <col min="6" max="6" width="12.28125" style="2" customWidth="1"/>
    <col min="7" max="16384" width="9.140625" style="2" customWidth="1"/>
  </cols>
  <sheetData>
    <row r="1" spans="1:6" ht="63.75" customHeight="1">
      <c r="A1" s="100" t="s">
        <v>284</v>
      </c>
      <c r="B1" s="100"/>
      <c r="C1" s="100"/>
      <c r="D1" s="100"/>
      <c r="E1" s="100"/>
      <c r="F1" s="100"/>
    </row>
    <row r="3" spans="1:6" ht="37.5">
      <c r="A3" s="4" t="s">
        <v>0</v>
      </c>
      <c r="B3" s="4" t="s">
        <v>160</v>
      </c>
      <c r="C3" s="4" t="s">
        <v>161</v>
      </c>
      <c r="D3" s="4" t="s">
        <v>162</v>
      </c>
      <c r="E3" s="4" t="s">
        <v>163</v>
      </c>
      <c r="F3" s="4" t="s">
        <v>164</v>
      </c>
    </row>
    <row r="4" spans="1:6" ht="18.75">
      <c r="A4" s="49" t="s">
        <v>197</v>
      </c>
      <c r="B4" s="50"/>
      <c r="C4" s="50"/>
      <c r="D4" s="50"/>
      <c r="E4" s="50"/>
      <c r="F4" s="51"/>
    </row>
    <row r="5" spans="1:6" ht="75">
      <c r="A5" s="6">
        <v>1</v>
      </c>
      <c r="B5" s="6" t="s">
        <v>178</v>
      </c>
      <c r="C5" s="45">
        <v>7.543</v>
      </c>
      <c r="D5" s="9">
        <v>4</v>
      </c>
      <c r="E5" s="45">
        <f>(SUM(C5:D5))/2</f>
        <v>5.7715</v>
      </c>
      <c r="F5" s="10">
        <v>8</v>
      </c>
    </row>
    <row r="6" spans="1:6" ht="56.25">
      <c r="A6" s="6">
        <v>2</v>
      </c>
      <c r="B6" s="6" t="s">
        <v>179</v>
      </c>
      <c r="C6" s="45">
        <v>7.301</v>
      </c>
      <c r="D6" s="9">
        <v>3</v>
      </c>
      <c r="E6" s="45">
        <f aca="true" t="shared" si="0" ref="E6:E21">(SUM(C6:D6))/2</f>
        <v>5.1505</v>
      </c>
      <c r="F6" s="10">
        <v>17</v>
      </c>
    </row>
    <row r="7" spans="1:6" ht="56.25">
      <c r="A7" s="6">
        <v>3</v>
      </c>
      <c r="B7" s="6" t="s">
        <v>180</v>
      </c>
      <c r="C7" s="45">
        <v>7.38</v>
      </c>
      <c r="D7" s="9">
        <v>4</v>
      </c>
      <c r="E7" s="45">
        <f t="shared" si="0"/>
        <v>5.6899999999999995</v>
      </c>
      <c r="F7" s="10">
        <v>14</v>
      </c>
    </row>
    <row r="8" spans="1:6" ht="75">
      <c r="A8" s="6">
        <v>4</v>
      </c>
      <c r="B8" s="6" t="s">
        <v>198</v>
      </c>
      <c r="C8" s="45">
        <v>7.401</v>
      </c>
      <c r="D8" s="9">
        <v>4</v>
      </c>
      <c r="E8" s="45">
        <f t="shared" si="0"/>
        <v>5.7005</v>
      </c>
      <c r="F8" s="10">
        <v>10</v>
      </c>
    </row>
    <row r="9" spans="1:6" ht="75">
      <c r="A9" s="6">
        <v>5</v>
      </c>
      <c r="B9" s="6" t="s">
        <v>182</v>
      </c>
      <c r="C9" s="45">
        <v>7.39</v>
      </c>
      <c r="D9" s="9">
        <v>4</v>
      </c>
      <c r="E9" s="45">
        <f t="shared" si="0"/>
        <v>5.695</v>
      </c>
      <c r="F9" s="10">
        <v>11</v>
      </c>
    </row>
    <row r="10" spans="1:6" ht="75">
      <c r="A10" s="6">
        <v>6</v>
      </c>
      <c r="B10" s="6" t="s">
        <v>183</v>
      </c>
      <c r="C10" s="45">
        <v>7.388</v>
      </c>
      <c r="D10" s="9">
        <v>4</v>
      </c>
      <c r="E10" s="45">
        <f t="shared" si="0"/>
        <v>5.694</v>
      </c>
      <c r="F10" s="10">
        <v>12</v>
      </c>
    </row>
    <row r="11" spans="1:6" ht="75">
      <c r="A11" s="6">
        <v>7</v>
      </c>
      <c r="B11" s="6" t="s">
        <v>184</v>
      </c>
      <c r="C11" s="45">
        <v>7.673</v>
      </c>
      <c r="D11" s="9">
        <v>4</v>
      </c>
      <c r="E11" s="45">
        <f t="shared" si="0"/>
        <v>5.8365</v>
      </c>
      <c r="F11" s="10">
        <v>6</v>
      </c>
    </row>
    <row r="12" spans="1:6" ht="75">
      <c r="A12" s="6">
        <v>8</v>
      </c>
      <c r="B12" s="6" t="s">
        <v>185</v>
      </c>
      <c r="C12" s="45">
        <v>7.787</v>
      </c>
      <c r="D12" s="9">
        <v>5</v>
      </c>
      <c r="E12" s="45">
        <f t="shared" si="0"/>
        <v>6.3934999999999995</v>
      </c>
      <c r="F12" s="11" t="s">
        <v>282</v>
      </c>
    </row>
    <row r="13" spans="1:6" ht="75">
      <c r="A13" s="6">
        <v>9</v>
      </c>
      <c r="B13" s="6" t="s">
        <v>186</v>
      </c>
      <c r="C13" s="45">
        <v>7.77</v>
      </c>
      <c r="D13" s="9">
        <v>4</v>
      </c>
      <c r="E13" s="45">
        <f t="shared" si="0"/>
        <v>5.885</v>
      </c>
      <c r="F13" s="11" t="s">
        <v>281</v>
      </c>
    </row>
    <row r="14" spans="1:6" ht="75">
      <c r="A14" s="6">
        <v>10</v>
      </c>
      <c r="B14" s="6" t="s">
        <v>187</v>
      </c>
      <c r="C14" s="45">
        <v>6.735</v>
      </c>
      <c r="D14" s="9">
        <v>5</v>
      </c>
      <c r="E14" s="45">
        <f t="shared" si="0"/>
        <v>5.8675</v>
      </c>
      <c r="F14" s="10">
        <v>5</v>
      </c>
    </row>
    <row r="15" spans="1:6" ht="75">
      <c r="A15" s="6">
        <v>11</v>
      </c>
      <c r="B15" s="6" t="s">
        <v>188</v>
      </c>
      <c r="C15" s="45">
        <v>7.385</v>
      </c>
      <c r="D15" s="9">
        <v>4</v>
      </c>
      <c r="E15" s="45">
        <f t="shared" si="0"/>
        <v>5.6925</v>
      </c>
      <c r="F15" s="10">
        <v>13</v>
      </c>
    </row>
    <row r="16" spans="1:6" ht="75">
      <c r="A16" s="6">
        <v>12</v>
      </c>
      <c r="B16" s="6" t="s">
        <v>199</v>
      </c>
      <c r="C16" s="45">
        <v>7.787</v>
      </c>
      <c r="D16" s="9">
        <v>4</v>
      </c>
      <c r="E16" s="45">
        <f t="shared" si="0"/>
        <v>5.8934999999999995</v>
      </c>
      <c r="F16" s="11" t="s">
        <v>280</v>
      </c>
    </row>
    <row r="17" spans="1:6" ht="75">
      <c r="A17" s="6">
        <v>13</v>
      </c>
      <c r="B17" s="6" t="s">
        <v>192</v>
      </c>
      <c r="C17" s="45">
        <v>7.447</v>
      </c>
      <c r="D17" s="9">
        <v>4</v>
      </c>
      <c r="E17" s="45">
        <f t="shared" si="0"/>
        <v>5.7235</v>
      </c>
      <c r="F17" s="10">
        <v>9</v>
      </c>
    </row>
    <row r="18" spans="1:6" ht="75">
      <c r="A18" s="6">
        <v>14</v>
      </c>
      <c r="B18" s="6" t="s">
        <v>200</v>
      </c>
      <c r="C18" s="45">
        <v>7.663</v>
      </c>
      <c r="D18" s="9">
        <v>4</v>
      </c>
      <c r="E18" s="45">
        <f t="shared" si="0"/>
        <v>5.8315</v>
      </c>
      <c r="F18" s="10">
        <v>7</v>
      </c>
    </row>
    <row r="19" spans="1:6" ht="75">
      <c r="A19" s="6">
        <v>15</v>
      </c>
      <c r="B19" s="6" t="s">
        <v>194</v>
      </c>
      <c r="C19" s="45">
        <v>7.76</v>
      </c>
      <c r="D19" s="9">
        <v>4</v>
      </c>
      <c r="E19" s="45">
        <f t="shared" si="0"/>
        <v>5.88</v>
      </c>
      <c r="F19" s="10">
        <v>4</v>
      </c>
    </row>
    <row r="20" spans="1:6" ht="75">
      <c r="A20" s="6">
        <v>16</v>
      </c>
      <c r="B20" s="6" t="s">
        <v>195</v>
      </c>
      <c r="C20" s="45">
        <v>7.712</v>
      </c>
      <c r="D20" s="9">
        <v>3</v>
      </c>
      <c r="E20" s="45">
        <f t="shared" si="0"/>
        <v>5.356</v>
      </c>
      <c r="F20" s="10">
        <v>16</v>
      </c>
    </row>
    <row r="21" spans="1:6" ht="75">
      <c r="A21" s="6">
        <v>17</v>
      </c>
      <c r="B21" s="6" t="s">
        <v>196</v>
      </c>
      <c r="C21" s="45">
        <v>7.327</v>
      </c>
      <c r="D21" s="9">
        <v>4</v>
      </c>
      <c r="E21" s="45">
        <f t="shared" si="0"/>
        <v>5.6635</v>
      </c>
      <c r="F21" s="10">
        <v>15</v>
      </c>
    </row>
    <row r="22" spans="1:6" ht="18.75">
      <c r="A22" s="62" t="s">
        <v>165</v>
      </c>
      <c r="B22" s="46"/>
      <c r="C22" s="46"/>
      <c r="D22" s="46"/>
      <c r="E22" s="46"/>
      <c r="F22" s="47"/>
    </row>
    <row r="23" spans="1:6" ht="56.25">
      <c r="A23" s="6">
        <v>1</v>
      </c>
      <c r="B23" s="6" t="s">
        <v>121</v>
      </c>
      <c r="C23" s="45">
        <v>7.002</v>
      </c>
      <c r="D23" s="9">
        <v>4</v>
      </c>
      <c r="E23" s="45">
        <f>(SUM(C23:D23))/2</f>
        <v>5.5009999999999994</v>
      </c>
      <c r="F23" s="10">
        <v>12</v>
      </c>
    </row>
    <row r="24" spans="1:6" ht="56.25">
      <c r="A24" s="6">
        <v>2</v>
      </c>
      <c r="B24" s="6" t="s">
        <v>122</v>
      </c>
      <c r="C24" s="45">
        <v>6.768</v>
      </c>
      <c r="D24" s="9">
        <v>5</v>
      </c>
      <c r="E24" s="45">
        <f aca="true" t="shared" si="1" ref="E24:E39">(SUM(C24:D24))/2</f>
        <v>5.884</v>
      </c>
      <c r="F24" s="10">
        <v>5</v>
      </c>
    </row>
    <row r="25" spans="1:6" ht="56.25">
      <c r="A25" s="6">
        <v>3</v>
      </c>
      <c r="B25" s="6" t="s">
        <v>123</v>
      </c>
      <c r="C25" s="45">
        <v>6.839</v>
      </c>
      <c r="D25" s="9">
        <v>4</v>
      </c>
      <c r="E25" s="45">
        <f t="shared" si="1"/>
        <v>5.4195</v>
      </c>
      <c r="F25" s="10">
        <v>15</v>
      </c>
    </row>
    <row r="26" spans="1:6" ht="56.25">
      <c r="A26" s="6">
        <v>4</v>
      </c>
      <c r="B26" s="6" t="s">
        <v>124</v>
      </c>
      <c r="C26" s="45">
        <v>6.928</v>
      </c>
      <c r="D26" s="9">
        <v>4</v>
      </c>
      <c r="E26" s="45">
        <f t="shared" si="1"/>
        <v>5.464</v>
      </c>
      <c r="F26" s="10">
        <v>14</v>
      </c>
    </row>
    <row r="27" spans="1:6" ht="56.25">
      <c r="A27" s="6">
        <v>5</v>
      </c>
      <c r="B27" s="6" t="s">
        <v>125</v>
      </c>
      <c r="C27" s="45">
        <v>7.191</v>
      </c>
      <c r="D27" s="9">
        <v>5</v>
      </c>
      <c r="E27" s="45">
        <f t="shared" si="1"/>
        <v>6.0954999999999995</v>
      </c>
      <c r="F27" s="11" t="s">
        <v>280</v>
      </c>
    </row>
    <row r="28" spans="1:6" ht="56.25">
      <c r="A28" s="6">
        <v>6</v>
      </c>
      <c r="B28" s="6" t="s">
        <v>126</v>
      </c>
      <c r="C28" s="45">
        <v>7.155</v>
      </c>
      <c r="D28" s="9">
        <v>3</v>
      </c>
      <c r="E28" s="45">
        <f t="shared" si="1"/>
        <v>5.077500000000001</v>
      </c>
      <c r="F28" s="10">
        <v>17</v>
      </c>
    </row>
    <row r="29" spans="1:6" ht="56.25">
      <c r="A29" s="6">
        <v>7</v>
      </c>
      <c r="B29" s="6" t="s">
        <v>127</v>
      </c>
      <c r="C29" s="45">
        <v>7.04</v>
      </c>
      <c r="D29" s="9">
        <v>4</v>
      </c>
      <c r="E29" s="45">
        <f t="shared" si="1"/>
        <v>5.52</v>
      </c>
      <c r="F29" s="10">
        <v>10</v>
      </c>
    </row>
    <row r="30" spans="1:6" ht="56.25">
      <c r="A30" s="6">
        <v>8</v>
      </c>
      <c r="B30" s="6" t="s">
        <v>128</v>
      </c>
      <c r="C30" s="45">
        <v>7.023</v>
      </c>
      <c r="D30" s="9">
        <v>4</v>
      </c>
      <c r="E30" s="45">
        <f t="shared" si="1"/>
        <v>5.5115</v>
      </c>
      <c r="F30" s="10">
        <v>11</v>
      </c>
    </row>
    <row r="31" spans="1:6" ht="56.25">
      <c r="A31" s="6">
        <v>9</v>
      </c>
      <c r="B31" s="6" t="s">
        <v>129</v>
      </c>
      <c r="C31" s="45">
        <v>6.961</v>
      </c>
      <c r="D31" s="9">
        <v>5</v>
      </c>
      <c r="E31" s="45">
        <f t="shared" si="1"/>
        <v>5.9805</v>
      </c>
      <c r="F31" s="10">
        <v>4</v>
      </c>
    </row>
    <row r="32" spans="1:6" ht="56.25">
      <c r="A32" s="6">
        <v>10</v>
      </c>
      <c r="B32" s="6" t="s">
        <v>130</v>
      </c>
      <c r="C32" s="45">
        <v>6.552</v>
      </c>
      <c r="D32" s="9">
        <v>4</v>
      </c>
      <c r="E32" s="45">
        <f t="shared" si="1"/>
        <v>5.276</v>
      </c>
      <c r="F32" s="10">
        <v>16</v>
      </c>
    </row>
    <row r="33" spans="1:6" ht="56.25">
      <c r="A33" s="6">
        <v>11</v>
      </c>
      <c r="B33" s="6" t="s">
        <v>131</v>
      </c>
      <c r="C33" s="45">
        <v>7.136</v>
      </c>
      <c r="D33" s="9">
        <v>4</v>
      </c>
      <c r="E33" s="45">
        <f t="shared" si="1"/>
        <v>5.568</v>
      </c>
      <c r="F33" s="10">
        <v>6</v>
      </c>
    </row>
    <row r="34" spans="1:6" ht="56.25">
      <c r="A34" s="6">
        <v>12</v>
      </c>
      <c r="B34" s="6" t="s">
        <v>132</v>
      </c>
      <c r="C34" s="45">
        <v>7.058</v>
      </c>
      <c r="D34" s="9">
        <v>4</v>
      </c>
      <c r="E34" s="45">
        <f t="shared" si="1"/>
        <v>5.529</v>
      </c>
      <c r="F34" s="10">
        <v>9</v>
      </c>
    </row>
    <row r="35" spans="1:6" ht="56.25">
      <c r="A35" s="6">
        <v>13</v>
      </c>
      <c r="B35" s="6" t="s">
        <v>133</v>
      </c>
      <c r="C35" s="45">
        <v>7.144</v>
      </c>
      <c r="D35" s="9">
        <v>4</v>
      </c>
      <c r="E35" s="45">
        <f t="shared" si="1"/>
        <v>5.572</v>
      </c>
      <c r="F35" s="10">
        <v>7</v>
      </c>
    </row>
    <row r="36" spans="1:6" ht="56.25">
      <c r="A36" s="6">
        <v>14</v>
      </c>
      <c r="B36" s="6" t="s">
        <v>134</v>
      </c>
      <c r="C36" s="45">
        <v>7.135</v>
      </c>
      <c r="D36" s="9">
        <v>5</v>
      </c>
      <c r="E36" s="45">
        <f t="shared" si="1"/>
        <v>6.0675</v>
      </c>
      <c r="F36" s="11" t="s">
        <v>281</v>
      </c>
    </row>
    <row r="37" spans="1:6" ht="56.25">
      <c r="A37" s="6">
        <v>15</v>
      </c>
      <c r="B37" s="6" t="s">
        <v>135</v>
      </c>
      <c r="C37" s="45">
        <v>6.913</v>
      </c>
      <c r="D37" s="9">
        <v>4</v>
      </c>
      <c r="E37" s="45">
        <f t="shared" si="1"/>
        <v>5.4565</v>
      </c>
      <c r="F37" s="10">
        <v>13</v>
      </c>
    </row>
    <row r="38" spans="1:6" ht="56.25">
      <c r="A38" s="6">
        <v>16</v>
      </c>
      <c r="B38" s="6" t="s">
        <v>136</v>
      </c>
      <c r="C38" s="45">
        <v>7.082</v>
      </c>
      <c r="D38" s="9">
        <v>4</v>
      </c>
      <c r="E38" s="45">
        <f t="shared" si="1"/>
        <v>5.541</v>
      </c>
      <c r="F38" s="10">
        <v>8</v>
      </c>
    </row>
    <row r="39" spans="1:6" ht="56.25">
      <c r="A39" s="6">
        <v>17</v>
      </c>
      <c r="B39" s="6" t="s">
        <v>166</v>
      </c>
      <c r="C39" s="45">
        <v>7.297</v>
      </c>
      <c r="D39" s="9">
        <v>5</v>
      </c>
      <c r="E39" s="45">
        <f t="shared" si="1"/>
        <v>6.1485</v>
      </c>
      <c r="F39" s="11" t="s">
        <v>282</v>
      </c>
    </row>
    <row r="40" spans="1:6" ht="18.75">
      <c r="A40" s="62" t="s">
        <v>167</v>
      </c>
      <c r="B40" s="46"/>
      <c r="C40" s="46"/>
      <c r="D40" s="46"/>
      <c r="E40" s="46"/>
      <c r="F40" s="47"/>
    </row>
    <row r="41" spans="1:6" ht="37.5">
      <c r="A41" s="6">
        <v>1</v>
      </c>
      <c r="B41" s="6" t="s">
        <v>138</v>
      </c>
      <c r="C41" s="45">
        <v>6.239</v>
      </c>
      <c r="D41" s="9">
        <v>5</v>
      </c>
      <c r="E41" s="45">
        <f>(C41+D41)/2</f>
        <v>5.6195</v>
      </c>
      <c r="F41" s="10">
        <v>6</v>
      </c>
    </row>
    <row r="42" spans="1:6" ht="56.25">
      <c r="A42" s="6">
        <v>2</v>
      </c>
      <c r="B42" s="6" t="s">
        <v>139</v>
      </c>
      <c r="C42" s="45">
        <v>7.041</v>
      </c>
      <c r="D42" s="9">
        <v>5</v>
      </c>
      <c r="E42" s="45">
        <f aca="true" t="shared" si="2" ref="E42:E54">(C42+D42)/2</f>
        <v>6.0205</v>
      </c>
      <c r="F42" s="10">
        <v>4</v>
      </c>
    </row>
    <row r="43" spans="1:6" ht="56.25">
      <c r="A43" s="6">
        <v>3</v>
      </c>
      <c r="B43" s="6" t="s">
        <v>168</v>
      </c>
      <c r="C43" s="45">
        <v>6.101</v>
      </c>
      <c r="D43" s="9">
        <v>4</v>
      </c>
      <c r="E43" s="45">
        <f t="shared" si="2"/>
        <v>5.0504999999999995</v>
      </c>
      <c r="F43" s="10" t="s">
        <v>283</v>
      </c>
    </row>
    <row r="44" spans="1:6" ht="37.5">
      <c r="A44" s="6">
        <v>4</v>
      </c>
      <c r="B44" s="6" t="s">
        <v>141</v>
      </c>
      <c r="C44" s="45">
        <v>7.109</v>
      </c>
      <c r="D44" s="9">
        <v>5</v>
      </c>
      <c r="E44" s="45">
        <f t="shared" si="2"/>
        <v>6.0545</v>
      </c>
      <c r="F44" s="11" t="s">
        <v>281</v>
      </c>
    </row>
    <row r="45" spans="1:6" ht="37.5">
      <c r="A45" s="6">
        <v>5</v>
      </c>
      <c r="B45" s="6" t="s">
        <v>142</v>
      </c>
      <c r="C45" s="45">
        <v>6.648</v>
      </c>
      <c r="D45" s="9">
        <v>4</v>
      </c>
      <c r="E45" s="45">
        <f t="shared" si="2"/>
        <v>5.324</v>
      </c>
      <c r="F45" s="10">
        <v>8</v>
      </c>
    </row>
    <row r="46" spans="1:6" ht="37.5">
      <c r="A46" s="6">
        <v>6</v>
      </c>
      <c r="B46" s="6" t="s">
        <v>143</v>
      </c>
      <c r="C46" s="45">
        <v>6.829</v>
      </c>
      <c r="D46" s="9">
        <v>4</v>
      </c>
      <c r="E46" s="45">
        <f t="shared" si="2"/>
        <v>5.4145</v>
      </c>
      <c r="F46" s="10">
        <v>7</v>
      </c>
    </row>
    <row r="47" spans="1:6" ht="37.5">
      <c r="A47" s="6">
        <v>7</v>
      </c>
      <c r="B47" s="6" t="s">
        <v>144</v>
      </c>
      <c r="C47" s="45">
        <v>6.416</v>
      </c>
      <c r="D47" s="9">
        <v>4</v>
      </c>
      <c r="E47" s="45">
        <f t="shared" si="2"/>
        <v>5.208</v>
      </c>
      <c r="F47" s="10">
        <v>9</v>
      </c>
    </row>
    <row r="48" spans="1:6" ht="37.5">
      <c r="A48" s="6">
        <v>8</v>
      </c>
      <c r="B48" s="6" t="s">
        <v>145</v>
      </c>
      <c r="C48" s="45">
        <v>6.548</v>
      </c>
      <c r="D48" s="9">
        <v>5</v>
      </c>
      <c r="E48" s="45">
        <f t="shared" si="2"/>
        <v>5.774</v>
      </c>
      <c r="F48" s="10">
        <v>5</v>
      </c>
    </row>
    <row r="49" spans="1:6" ht="37.5">
      <c r="A49" s="6">
        <v>9</v>
      </c>
      <c r="B49" s="6" t="s">
        <v>146</v>
      </c>
      <c r="C49" s="45">
        <v>7.319</v>
      </c>
      <c r="D49" s="9">
        <v>5</v>
      </c>
      <c r="E49" s="45">
        <f t="shared" si="2"/>
        <v>6.1594999999999995</v>
      </c>
      <c r="F49" s="11" t="s">
        <v>280</v>
      </c>
    </row>
    <row r="50" spans="1:6" ht="37.5">
      <c r="A50" s="6">
        <v>10</v>
      </c>
      <c r="B50" s="6" t="s">
        <v>147</v>
      </c>
      <c r="C50" s="45">
        <v>6.521</v>
      </c>
      <c r="D50" s="9">
        <v>3</v>
      </c>
      <c r="E50" s="45">
        <f t="shared" si="2"/>
        <v>4.7605</v>
      </c>
      <c r="F50" s="10">
        <v>12</v>
      </c>
    </row>
    <row r="51" spans="1:6" ht="37.5">
      <c r="A51" s="6">
        <v>11</v>
      </c>
      <c r="B51" s="6" t="s">
        <v>148</v>
      </c>
      <c r="C51" s="45">
        <v>7.109</v>
      </c>
      <c r="D51" s="9">
        <v>5</v>
      </c>
      <c r="E51" s="45">
        <f t="shared" si="2"/>
        <v>6.0545</v>
      </c>
      <c r="F51" s="11" t="s">
        <v>281</v>
      </c>
    </row>
    <row r="52" spans="1:6" ht="37.5">
      <c r="A52" s="6">
        <v>12</v>
      </c>
      <c r="B52" s="6" t="s">
        <v>149</v>
      </c>
      <c r="C52" s="45">
        <v>5.942</v>
      </c>
      <c r="D52" s="9">
        <v>4</v>
      </c>
      <c r="E52" s="45">
        <f t="shared" si="2"/>
        <v>4.971</v>
      </c>
      <c r="F52" s="10">
        <v>10</v>
      </c>
    </row>
    <row r="53" spans="1:6" ht="37.5">
      <c r="A53" s="6">
        <v>13</v>
      </c>
      <c r="B53" s="6" t="s">
        <v>150</v>
      </c>
      <c r="C53" s="45">
        <v>7.414</v>
      </c>
      <c r="D53" s="9">
        <v>5</v>
      </c>
      <c r="E53" s="45">
        <f t="shared" si="2"/>
        <v>6.207</v>
      </c>
      <c r="F53" s="11" t="s">
        <v>282</v>
      </c>
    </row>
    <row r="54" spans="1:6" ht="18.75">
      <c r="A54" s="6">
        <v>14</v>
      </c>
      <c r="B54" s="6" t="s">
        <v>169</v>
      </c>
      <c r="C54" s="45">
        <v>6.601</v>
      </c>
      <c r="D54" s="9">
        <v>3</v>
      </c>
      <c r="E54" s="45">
        <f t="shared" si="2"/>
        <v>4.8004999999999995</v>
      </c>
      <c r="F54" s="10">
        <v>11</v>
      </c>
    </row>
    <row r="55" spans="1:6" ht="18.75">
      <c r="A55" s="62" t="s">
        <v>170</v>
      </c>
      <c r="B55" s="46"/>
      <c r="C55" s="46"/>
      <c r="D55" s="46"/>
      <c r="E55" s="46"/>
      <c r="F55" s="47"/>
    </row>
    <row r="56" spans="1:6" ht="18.75">
      <c r="A56" s="6">
        <v>1</v>
      </c>
      <c r="B56" s="6" t="s">
        <v>152</v>
      </c>
      <c r="C56" s="45">
        <v>7.234</v>
      </c>
      <c r="D56" s="9">
        <v>5</v>
      </c>
      <c r="E56" s="45">
        <f>(C56+D56)/2</f>
        <v>6.117</v>
      </c>
      <c r="F56" s="3" t="s">
        <v>282</v>
      </c>
    </row>
    <row r="57" spans="1:6" ht="37.5">
      <c r="A57" s="6">
        <v>2</v>
      </c>
      <c r="B57" s="6" t="s">
        <v>153</v>
      </c>
      <c r="C57" s="45">
        <v>6.823</v>
      </c>
      <c r="D57" s="9">
        <v>4</v>
      </c>
      <c r="E57" s="45">
        <f aca="true" t="shared" si="3" ref="E57:E72">(C57+D57)/2</f>
        <v>5.4115</v>
      </c>
      <c r="F57" s="6">
        <v>5</v>
      </c>
    </row>
    <row r="58" spans="1:6" ht="56.25">
      <c r="A58" s="6">
        <v>3</v>
      </c>
      <c r="B58" s="6" t="s">
        <v>154</v>
      </c>
      <c r="C58" s="45">
        <v>7.275</v>
      </c>
      <c r="D58" s="9">
        <v>3</v>
      </c>
      <c r="E58" s="45">
        <f t="shared" si="3"/>
        <v>5.1375</v>
      </c>
      <c r="F58" s="6">
        <v>8</v>
      </c>
    </row>
    <row r="59" spans="1:6" ht="56.25">
      <c r="A59" s="6">
        <v>4</v>
      </c>
      <c r="B59" s="6" t="s">
        <v>171</v>
      </c>
      <c r="C59" s="45">
        <v>7.351</v>
      </c>
      <c r="D59" s="9">
        <v>4</v>
      </c>
      <c r="E59" s="45">
        <f t="shared" si="3"/>
        <v>5.6754999999999995</v>
      </c>
      <c r="F59" s="3" t="s">
        <v>280</v>
      </c>
    </row>
    <row r="60" spans="1:6" ht="56.25">
      <c r="A60" s="6">
        <v>5</v>
      </c>
      <c r="B60" s="6" t="s">
        <v>155</v>
      </c>
      <c r="C60" s="45">
        <v>7.298</v>
      </c>
      <c r="D60" s="9">
        <v>4</v>
      </c>
      <c r="E60" s="45">
        <f t="shared" si="3"/>
        <v>5.649</v>
      </c>
      <c r="F60" s="3" t="s">
        <v>281</v>
      </c>
    </row>
    <row r="61" spans="1:6" ht="37.5">
      <c r="A61" s="6">
        <v>6</v>
      </c>
      <c r="B61" s="6" t="s">
        <v>156</v>
      </c>
      <c r="C61" s="45">
        <v>7.298</v>
      </c>
      <c r="D61" s="9">
        <v>4</v>
      </c>
      <c r="E61" s="45">
        <f t="shared" si="3"/>
        <v>5.649</v>
      </c>
      <c r="F61" s="3" t="s">
        <v>281</v>
      </c>
    </row>
    <row r="62" spans="1:6" ht="37.5">
      <c r="A62" s="6">
        <v>7</v>
      </c>
      <c r="B62" s="6" t="s">
        <v>157</v>
      </c>
      <c r="C62" s="45">
        <v>6.793</v>
      </c>
      <c r="D62" s="9">
        <v>4</v>
      </c>
      <c r="E62" s="45">
        <f t="shared" si="3"/>
        <v>5.3965</v>
      </c>
      <c r="F62" s="6">
        <v>6</v>
      </c>
    </row>
    <row r="63" spans="1:6" ht="37.5">
      <c r="A63" s="6">
        <v>8</v>
      </c>
      <c r="B63" s="6" t="s">
        <v>158</v>
      </c>
      <c r="C63" s="45">
        <v>7.268</v>
      </c>
      <c r="D63" s="9">
        <v>3</v>
      </c>
      <c r="E63" s="45">
        <f t="shared" si="3"/>
        <v>5.134</v>
      </c>
      <c r="F63" s="6">
        <v>9</v>
      </c>
    </row>
    <row r="64" spans="1:6" ht="37.5">
      <c r="A64" s="6">
        <v>9</v>
      </c>
      <c r="B64" s="6" t="s">
        <v>159</v>
      </c>
      <c r="C64" s="45">
        <v>7.231</v>
      </c>
      <c r="D64" s="9">
        <v>4</v>
      </c>
      <c r="E64" s="45">
        <f t="shared" si="3"/>
        <v>5.6155</v>
      </c>
      <c r="F64" s="6">
        <v>4</v>
      </c>
    </row>
    <row r="65" spans="1:6" ht="37.5">
      <c r="A65" s="6">
        <v>10</v>
      </c>
      <c r="B65" s="6" t="s">
        <v>172</v>
      </c>
      <c r="C65" s="45">
        <v>7.339</v>
      </c>
      <c r="D65" s="9">
        <v>3</v>
      </c>
      <c r="E65" s="45">
        <f t="shared" si="3"/>
        <v>5.1695</v>
      </c>
      <c r="F65" s="6">
        <v>7</v>
      </c>
    </row>
    <row r="66" spans="1:6" ht="18.75">
      <c r="A66" s="62" t="s">
        <v>173</v>
      </c>
      <c r="B66" s="46"/>
      <c r="C66" s="46"/>
      <c r="D66" s="46"/>
      <c r="E66" s="46"/>
      <c r="F66" s="47"/>
    </row>
    <row r="67" spans="1:6" ht="63.75" customHeight="1">
      <c r="A67" s="6">
        <v>1</v>
      </c>
      <c r="B67" s="6" t="s">
        <v>137</v>
      </c>
      <c r="C67" s="45">
        <v>6.943</v>
      </c>
      <c r="D67" s="9">
        <v>5</v>
      </c>
      <c r="E67" s="45">
        <f t="shared" si="3"/>
        <v>5.9715</v>
      </c>
      <c r="F67" s="6" t="s">
        <v>283</v>
      </c>
    </row>
    <row r="68" spans="1:6" ht="95.25" customHeight="1">
      <c r="A68" s="6">
        <v>2</v>
      </c>
      <c r="B68" s="6" t="s">
        <v>174</v>
      </c>
      <c r="C68" s="45">
        <v>6.71</v>
      </c>
      <c r="D68" s="9">
        <v>3</v>
      </c>
      <c r="E68" s="45">
        <f t="shared" si="3"/>
        <v>4.855</v>
      </c>
      <c r="F68" s="6">
        <v>5</v>
      </c>
    </row>
    <row r="69" spans="1:6" ht="76.5" customHeight="1">
      <c r="A69" s="6">
        <v>3</v>
      </c>
      <c r="B69" s="6" t="s">
        <v>175</v>
      </c>
      <c r="C69" s="45">
        <v>6.821</v>
      </c>
      <c r="D69" s="9">
        <v>4</v>
      </c>
      <c r="E69" s="45">
        <f t="shared" si="3"/>
        <v>5.4105</v>
      </c>
      <c r="F69" s="3" t="s">
        <v>281</v>
      </c>
    </row>
    <row r="70" spans="1:6" ht="75">
      <c r="A70" s="6">
        <v>4</v>
      </c>
      <c r="B70" s="6" t="s">
        <v>176</v>
      </c>
      <c r="C70" s="45">
        <v>7.265</v>
      </c>
      <c r="D70" s="9">
        <v>4</v>
      </c>
      <c r="E70" s="45">
        <f t="shared" si="3"/>
        <v>5.6325</v>
      </c>
      <c r="F70" s="3" t="s">
        <v>280</v>
      </c>
    </row>
    <row r="71" spans="1:6" ht="56.25">
      <c r="A71" s="6">
        <v>5</v>
      </c>
      <c r="B71" s="2" t="s">
        <v>203</v>
      </c>
      <c r="C71" s="45">
        <v>6.91</v>
      </c>
      <c r="D71" s="9">
        <v>5</v>
      </c>
      <c r="E71" s="45">
        <f t="shared" si="3"/>
        <v>5.955</v>
      </c>
      <c r="F71" s="3" t="s">
        <v>282</v>
      </c>
    </row>
    <row r="72" spans="1:6" ht="56.25">
      <c r="A72" s="6">
        <v>6</v>
      </c>
      <c r="B72" s="6" t="s">
        <v>177</v>
      </c>
      <c r="C72" s="45">
        <v>6.704</v>
      </c>
      <c r="D72" s="9">
        <v>4</v>
      </c>
      <c r="E72" s="45">
        <f t="shared" si="3"/>
        <v>5.352</v>
      </c>
      <c r="F72" s="6">
        <v>4</v>
      </c>
    </row>
  </sheetData>
  <sheetProtection/>
  <mergeCells count="6">
    <mergeCell ref="A55:F55"/>
    <mergeCell ref="A66:F66"/>
    <mergeCell ref="A1:F1"/>
    <mergeCell ref="A4:F4"/>
    <mergeCell ref="A22:F22"/>
    <mergeCell ref="A40:F40"/>
  </mergeCells>
  <printOptions/>
  <pageMargins left="0.7" right="0.7" top="0.75" bottom="0.75" header="0.3" footer="0.3"/>
  <pageSetup fitToHeight="0" fitToWidth="1" horizontalDpi="600" verticalDpi="600" orientation="portrait" paperSize="9" scale="71" r:id="rId1"/>
  <rowBreaks count="5" manualBreakCount="5">
    <brk id="14" max="255" man="1"/>
    <brk id="21" max="255" man="1"/>
    <brk id="39" max="255" man="1"/>
    <brk id="54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Независимая оценка качества работы учреждений  за  2018 год</dc:title>
  <dc:subject/>
  <dc:creator>Мария_Владимировна</dc:creator>
  <cp:keywords/>
  <dc:description/>
  <cp:lastModifiedBy>admin</cp:lastModifiedBy>
  <cp:lastPrinted>2019-01-23T12:18:44Z</cp:lastPrinted>
  <dcterms:created xsi:type="dcterms:W3CDTF">2013-07-24T06:55:03Z</dcterms:created>
  <dcterms:modified xsi:type="dcterms:W3CDTF">2019-04-02T12:18:41Z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XXJ7TYMEEKJ2-4340-189</vt:lpwstr>
  </property>
  <property fmtid="{D5CDD505-2E9C-101B-9397-08002B2CF9AE}" pid="4" name="_dlc_DocIdItemGu">
    <vt:lpwstr>da0f0ce9-3357-4fd4-893f-5533fdb25543</vt:lpwstr>
  </property>
  <property fmtid="{D5CDD505-2E9C-101B-9397-08002B2CF9AE}" pid="5" name="_dlc_DocIdU">
    <vt:lpwstr>https://vip.gov.mari.ru/minsoc/di_karligan/_layouts/DocIdRedir.aspx?ID=XXJ7TYMEEKJ2-4340-189, XXJ7TYMEEKJ2-4340-189</vt:lpwstr>
  </property>
</Properties>
</file>