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  <sheet name="Таблица 2.1" sheetId="3" r:id="rId3"/>
    <sheet name="Таблицы 3, 4" sheetId="4" r:id="rId4"/>
  </sheets>
  <definedNames>
    <definedName name="_xlnm.Print_Titles" localSheetId="0">'Таблица 1'!$10:$10</definedName>
    <definedName name="_xlnm.Print_Titles" localSheetId="1">'Таблица 2'!$13:$13</definedName>
    <definedName name="_xlnm.Print_Titles" localSheetId="2">'Таблица 2.1'!$14:$14</definedName>
    <definedName name="_xlnm.Print_Titles" localSheetId="3">'Таблицы 3, 4'!$9:$9</definedName>
    <definedName name="_xlnm.Print_Area" localSheetId="0">'Таблица 1'!$A$1:$C$98</definedName>
    <definedName name="_xlnm.Print_Area" localSheetId="1">'Таблица 2'!$A$1:$J$64</definedName>
    <definedName name="_xlnm.Print_Area" localSheetId="2">'Таблица 2.1'!$A$1:$S$40</definedName>
    <definedName name="_xlnm.Print_Area" localSheetId="3">'Таблицы 3, 4'!$A$1:$C$39</definedName>
  </definedNames>
  <calcPr fullCalcOnLoad="1"/>
</workbook>
</file>

<file path=xl/sharedStrings.xml><?xml version="1.0" encoding="utf-8"?>
<sst xmlns="http://schemas.openxmlformats.org/spreadsheetml/2006/main" count="449" uniqueCount="300">
  <si>
    <t>№ п/п</t>
  </si>
  <si>
    <t>Наименование показателя</t>
  </si>
  <si>
    <t>Сумма, рублей</t>
  </si>
  <si>
    <t>Таблица 1</t>
  </si>
  <si>
    <t>из них:</t>
  </si>
  <si>
    <t>1.</t>
  </si>
  <si>
    <t>Нефинансовые активы, всего</t>
  </si>
  <si>
    <t>в том числе:</t>
  </si>
  <si>
    <t>Остаточная стоимость недвижимого государственного имущества</t>
  </si>
  <si>
    <t>1.1.</t>
  </si>
  <si>
    <t>1.2.</t>
  </si>
  <si>
    <t>Стоимость имущества, закреплённого собственником
имущества за государственным бюджетным (автономным) учреждением на праве оперативного управления</t>
  </si>
  <si>
    <t>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</si>
  <si>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</si>
  <si>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</si>
  <si>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1.1.1.</t>
  </si>
  <si>
    <t>1.1.2.</t>
  </si>
  <si>
    <t>1.1.3.</t>
  </si>
  <si>
    <t>1.1.4.</t>
  </si>
  <si>
    <t>1.2.1.</t>
  </si>
  <si>
    <t>1.2.2.</t>
  </si>
  <si>
    <t>2.</t>
  </si>
  <si>
    <t>Финансовые активы, всего</t>
  </si>
  <si>
    <t>2.1.</t>
  </si>
  <si>
    <t>Денежные средства учреждения на счетах</t>
  </si>
  <si>
    <t>Денежные средства учреждения, размещенные на депозиты 
в кредитной организации</t>
  </si>
  <si>
    <t>Иные финансовые инструменты</t>
  </si>
  <si>
    <t xml:space="preserve">По выданным авансам на услуги связи </t>
  </si>
  <si>
    <t>По выданным авансам на транспортные  услуги</t>
  </si>
  <si>
    <t>По выданным авансам на коммунальные  услуги</t>
  </si>
  <si>
    <t xml:space="preserve">По выданным авансам на услуги по содержанию имущества  </t>
  </si>
  <si>
    <t>По выданным авансам на прочие услуги</t>
  </si>
  <si>
    <t xml:space="preserve">По выданным авансам на прочие расходы     </t>
  </si>
  <si>
    <t>Дебиторская задолженность по выданным авансам, полученным за счет средств республиканского бюджета, всего</t>
  </si>
  <si>
    <t>Дебиторская задолженность по доходам, полученным за счет средств республиканского бюджета</t>
  </si>
  <si>
    <t>Дебиторская задолженность по выданным  авансам за счет доходов, полученных от платной и иной приносящей доход деятельности, всего</t>
  </si>
  <si>
    <t>Обязательства, всего</t>
  </si>
  <si>
    <t>3.</t>
  </si>
  <si>
    <t>3.1.</t>
  </si>
  <si>
    <t>3.2.</t>
  </si>
  <si>
    <t>Кредиторская задолженность по расчетам с поставщиками 
и подрядчиками за счет средств республиканского бюджета,   всего:</t>
  </si>
  <si>
    <t xml:space="preserve">По оплате услуг связи               </t>
  </si>
  <si>
    <t xml:space="preserve">По оплате транспортных услуг        </t>
  </si>
  <si>
    <t xml:space="preserve">По оплате коммунальных услуг         </t>
  </si>
  <si>
    <t xml:space="preserve">По оплате услуг по содержанию имущества       </t>
  </si>
  <si>
    <t xml:space="preserve">По оплате прочих услуг              </t>
  </si>
  <si>
    <t xml:space="preserve">По приобретению основных средств    </t>
  </si>
  <si>
    <t xml:space="preserve">По приобретению нематериальных активов      </t>
  </si>
  <si>
    <t xml:space="preserve">По приобретению непроизведенных активов    </t>
  </si>
  <si>
    <t>По приобретению материальных запасов</t>
  </si>
  <si>
    <t xml:space="preserve">По оплате прочих расходов          </t>
  </si>
  <si>
    <t xml:space="preserve">По платежам в бюджет               </t>
  </si>
  <si>
    <t xml:space="preserve">По прочим расчетам с кредиторами   </t>
  </si>
  <si>
    <t>2.2.</t>
  </si>
  <si>
    <t>2.3.</t>
  </si>
  <si>
    <t>2.4.</t>
  </si>
  <si>
    <t>3.2.1.</t>
  </si>
  <si>
    <t>3.2.2.</t>
  </si>
  <si>
    <t>3.2.3.</t>
  </si>
  <si>
    <t>Всего:</t>
  </si>
  <si>
    <t>Таблица 2</t>
  </si>
  <si>
    <t>Код строки</t>
  </si>
  <si>
    <t>субсидии на осуществление капитальных вложений</t>
  </si>
  <si>
    <t>всего</t>
  </si>
  <si>
    <t>из них гранты</t>
  </si>
  <si>
    <t xml:space="preserve">Объем финансового обеспечения, рублей </t>
  </si>
  <si>
    <t>Наименование
показателя</t>
  </si>
  <si>
    <t>Дебиторская задолженность по доходам, полученных от платной и иной приносящей доход деятельности</t>
  </si>
  <si>
    <t>Объем публичных обязательств, всего:</t>
  </si>
  <si>
    <t>X</t>
  </si>
  <si>
    <t>субсидии 
на иные цели</t>
  </si>
  <si>
    <t>Таблица 2.1</t>
  </si>
  <si>
    <t>Год начала закупки</t>
  </si>
  <si>
    <t>Сумма выплат по расходам на закупку товаров, работ и услуг, рублей</t>
  </si>
  <si>
    <t>Всего на закупки:</t>
  </si>
  <si>
    <t>Выплаты по расходам на закупку товаров, работ, услуг всего:</t>
  </si>
  <si>
    <t>0001</t>
  </si>
  <si>
    <t xml:space="preserve">в том числе: </t>
  </si>
  <si>
    <t>на оплату контрактов заключенных до начала очередного финансового года:</t>
  </si>
  <si>
    <t>на закупку товаров работ, услуг 
по году начала закупки:</t>
  </si>
  <si>
    <t xml:space="preserve">Сведения о средствах, поступающих </t>
  </si>
  <si>
    <t xml:space="preserve">во временное распоряжение учреждения </t>
  </si>
  <si>
    <t>(очередной финансовый год)</t>
  </si>
  <si>
    <t>Таблица 3</t>
  </si>
  <si>
    <t>Код
строки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</si>
  <si>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</si>
  <si>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</si>
  <si>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</si>
  <si>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</si>
  <si>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</si>
  <si>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</si>
  <si>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</si>
  <si>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</si>
  <si>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</si>
  <si>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</si>
  <si>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</si>
  <si>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</si>
  <si>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2.1.1.</t>
  </si>
  <si>
    <t>2.1.2.</t>
  </si>
  <si>
    <t>Общая балансовая стоимость недвижимого государственного имущества, всего</t>
  </si>
  <si>
    <t>Дебиторская задолженность по доходам, всего:</t>
  </si>
  <si>
    <t>Денежные средства учреждения, всего:</t>
  </si>
  <si>
    <t>2.3.1.</t>
  </si>
  <si>
    <t>2.3.2.</t>
  </si>
  <si>
    <t>Дебиторская задолженность по расходам, всего:</t>
  </si>
  <si>
    <t>2.4.1.</t>
  </si>
  <si>
    <t>2.4.2.</t>
  </si>
  <si>
    <t>2.4.1.1.</t>
  </si>
  <si>
    <t>2.4.1.2.</t>
  </si>
  <si>
    <t>2.4.1.3.</t>
  </si>
  <si>
    <t>2.4.1.4.</t>
  </si>
  <si>
    <t>2.4.1.5.</t>
  </si>
  <si>
    <t>2.4.1.6.</t>
  </si>
  <si>
    <t>2.4.1.7.</t>
  </si>
  <si>
    <t>2.4.1.8.</t>
  </si>
  <si>
    <t>2.4.1.9.</t>
  </si>
  <si>
    <t>2.4.1.10.</t>
  </si>
  <si>
    <t>2.4.2.2.</t>
  </si>
  <si>
    <t>2.4.2.3.</t>
  </si>
  <si>
    <t>2.4.2.4.</t>
  </si>
  <si>
    <t>2.4.2.5.</t>
  </si>
  <si>
    <t>2.4.2.6.</t>
  </si>
  <si>
    <t>2.4.2.7.</t>
  </si>
  <si>
    <t>2.4.2.8.</t>
  </si>
  <si>
    <t>2.4.2.9.</t>
  </si>
  <si>
    <t>2.4.2.1.</t>
  </si>
  <si>
    <t>2.4.2.10.</t>
  </si>
  <si>
    <t>Долговые обязательства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</si>
  <si>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</si>
  <si>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</si>
  <si>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</si>
  <si>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</si>
  <si>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</si>
  <si>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</si>
  <si>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</si>
  <si>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</si>
  <si>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</si>
  <si>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</si>
  <si>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</si>
  <si>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</si>
  <si>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3.2.1.13.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</si>
  <si>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</si>
  <si>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</si>
  <si>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</si>
  <si>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</si>
  <si>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</si>
  <si>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</si>
  <si>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</si>
  <si>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</si>
  <si>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3.2.2.1.</t>
  </si>
  <si>
    <t>3.2.2.10.</t>
  </si>
  <si>
    <t>3.2.2.11.</t>
  </si>
  <si>
    <t>3.2.2.12.</t>
  </si>
  <si>
    <t>3.2.2.13.</t>
  </si>
  <si>
    <t>Кредиторская задолженность, всего:</t>
  </si>
  <si>
    <t>Кредиторская задолженность по расчетам с поставщиками 
и подрядчиками за счет доходов, полученных от платной 
и иной приносящей доход деятельности, всего:</t>
  </si>
  <si>
    <t>Поступления 
от доходов, всего:</t>
  </si>
  <si>
    <t>средства обязательного медицинского страхования</t>
  </si>
  <si>
    <t>поступления 
от оказания услуг (выполнения работ) 
на платной основе 
и от иной приносящей доход деятельности</t>
  </si>
  <si>
    <t>доходы от собственности</t>
  </si>
  <si>
    <t>доходы от штрафов, 
пеней, иных сумм принудительного изъятия</t>
  </si>
  <si>
    <t>иные субсидии, предоставленные 
из бюджета</t>
  </si>
  <si>
    <t>прочие доходы</t>
  </si>
  <si>
    <t>Выплаты 
по расходам, всего:</t>
  </si>
  <si>
    <t>выплаты персоналу всего:</t>
  </si>
  <si>
    <t>социальные и иные 
выплаты населению, всего: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</si>
  <si>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</si>
  <si>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</si>
  <si>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</si>
  <si>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</si>
  <si>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</si>
  <si>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</si>
  <si>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</si>
  <si>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
на конец года</t>
  </si>
  <si>
    <t>Остаток средств 
на начало года</t>
  </si>
  <si>
    <t>Руководитель государственного 
бюджетного (автономного) учреждения</t>
  </si>
  <si>
    <t>_________</t>
  </si>
  <si>
    <t>(подпись)</t>
  </si>
  <si>
    <t xml:space="preserve">             (расшифровка подписи)</t>
  </si>
  <si>
    <t>211 - заработная плата</t>
  </si>
  <si>
    <t>212 - прочие выплаты</t>
  </si>
  <si>
    <t>290 - прочие расходы</t>
  </si>
  <si>
    <t>221 - услуги связи</t>
  </si>
  <si>
    <t>222 - транспортные услуги</t>
  </si>
  <si>
    <t>223 - коммунальные услуги</t>
  </si>
  <si>
    <t>224 - арендная плата за пользование имуществом</t>
  </si>
  <si>
    <t>225 - работы, услуги по
содержанию имущества</t>
  </si>
  <si>
    <t>226 - прочие работы, услуги</t>
  </si>
  <si>
    <t>310 - увеличение стоимости основных средств</t>
  </si>
  <si>
    <t>340 - увеличение стоимости материальных запасов</t>
  </si>
  <si>
    <t>530 - увеличение стоимости 
акций и иных форм участия в капитале</t>
  </si>
  <si>
    <t>1001.1</t>
  </si>
  <si>
    <t>1001.2</t>
  </si>
  <si>
    <t>1001.3</t>
  </si>
  <si>
    <t>1001.4</t>
  </si>
  <si>
    <t>1001.5</t>
  </si>
  <si>
    <t>1001.6</t>
  </si>
  <si>
    <t>1001.7</t>
  </si>
  <si>
    <t>1001.8</t>
  </si>
  <si>
    <t>1001.9</t>
  </si>
  <si>
    <t>1001.10</t>
  </si>
  <si>
    <t>2001.1</t>
  </si>
  <si>
    <t>2001.2</t>
  </si>
  <si>
    <t>2001.3</t>
  </si>
  <si>
    <t>2001.4</t>
  </si>
  <si>
    <t>2001.5</t>
  </si>
  <si>
    <t>2001.6</t>
  </si>
  <si>
    <t>2001.7</t>
  </si>
  <si>
    <t>2001.8</t>
  </si>
  <si>
    <t>2001.9</t>
  </si>
  <si>
    <t>2001.10</t>
  </si>
  <si>
    <t>в соответствии с Федеральным законом от 5 апреля 2013 г. N 44-ФЗ 
"О контрактной системе в сфере закупок товаров, работ, услуг для 
обеспечения государственных и муниципальных нужд"</t>
  </si>
  <si>
    <t>в соответствии с Федеральным законом от 18 июля 2011 г. N 223-ФЗ 
"О закупках товаров, работ, услуг отдельными видами юридических лиц"</t>
  </si>
  <si>
    <t>субсидии 
на иные цели
(только автоносные учреждения)</t>
  </si>
  <si>
    <t>530 - увеличение стоимости 
акций и иных форм участия 
в капитале</t>
  </si>
  <si>
    <t>Просроченная кредиторская задолженность, всего</t>
  </si>
  <si>
    <t>субсидия
на финансовое обеспечение выполнения государственного задания</t>
  </si>
  <si>
    <t>прочие расходы (кроме расходов на закупку товаров, работ, услуг), всего</t>
  </si>
  <si>
    <t>уплата налогов, сборов 
и иных платежей, всего:</t>
  </si>
  <si>
    <t>субсидия 
на финансовое обеспечение выполнения государственного задания</t>
  </si>
  <si>
    <t>262 - пособия 
по социальной помощи населению</t>
  </si>
  <si>
    <t>Стоимость имущества, приобретенного государственным бюджетным (автономным) учреждением за счет доходов, полученных от платной и иной приносящей доход деятельности</t>
  </si>
  <si>
    <t>Стоимость имущества, приобретенного государственным бюджетным (автономным) учреждением за счет выделенных собственников имущества учреждения средств</t>
  </si>
  <si>
    <t>безвозмездные перечисления
организациям</t>
  </si>
  <si>
    <t>безвозмездные поступления 
от наднациональных организаций, правительств иностранных государств, международных финансовых организаций</t>
  </si>
  <si>
    <t>213 - начисления на выплаты 
по оплате труда</t>
  </si>
  <si>
    <t>Ответственный исполнитель</t>
  </si>
  <si>
    <t xml:space="preserve">Показатели финансового состояния </t>
  </si>
  <si>
    <t>(наименование учреждения)</t>
  </si>
  <si>
    <t xml:space="preserve">По выданным авансам на приобретение нематериальных активов                      </t>
  </si>
  <si>
    <t>По выданным авансам на приобретение основных средств</t>
  </si>
  <si>
    <t xml:space="preserve">По выданным авансам на приобретение непроизведенных активов                    </t>
  </si>
  <si>
    <t xml:space="preserve">По выданным авансам на приобретение материальных запасов                       </t>
  </si>
  <si>
    <t>По заработной плате</t>
  </si>
  <si>
    <t>По начислениям на выплаты по оплате труда</t>
  </si>
  <si>
    <t>3.2.1.14.</t>
  </si>
  <si>
    <t>3.2.2.14.</t>
  </si>
  <si>
    <t>Показатели по поступлениям и выплатам</t>
  </si>
  <si>
    <t>доходы от оказания услуг, работ</t>
  </si>
  <si>
    <t>Показатели выплат по расходам на закупку товаров, работ, услуг</t>
  </si>
  <si>
    <t xml:space="preserve"> 120</t>
  </si>
  <si>
    <t xml:space="preserve"> 140</t>
  </si>
  <si>
    <t>152</t>
  </si>
  <si>
    <t xml:space="preserve"> 180</t>
  </si>
  <si>
    <t>111</t>
  </si>
  <si>
    <t xml:space="preserve"> 119</t>
  </si>
  <si>
    <t xml:space="preserve"> 112</t>
  </si>
  <si>
    <t xml:space="preserve"> 851</t>
  </si>
  <si>
    <t xml:space="preserve"> 852</t>
  </si>
  <si>
    <t>244</t>
  </si>
  <si>
    <r>
      <t xml:space="preserve">Код бюджетной 
классификации 
</t>
    </r>
    <r>
      <rPr>
        <sz val="8"/>
        <rFont val="Arial"/>
        <family val="2"/>
      </rPr>
      <t>(по строкам 
110-180, 300-420 указывается КОСГУ,
 по строкам 
210-280 указывается 
код видов расхода)</t>
    </r>
  </si>
  <si>
    <t>поступления от оказания 
услуг (выполнения работ) 
на платной основе 
и от иной приносящей 
доход деятельности</t>
  </si>
  <si>
    <t>субсидии
на финансовое обеспечение выполнения государственного задания</t>
  </si>
  <si>
    <t>по ГБУ РМЭ "Карлыганский дом-интернат для престарелых и инвалидов"</t>
  </si>
  <si>
    <t>Иванов И.П.</t>
  </si>
  <si>
    <t>Ионова З.Ф.</t>
  </si>
  <si>
    <t>по  ГБУ РМЭ "Карлыганский дом-интернат для престарелых и инвалидов"</t>
  </si>
  <si>
    <t>852</t>
  </si>
  <si>
    <t>853</t>
  </si>
  <si>
    <t xml:space="preserve">  290 - прочие выплаты</t>
  </si>
  <si>
    <t>2.4.2.11.</t>
  </si>
  <si>
    <t>на 2019 г. 
1-ый год планового периода</t>
  </si>
  <si>
    <t>на 2020 г. 
2-ой год планового периода</t>
  </si>
  <si>
    <t>на 2018 г. очередной финансовый год</t>
  </si>
  <si>
    <t>стр. 400</t>
  </si>
  <si>
    <t>стр.150</t>
  </si>
  <si>
    <t>012 +013</t>
  </si>
  <si>
    <t>стр. 600</t>
  </si>
  <si>
    <t>стр.032</t>
  </si>
  <si>
    <t>440</t>
  </si>
  <si>
    <t>уменьшение стоимости материальных запасов</t>
  </si>
  <si>
    <t>-</t>
  </si>
  <si>
    <t>счет 302.11</t>
  </si>
  <si>
    <t>счет 303. по ф. 769</t>
  </si>
  <si>
    <t>счет 302,13</t>
  </si>
  <si>
    <t>счет 302,11 ф. 769 Кт</t>
  </si>
  <si>
    <t>ф. 769 кт</t>
  </si>
  <si>
    <t>ф,769 Дб по КФО 4+5</t>
  </si>
  <si>
    <t xml:space="preserve"> 130</t>
  </si>
  <si>
    <t>290 - налог на имущество</t>
  </si>
  <si>
    <t>290 - земельный налог</t>
  </si>
  <si>
    <t>290 - транспортный налог</t>
  </si>
  <si>
    <t>290 - налог за негативное 
воздействие на окружающую среду</t>
  </si>
  <si>
    <t>Доходы от оказания платных услуг (работ), компенсаций затрат</t>
  </si>
  <si>
    <t>было (КОСГУ 130)</t>
  </si>
  <si>
    <t>стало(КОСГУ 130)</t>
  </si>
  <si>
    <t>Доходы от компенсации затрат</t>
  </si>
  <si>
    <t xml:space="preserve">(КОСГУ 134) </t>
  </si>
  <si>
    <t>счет. 209,34</t>
  </si>
  <si>
    <t>1 718,28 руб доход от возмещения сотрудником затрат по гсм</t>
  </si>
  <si>
    <t xml:space="preserve">итого </t>
  </si>
  <si>
    <t>2 368 668,50    стало  2 370 386,78</t>
  </si>
  <si>
    <t xml:space="preserve"> гсм</t>
  </si>
  <si>
    <t>было</t>
  </si>
  <si>
    <t>было 8010</t>
  </si>
  <si>
    <t>было 2651</t>
  </si>
  <si>
    <t>было 5000</t>
  </si>
  <si>
    <t>2367968 было</t>
  </si>
  <si>
    <t>на 29 декабря  2018 г.</t>
  </si>
  <si>
    <t>на 29 декабря 2018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</si>
</sst>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0_р_.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7" fillId="0" borderId="0">
      <alignment/>
      <protection/>
    </xf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194" fontId="0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 inden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94" fontId="0" fillId="0" borderId="10" xfId="53" applyNumberFormat="1" applyFont="1" applyFill="1" applyBorder="1" applyAlignment="1">
      <alignment horizontal="center" vertical="center" wrapText="1"/>
      <protection/>
    </xf>
    <xf numFmtId="194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суп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633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86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0072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98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10.7109375" style="1" customWidth="1"/>
    <col min="2" max="2" width="60.7109375" style="1" customWidth="1"/>
    <col min="3" max="3" width="25.7109375" style="1" customWidth="1"/>
    <col min="4" max="4" width="9.140625" style="1" customWidth="1"/>
    <col min="5" max="5" width="13.28125" style="1" customWidth="1"/>
    <col min="6" max="16384" width="9.140625" style="1" customWidth="1"/>
  </cols>
  <sheetData>
    <row r="1" ht="14.25">
      <c r="C1" s="6" t="s">
        <v>3</v>
      </c>
    </row>
    <row r="2" ht="14.25">
      <c r="C2" s="2"/>
    </row>
    <row r="4" spans="1:3" ht="15.75">
      <c r="A4" s="42" t="s">
        <v>227</v>
      </c>
      <c r="B4" s="42"/>
      <c r="C4" s="42"/>
    </row>
    <row r="5" spans="1:3" ht="15.75">
      <c r="A5" s="43" t="s">
        <v>253</v>
      </c>
      <c r="B5" s="43"/>
      <c r="C5" s="43"/>
    </row>
    <row r="6" spans="1:3" ht="15.75" customHeight="1">
      <c r="A6" s="44" t="s">
        <v>228</v>
      </c>
      <c r="B6" s="44"/>
      <c r="C6" s="44"/>
    </row>
    <row r="7" spans="1:3" ht="15.75">
      <c r="A7" s="43" t="s">
        <v>299</v>
      </c>
      <c r="B7" s="42"/>
      <c r="C7" s="42"/>
    </row>
    <row r="9" spans="1:3" ht="24.75" customHeight="1">
      <c r="A9" s="14" t="s">
        <v>0</v>
      </c>
      <c r="B9" s="14" t="s">
        <v>1</v>
      </c>
      <c r="C9" s="15" t="s">
        <v>2</v>
      </c>
    </row>
    <row r="10" spans="1:3" s="5" customFormat="1" ht="15" customHeight="1">
      <c r="A10" s="3">
        <v>1</v>
      </c>
      <c r="B10" s="3">
        <v>2</v>
      </c>
      <c r="C10" s="3">
        <v>3</v>
      </c>
    </row>
    <row r="11" spans="1:5" ht="24.75" customHeight="1">
      <c r="A11" s="10" t="s">
        <v>5</v>
      </c>
      <c r="B11" s="19" t="s">
        <v>6</v>
      </c>
      <c r="C11" s="4">
        <v>10116265.53</v>
      </c>
      <c r="E11" s="1" t="s">
        <v>265</v>
      </c>
    </row>
    <row r="12" spans="1:2" ht="24.75" customHeight="1">
      <c r="A12" s="10"/>
      <c r="B12" s="8" t="s">
        <v>4</v>
      </c>
    </row>
    <row r="13" spans="1:3" ht="34.5" customHeight="1">
      <c r="A13" s="10" t="s">
        <v>9</v>
      </c>
      <c r="B13" s="11" t="s">
        <v>99</v>
      </c>
      <c r="C13" s="4">
        <v>11995184.68</v>
      </c>
    </row>
    <row r="14" spans="1:3" ht="24.75" customHeight="1">
      <c r="A14" s="10"/>
      <c r="B14" s="9" t="s">
        <v>7</v>
      </c>
      <c r="C14" s="13"/>
    </row>
    <row r="15" spans="1:3" ht="45" customHeight="1">
      <c r="A15" s="10" t="s">
        <v>15</v>
      </c>
      <c r="B15" s="9" t="s">
        <v>11</v>
      </c>
      <c r="C15" s="13">
        <v>11995184.68</v>
      </c>
    </row>
    <row r="16" spans="1:3" ht="46.5" customHeight="1">
      <c r="A16" s="10" t="s">
        <v>16</v>
      </c>
      <c r="B16" s="9" t="s">
        <v>222</v>
      </c>
      <c r="C16" s="13"/>
    </row>
    <row r="17" spans="1:3" ht="54.75" customHeight="1">
      <c r="A17" s="10" t="s">
        <v>17</v>
      </c>
      <c r="B17" s="9" t="s">
        <v>221</v>
      </c>
      <c r="C17" s="13"/>
    </row>
    <row r="18" spans="1:3" ht="34.5" customHeight="1">
      <c r="A18" s="10" t="s">
        <v>18</v>
      </c>
      <c r="B18" s="9" t="s">
        <v>8</v>
      </c>
      <c r="C18" s="13">
        <v>7530731.47</v>
      </c>
    </row>
    <row r="19" spans="1:5" ht="34.5" customHeight="1">
      <c r="A19" s="10" t="s">
        <v>10</v>
      </c>
      <c r="B19" s="11" t="s">
        <v>12</v>
      </c>
      <c r="C19" s="4">
        <v>4629228.5</v>
      </c>
      <c r="E19" s="38" t="s">
        <v>266</v>
      </c>
    </row>
    <row r="20" spans="1:3" ht="24.75" customHeight="1">
      <c r="A20" s="10"/>
      <c r="B20" s="9" t="s">
        <v>7</v>
      </c>
      <c r="C20" s="13"/>
    </row>
    <row r="21" spans="1:3" ht="34.5" customHeight="1">
      <c r="A21" s="10" t="s">
        <v>19</v>
      </c>
      <c r="B21" s="9" t="s">
        <v>13</v>
      </c>
      <c r="C21" s="13">
        <v>1679493.95</v>
      </c>
    </row>
    <row r="22" spans="1:5" ht="24.75" customHeight="1">
      <c r="A22" s="10" t="s">
        <v>20</v>
      </c>
      <c r="B22" s="9" t="s">
        <v>14</v>
      </c>
      <c r="C22" s="13">
        <v>251702.33</v>
      </c>
      <c r="E22" s="1" t="s">
        <v>268</v>
      </c>
    </row>
    <row r="23" spans="1:5" ht="24.75" customHeight="1">
      <c r="A23" s="10" t="s">
        <v>21</v>
      </c>
      <c r="B23" s="19" t="s">
        <v>22</v>
      </c>
      <c r="C23" s="4">
        <v>-533042.87</v>
      </c>
      <c r="E23" s="1" t="s">
        <v>264</v>
      </c>
    </row>
    <row r="24" spans="1:3" ht="24.75" customHeight="1">
      <c r="A24" s="10"/>
      <c r="B24" s="8" t="s">
        <v>4</v>
      </c>
      <c r="C24" s="4"/>
    </row>
    <row r="25" spans="1:3" ht="24.75" customHeight="1">
      <c r="A25" s="10" t="s">
        <v>23</v>
      </c>
      <c r="B25" s="11" t="s">
        <v>101</v>
      </c>
      <c r="C25" s="4"/>
    </row>
    <row r="26" spans="1:3" ht="24.75" customHeight="1">
      <c r="A26" s="10"/>
      <c r="B26" s="9" t="s">
        <v>7</v>
      </c>
      <c r="C26" s="13"/>
    </row>
    <row r="27" spans="1:3" ht="24.75" customHeight="1">
      <c r="A27" s="10" t="s">
        <v>97</v>
      </c>
      <c r="B27" s="9" t="s">
        <v>24</v>
      </c>
      <c r="C27" s="13"/>
    </row>
    <row r="28" spans="1:3" ht="34.5" customHeight="1">
      <c r="A28" s="10" t="s">
        <v>98</v>
      </c>
      <c r="B28" s="9" t="s">
        <v>25</v>
      </c>
      <c r="C28" s="13"/>
    </row>
    <row r="29" spans="1:3" ht="24.75" customHeight="1">
      <c r="A29" s="10" t="s">
        <v>53</v>
      </c>
      <c r="B29" s="11" t="s">
        <v>26</v>
      </c>
      <c r="C29" s="13"/>
    </row>
    <row r="30" spans="1:5" ht="24.75" customHeight="1">
      <c r="A30" s="10" t="s">
        <v>54</v>
      </c>
      <c r="B30" s="11" t="s">
        <v>100</v>
      </c>
      <c r="C30" s="4">
        <v>7474100</v>
      </c>
      <c r="E30" s="1" t="s">
        <v>277</v>
      </c>
    </row>
    <row r="31" spans="1:3" ht="24.75" customHeight="1">
      <c r="A31" s="10"/>
      <c r="B31" s="9" t="s">
        <v>7</v>
      </c>
      <c r="C31" s="13"/>
    </row>
    <row r="32" spans="1:3" ht="30" customHeight="1">
      <c r="A32" s="10" t="s">
        <v>102</v>
      </c>
      <c r="B32" s="9" t="s">
        <v>34</v>
      </c>
      <c r="C32" s="13">
        <v>7474100</v>
      </c>
    </row>
    <row r="33" spans="1:3" ht="30" customHeight="1">
      <c r="A33" s="10" t="s">
        <v>103</v>
      </c>
      <c r="B33" s="9" t="s">
        <v>67</v>
      </c>
      <c r="C33" s="13" t="s">
        <v>271</v>
      </c>
    </row>
    <row r="34" spans="1:3" ht="24.75" customHeight="1">
      <c r="A34" s="10" t="s">
        <v>55</v>
      </c>
      <c r="B34" s="11" t="s">
        <v>104</v>
      </c>
      <c r="C34" s="4">
        <v>26515.99</v>
      </c>
    </row>
    <row r="35" spans="1:3" ht="24.75" customHeight="1">
      <c r="A35" s="10"/>
      <c r="B35" s="9" t="s">
        <v>7</v>
      </c>
      <c r="C35" s="13"/>
    </row>
    <row r="36" spans="1:3" ht="34.5" customHeight="1">
      <c r="A36" s="10" t="s">
        <v>105</v>
      </c>
      <c r="B36" s="12" t="s">
        <v>33</v>
      </c>
      <c r="C36" s="4"/>
    </row>
    <row r="37" spans="1:3" ht="24.75" customHeight="1">
      <c r="A37" s="10"/>
      <c r="B37" s="21" t="s">
        <v>7</v>
      </c>
      <c r="C37" s="13"/>
    </row>
    <row r="38" spans="1:3" ht="24.75" customHeight="1">
      <c r="A38" s="10" t="s">
        <v>107</v>
      </c>
      <c r="B38" s="21" t="s">
        <v>27</v>
      </c>
      <c r="C38" s="13"/>
    </row>
    <row r="39" spans="1:3" ht="24.75" customHeight="1">
      <c r="A39" s="10" t="s">
        <v>108</v>
      </c>
      <c r="B39" s="21" t="s">
        <v>28</v>
      </c>
      <c r="C39" s="13"/>
    </row>
    <row r="40" spans="1:3" ht="24.75" customHeight="1">
      <c r="A40" s="10" t="s">
        <v>109</v>
      </c>
      <c r="B40" s="21" t="s">
        <v>29</v>
      </c>
      <c r="C40" s="13"/>
    </row>
    <row r="41" spans="1:3" ht="24.75" customHeight="1">
      <c r="A41" s="10" t="s">
        <v>110</v>
      </c>
      <c r="B41" s="21" t="s">
        <v>30</v>
      </c>
      <c r="C41" s="13"/>
    </row>
    <row r="42" spans="1:3" ht="24.75" customHeight="1">
      <c r="A42" s="10" t="s">
        <v>111</v>
      </c>
      <c r="B42" s="21" t="s">
        <v>31</v>
      </c>
      <c r="C42" s="13"/>
    </row>
    <row r="43" spans="1:3" ht="24.75" customHeight="1">
      <c r="A43" s="10" t="s">
        <v>112</v>
      </c>
      <c r="B43" s="21" t="s">
        <v>230</v>
      </c>
      <c r="C43" s="13"/>
    </row>
    <row r="44" spans="1:3" ht="34.5" customHeight="1">
      <c r="A44" s="10" t="s">
        <v>113</v>
      </c>
      <c r="B44" s="21" t="s">
        <v>229</v>
      </c>
      <c r="C44" s="13"/>
    </row>
    <row r="45" spans="1:3" ht="34.5" customHeight="1">
      <c r="A45" s="10" t="s">
        <v>114</v>
      </c>
      <c r="B45" s="21" t="s">
        <v>231</v>
      </c>
      <c r="C45" s="13"/>
    </row>
    <row r="46" spans="1:3" ht="34.5" customHeight="1">
      <c r="A46" s="10" t="s">
        <v>115</v>
      </c>
      <c r="B46" s="21" t="s">
        <v>232</v>
      </c>
      <c r="C46" s="13"/>
    </row>
    <row r="47" spans="1:3" ht="24.75" customHeight="1">
      <c r="A47" s="10" t="s">
        <v>116</v>
      </c>
      <c r="B47" s="21" t="s">
        <v>32</v>
      </c>
      <c r="C47" s="13"/>
    </row>
    <row r="48" spans="1:3" ht="45" customHeight="1">
      <c r="A48" s="10" t="s">
        <v>106</v>
      </c>
      <c r="B48" s="12" t="s">
        <v>35</v>
      </c>
      <c r="C48" s="4">
        <f>SUM(C50:C60)</f>
        <v>26515.989999999998</v>
      </c>
    </row>
    <row r="49" spans="1:3" ht="24.75" customHeight="1">
      <c r="A49" s="10"/>
      <c r="B49" s="21" t="s">
        <v>7</v>
      </c>
      <c r="C49" s="13"/>
    </row>
    <row r="50" spans="1:3" ht="24.75" customHeight="1">
      <c r="A50" s="10" t="s">
        <v>125</v>
      </c>
      <c r="B50" s="21" t="s">
        <v>27</v>
      </c>
      <c r="C50" s="13">
        <v>1947</v>
      </c>
    </row>
    <row r="51" spans="1:3" ht="24.75" customHeight="1">
      <c r="A51" s="10" t="s">
        <v>117</v>
      </c>
      <c r="B51" s="21" t="s">
        <v>28</v>
      </c>
      <c r="C51" s="13"/>
    </row>
    <row r="52" spans="1:3" ht="24.75" customHeight="1">
      <c r="A52" s="10" t="s">
        <v>118</v>
      </c>
      <c r="B52" s="21" t="s">
        <v>29</v>
      </c>
      <c r="C52" s="13">
        <v>1056.21</v>
      </c>
    </row>
    <row r="53" spans="1:3" ht="24.75" customHeight="1">
      <c r="A53" s="10" t="s">
        <v>119</v>
      </c>
      <c r="B53" s="21" t="s">
        <v>30</v>
      </c>
      <c r="C53" s="13"/>
    </row>
    <row r="54" spans="1:3" ht="24.75" customHeight="1">
      <c r="A54" s="10" t="s">
        <v>120</v>
      </c>
      <c r="B54" s="21" t="s">
        <v>31</v>
      </c>
      <c r="C54" s="13">
        <v>4566.11</v>
      </c>
    </row>
    <row r="55" spans="1:3" ht="24.75" customHeight="1">
      <c r="A55" s="10" t="s">
        <v>121</v>
      </c>
      <c r="B55" s="21" t="s">
        <v>230</v>
      </c>
      <c r="C55" s="13"/>
    </row>
    <row r="56" spans="1:3" ht="34.5" customHeight="1">
      <c r="A56" s="10" t="s">
        <v>122</v>
      </c>
      <c r="B56" s="21" t="s">
        <v>229</v>
      </c>
      <c r="C56" s="13"/>
    </row>
    <row r="57" spans="1:3" ht="34.5" customHeight="1">
      <c r="A57" s="10" t="s">
        <v>123</v>
      </c>
      <c r="B57" s="21" t="s">
        <v>231</v>
      </c>
      <c r="C57" s="13"/>
    </row>
    <row r="58" spans="1:3" ht="34.5" customHeight="1">
      <c r="A58" s="10" t="s">
        <v>124</v>
      </c>
      <c r="B58" s="21" t="s">
        <v>232</v>
      </c>
      <c r="C58" s="13"/>
    </row>
    <row r="59" spans="1:3" ht="24.75" customHeight="1">
      <c r="A59" s="10" t="s">
        <v>126</v>
      </c>
      <c r="B59" s="21" t="s">
        <v>32</v>
      </c>
      <c r="C59" s="13"/>
    </row>
    <row r="60" spans="1:3" ht="24.75" customHeight="1">
      <c r="A60" s="10" t="s">
        <v>260</v>
      </c>
      <c r="B60" s="21" t="s">
        <v>51</v>
      </c>
      <c r="C60" s="13">
        <v>18946.67</v>
      </c>
    </row>
    <row r="61" spans="1:5" ht="24.75" customHeight="1">
      <c r="A61" s="10" t="s">
        <v>37</v>
      </c>
      <c r="B61" s="19" t="s">
        <v>36</v>
      </c>
      <c r="C61" s="4">
        <f>C64</f>
        <v>433816.45999999996</v>
      </c>
      <c r="E61" s="1" t="s">
        <v>267</v>
      </c>
    </row>
    <row r="62" spans="1:3" ht="24.75" customHeight="1">
      <c r="A62" s="10"/>
      <c r="B62" s="8" t="s">
        <v>4</v>
      </c>
      <c r="C62" s="4"/>
    </row>
    <row r="63" spans="1:3" ht="24.75" customHeight="1">
      <c r="A63" s="10" t="s">
        <v>38</v>
      </c>
      <c r="B63" s="11" t="s">
        <v>127</v>
      </c>
      <c r="C63" s="13"/>
    </row>
    <row r="64" spans="1:3" ht="24.75" customHeight="1">
      <c r="A64" s="10" t="s">
        <v>39</v>
      </c>
      <c r="B64" s="11" t="s">
        <v>154</v>
      </c>
      <c r="C64" s="4">
        <f>C66+C82</f>
        <v>433816.45999999996</v>
      </c>
    </row>
    <row r="65" spans="1:3" ht="24.75" customHeight="1">
      <c r="A65" s="10"/>
      <c r="B65" s="9" t="s">
        <v>7</v>
      </c>
      <c r="C65" s="13"/>
    </row>
    <row r="66" spans="1:3" ht="45" customHeight="1">
      <c r="A66" s="10" t="s">
        <v>56</v>
      </c>
      <c r="B66" s="12" t="s">
        <v>40</v>
      </c>
      <c r="C66" s="4">
        <f>SUM(C68:C81)</f>
        <v>387600</v>
      </c>
    </row>
    <row r="67" spans="1:3" ht="24.75" customHeight="1">
      <c r="A67" s="10"/>
      <c r="B67" s="21" t="s">
        <v>7</v>
      </c>
      <c r="C67" s="13"/>
    </row>
    <row r="68" spans="1:5" ht="24.75" customHeight="1">
      <c r="A68" s="10" t="s">
        <v>128</v>
      </c>
      <c r="B68" s="21" t="s">
        <v>233</v>
      </c>
      <c r="C68" s="13">
        <v>190317</v>
      </c>
      <c r="E68" s="1" t="s">
        <v>272</v>
      </c>
    </row>
    <row r="69" spans="1:3" ht="24.75" customHeight="1">
      <c r="A69" s="10" t="s">
        <v>129</v>
      </c>
      <c r="B69" s="21" t="s">
        <v>234</v>
      </c>
      <c r="C69" s="13"/>
    </row>
    <row r="70" spans="1:3" ht="24.75" customHeight="1">
      <c r="A70" s="10" t="s">
        <v>130</v>
      </c>
      <c r="B70" s="21" t="s">
        <v>41</v>
      </c>
      <c r="C70" s="39"/>
    </row>
    <row r="71" spans="1:3" ht="24.75" customHeight="1">
      <c r="A71" s="10" t="s">
        <v>131</v>
      </c>
      <c r="B71" s="21" t="s">
        <v>42</v>
      </c>
      <c r="C71" s="39"/>
    </row>
    <row r="72" spans="1:3" ht="24.75" customHeight="1">
      <c r="A72" s="10" t="s">
        <v>132</v>
      </c>
      <c r="B72" s="21" t="s">
        <v>43</v>
      </c>
      <c r="C72" s="39"/>
    </row>
    <row r="73" spans="1:3" ht="24.75" customHeight="1">
      <c r="A73" s="10" t="s">
        <v>133</v>
      </c>
      <c r="B73" s="21" t="s">
        <v>44</v>
      </c>
      <c r="C73" s="39"/>
    </row>
    <row r="74" spans="1:3" ht="24.75" customHeight="1">
      <c r="A74" s="10" t="s">
        <v>134</v>
      </c>
      <c r="B74" s="21" t="s">
        <v>45</v>
      </c>
      <c r="C74" s="39"/>
    </row>
    <row r="75" spans="1:3" ht="24.75" customHeight="1">
      <c r="A75" s="10" t="s">
        <v>135</v>
      </c>
      <c r="B75" s="21" t="s">
        <v>46</v>
      </c>
      <c r="C75" s="39"/>
    </row>
    <row r="76" spans="1:3" ht="24.75" customHeight="1">
      <c r="A76" s="10" t="s">
        <v>136</v>
      </c>
      <c r="B76" s="21" t="s">
        <v>47</v>
      </c>
      <c r="C76" s="39"/>
    </row>
    <row r="77" spans="1:3" ht="24.75" customHeight="1">
      <c r="A77" s="10" t="s">
        <v>137</v>
      </c>
      <c r="B77" s="21" t="s">
        <v>48</v>
      </c>
      <c r="C77" s="39"/>
    </row>
    <row r="78" spans="1:3" ht="24.75" customHeight="1">
      <c r="A78" s="10" t="s">
        <v>138</v>
      </c>
      <c r="B78" s="21" t="s">
        <v>49</v>
      </c>
      <c r="C78" s="39"/>
    </row>
    <row r="79" spans="1:3" ht="24.75" customHeight="1">
      <c r="A79" s="10" t="s">
        <v>139</v>
      </c>
      <c r="B79" s="21" t="s">
        <v>50</v>
      </c>
      <c r="C79" s="39"/>
    </row>
    <row r="80" spans="1:5" ht="24.75" customHeight="1">
      <c r="A80" s="10" t="s">
        <v>140</v>
      </c>
      <c r="B80" s="21" t="s">
        <v>51</v>
      </c>
      <c r="C80" s="13">
        <v>192783</v>
      </c>
      <c r="E80" s="1" t="s">
        <v>273</v>
      </c>
    </row>
    <row r="81" spans="1:3" ht="24.75" customHeight="1">
      <c r="A81" s="10" t="s">
        <v>235</v>
      </c>
      <c r="B81" s="21" t="s">
        <v>52</v>
      </c>
      <c r="C81" s="13">
        <v>4500</v>
      </c>
    </row>
    <row r="82" spans="1:3" ht="42.75" customHeight="1">
      <c r="A82" s="10" t="s">
        <v>57</v>
      </c>
      <c r="B82" s="12" t="s">
        <v>155</v>
      </c>
      <c r="C82" s="4">
        <f>SUM(C84:C97)</f>
        <v>46216.45999999999</v>
      </c>
    </row>
    <row r="83" spans="1:3" ht="24.75" customHeight="1">
      <c r="A83" s="10"/>
      <c r="B83" s="21" t="s">
        <v>7</v>
      </c>
      <c r="C83" s="4"/>
    </row>
    <row r="84" spans="1:5" ht="24.75" customHeight="1">
      <c r="A84" s="10" t="s">
        <v>149</v>
      </c>
      <c r="B84" s="21" t="s">
        <v>233</v>
      </c>
      <c r="C84" s="13">
        <v>24518.94</v>
      </c>
      <c r="E84" s="1" t="s">
        <v>275</v>
      </c>
    </row>
    <row r="85" spans="1:6" ht="24.75" customHeight="1">
      <c r="A85" s="10" t="s">
        <v>141</v>
      </c>
      <c r="B85" s="21" t="s">
        <v>234</v>
      </c>
      <c r="C85" s="13">
        <v>17025.45</v>
      </c>
      <c r="E85" s="1" t="s">
        <v>274</v>
      </c>
      <c r="F85" s="1" t="s">
        <v>276</v>
      </c>
    </row>
    <row r="86" spans="1:3" ht="24.75" customHeight="1">
      <c r="A86" s="10" t="s">
        <v>142</v>
      </c>
      <c r="B86" s="21" t="s">
        <v>41</v>
      </c>
      <c r="C86" s="13">
        <v>403.09</v>
      </c>
    </row>
    <row r="87" spans="1:3" ht="24.75" customHeight="1">
      <c r="A87" s="10" t="s">
        <v>143</v>
      </c>
      <c r="B87" s="21" t="s">
        <v>42</v>
      </c>
      <c r="C87" s="13"/>
    </row>
    <row r="88" spans="1:3" ht="24.75" customHeight="1">
      <c r="A88" s="10" t="s">
        <v>144</v>
      </c>
      <c r="B88" s="21" t="s">
        <v>43</v>
      </c>
      <c r="C88" s="13">
        <v>456.28</v>
      </c>
    </row>
    <row r="89" spans="1:3" ht="24.75" customHeight="1">
      <c r="A89" s="10" t="s">
        <v>145</v>
      </c>
      <c r="B89" s="21" t="s">
        <v>44</v>
      </c>
      <c r="C89" s="13">
        <v>928.2</v>
      </c>
    </row>
    <row r="90" spans="1:3" ht="24.75" customHeight="1">
      <c r="A90" s="10" t="s">
        <v>146</v>
      </c>
      <c r="B90" s="21" t="s">
        <v>45</v>
      </c>
      <c r="C90" s="13"/>
    </row>
    <row r="91" spans="1:3" ht="24.75" customHeight="1">
      <c r="A91" s="10" t="s">
        <v>147</v>
      </c>
      <c r="B91" s="21" t="s">
        <v>46</v>
      </c>
      <c r="C91" s="13"/>
    </row>
    <row r="92" spans="1:3" ht="24.75" customHeight="1">
      <c r="A92" s="10" t="s">
        <v>148</v>
      </c>
      <c r="B92" s="21" t="s">
        <v>47</v>
      </c>
      <c r="C92" s="13"/>
    </row>
    <row r="93" spans="1:3" ht="24.75" customHeight="1">
      <c r="A93" s="10" t="s">
        <v>150</v>
      </c>
      <c r="B93" s="21" t="s">
        <v>48</v>
      </c>
      <c r="C93" s="13"/>
    </row>
    <row r="94" spans="1:3" ht="24.75" customHeight="1">
      <c r="A94" s="10" t="s">
        <v>151</v>
      </c>
      <c r="B94" s="21" t="s">
        <v>49</v>
      </c>
      <c r="C94" s="13">
        <v>700.5</v>
      </c>
    </row>
    <row r="95" spans="1:3" ht="24.75" customHeight="1">
      <c r="A95" s="10" t="s">
        <v>152</v>
      </c>
      <c r="B95" s="21" t="s">
        <v>50</v>
      </c>
      <c r="C95" s="13"/>
    </row>
    <row r="96" spans="1:3" ht="24.75" customHeight="1">
      <c r="A96" s="10" t="s">
        <v>153</v>
      </c>
      <c r="B96" s="21" t="s">
        <v>51</v>
      </c>
      <c r="C96" s="13">
        <v>2184</v>
      </c>
    </row>
    <row r="97" spans="1:3" ht="24.75" customHeight="1">
      <c r="A97" s="10" t="s">
        <v>236</v>
      </c>
      <c r="B97" s="21" t="s">
        <v>52</v>
      </c>
      <c r="C97" s="13"/>
    </row>
    <row r="98" spans="1:5" ht="24.75" customHeight="1">
      <c r="A98" s="10" t="s">
        <v>58</v>
      </c>
      <c r="B98" s="11" t="s">
        <v>215</v>
      </c>
      <c r="C98" s="13"/>
      <c r="E98" s="13"/>
    </row>
  </sheetData>
  <sheetProtection/>
  <mergeCells count="4">
    <mergeCell ref="A4:C4"/>
    <mergeCell ref="A7:C7"/>
    <mergeCell ref="A5:C5"/>
    <mergeCell ref="A6:C6"/>
  </mergeCells>
  <printOptions/>
  <pageMargins left="0.3937007874015748" right="0.3937007874015748" top="0.1968503937007874" bottom="0.1968503937007874" header="0.5118110236220472" footer="0.5118110236220472"/>
  <pageSetup fitToHeight="8" horizontalDpi="600" verticalDpi="600" orientation="portrait" paperSize="9" scale="83" r:id="rId2"/>
  <rowBreaks count="2" manualBreakCount="2">
    <brk id="32" max="2" man="1"/>
    <brk id="60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S64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9.140625" defaultRowHeight="12.75"/>
  <cols>
    <col min="1" max="1" width="35.57421875" style="1" customWidth="1"/>
    <col min="2" max="2" width="7.421875" style="1" customWidth="1"/>
    <col min="3" max="3" width="21.8515625" style="1" customWidth="1"/>
    <col min="4" max="4" width="16.7109375" style="1" customWidth="1"/>
    <col min="5" max="5" width="16.28125" style="1" customWidth="1"/>
    <col min="6" max="10" width="15.7109375" style="1" customWidth="1"/>
    <col min="11" max="11" width="9.140625" style="1" customWidth="1"/>
    <col min="12" max="12" width="9.28125" style="1" bestFit="1" customWidth="1"/>
    <col min="13" max="17" width="9.140625" style="1" customWidth="1"/>
    <col min="18" max="18" width="13.28125" style="1" bestFit="1" customWidth="1"/>
    <col min="19" max="16384" width="9.140625" style="1" customWidth="1"/>
  </cols>
  <sheetData>
    <row r="1" ht="6" customHeight="1"/>
    <row r="2" spans="9:10" ht="14.25">
      <c r="I2" s="57" t="s">
        <v>60</v>
      </c>
      <c r="J2" s="57"/>
    </row>
    <row r="4" spans="1:10" ht="15.75">
      <c r="A4" s="42" t="s">
        <v>237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.75">
      <c r="A5" s="43" t="s">
        <v>253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4" t="s">
        <v>228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43" t="s">
        <v>299</v>
      </c>
      <c r="B7" s="43"/>
      <c r="C7" s="43"/>
      <c r="D7" s="43"/>
      <c r="E7" s="43"/>
      <c r="F7" s="43"/>
      <c r="G7" s="43"/>
      <c r="H7" s="43"/>
      <c r="I7" s="43"/>
      <c r="J7" s="43"/>
    </row>
    <row r="9" spans="1:10" ht="24.75" customHeight="1">
      <c r="A9" s="54" t="s">
        <v>66</v>
      </c>
      <c r="B9" s="54" t="s">
        <v>61</v>
      </c>
      <c r="C9" s="54" t="s">
        <v>250</v>
      </c>
      <c r="D9" s="45" t="s">
        <v>65</v>
      </c>
      <c r="E9" s="45"/>
      <c r="F9" s="45"/>
      <c r="G9" s="45"/>
      <c r="H9" s="45"/>
      <c r="I9" s="45"/>
      <c r="J9" s="45"/>
    </row>
    <row r="10" spans="1:10" ht="24.75" customHeight="1">
      <c r="A10" s="55"/>
      <c r="B10" s="55"/>
      <c r="C10" s="55"/>
      <c r="D10" s="45" t="s">
        <v>59</v>
      </c>
      <c r="E10" s="45" t="s">
        <v>7</v>
      </c>
      <c r="F10" s="45"/>
      <c r="G10" s="45"/>
      <c r="H10" s="45"/>
      <c r="I10" s="45"/>
      <c r="J10" s="45"/>
    </row>
    <row r="11" spans="1:10" ht="80.25" customHeight="1">
      <c r="A11" s="55"/>
      <c r="B11" s="55"/>
      <c r="C11" s="55"/>
      <c r="D11" s="45"/>
      <c r="E11" s="45" t="s">
        <v>252</v>
      </c>
      <c r="F11" s="45" t="s">
        <v>70</v>
      </c>
      <c r="G11" s="45" t="s">
        <v>62</v>
      </c>
      <c r="H11" s="45" t="s">
        <v>157</v>
      </c>
      <c r="I11" s="45" t="s">
        <v>251</v>
      </c>
      <c r="J11" s="45"/>
    </row>
    <row r="12" spans="1:10" ht="30" customHeight="1">
      <c r="A12" s="56"/>
      <c r="B12" s="56"/>
      <c r="C12" s="56"/>
      <c r="D12" s="45"/>
      <c r="E12" s="45"/>
      <c r="F12" s="45"/>
      <c r="G12" s="45"/>
      <c r="H12" s="45"/>
      <c r="I12" s="16" t="s">
        <v>63</v>
      </c>
      <c r="J12" s="16" t="s">
        <v>64</v>
      </c>
    </row>
    <row r="13" spans="1:10" ht="15" customHeight="1">
      <c r="A13" s="16">
        <v>1</v>
      </c>
      <c r="B13" s="16">
        <v>2</v>
      </c>
      <c r="C13" s="33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</row>
    <row r="14" spans="1:10" ht="30" customHeight="1">
      <c r="A14" s="19" t="s">
        <v>156</v>
      </c>
      <c r="B14" s="18">
        <v>100</v>
      </c>
      <c r="C14" s="18" t="s">
        <v>69</v>
      </c>
      <c r="D14" s="4">
        <f>SUM(E14:I14)</f>
        <v>15325270</v>
      </c>
      <c r="E14" s="4">
        <f aca="true" t="shared" si="0" ref="E14:J14">SUM(E16:E22)</f>
        <v>9290400</v>
      </c>
      <c r="F14" s="4">
        <f t="shared" si="0"/>
        <v>54800</v>
      </c>
      <c r="G14" s="4">
        <f t="shared" si="0"/>
        <v>0</v>
      </c>
      <c r="H14" s="4">
        <f t="shared" si="0"/>
        <v>0</v>
      </c>
      <c r="I14" s="4">
        <f t="shared" si="0"/>
        <v>5980070</v>
      </c>
      <c r="J14" s="4">
        <f t="shared" si="0"/>
        <v>0</v>
      </c>
    </row>
    <row r="15" spans="1:10" ht="24.75" customHeight="1">
      <c r="A15" s="7" t="s">
        <v>7</v>
      </c>
      <c r="B15" s="46"/>
      <c r="C15" s="47"/>
      <c r="D15" s="47"/>
      <c r="E15" s="47"/>
      <c r="F15" s="47"/>
      <c r="G15" s="47"/>
      <c r="H15" s="47"/>
      <c r="I15" s="47"/>
      <c r="J15" s="48"/>
    </row>
    <row r="16" spans="1:10" ht="24.75" customHeight="1">
      <c r="A16" s="7" t="s">
        <v>159</v>
      </c>
      <c r="B16" s="18">
        <v>110</v>
      </c>
      <c r="C16" s="17" t="s">
        <v>240</v>
      </c>
      <c r="D16" s="4">
        <f aca="true" t="shared" si="1" ref="D16:D23">SUM(E16:I16)</f>
        <v>0</v>
      </c>
      <c r="E16" s="18" t="s">
        <v>69</v>
      </c>
      <c r="F16" s="18" t="s">
        <v>69</v>
      </c>
      <c r="G16" s="18" t="s">
        <v>69</v>
      </c>
      <c r="H16" s="18" t="s">
        <v>69</v>
      </c>
      <c r="I16" s="13"/>
      <c r="J16" s="18" t="s">
        <v>69</v>
      </c>
    </row>
    <row r="17" spans="1:14" ht="30" customHeight="1">
      <c r="A17" s="7" t="s">
        <v>283</v>
      </c>
      <c r="B17" s="34">
        <v>120</v>
      </c>
      <c r="C17" s="17" t="s">
        <v>278</v>
      </c>
      <c r="D17" s="4">
        <f>SUM(E17:I17)</f>
        <v>15265263.5</v>
      </c>
      <c r="E17" s="35">
        <v>9290400</v>
      </c>
      <c r="F17" s="35" t="s">
        <v>69</v>
      </c>
      <c r="G17" s="35" t="s">
        <v>69</v>
      </c>
      <c r="H17" s="35" t="s">
        <v>69</v>
      </c>
      <c r="I17" s="35">
        <v>5974863.5</v>
      </c>
      <c r="J17" s="35"/>
      <c r="L17" s="1" t="s">
        <v>285</v>
      </c>
      <c r="N17" s="1" t="s">
        <v>283</v>
      </c>
    </row>
    <row r="18" spans="1:18" ht="39.75" customHeight="1">
      <c r="A18" s="7" t="s">
        <v>160</v>
      </c>
      <c r="B18" s="18">
        <v>130</v>
      </c>
      <c r="C18" s="17" t="s">
        <v>241</v>
      </c>
      <c r="D18" s="4">
        <f t="shared" si="1"/>
        <v>0</v>
      </c>
      <c r="E18" s="35" t="s">
        <v>69</v>
      </c>
      <c r="F18" s="35" t="s">
        <v>69</v>
      </c>
      <c r="G18" s="35" t="s">
        <v>69</v>
      </c>
      <c r="H18" s="35" t="s">
        <v>69</v>
      </c>
      <c r="I18" s="35"/>
      <c r="J18" s="35" t="s">
        <v>69</v>
      </c>
      <c r="L18" s="1" t="s">
        <v>284</v>
      </c>
      <c r="N18" s="1" t="s">
        <v>238</v>
      </c>
      <c r="R18" s="40">
        <v>5235000</v>
      </c>
    </row>
    <row r="19" spans="1:18" ht="69" customHeight="1">
      <c r="A19" s="7" t="s">
        <v>224</v>
      </c>
      <c r="B19" s="18">
        <v>140</v>
      </c>
      <c r="C19" s="17" t="s">
        <v>242</v>
      </c>
      <c r="D19" s="4">
        <f t="shared" si="1"/>
        <v>0</v>
      </c>
      <c r="E19" s="35" t="s">
        <v>69</v>
      </c>
      <c r="F19" s="35" t="s">
        <v>69</v>
      </c>
      <c r="G19" s="35" t="s">
        <v>69</v>
      </c>
      <c r="H19" s="35" t="s">
        <v>69</v>
      </c>
      <c r="I19" s="35"/>
      <c r="J19" s="35" t="s">
        <v>69</v>
      </c>
      <c r="L19" s="1" t="s">
        <v>287</v>
      </c>
      <c r="N19" s="1" t="s">
        <v>286</v>
      </c>
      <c r="R19" s="1" t="s">
        <v>289</v>
      </c>
    </row>
    <row r="20" spans="1:14" ht="30" customHeight="1">
      <c r="A20" s="7" t="s">
        <v>161</v>
      </c>
      <c r="B20" s="18">
        <v>150</v>
      </c>
      <c r="C20" s="17" t="s">
        <v>243</v>
      </c>
      <c r="D20" s="4">
        <f t="shared" si="1"/>
        <v>54800</v>
      </c>
      <c r="E20" s="35" t="s">
        <v>69</v>
      </c>
      <c r="F20" s="35">
        <v>54800</v>
      </c>
      <c r="G20" s="35"/>
      <c r="H20" s="35" t="s">
        <v>69</v>
      </c>
      <c r="I20" s="35" t="s">
        <v>69</v>
      </c>
      <c r="J20" s="35" t="s">
        <v>69</v>
      </c>
      <c r="N20" s="1" t="s">
        <v>288</v>
      </c>
    </row>
    <row r="21" spans="1:18" ht="30.75" customHeight="1">
      <c r="A21" s="7" t="s">
        <v>162</v>
      </c>
      <c r="B21" s="18">
        <v>160</v>
      </c>
      <c r="C21" s="17" t="s">
        <v>243</v>
      </c>
      <c r="D21" s="4">
        <f t="shared" si="1"/>
        <v>0</v>
      </c>
      <c r="E21" s="35" t="s">
        <v>69</v>
      </c>
      <c r="F21" s="35" t="s">
        <v>69</v>
      </c>
      <c r="G21" s="35" t="s">
        <v>69</v>
      </c>
      <c r="H21" s="35" t="s">
        <v>69</v>
      </c>
      <c r="I21" s="35" t="s">
        <v>69</v>
      </c>
      <c r="J21" s="35"/>
      <c r="Q21" s="1" t="s">
        <v>290</v>
      </c>
      <c r="R21" s="41">
        <v>5236718.28</v>
      </c>
    </row>
    <row r="22" spans="1:10" ht="31.5" customHeight="1">
      <c r="A22" s="7" t="s">
        <v>270</v>
      </c>
      <c r="B22" s="18">
        <v>180</v>
      </c>
      <c r="C22" s="17" t="s">
        <v>269</v>
      </c>
      <c r="D22" s="4">
        <f t="shared" si="1"/>
        <v>5206.5</v>
      </c>
      <c r="E22" s="35" t="s">
        <v>69</v>
      </c>
      <c r="F22" s="35" t="s">
        <v>69</v>
      </c>
      <c r="G22" s="35" t="s">
        <v>69</v>
      </c>
      <c r="H22" s="35" t="s">
        <v>69</v>
      </c>
      <c r="I22" s="35">
        <v>5206.5</v>
      </c>
      <c r="J22" s="35" t="s">
        <v>69</v>
      </c>
    </row>
    <row r="23" spans="1:10" ht="30" customHeight="1">
      <c r="A23" s="19" t="s">
        <v>163</v>
      </c>
      <c r="B23" s="18">
        <v>200</v>
      </c>
      <c r="C23" s="18" t="s">
        <v>69</v>
      </c>
      <c r="D23" s="4">
        <f t="shared" si="1"/>
        <v>15325270</v>
      </c>
      <c r="E23" s="36">
        <f aca="true" t="shared" si="2" ref="E23:J23">E25+E30+E33+E41+E42+E43</f>
        <v>9290400</v>
      </c>
      <c r="F23" s="36">
        <f t="shared" si="2"/>
        <v>54800</v>
      </c>
      <c r="G23" s="36">
        <f t="shared" si="2"/>
        <v>0</v>
      </c>
      <c r="H23" s="36">
        <f t="shared" si="2"/>
        <v>0</v>
      </c>
      <c r="I23" s="36">
        <f t="shared" si="2"/>
        <v>5980070</v>
      </c>
      <c r="J23" s="36">
        <f t="shared" si="2"/>
        <v>0</v>
      </c>
    </row>
    <row r="24" spans="1:10" ht="24.75" customHeight="1">
      <c r="A24" s="7" t="s">
        <v>7</v>
      </c>
      <c r="B24" s="46"/>
      <c r="C24" s="47"/>
      <c r="D24" s="47"/>
      <c r="E24" s="47"/>
      <c r="F24" s="47"/>
      <c r="G24" s="47"/>
      <c r="H24" s="47"/>
      <c r="I24" s="47"/>
      <c r="J24" s="48"/>
    </row>
    <row r="25" spans="1:10" ht="24.75" customHeight="1">
      <c r="A25" s="7" t="s">
        <v>164</v>
      </c>
      <c r="B25" s="18">
        <v>210</v>
      </c>
      <c r="C25" s="18" t="s">
        <v>69</v>
      </c>
      <c r="D25" s="4">
        <f>SUM(E25:I25)</f>
        <v>11056247</v>
      </c>
      <c r="E25" s="13">
        <f aca="true" t="shared" si="3" ref="E25:J25">E27+E28+E29</f>
        <v>8884100</v>
      </c>
      <c r="F25" s="13">
        <f t="shared" si="3"/>
        <v>54800</v>
      </c>
      <c r="G25" s="13">
        <f t="shared" si="3"/>
        <v>0</v>
      </c>
      <c r="H25" s="13">
        <f t="shared" si="3"/>
        <v>0</v>
      </c>
      <c r="I25" s="13">
        <f t="shared" si="3"/>
        <v>2117347</v>
      </c>
      <c r="J25" s="13">
        <f t="shared" si="3"/>
        <v>0</v>
      </c>
    </row>
    <row r="26" spans="1:10" ht="24.75" customHeight="1">
      <c r="A26" s="7" t="s">
        <v>4</v>
      </c>
      <c r="B26" s="46"/>
      <c r="C26" s="47"/>
      <c r="D26" s="47"/>
      <c r="E26" s="47"/>
      <c r="F26" s="47"/>
      <c r="G26" s="47"/>
      <c r="H26" s="47"/>
      <c r="I26" s="47"/>
      <c r="J26" s="48"/>
    </row>
    <row r="27" spans="1:10" ht="24.75" customHeight="1">
      <c r="A27" s="7" t="s">
        <v>179</v>
      </c>
      <c r="B27" s="51">
        <v>211</v>
      </c>
      <c r="C27" s="17" t="s">
        <v>244</v>
      </c>
      <c r="D27" s="4">
        <f>SUM(E27:I27)</f>
        <v>8475700</v>
      </c>
      <c r="E27" s="13">
        <v>6880700</v>
      </c>
      <c r="F27" s="13"/>
      <c r="G27" s="13"/>
      <c r="H27" s="13"/>
      <c r="I27" s="13">
        <v>1595000</v>
      </c>
      <c r="J27" s="13"/>
    </row>
    <row r="28" spans="1:10" ht="30" customHeight="1">
      <c r="A28" s="7" t="s">
        <v>225</v>
      </c>
      <c r="B28" s="52"/>
      <c r="C28" s="17" t="s">
        <v>245</v>
      </c>
      <c r="D28" s="4">
        <f>SUM(E28:I28)</f>
        <v>2515400</v>
      </c>
      <c r="E28" s="13">
        <v>2003400</v>
      </c>
      <c r="F28" s="13"/>
      <c r="G28" s="13"/>
      <c r="H28" s="13"/>
      <c r="I28" s="13">
        <v>512000</v>
      </c>
      <c r="J28" s="13"/>
    </row>
    <row r="29" spans="1:10" ht="24.75" customHeight="1">
      <c r="A29" s="7" t="s">
        <v>180</v>
      </c>
      <c r="B29" s="18">
        <v>212</v>
      </c>
      <c r="C29" s="17" t="s">
        <v>246</v>
      </c>
      <c r="D29" s="4">
        <f>SUM(E29:I29)</f>
        <v>65147</v>
      </c>
      <c r="E29" s="13"/>
      <c r="F29" s="13">
        <v>54800</v>
      </c>
      <c r="G29" s="13"/>
      <c r="H29" s="13"/>
      <c r="I29" s="13">
        <v>10347</v>
      </c>
      <c r="J29" s="13"/>
    </row>
    <row r="30" spans="1:10" ht="30" customHeight="1">
      <c r="A30" s="7" t="s">
        <v>165</v>
      </c>
      <c r="B30" s="18">
        <v>220</v>
      </c>
      <c r="C30" s="17"/>
      <c r="D30" s="4">
        <f>SUM(E30:I30)</f>
        <v>0</v>
      </c>
      <c r="E30" s="13">
        <f aca="true" t="shared" si="4" ref="E30:J30">E32</f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</row>
    <row r="31" spans="1:10" ht="24.75" customHeight="1">
      <c r="A31" s="7" t="s">
        <v>4</v>
      </c>
      <c r="B31" s="46"/>
      <c r="C31" s="47"/>
      <c r="D31" s="47"/>
      <c r="E31" s="47"/>
      <c r="F31" s="47"/>
      <c r="G31" s="47"/>
      <c r="H31" s="47"/>
      <c r="I31" s="47"/>
      <c r="J31" s="48"/>
    </row>
    <row r="32" spans="1:10" ht="34.5" customHeight="1">
      <c r="A32" s="7" t="s">
        <v>220</v>
      </c>
      <c r="B32" s="18">
        <v>221</v>
      </c>
      <c r="C32" s="17"/>
      <c r="D32" s="4">
        <f>SUM(E32:I32)</f>
        <v>0</v>
      </c>
      <c r="E32" s="13"/>
      <c r="F32" s="13"/>
      <c r="G32" s="13"/>
      <c r="H32" s="13"/>
      <c r="I32" s="13"/>
      <c r="J32" s="13"/>
    </row>
    <row r="33" spans="1:10" ht="30.75" customHeight="1">
      <c r="A33" s="7" t="s">
        <v>218</v>
      </c>
      <c r="B33" s="18">
        <v>230</v>
      </c>
      <c r="C33" s="18" t="s">
        <v>69</v>
      </c>
      <c r="D33" s="4">
        <f>SUM(E33:I33)</f>
        <v>230321</v>
      </c>
      <c r="E33" s="13">
        <f aca="true" t="shared" si="5" ref="E33:J33">E35+E36+E37+E38+E39</f>
        <v>0</v>
      </c>
      <c r="F33" s="13">
        <f t="shared" si="5"/>
        <v>0</v>
      </c>
      <c r="G33" s="13">
        <f t="shared" si="5"/>
        <v>0</v>
      </c>
      <c r="H33" s="13">
        <f t="shared" si="5"/>
        <v>0</v>
      </c>
      <c r="I33" s="13">
        <f>I35+I36+I37+I38+I39+I40</f>
        <v>230321</v>
      </c>
      <c r="J33" s="13">
        <f t="shared" si="5"/>
        <v>0</v>
      </c>
    </row>
    <row r="34" spans="1:10" ht="24.75" customHeight="1">
      <c r="A34" s="7" t="s">
        <v>4</v>
      </c>
      <c r="B34" s="46"/>
      <c r="C34" s="47"/>
      <c r="D34" s="47"/>
      <c r="E34" s="47"/>
      <c r="F34" s="47"/>
      <c r="G34" s="47"/>
      <c r="H34" s="47"/>
      <c r="I34" s="47"/>
      <c r="J34" s="48"/>
    </row>
    <row r="35" spans="1:10" ht="24.75" customHeight="1">
      <c r="A35" s="7" t="s">
        <v>279</v>
      </c>
      <c r="B35" s="18">
        <v>231</v>
      </c>
      <c r="C35" s="17" t="s">
        <v>247</v>
      </c>
      <c r="D35" s="4">
        <f aca="true" t="shared" si="6" ref="D35:D42">SUM(E35:I35)</f>
        <v>202633</v>
      </c>
      <c r="E35" s="13"/>
      <c r="F35" s="13"/>
      <c r="G35" s="13"/>
      <c r="H35" s="13"/>
      <c r="I35" s="13">
        <v>202633</v>
      </c>
      <c r="J35" s="13"/>
    </row>
    <row r="36" spans="1:10" ht="24.75" customHeight="1">
      <c r="A36" s="7" t="s">
        <v>280</v>
      </c>
      <c r="B36" s="18">
        <v>232</v>
      </c>
      <c r="C36" s="17" t="s">
        <v>247</v>
      </c>
      <c r="D36" s="4">
        <f t="shared" si="6"/>
        <v>3768</v>
      </c>
      <c r="E36" s="13"/>
      <c r="F36" s="13"/>
      <c r="G36" s="13"/>
      <c r="H36" s="13"/>
      <c r="I36" s="13">
        <v>3768</v>
      </c>
      <c r="J36" s="13"/>
    </row>
    <row r="37" spans="1:14" ht="24.75" customHeight="1">
      <c r="A37" s="7" t="s">
        <v>281</v>
      </c>
      <c r="B37" s="18">
        <v>233</v>
      </c>
      <c r="C37" s="17" t="s">
        <v>248</v>
      </c>
      <c r="D37" s="4">
        <f t="shared" si="6"/>
        <v>8520</v>
      </c>
      <c r="E37" s="13"/>
      <c r="F37" s="13"/>
      <c r="G37" s="13"/>
      <c r="H37" s="13"/>
      <c r="I37" s="13">
        <v>8520</v>
      </c>
      <c r="J37" s="13"/>
      <c r="L37" s="1">
        <v>388</v>
      </c>
      <c r="N37" s="1" t="s">
        <v>294</v>
      </c>
    </row>
    <row r="38" spans="1:10" ht="30" customHeight="1">
      <c r="A38" s="7" t="s">
        <v>282</v>
      </c>
      <c r="B38" s="18">
        <v>234</v>
      </c>
      <c r="C38" s="17" t="s">
        <v>258</v>
      </c>
      <c r="D38" s="4">
        <f t="shared" si="6"/>
        <v>6800</v>
      </c>
      <c r="E38" s="13"/>
      <c r="F38" s="13"/>
      <c r="G38" s="13"/>
      <c r="H38" s="13"/>
      <c r="I38" s="13">
        <v>6800</v>
      </c>
      <c r="J38" s="13"/>
    </row>
    <row r="39" spans="1:14" ht="24.75" customHeight="1">
      <c r="A39" s="49" t="s">
        <v>259</v>
      </c>
      <c r="B39" s="51">
        <v>235</v>
      </c>
      <c r="C39" s="17" t="s">
        <v>257</v>
      </c>
      <c r="D39" s="4">
        <f t="shared" si="6"/>
        <v>3200</v>
      </c>
      <c r="E39" s="13"/>
      <c r="F39" s="13"/>
      <c r="G39" s="13"/>
      <c r="H39" s="13"/>
      <c r="I39" s="13">
        <v>3200</v>
      </c>
      <c r="J39" s="13"/>
      <c r="L39" s="1">
        <v>1000</v>
      </c>
      <c r="N39" s="1" t="s">
        <v>295</v>
      </c>
    </row>
    <row r="40" spans="1:14" ht="24.75" customHeight="1">
      <c r="A40" s="50"/>
      <c r="B40" s="52"/>
      <c r="C40" s="17" t="s">
        <v>258</v>
      </c>
      <c r="D40" s="4">
        <f t="shared" si="6"/>
        <v>5400</v>
      </c>
      <c r="E40" s="13"/>
      <c r="F40" s="13"/>
      <c r="G40" s="13"/>
      <c r="H40" s="13"/>
      <c r="I40" s="13">
        <v>5400</v>
      </c>
      <c r="J40" s="13"/>
      <c r="L40" s="1">
        <v>3000</v>
      </c>
      <c r="N40" s="1" t="s">
        <v>296</v>
      </c>
    </row>
    <row r="41" spans="1:10" ht="30" customHeight="1">
      <c r="A41" s="7" t="s">
        <v>223</v>
      </c>
      <c r="B41" s="18">
        <v>240</v>
      </c>
      <c r="C41" s="17"/>
      <c r="D41" s="4">
        <f t="shared" si="6"/>
        <v>0</v>
      </c>
      <c r="E41" s="13"/>
      <c r="F41" s="13"/>
      <c r="G41" s="13"/>
      <c r="H41" s="13"/>
      <c r="I41" s="13"/>
      <c r="J41" s="13"/>
    </row>
    <row r="42" spans="1:10" ht="41.25" customHeight="1">
      <c r="A42" s="7" t="s">
        <v>217</v>
      </c>
      <c r="B42" s="18">
        <v>250</v>
      </c>
      <c r="C42" s="17"/>
      <c r="D42" s="4">
        <f t="shared" si="6"/>
        <v>0</v>
      </c>
      <c r="E42" s="13"/>
      <c r="F42" s="13"/>
      <c r="G42" s="13"/>
      <c r="H42" s="13"/>
      <c r="I42" s="13"/>
      <c r="J42" s="13"/>
    </row>
    <row r="43" spans="1:10" ht="32.25" customHeight="1">
      <c r="A43" s="7" t="s">
        <v>166</v>
      </c>
      <c r="B43" s="18">
        <v>260</v>
      </c>
      <c r="C43" s="17"/>
      <c r="D43" s="4">
        <f aca="true" t="shared" si="7" ref="D43:J43">SUM(D45:D54)</f>
        <v>4038702</v>
      </c>
      <c r="E43" s="13">
        <f t="shared" si="7"/>
        <v>406300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3632402</v>
      </c>
      <c r="J43" s="13">
        <f t="shared" si="7"/>
        <v>0</v>
      </c>
    </row>
    <row r="44" spans="1:10" ht="24.75" customHeight="1">
      <c r="A44" s="7" t="s">
        <v>4</v>
      </c>
      <c r="B44" s="46"/>
      <c r="C44" s="47"/>
      <c r="D44" s="47"/>
      <c r="E44" s="47"/>
      <c r="F44" s="47"/>
      <c r="G44" s="47"/>
      <c r="H44" s="47"/>
      <c r="I44" s="47"/>
      <c r="J44" s="48"/>
    </row>
    <row r="45" spans="1:10" ht="24.75" customHeight="1">
      <c r="A45" s="7" t="s">
        <v>182</v>
      </c>
      <c r="B45" s="7">
        <v>261</v>
      </c>
      <c r="C45" s="17" t="s">
        <v>249</v>
      </c>
      <c r="D45" s="4">
        <f aca="true" t="shared" si="8" ref="D45:D54">SUM(E45:I45)</f>
        <v>50400</v>
      </c>
      <c r="E45" s="13"/>
      <c r="F45" s="13"/>
      <c r="G45" s="13"/>
      <c r="H45" s="13"/>
      <c r="I45" s="13">
        <v>50400</v>
      </c>
      <c r="J45" s="13"/>
    </row>
    <row r="46" spans="1:10" ht="24.75" customHeight="1">
      <c r="A46" s="7" t="s">
        <v>183</v>
      </c>
      <c r="B46" s="7">
        <v>262</v>
      </c>
      <c r="C46" s="17" t="s">
        <v>249</v>
      </c>
      <c r="D46" s="4">
        <f t="shared" si="8"/>
        <v>0</v>
      </c>
      <c r="E46" s="13"/>
      <c r="F46" s="13"/>
      <c r="G46" s="13"/>
      <c r="H46" s="13"/>
      <c r="I46" s="13"/>
      <c r="J46" s="13"/>
    </row>
    <row r="47" spans="1:10" ht="24.75" customHeight="1">
      <c r="A47" s="7" t="s">
        <v>184</v>
      </c>
      <c r="B47" s="7">
        <v>263</v>
      </c>
      <c r="C47" s="17" t="s">
        <v>249</v>
      </c>
      <c r="D47" s="4">
        <f t="shared" si="8"/>
        <v>935427</v>
      </c>
      <c r="E47" s="13">
        <v>406300</v>
      </c>
      <c r="F47" s="13"/>
      <c r="G47" s="13"/>
      <c r="H47" s="13"/>
      <c r="I47" s="13">
        <v>529127</v>
      </c>
      <c r="J47" s="13"/>
    </row>
    <row r="48" spans="1:10" ht="30" customHeight="1">
      <c r="A48" s="7" t="s">
        <v>185</v>
      </c>
      <c r="B48" s="7">
        <v>264</v>
      </c>
      <c r="C48" s="17" t="s">
        <v>249</v>
      </c>
      <c r="D48" s="4">
        <f t="shared" si="8"/>
        <v>0</v>
      </c>
      <c r="E48" s="13"/>
      <c r="F48" s="13"/>
      <c r="G48" s="13"/>
      <c r="H48" s="13"/>
      <c r="I48" s="13"/>
      <c r="J48" s="13"/>
    </row>
    <row r="49" spans="1:10" ht="30" customHeight="1">
      <c r="A49" s="7" t="s">
        <v>186</v>
      </c>
      <c r="B49" s="7">
        <v>265</v>
      </c>
      <c r="C49" s="17" t="s">
        <v>249</v>
      </c>
      <c r="D49" s="4">
        <f t="shared" si="8"/>
        <v>225685</v>
      </c>
      <c r="E49" s="13"/>
      <c r="F49" s="13"/>
      <c r="G49" s="13"/>
      <c r="H49" s="13"/>
      <c r="I49" s="13">
        <v>225685</v>
      </c>
      <c r="J49" s="13"/>
    </row>
    <row r="50" spans="1:10" ht="24.75" customHeight="1">
      <c r="A50" s="7" t="s">
        <v>187</v>
      </c>
      <c r="B50" s="7">
        <v>266</v>
      </c>
      <c r="C50" s="17" t="s">
        <v>249</v>
      </c>
      <c r="D50" s="4">
        <f t="shared" si="8"/>
        <v>241576</v>
      </c>
      <c r="E50" s="13"/>
      <c r="F50" s="13"/>
      <c r="G50" s="13"/>
      <c r="H50" s="13"/>
      <c r="I50" s="13">
        <v>241576</v>
      </c>
      <c r="J50" s="13"/>
    </row>
    <row r="51" spans="1:10" ht="24.75" customHeight="1">
      <c r="A51" s="26" t="s">
        <v>181</v>
      </c>
      <c r="B51" s="7">
        <v>267</v>
      </c>
      <c r="C51" s="17" t="s">
        <v>249</v>
      </c>
      <c r="D51" s="4">
        <f>SUM(E51:I51)</f>
        <v>600</v>
      </c>
      <c r="E51" s="13"/>
      <c r="F51" s="13"/>
      <c r="G51" s="13"/>
      <c r="H51" s="13"/>
      <c r="I51" s="13">
        <v>600</v>
      </c>
      <c r="J51" s="13"/>
    </row>
    <row r="52" spans="1:10" ht="30" customHeight="1">
      <c r="A52" s="7" t="s">
        <v>188</v>
      </c>
      <c r="B52" s="18">
        <v>268</v>
      </c>
      <c r="C52" s="17" t="s">
        <v>249</v>
      </c>
      <c r="D52" s="4">
        <f t="shared" si="8"/>
        <v>0</v>
      </c>
      <c r="E52" s="13"/>
      <c r="F52" s="13"/>
      <c r="G52" s="13"/>
      <c r="H52" s="13"/>
      <c r="I52" s="13"/>
      <c r="J52" s="13"/>
    </row>
    <row r="53" spans="1:19" ht="30" customHeight="1">
      <c r="A53" s="7" t="s">
        <v>189</v>
      </c>
      <c r="B53" s="18">
        <v>269</v>
      </c>
      <c r="C53" s="17" t="s">
        <v>249</v>
      </c>
      <c r="D53" s="4">
        <f t="shared" si="8"/>
        <v>2585014</v>
      </c>
      <c r="E53" s="13"/>
      <c r="F53" s="13"/>
      <c r="G53" s="13"/>
      <c r="H53" s="13"/>
      <c r="I53" s="13">
        <v>2585014</v>
      </c>
      <c r="J53" s="13"/>
      <c r="L53" s="41">
        <v>1718.28</v>
      </c>
      <c r="M53" s="1" t="s">
        <v>292</v>
      </c>
      <c r="N53" s="1" t="s">
        <v>293</v>
      </c>
      <c r="O53" s="1" t="s">
        <v>291</v>
      </c>
      <c r="S53" s="1">
        <v>162000</v>
      </c>
    </row>
    <row r="54" spans="1:10" ht="43.5" customHeight="1">
      <c r="A54" s="7" t="s">
        <v>214</v>
      </c>
      <c r="B54" s="18">
        <v>270</v>
      </c>
      <c r="C54" s="17"/>
      <c r="D54" s="4">
        <f t="shared" si="8"/>
        <v>0</v>
      </c>
      <c r="E54" s="13"/>
      <c r="F54" s="13"/>
      <c r="G54" s="13"/>
      <c r="H54" s="13"/>
      <c r="I54" s="13"/>
      <c r="J54" s="13"/>
    </row>
    <row r="55" spans="1:10" ht="34.5" customHeight="1">
      <c r="A55" s="19" t="s">
        <v>167</v>
      </c>
      <c r="B55" s="18">
        <v>300</v>
      </c>
      <c r="C55" s="18" t="s">
        <v>69</v>
      </c>
      <c r="D55" s="4">
        <f>SUM(E55:I55)</f>
        <v>0</v>
      </c>
      <c r="E55" s="4">
        <f aca="true" t="shared" si="9" ref="E55:J55">E57+E58</f>
        <v>0</v>
      </c>
      <c r="F55" s="4">
        <f t="shared" si="9"/>
        <v>0</v>
      </c>
      <c r="G55" s="4">
        <f t="shared" si="9"/>
        <v>0</v>
      </c>
      <c r="H55" s="4">
        <f t="shared" si="9"/>
        <v>0</v>
      </c>
      <c r="I55" s="4">
        <f t="shared" si="9"/>
        <v>0</v>
      </c>
      <c r="J55" s="4">
        <f t="shared" si="9"/>
        <v>0</v>
      </c>
    </row>
    <row r="56" spans="1:10" ht="24.75" customHeight="1">
      <c r="A56" s="7" t="s">
        <v>4</v>
      </c>
      <c r="B56" s="46"/>
      <c r="C56" s="47"/>
      <c r="D56" s="47"/>
      <c r="E56" s="47"/>
      <c r="F56" s="47"/>
      <c r="G56" s="47"/>
      <c r="H56" s="47"/>
      <c r="I56" s="47"/>
      <c r="J56" s="48"/>
    </row>
    <row r="57" spans="1:10" ht="24.75" customHeight="1">
      <c r="A57" s="7" t="s">
        <v>168</v>
      </c>
      <c r="B57" s="18">
        <v>310</v>
      </c>
      <c r="C57" s="17"/>
      <c r="D57" s="4">
        <f>SUM(E57:I57)</f>
        <v>0</v>
      </c>
      <c r="E57" s="13"/>
      <c r="F57" s="13"/>
      <c r="G57" s="13"/>
      <c r="H57" s="13"/>
      <c r="I57" s="13"/>
      <c r="J57" s="13"/>
    </row>
    <row r="58" spans="1:10" ht="24.75" customHeight="1">
      <c r="A58" s="7" t="s">
        <v>169</v>
      </c>
      <c r="B58" s="18">
        <v>320</v>
      </c>
      <c r="C58" s="17"/>
      <c r="D58" s="4">
        <f>SUM(E58:I58)</f>
        <v>0</v>
      </c>
      <c r="E58" s="13"/>
      <c r="F58" s="13"/>
      <c r="G58" s="13"/>
      <c r="H58" s="13"/>
      <c r="I58" s="13"/>
      <c r="J58" s="13"/>
    </row>
    <row r="59" spans="1:10" ht="34.5" customHeight="1">
      <c r="A59" s="19" t="s">
        <v>170</v>
      </c>
      <c r="B59" s="18">
        <v>400</v>
      </c>
      <c r="C59" s="18" t="s">
        <v>69</v>
      </c>
      <c r="D59" s="4">
        <f>SUM(E59:I59)</f>
        <v>0</v>
      </c>
      <c r="E59" s="4">
        <f aca="true" t="shared" si="10" ref="E59:J59">E61+E62</f>
        <v>0</v>
      </c>
      <c r="F59" s="4">
        <f t="shared" si="10"/>
        <v>0</v>
      </c>
      <c r="G59" s="4">
        <f t="shared" si="10"/>
        <v>0</v>
      </c>
      <c r="H59" s="4">
        <f t="shared" si="10"/>
        <v>0</v>
      </c>
      <c r="I59" s="4">
        <f t="shared" si="10"/>
        <v>0</v>
      </c>
      <c r="J59" s="4">
        <f t="shared" si="10"/>
        <v>0</v>
      </c>
    </row>
    <row r="60" spans="1:10" ht="24.75" customHeight="1">
      <c r="A60" s="7" t="s">
        <v>4</v>
      </c>
      <c r="B60" s="46"/>
      <c r="C60" s="47"/>
      <c r="D60" s="47"/>
      <c r="E60" s="47"/>
      <c r="F60" s="47"/>
      <c r="G60" s="47"/>
      <c r="H60" s="47"/>
      <c r="I60" s="47"/>
      <c r="J60" s="48"/>
    </row>
    <row r="61" spans="1:10" ht="24.75" customHeight="1">
      <c r="A61" s="7" t="s">
        <v>171</v>
      </c>
      <c r="B61" s="18">
        <v>410</v>
      </c>
      <c r="C61" s="17"/>
      <c r="D61" s="4">
        <f>SUM(E61:I61)</f>
        <v>0</v>
      </c>
      <c r="E61" s="13"/>
      <c r="F61" s="13"/>
      <c r="G61" s="13"/>
      <c r="H61" s="13"/>
      <c r="I61" s="13"/>
      <c r="J61" s="13"/>
    </row>
    <row r="62" spans="1:10" ht="24.75" customHeight="1">
      <c r="A62" s="7" t="s">
        <v>172</v>
      </c>
      <c r="B62" s="18">
        <v>420</v>
      </c>
      <c r="C62" s="17"/>
      <c r="D62" s="4">
        <f>SUM(E62:I62)</f>
        <v>0</v>
      </c>
      <c r="E62" s="13"/>
      <c r="F62" s="13"/>
      <c r="G62" s="13"/>
      <c r="H62" s="13"/>
      <c r="I62" s="13"/>
      <c r="J62" s="13"/>
    </row>
    <row r="63" spans="1:10" ht="34.5" customHeight="1">
      <c r="A63" s="19" t="s">
        <v>174</v>
      </c>
      <c r="B63" s="18">
        <v>500</v>
      </c>
      <c r="C63" s="18" t="s">
        <v>69</v>
      </c>
      <c r="D63" s="4">
        <f>SUM(E63:I63)</f>
        <v>0</v>
      </c>
      <c r="E63" s="13"/>
      <c r="F63" s="13"/>
      <c r="G63" s="13"/>
      <c r="H63" s="13"/>
      <c r="I63" s="13"/>
      <c r="J63" s="13"/>
    </row>
    <row r="64" spans="1:10" ht="34.5" customHeight="1">
      <c r="A64" s="19" t="s">
        <v>173</v>
      </c>
      <c r="B64" s="18">
        <v>600</v>
      </c>
      <c r="C64" s="18" t="s">
        <v>69</v>
      </c>
      <c r="D64" s="4">
        <f>SUM(E64:I64)</f>
        <v>0</v>
      </c>
      <c r="E64" s="13"/>
      <c r="F64" s="13"/>
      <c r="G64" s="13"/>
      <c r="H64" s="13"/>
      <c r="I64" s="13"/>
      <c r="J64" s="13"/>
    </row>
  </sheetData>
  <sheetProtection/>
  <mergeCells count="27">
    <mergeCell ref="I2:J2"/>
    <mergeCell ref="D9:J9"/>
    <mergeCell ref="A9:A12"/>
    <mergeCell ref="B9:B12"/>
    <mergeCell ref="D10:D12"/>
    <mergeCell ref="E10:J10"/>
    <mergeCell ref="E11:E12"/>
    <mergeCell ref="H11:H12"/>
    <mergeCell ref="I11:J11"/>
    <mergeCell ref="F11:F12"/>
    <mergeCell ref="A4:J4"/>
    <mergeCell ref="A39:A40"/>
    <mergeCell ref="B39:B40"/>
    <mergeCell ref="B27:B28"/>
    <mergeCell ref="B24:J24"/>
    <mergeCell ref="A5:J5"/>
    <mergeCell ref="B26:J26"/>
    <mergeCell ref="A6:J6"/>
    <mergeCell ref="C9:C12"/>
    <mergeCell ref="A7:J7"/>
    <mergeCell ref="G11:G12"/>
    <mergeCell ref="B60:J60"/>
    <mergeCell ref="B31:J31"/>
    <mergeCell ref="B44:J44"/>
    <mergeCell ref="B56:J56"/>
    <mergeCell ref="B34:J34"/>
    <mergeCell ref="B15:J15"/>
  </mergeCells>
  <printOptions/>
  <pageMargins left="0.1968503937007874" right="0.1968503937007874" top="0.03937007874015748" bottom="0.1968503937007874" header="0.5118110236220472" footer="0.5118110236220472"/>
  <pageSetup fitToHeight="8" horizontalDpi="600" verticalDpi="600" orientation="landscape" paperSize="9" scale="83" r:id="rId2"/>
  <rowBreaks count="1" manualBreakCount="1">
    <brk id="25" max="9" man="1"/>
  </rowBreaks>
  <ignoredErrors>
    <ignoredError sqref="E48:E64 F16:F19 E44:E46 B41:D64 I54:I64 B18:B39 I16 C23:C37 D16:D39 I34 E18:E26 J16:J39 G16:H39 E30:F39 I23:I26 I30:I32 F41:H64 J41:J64 I41:I44 I46 I48 F26:F28 E16 F21:F24 E41:E42 B16 I18:I21 C16 C18:C19 C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40"/>
  <sheetViews>
    <sheetView view="pageBreakPreview" zoomScale="75" zoomScaleSheetLayoutView="75" zoomScalePageLayoutView="0" workbookViewId="0" topLeftCell="A1">
      <selection activeCell="R39" sqref="R39"/>
    </sheetView>
  </sheetViews>
  <sheetFormatPr defaultColWidth="9.140625" defaultRowHeight="12.75"/>
  <cols>
    <col min="1" max="1" width="32.8515625" style="24" customWidth="1"/>
    <col min="2" max="3" width="8.7109375" style="24" customWidth="1"/>
    <col min="4" max="4" width="15.8515625" style="24" customWidth="1"/>
    <col min="5" max="5" width="15.00390625" style="24" customWidth="1"/>
    <col min="6" max="6" width="14.57421875" style="24" customWidth="1"/>
    <col min="7" max="7" width="13.7109375" style="24" customWidth="1"/>
    <col min="8" max="8" width="13.421875" style="24" customWidth="1"/>
    <col min="9" max="10" width="12.7109375" style="24" customWidth="1"/>
    <col min="11" max="11" width="16.7109375" style="24" customWidth="1"/>
    <col min="12" max="12" width="13.00390625" style="24" customWidth="1"/>
    <col min="13" max="13" width="13.28125" style="24" customWidth="1"/>
    <col min="14" max="14" width="14.421875" style="24" customWidth="1"/>
    <col min="15" max="16" width="12.7109375" style="24" customWidth="1"/>
    <col min="17" max="17" width="16.7109375" style="24" customWidth="1"/>
    <col min="18" max="18" width="13.140625" style="24" customWidth="1"/>
    <col min="19" max="19" width="13.00390625" style="24" customWidth="1"/>
    <col min="20" max="16384" width="9.140625" style="24" customWidth="1"/>
  </cols>
  <sheetData>
    <row r="1" spans="18:19" ht="12.75">
      <c r="R1" s="64" t="s">
        <v>71</v>
      </c>
      <c r="S1" s="64"/>
    </row>
    <row r="3" spans="1:19" ht="15.75">
      <c r="A3" s="65" t="s">
        <v>239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>
      <c r="A4" s="62" t="s">
        <v>256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3" t="s">
        <v>228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9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62" t="s">
        <v>298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9" spans="1:19" ht="24.75" customHeight="1">
      <c r="A9" s="58" t="s">
        <v>66</v>
      </c>
      <c r="B9" s="58" t="s">
        <v>61</v>
      </c>
      <c r="C9" s="58" t="s">
        <v>72</v>
      </c>
      <c r="D9" s="58" t="s">
        <v>73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24.75" customHeight="1">
      <c r="A10" s="58"/>
      <c r="B10" s="58"/>
      <c r="C10" s="58"/>
      <c r="D10" s="58" t="s">
        <v>74</v>
      </c>
      <c r="E10" s="58"/>
      <c r="F10" s="58"/>
      <c r="G10" s="58" t="s">
        <v>7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48" customHeight="1">
      <c r="A11" s="58"/>
      <c r="B11" s="58"/>
      <c r="C11" s="58"/>
      <c r="D11" s="58"/>
      <c r="E11" s="58"/>
      <c r="F11" s="58"/>
      <c r="G11" s="58" t="s">
        <v>211</v>
      </c>
      <c r="H11" s="58"/>
      <c r="I11" s="58"/>
      <c r="J11" s="58"/>
      <c r="K11" s="58"/>
      <c r="L11" s="58"/>
      <c r="M11" s="58"/>
      <c r="N11" s="58" t="s">
        <v>212</v>
      </c>
      <c r="O11" s="58"/>
      <c r="P11" s="58"/>
      <c r="Q11" s="58"/>
      <c r="R11" s="58"/>
      <c r="S11" s="58"/>
    </row>
    <row r="12" spans="1:19" ht="24.75" customHeight="1">
      <c r="A12" s="58"/>
      <c r="B12" s="58"/>
      <c r="C12" s="58"/>
      <c r="D12" s="58" t="s">
        <v>263</v>
      </c>
      <c r="E12" s="58" t="s">
        <v>261</v>
      </c>
      <c r="F12" s="58" t="s">
        <v>262</v>
      </c>
      <c r="G12" s="58" t="s">
        <v>263</v>
      </c>
      <c r="H12" s="58" t="s">
        <v>7</v>
      </c>
      <c r="I12" s="58"/>
      <c r="J12" s="58"/>
      <c r="K12" s="58"/>
      <c r="L12" s="58" t="s">
        <v>261</v>
      </c>
      <c r="M12" s="58" t="s">
        <v>262</v>
      </c>
      <c r="N12" s="58" t="s">
        <v>263</v>
      </c>
      <c r="O12" s="58" t="s">
        <v>7</v>
      </c>
      <c r="P12" s="58"/>
      <c r="Q12" s="58"/>
      <c r="R12" s="58" t="s">
        <v>261</v>
      </c>
      <c r="S12" s="58" t="s">
        <v>262</v>
      </c>
    </row>
    <row r="13" spans="1:19" ht="87" customHeight="1">
      <c r="A13" s="58"/>
      <c r="B13" s="58"/>
      <c r="C13" s="58"/>
      <c r="D13" s="58"/>
      <c r="E13" s="58"/>
      <c r="F13" s="58"/>
      <c r="G13" s="58"/>
      <c r="H13" s="31" t="s">
        <v>219</v>
      </c>
      <c r="I13" s="31" t="s">
        <v>70</v>
      </c>
      <c r="J13" s="31" t="s">
        <v>62</v>
      </c>
      <c r="K13" s="31" t="s">
        <v>158</v>
      </c>
      <c r="L13" s="58"/>
      <c r="M13" s="58"/>
      <c r="N13" s="58"/>
      <c r="O13" s="31" t="s">
        <v>216</v>
      </c>
      <c r="P13" s="31" t="s">
        <v>213</v>
      </c>
      <c r="Q13" s="31" t="s">
        <v>158</v>
      </c>
      <c r="R13" s="58"/>
      <c r="S13" s="58"/>
    </row>
    <row r="14" spans="1:19" ht="1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59">
        <v>7</v>
      </c>
      <c r="H14" s="60"/>
      <c r="I14" s="60"/>
      <c r="J14" s="60"/>
      <c r="K14" s="61"/>
      <c r="L14" s="25">
        <v>8</v>
      </c>
      <c r="M14" s="25">
        <v>9</v>
      </c>
      <c r="N14" s="59">
        <v>10</v>
      </c>
      <c r="O14" s="60"/>
      <c r="P14" s="60"/>
      <c r="Q14" s="61"/>
      <c r="R14" s="25">
        <v>11</v>
      </c>
      <c r="S14" s="25">
        <v>12</v>
      </c>
    </row>
    <row r="15" spans="1:19" ht="39.75" customHeight="1">
      <c r="A15" s="26" t="s">
        <v>75</v>
      </c>
      <c r="B15" s="27" t="s">
        <v>76</v>
      </c>
      <c r="C15" s="28" t="s">
        <v>69</v>
      </c>
      <c r="D15" s="30">
        <f aca="true" t="shared" si="0" ref="D15:S15">SUM(D17+D29)</f>
        <v>4038701.9999999995</v>
      </c>
      <c r="E15" s="30">
        <f t="shared" si="0"/>
        <v>366300</v>
      </c>
      <c r="F15" s="30">
        <f t="shared" si="0"/>
        <v>373700</v>
      </c>
      <c r="G15" s="29">
        <f t="shared" si="0"/>
        <v>485043</v>
      </c>
      <c r="H15" s="29">
        <f t="shared" si="0"/>
        <v>406300</v>
      </c>
      <c r="I15" s="29">
        <f t="shared" si="0"/>
        <v>0</v>
      </c>
      <c r="J15" s="29">
        <f t="shared" si="0"/>
        <v>0</v>
      </c>
      <c r="K15" s="29">
        <f t="shared" si="0"/>
        <v>78743</v>
      </c>
      <c r="L15" s="29">
        <f t="shared" si="0"/>
        <v>366300</v>
      </c>
      <c r="M15" s="29">
        <f t="shared" si="0"/>
        <v>373700</v>
      </c>
      <c r="N15" s="29">
        <f t="shared" si="0"/>
        <v>3553658.9999999995</v>
      </c>
      <c r="O15" s="29">
        <f t="shared" si="0"/>
        <v>0</v>
      </c>
      <c r="P15" s="29">
        <f t="shared" si="0"/>
        <v>0</v>
      </c>
      <c r="Q15" s="29">
        <f t="shared" si="0"/>
        <v>3553658.9999999995</v>
      </c>
      <c r="R15" s="29">
        <f t="shared" si="0"/>
        <v>0</v>
      </c>
      <c r="S15" s="29">
        <f t="shared" si="0"/>
        <v>0</v>
      </c>
    </row>
    <row r="16" spans="1:19" ht="24.75" customHeight="1">
      <c r="A16" s="26" t="s">
        <v>77</v>
      </c>
      <c r="B16" s="27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9.75" customHeight="1">
      <c r="A17" s="26" t="s">
        <v>78</v>
      </c>
      <c r="B17" s="27">
        <v>1001</v>
      </c>
      <c r="C17" s="28" t="s">
        <v>69</v>
      </c>
      <c r="D17" s="30">
        <f aca="true" t="shared" si="1" ref="D17:S17">SUM(D19:D27)</f>
        <v>2488.0699999999997</v>
      </c>
      <c r="E17" s="30">
        <f t="shared" si="1"/>
        <v>0</v>
      </c>
      <c r="F17" s="30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2488.0699999999997</v>
      </c>
      <c r="O17" s="29">
        <f t="shared" si="1"/>
        <v>0</v>
      </c>
      <c r="P17" s="29">
        <f t="shared" si="1"/>
        <v>0</v>
      </c>
      <c r="Q17" s="29">
        <f t="shared" si="1"/>
        <v>2488.0699999999997</v>
      </c>
      <c r="R17" s="29">
        <f t="shared" si="1"/>
        <v>0</v>
      </c>
      <c r="S17" s="29">
        <f t="shared" si="1"/>
        <v>0</v>
      </c>
    </row>
    <row r="18" spans="1:19" ht="24.75" customHeight="1">
      <c r="A18" s="26" t="s">
        <v>77</v>
      </c>
      <c r="B18" s="27"/>
      <c r="C18" s="28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4.75" customHeight="1">
      <c r="A19" s="26" t="s">
        <v>182</v>
      </c>
      <c r="B19" s="27" t="s">
        <v>191</v>
      </c>
      <c r="C19" s="28">
        <v>2017</v>
      </c>
      <c r="D19" s="30">
        <f aca="true" t="shared" si="2" ref="D19:D28">SUM(G19+N19)</f>
        <v>403.09</v>
      </c>
      <c r="E19" s="29"/>
      <c r="F19" s="30"/>
      <c r="G19" s="29">
        <f aca="true" t="shared" si="3" ref="G19:G28">SUM(H19:K19)</f>
        <v>0</v>
      </c>
      <c r="H19" s="29"/>
      <c r="I19" s="29"/>
      <c r="J19" s="29"/>
      <c r="K19" s="29"/>
      <c r="L19" s="29"/>
      <c r="M19" s="29"/>
      <c r="N19" s="29">
        <f aca="true" t="shared" si="4" ref="N19:N28">SUM(O19:Q19)</f>
        <v>403.09</v>
      </c>
      <c r="O19" s="29"/>
      <c r="P19" s="29"/>
      <c r="Q19" s="29">
        <v>403.09</v>
      </c>
      <c r="R19" s="29"/>
      <c r="S19" s="29"/>
    </row>
    <row r="20" spans="1:19" ht="24.75" customHeight="1">
      <c r="A20" s="26" t="s">
        <v>183</v>
      </c>
      <c r="B20" s="27" t="s">
        <v>192</v>
      </c>
      <c r="C20" s="28"/>
      <c r="D20" s="30">
        <f t="shared" si="2"/>
        <v>0</v>
      </c>
      <c r="E20" s="29"/>
      <c r="F20" s="30"/>
      <c r="G20" s="29">
        <f t="shared" si="3"/>
        <v>0</v>
      </c>
      <c r="H20" s="29"/>
      <c r="I20" s="29"/>
      <c r="J20" s="29"/>
      <c r="K20" s="29"/>
      <c r="L20" s="29"/>
      <c r="M20" s="29"/>
      <c r="N20" s="29">
        <f t="shared" si="4"/>
        <v>0</v>
      </c>
      <c r="O20" s="29"/>
      <c r="P20" s="29"/>
      <c r="Q20" s="29"/>
      <c r="R20" s="29"/>
      <c r="S20" s="29"/>
    </row>
    <row r="21" spans="1:19" ht="24.75" customHeight="1">
      <c r="A21" s="26" t="s">
        <v>184</v>
      </c>
      <c r="B21" s="27" t="s">
        <v>193</v>
      </c>
      <c r="C21" s="28"/>
      <c r="D21" s="30">
        <f t="shared" si="2"/>
        <v>456.28</v>
      </c>
      <c r="E21" s="29"/>
      <c r="F21" s="30"/>
      <c r="G21" s="29">
        <f t="shared" si="3"/>
        <v>0</v>
      </c>
      <c r="H21" s="29"/>
      <c r="I21" s="29"/>
      <c r="J21" s="29"/>
      <c r="K21" s="29"/>
      <c r="L21" s="29"/>
      <c r="M21" s="29"/>
      <c r="N21" s="29">
        <f t="shared" si="4"/>
        <v>456.28</v>
      </c>
      <c r="O21" s="29"/>
      <c r="P21" s="29"/>
      <c r="Q21" s="29">
        <v>456.28</v>
      </c>
      <c r="R21" s="29"/>
      <c r="S21" s="29"/>
    </row>
    <row r="22" spans="1:19" ht="30" customHeight="1">
      <c r="A22" s="26" t="s">
        <v>185</v>
      </c>
      <c r="B22" s="27" t="s">
        <v>194</v>
      </c>
      <c r="C22" s="28"/>
      <c r="D22" s="30">
        <f t="shared" si="2"/>
        <v>0</v>
      </c>
      <c r="E22" s="29"/>
      <c r="F22" s="30"/>
      <c r="G22" s="29">
        <f t="shared" si="3"/>
        <v>0</v>
      </c>
      <c r="H22" s="29"/>
      <c r="I22" s="29"/>
      <c r="J22" s="29"/>
      <c r="K22" s="29"/>
      <c r="L22" s="29"/>
      <c r="M22" s="29"/>
      <c r="N22" s="29">
        <f t="shared" si="4"/>
        <v>0</v>
      </c>
      <c r="O22" s="29"/>
      <c r="P22" s="29"/>
      <c r="Q22" s="29"/>
      <c r="R22" s="29"/>
      <c r="S22" s="29"/>
    </row>
    <row r="23" spans="1:19" ht="30" customHeight="1">
      <c r="A23" s="26" t="s">
        <v>186</v>
      </c>
      <c r="B23" s="27" t="s">
        <v>195</v>
      </c>
      <c r="C23" s="28"/>
      <c r="D23" s="30">
        <f t="shared" si="2"/>
        <v>928.2</v>
      </c>
      <c r="E23" s="29"/>
      <c r="F23" s="30"/>
      <c r="G23" s="29">
        <f t="shared" si="3"/>
        <v>0</v>
      </c>
      <c r="H23" s="29"/>
      <c r="I23" s="29"/>
      <c r="J23" s="29"/>
      <c r="K23" s="29"/>
      <c r="L23" s="29"/>
      <c r="M23" s="29"/>
      <c r="N23" s="29">
        <f t="shared" si="4"/>
        <v>928.2</v>
      </c>
      <c r="O23" s="29"/>
      <c r="P23" s="29"/>
      <c r="Q23" s="29">
        <v>928.2</v>
      </c>
      <c r="R23" s="29"/>
      <c r="S23" s="29"/>
    </row>
    <row r="24" spans="1:19" ht="24.75" customHeight="1">
      <c r="A24" s="26" t="s">
        <v>187</v>
      </c>
      <c r="B24" s="27" t="s">
        <v>196</v>
      </c>
      <c r="C24" s="28"/>
      <c r="D24" s="30">
        <f t="shared" si="2"/>
        <v>0</v>
      </c>
      <c r="E24" s="29"/>
      <c r="F24" s="30"/>
      <c r="G24" s="29">
        <f t="shared" si="3"/>
        <v>0</v>
      </c>
      <c r="H24" s="29"/>
      <c r="I24" s="29"/>
      <c r="J24" s="29"/>
      <c r="K24" s="29"/>
      <c r="L24" s="29"/>
      <c r="M24" s="29"/>
      <c r="N24" s="29">
        <f t="shared" si="4"/>
        <v>0</v>
      </c>
      <c r="O24" s="29"/>
      <c r="P24" s="29"/>
      <c r="Q24" s="29"/>
      <c r="R24" s="29"/>
      <c r="S24" s="29"/>
    </row>
    <row r="25" spans="1:19" ht="24.75" customHeight="1">
      <c r="A25" s="26" t="s">
        <v>181</v>
      </c>
      <c r="B25" s="27" t="s">
        <v>197</v>
      </c>
      <c r="C25" s="28"/>
      <c r="D25" s="30">
        <f t="shared" si="2"/>
        <v>0</v>
      </c>
      <c r="E25" s="29"/>
      <c r="F25" s="30"/>
      <c r="G25" s="29">
        <f t="shared" si="3"/>
        <v>0</v>
      </c>
      <c r="H25" s="29"/>
      <c r="I25" s="29"/>
      <c r="J25" s="29"/>
      <c r="K25" s="29"/>
      <c r="L25" s="29"/>
      <c r="M25" s="29"/>
      <c r="N25" s="29">
        <f t="shared" si="4"/>
        <v>0</v>
      </c>
      <c r="O25" s="29"/>
      <c r="P25" s="29"/>
      <c r="Q25" s="29"/>
      <c r="R25" s="29"/>
      <c r="S25" s="29"/>
    </row>
    <row r="26" spans="1:19" ht="30" customHeight="1">
      <c r="A26" s="26" t="s">
        <v>188</v>
      </c>
      <c r="B26" s="27" t="s">
        <v>198</v>
      </c>
      <c r="C26" s="28"/>
      <c r="D26" s="30">
        <f t="shared" si="2"/>
        <v>0</v>
      </c>
      <c r="E26" s="29"/>
      <c r="F26" s="30"/>
      <c r="G26" s="29">
        <f t="shared" si="3"/>
        <v>0</v>
      </c>
      <c r="H26" s="29"/>
      <c r="I26" s="29"/>
      <c r="J26" s="29"/>
      <c r="K26" s="29"/>
      <c r="L26" s="29"/>
      <c r="M26" s="29"/>
      <c r="N26" s="29">
        <f t="shared" si="4"/>
        <v>0</v>
      </c>
      <c r="O26" s="29"/>
      <c r="P26" s="29"/>
      <c r="Q26" s="29"/>
      <c r="R26" s="29"/>
      <c r="S26" s="29"/>
    </row>
    <row r="27" spans="1:19" ht="30" customHeight="1">
      <c r="A27" s="26" t="s">
        <v>189</v>
      </c>
      <c r="B27" s="27" t="s">
        <v>199</v>
      </c>
      <c r="C27" s="28">
        <v>2017</v>
      </c>
      <c r="D27" s="30">
        <f t="shared" si="2"/>
        <v>700.5</v>
      </c>
      <c r="E27" s="29"/>
      <c r="F27" s="30"/>
      <c r="G27" s="29">
        <f t="shared" si="3"/>
        <v>0</v>
      </c>
      <c r="H27" s="29"/>
      <c r="I27" s="29"/>
      <c r="J27" s="29"/>
      <c r="K27" s="29"/>
      <c r="L27" s="29"/>
      <c r="M27" s="29"/>
      <c r="N27" s="29">
        <f t="shared" si="4"/>
        <v>700.5</v>
      </c>
      <c r="O27" s="29"/>
      <c r="P27" s="29"/>
      <c r="Q27" s="29">
        <v>700.5</v>
      </c>
      <c r="R27" s="29"/>
      <c r="S27" s="29"/>
    </row>
    <row r="28" spans="1:19" ht="46.5" customHeight="1">
      <c r="A28" s="26" t="s">
        <v>190</v>
      </c>
      <c r="B28" s="27" t="s">
        <v>200</v>
      </c>
      <c r="C28" s="28"/>
      <c r="D28" s="30">
        <f t="shared" si="2"/>
        <v>0</v>
      </c>
      <c r="E28" s="29"/>
      <c r="F28" s="30"/>
      <c r="G28" s="29">
        <f t="shared" si="3"/>
        <v>0</v>
      </c>
      <c r="H28" s="29"/>
      <c r="I28" s="29"/>
      <c r="J28" s="29"/>
      <c r="K28" s="29"/>
      <c r="L28" s="29"/>
      <c r="M28" s="29"/>
      <c r="N28" s="29">
        <f t="shared" si="4"/>
        <v>0</v>
      </c>
      <c r="O28" s="29"/>
      <c r="P28" s="29"/>
      <c r="Q28" s="29"/>
      <c r="R28" s="29"/>
      <c r="S28" s="29"/>
    </row>
    <row r="29" spans="1:19" ht="30" customHeight="1">
      <c r="A29" s="26" t="s">
        <v>79</v>
      </c>
      <c r="B29" s="27">
        <v>2001</v>
      </c>
      <c r="C29" s="28"/>
      <c r="D29" s="30">
        <f aca="true" t="shared" si="5" ref="D29:S29">SUM(D31:D39)</f>
        <v>4036213.9299999997</v>
      </c>
      <c r="E29" s="29">
        <f t="shared" si="5"/>
        <v>366300</v>
      </c>
      <c r="F29" s="29">
        <f t="shared" si="5"/>
        <v>373700</v>
      </c>
      <c r="G29" s="29">
        <f t="shared" si="5"/>
        <v>485043</v>
      </c>
      <c r="H29" s="29">
        <f t="shared" si="5"/>
        <v>406300</v>
      </c>
      <c r="I29" s="29">
        <f t="shared" si="5"/>
        <v>0</v>
      </c>
      <c r="J29" s="29">
        <f t="shared" si="5"/>
        <v>0</v>
      </c>
      <c r="K29" s="29">
        <f t="shared" si="5"/>
        <v>78743</v>
      </c>
      <c r="L29" s="29">
        <f t="shared" si="5"/>
        <v>366300</v>
      </c>
      <c r="M29" s="29">
        <f t="shared" si="5"/>
        <v>373700</v>
      </c>
      <c r="N29" s="29">
        <f t="shared" si="5"/>
        <v>3551170.9299999997</v>
      </c>
      <c r="O29" s="29">
        <f t="shared" si="5"/>
        <v>0</v>
      </c>
      <c r="P29" s="29">
        <f t="shared" si="5"/>
        <v>0</v>
      </c>
      <c r="Q29" s="29">
        <f t="shared" si="5"/>
        <v>3551170.9299999997</v>
      </c>
      <c r="R29" s="29">
        <f t="shared" si="5"/>
        <v>0</v>
      </c>
      <c r="S29" s="29">
        <f t="shared" si="5"/>
        <v>0</v>
      </c>
    </row>
    <row r="30" spans="1:19" ht="24.75" customHeight="1">
      <c r="A30" s="26" t="s">
        <v>77</v>
      </c>
      <c r="B30" s="27"/>
      <c r="C30" s="28"/>
      <c r="D30" s="30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4.75" customHeight="1">
      <c r="A31" s="26" t="s">
        <v>182</v>
      </c>
      <c r="B31" s="27" t="s">
        <v>201</v>
      </c>
      <c r="C31" s="28">
        <v>2018</v>
      </c>
      <c r="D31" s="30">
        <f aca="true" t="shared" si="6" ref="D31:D40">SUM(G31+N31)</f>
        <v>49996.91</v>
      </c>
      <c r="E31" s="30">
        <f aca="true" t="shared" si="7" ref="E31:E40">L31+R31</f>
        <v>0</v>
      </c>
      <c r="F31" s="30">
        <f aca="true" t="shared" si="8" ref="F31:F40">M31+S31</f>
        <v>0</v>
      </c>
      <c r="G31" s="29">
        <f aca="true" t="shared" si="9" ref="G31:G40">SUM(H31:K31)</f>
        <v>0</v>
      </c>
      <c r="H31" s="29"/>
      <c r="I31" s="29"/>
      <c r="J31" s="29"/>
      <c r="K31" s="29"/>
      <c r="L31" s="29"/>
      <c r="M31" s="29"/>
      <c r="N31" s="29">
        <f aca="true" t="shared" si="10" ref="N31:N40">SUM(O31:Q31)</f>
        <v>49996.91</v>
      </c>
      <c r="O31" s="29"/>
      <c r="P31" s="29"/>
      <c r="Q31" s="29">
        <v>49996.91</v>
      </c>
      <c r="R31" s="29"/>
      <c r="S31" s="29"/>
    </row>
    <row r="32" spans="1:19" ht="24.75" customHeight="1">
      <c r="A32" s="26" t="s">
        <v>183</v>
      </c>
      <c r="B32" s="27" t="s">
        <v>202</v>
      </c>
      <c r="C32" s="28"/>
      <c r="D32" s="30">
        <f t="shared" si="6"/>
        <v>0</v>
      </c>
      <c r="E32" s="30">
        <f t="shared" si="7"/>
        <v>0</v>
      </c>
      <c r="F32" s="30">
        <f t="shared" si="8"/>
        <v>0</v>
      </c>
      <c r="G32" s="29">
        <f t="shared" si="9"/>
        <v>0</v>
      </c>
      <c r="H32" s="29"/>
      <c r="I32" s="29"/>
      <c r="J32" s="29"/>
      <c r="K32" s="29"/>
      <c r="L32" s="29"/>
      <c r="M32" s="29"/>
      <c r="N32" s="29">
        <f t="shared" si="10"/>
        <v>0</v>
      </c>
      <c r="O32" s="29"/>
      <c r="P32" s="29"/>
      <c r="Q32" s="29"/>
      <c r="R32" s="29"/>
      <c r="S32" s="29"/>
    </row>
    <row r="33" spans="1:19" ht="24.75" customHeight="1">
      <c r="A33" s="26" t="s">
        <v>184</v>
      </c>
      <c r="B33" s="27" t="s">
        <v>203</v>
      </c>
      <c r="C33" s="28">
        <v>2018</v>
      </c>
      <c r="D33" s="30">
        <f t="shared" si="6"/>
        <v>934970.72</v>
      </c>
      <c r="E33" s="30">
        <f t="shared" si="7"/>
        <v>366300</v>
      </c>
      <c r="F33" s="30">
        <f t="shared" si="8"/>
        <v>373700</v>
      </c>
      <c r="G33" s="29">
        <f t="shared" si="9"/>
        <v>485043</v>
      </c>
      <c r="H33" s="29">
        <v>406300</v>
      </c>
      <c r="I33" s="29"/>
      <c r="J33" s="29"/>
      <c r="K33" s="29">
        <v>78743</v>
      </c>
      <c r="L33" s="29">
        <v>366300</v>
      </c>
      <c r="M33" s="29">
        <v>373700</v>
      </c>
      <c r="N33" s="29">
        <f t="shared" si="10"/>
        <v>449927.72</v>
      </c>
      <c r="O33" s="29"/>
      <c r="P33" s="29"/>
      <c r="Q33" s="29">
        <v>449927.72</v>
      </c>
      <c r="R33" s="29"/>
      <c r="S33" s="29"/>
    </row>
    <row r="34" spans="1:19" ht="30" customHeight="1">
      <c r="A34" s="26" t="s">
        <v>185</v>
      </c>
      <c r="B34" s="27" t="s">
        <v>204</v>
      </c>
      <c r="C34" s="28"/>
      <c r="D34" s="30">
        <f t="shared" si="6"/>
        <v>0</v>
      </c>
      <c r="E34" s="30">
        <f t="shared" si="7"/>
        <v>0</v>
      </c>
      <c r="F34" s="30">
        <f t="shared" si="8"/>
        <v>0</v>
      </c>
      <c r="G34" s="29">
        <f t="shared" si="9"/>
        <v>0</v>
      </c>
      <c r="H34" s="29"/>
      <c r="I34" s="29"/>
      <c r="J34" s="29"/>
      <c r="K34" s="29"/>
      <c r="L34" s="29"/>
      <c r="M34" s="29"/>
      <c r="N34" s="29">
        <f t="shared" si="10"/>
        <v>0</v>
      </c>
      <c r="O34" s="29"/>
      <c r="P34" s="29"/>
      <c r="Q34" s="29"/>
      <c r="R34" s="29"/>
      <c r="S34" s="29"/>
    </row>
    <row r="35" spans="1:19" ht="30" customHeight="1">
      <c r="A35" s="26" t="s">
        <v>186</v>
      </c>
      <c r="B35" s="27" t="s">
        <v>205</v>
      </c>
      <c r="C35" s="28">
        <v>2018</v>
      </c>
      <c r="D35" s="30">
        <f t="shared" si="6"/>
        <v>224756.8</v>
      </c>
      <c r="E35" s="30">
        <f t="shared" si="7"/>
        <v>0</v>
      </c>
      <c r="F35" s="30">
        <f t="shared" si="8"/>
        <v>0</v>
      </c>
      <c r="G35" s="29">
        <f t="shared" si="9"/>
        <v>0</v>
      </c>
      <c r="H35" s="29"/>
      <c r="I35" s="29"/>
      <c r="J35" s="29"/>
      <c r="K35" s="29"/>
      <c r="L35" s="29"/>
      <c r="M35" s="29"/>
      <c r="N35" s="29">
        <f t="shared" si="10"/>
        <v>224756.8</v>
      </c>
      <c r="O35" s="29"/>
      <c r="P35" s="29"/>
      <c r="Q35" s="29">
        <v>224756.8</v>
      </c>
      <c r="R35" s="29"/>
      <c r="S35" s="29"/>
    </row>
    <row r="36" spans="1:19" ht="24.75" customHeight="1">
      <c r="A36" s="26" t="s">
        <v>187</v>
      </c>
      <c r="B36" s="27" t="s">
        <v>206</v>
      </c>
      <c r="C36" s="28">
        <v>2018</v>
      </c>
      <c r="D36" s="30">
        <f t="shared" si="6"/>
        <v>241576</v>
      </c>
      <c r="E36" s="30">
        <f t="shared" si="7"/>
        <v>0</v>
      </c>
      <c r="F36" s="30">
        <f t="shared" si="8"/>
        <v>0</v>
      </c>
      <c r="G36" s="29">
        <f t="shared" si="9"/>
        <v>0</v>
      </c>
      <c r="H36" s="29"/>
      <c r="I36" s="29"/>
      <c r="J36" s="29"/>
      <c r="K36" s="29"/>
      <c r="L36" s="29"/>
      <c r="M36" s="29"/>
      <c r="N36" s="29">
        <f t="shared" si="10"/>
        <v>241576</v>
      </c>
      <c r="O36" s="29"/>
      <c r="P36" s="29"/>
      <c r="Q36" s="29">
        <v>241576</v>
      </c>
      <c r="R36" s="29"/>
      <c r="S36" s="29"/>
    </row>
    <row r="37" spans="1:19" ht="24.75" customHeight="1">
      <c r="A37" s="26" t="s">
        <v>181</v>
      </c>
      <c r="B37" s="27" t="s">
        <v>207</v>
      </c>
      <c r="C37" s="28">
        <v>2018</v>
      </c>
      <c r="D37" s="30">
        <f t="shared" si="6"/>
        <v>600</v>
      </c>
      <c r="E37" s="30">
        <f t="shared" si="7"/>
        <v>0</v>
      </c>
      <c r="F37" s="30">
        <f t="shared" si="8"/>
        <v>0</v>
      </c>
      <c r="G37" s="29">
        <f t="shared" si="9"/>
        <v>0</v>
      </c>
      <c r="H37" s="29"/>
      <c r="I37" s="29"/>
      <c r="J37" s="29"/>
      <c r="K37" s="29"/>
      <c r="L37" s="29"/>
      <c r="M37" s="29"/>
      <c r="N37" s="29">
        <f t="shared" si="10"/>
        <v>600</v>
      </c>
      <c r="O37" s="29"/>
      <c r="P37" s="29"/>
      <c r="Q37" s="29">
        <v>600</v>
      </c>
      <c r="R37" s="29"/>
      <c r="S37" s="29"/>
    </row>
    <row r="38" spans="1:19" ht="30" customHeight="1">
      <c r="A38" s="26" t="s">
        <v>188</v>
      </c>
      <c r="B38" s="27" t="s">
        <v>208</v>
      </c>
      <c r="C38" s="28"/>
      <c r="D38" s="30">
        <f t="shared" si="6"/>
        <v>0</v>
      </c>
      <c r="E38" s="30">
        <f t="shared" si="7"/>
        <v>0</v>
      </c>
      <c r="F38" s="30">
        <f t="shared" si="8"/>
        <v>0</v>
      </c>
      <c r="G38" s="29">
        <f t="shared" si="9"/>
        <v>0</v>
      </c>
      <c r="H38" s="29"/>
      <c r="I38" s="29"/>
      <c r="J38" s="29"/>
      <c r="K38" s="29"/>
      <c r="L38" s="29"/>
      <c r="M38" s="29"/>
      <c r="N38" s="29">
        <f t="shared" si="10"/>
        <v>0</v>
      </c>
      <c r="O38" s="29"/>
      <c r="P38" s="29"/>
      <c r="Q38" s="29"/>
      <c r="R38" s="29"/>
      <c r="S38" s="29"/>
    </row>
    <row r="39" spans="1:21" ht="30" customHeight="1">
      <c r="A39" s="26" t="s">
        <v>189</v>
      </c>
      <c r="B39" s="27" t="s">
        <v>209</v>
      </c>
      <c r="C39" s="28">
        <v>2018</v>
      </c>
      <c r="D39" s="30">
        <f t="shared" si="6"/>
        <v>2584313.5</v>
      </c>
      <c r="E39" s="30">
        <f t="shared" si="7"/>
        <v>0</v>
      </c>
      <c r="F39" s="30">
        <f t="shared" si="8"/>
        <v>0</v>
      </c>
      <c r="G39" s="29">
        <f t="shared" si="9"/>
        <v>0</v>
      </c>
      <c r="H39" s="29"/>
      <c r="I39" s="29"/>
      <c r="J39" s="29"/>
      <c r="K39" s="29"/>
      <c r="L39" s="29"/>
      <c r="M39" s="29"/>
      <c r="N39" s="29">
        <f t="shared" si="10"/>
        <v>2584313.5</v>
      </c>
      <c r="O39" s="29"/>
      <c r="P39" s="29"/>
      <c r="Q39" s="29">
        <v>2584313.5</v>
      </c>
      <c r="R39" s="29"/>
      <c r="S39" s="29"/>
      <c r="U39" s="24" t="s">
        <v>297</v>
      </c>
    </row>
    <row r="40" spans="1:19" ht="44.25" customHeight="1">
      <c r="A40" s="26" t="s">
        <v>214</v>
      </c>
      <c r="B40" s="27" t="s">
        <v>210</v>
      </c>
      <c r="C40" s="28"/>
      <c r="D40" s="30">
        <f t="shared" si="6"/>
        <v>0</v>
      </c>
      <c r="E40" s="30">
        <f t="shared" si="7"/>
        <v>0</v>
      </c>
      <c r="F40" s="30">
        <f t="shared" si="8"/>
        <v>0</v>
      </c>
      <c r="G40" s="29">
        <f t="shared" si="9"/>
        <v>0</v>
      </c>
      <c r="H40" s="29"/>
      <c r="I40" s="29"/>
      <c r="J40" s="29"/>
      <c r="K40" s="29"/>
      <c r="L40" s="29"/>
      <c r="M40" s="29"/>
      <c r="N40" s="29">
        <f t="shared" si="10"/>
        <v>0</v>
      </c>
      <c r="O40" s="29"/>
      <c r="P40" s="29"/>
      <c r="Q40" s="29"/>
      <c r="R40" s="29"/>
      <c r="S40" s="29"/>
    </row>
  </sheetData>
  <sheetProtection/>
  <mergeCells count="26">
    <mergeCell ref="A4:S4"/>
    <mergeCell ref="A5:S5"/>
    <mergeCell ref="D10:F11"/>
    <mergeCell ref="R1:S1"/>
    <mergeCell ref="A3:S3"/>
    <mergeCell ref="A7:S7"/>
    <mergeCell ref="A9:A13"/>
    <mergeCell ref="B9:B13"/>
    <mergeCell ref="C9:C13"/>
    <mergeCell ref="D9:S9"/>
    <mergeCell ref="G14:K14"/>
    <mergeCell ref="N14:Q14"/>
    <mergeCell ref="N12:N13"/>
    <mergeCell ref="O12:Q12"/>
    <mergeCell ref="D12:D13"/>
    <mergeCell ref="E12:E13"/>
    <mergeCell ref="F12:F13"/>
    <mergeCell ref="G12:G13"/>
    <mergeCell ref="G10:S10"/>
    <mergeCell ref="G11:M11"/>
    <mergeCell ref="N11:S11"/>
    <mergeCell ref="H12:K12"/>
    <mergeCell ref="L12:L13"/>
    <mergeCell ref="M12:M13"/>
    <mergeCell ref="R12:R13"/>
    <mergeCell ref="S12:S13"/>
  </mergeCells>
  <printOptions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37"/>
  <sheetViews>
    <sheetView view="pageBreakPreview" zoomScaleSheetLayoutView="100" zoomScalePageLayoutView="0" workbookViewId="0" topLeftCell="A4">
      <selection activeCell="A11" sqref="A11"/>
    </sheetView>
  </sheetViews>
  <sheetFormatPr defaultColWidth="9.140625" defaultRowHeight="12.75"/>
  <cols>
    <col min="1" max="1" width="50.140625" style="1" customWidth="1"/>
    <col min="2" max="2" width="10.7109375" style="1" customWidth="1"/>
    <col min="3" max="3" width="26.140625" style="1" customWidth="1"/>
    <col min="4" max="16384" width="9.140625" style="1" customWidth="1"/>
  </cols>
  <sheetData>
    <row r="1" ht="14.25">
      <c r="C1" s="6" t="s">
        <v>83</v>
      </c>
    </row>
    <row r="3" spans="1:3" ht="15.75">
      <c r="A3" s="42" t="s">
        <v>80</v>
      </c>
      <c r="B3" s="42"/>
      <c r="C3" s="42"/>
    </row>
    <row r="4" spans="1:3" ht="15.75">
      <c r="A4" s="42" t="s">
        <v>81</v>
      </c>
      <c r="B4" s="42"/>
      <c r="C4" s="42"/>
    </row>
    <row r="5" spans="1:3" ht="15.75">
      <c r="A5" s="43" t="s">
        <v>298</v>
      </c>
      <c r="B5" s="43"/>
      <c r="C5" s="43"/>
    </row>
    <row r="6" spans="1:3" ht="12.75">
      <c r="A6" s="69" t="s">
        <v>82</v>
      </c>
      <c r="B6" s="69"/>
      <c r="C6" s="69"/>
    </row>
    <row r="8" spans="1:3" ht="30" customHeight="1">
      <c r="A8" s="14" t="s">
        <v>1</v>
      </c>
      <c r="B8" s="14" t="s">
        <v>84</v>
      </c>
      <c r="C8" s="15" t="s">
        <v>2</v>
      </c>
    </row>
    <row r="9" spans="1:3" s="5" customFormat="1" ht="15" customHeight="1">
      <c r="A9" s="3">
        <v>1</v>
      </c>
      <c r="B9" s="3">
        <v>2</v>
      </c>
      <c r="C9" s="3">
        <v>3</v>
      </c>
    </row>
    <row r="10" spans="1:3" ht="24.75" customHeight="1">
      <c r="A10" s="7" t="s">
        <v>85</v>
      </c>
      <c r="B10" s="17" t="s">
        <v>89</v>
      </c>
      <c r="C10" s="4"/>
    </row>
    <row r="11" spans="1:3" ht="24.75" customHeight="1">
      <c r="A11" s="7" t="s">
        <v>86</v>
      </c>
      <c r="B11" s="17" t="s">
        <v>90</v>
      </c>
      <c r="C11" s="4"/>
    </row>
    <row r="12" spans="1:3" ht="24.75" customHeight="1">
      <c r="A12" s="7" t="s">
        <v>87</v>
      </c>
      <c r="B12" s="17" t="s">
        <v>91</v>
      </c>
      <c r="C12" s="4"/>
    </row>
    <row r="13" spans="1:3" ht="24.75" customHeight="1">
      <c r="A13" s="7"/>
      <c r="B13" s="17"/>
      <c r="C13" s="4"/>
    </row>
    <row r="14" spans="1:3" ht="24.75" customHeight="1">
      <c r="A14" s="7" t="s">
        <v>88</v>
      </c>
      <c r="B14" s="17" t="s">
        <v>92</v>
      </c>
      <c r="C14" s="4"/>
    </row>
    <row r="15" spans="1:3" ht="24.75" customHeight="1">
      <c r="A15" s="10"/>
      <c r="B15" s="20"/>
      <c r="C15" s="4"/>
    </row>
    <row r="18" ht="14.25">
      <c r="C18" s="6" t="s">
        <v>93</v>
      </c>
    </row>
    <row r="20" spans="1:3" ht="15.75">
      <c r="A20" s="42" t="s">
        <v>94</v>
      </c>
      <c r="B20" s="42"/>
      <c r="C20" s="42"/>
    </row>
    <row r="22" spans="1:3" ht="30" customHeight="1">
      <c r="A22" s="14" t="s">
        <v>1</v>
      </c>
      <c r="B22" s="14" t="s">
        <v>84</v>
      </c>
      <c r="C22" s="15" t="s">
        <v>2</v>
      </c>
    </row>
    <row r="23" spans="1:3" s="5" customFormat="1" ht="15" customHeight="1">
      <c r="A23" s="3">
        <v>1</v>
      </c>
      <c r="B23" s="3">
        <v>2</v>
      </c>
      <c r="C23" s="3">
        <v>3</v>
      </c>
    </row>
    <row r="24" spans="1:3" ht="24.75" customHeight="1">
      <c r="A24" s="7" t="s">
        <v>68</v>
      </c>
      <c r="B24" s="17" t="s">
        <v>89</v>
      </c>
      <c r="C24" s="4"/>
    </row>
    <row r="25" spans="1:3" ht="57.75" customHeight="1">
      <c r="A25" s="7" t="s">
        <v>95</v>
      </c>
      <c r="B25" s="17" t="s">
        <v>90</v>
      </c>
      <c r="C25" s="4"/>
    </row>
    <row r="26" spans="1:3" ht="34.5" customHeight="1">
      <c r="A26" s="7" t="s">
        <v>96</v>
      </c>
      <c r="B26" s="17" t="s">
        <v>91</v>
      </c>
      <c r="C26" s="4"/>
    </row>
    <row r="32" spans="1:3" ht="12.75">
      <c r="A32" s="66" t="s">
        <v>175</v>
      </c>
      <c r="B32" s="22" t="s">
        <v>176</v>
      </c>
      <c r="C32" s="37" t="s">
        <v>254</v>
      </c>
    </row>
    <row r="33" spans="1:3" ht="12.75">
      <c r="A33" s="67"/>
      <c r="B33" s="23" t="s">
        <v>177</v>
      </c>
      <c r="C33" s="23" t="s">
        <v>178</v>
      </c>
    </row>
    <row r="36" spans="1:3" ht="12.75">
      <c r="A36" s="68" t="s">
        <v>226</v>
      </c>
      <c r="B36" s="22" t="s">
        <v>176</v>
      </c>
      <c r="C36" s="37" t="s">
        <v>255</v>
      </c>
    </row>
    <row r="37" spans="1:3" ht="12.75">
      <c r="A37" s="68"/>
      <c r="B37" s="23" t="s">
        <v>177</v>
      </c>
      <c r="C37" s="23" t="s">
        <v>178</v>
      </c>
    </row>
  </sheetData>
  <sheetProtection/>
  <mergeCells count="7">
    <mergeCell ref="A32:A33"/>
    <mergeCell ref="A36:A37"/>
    <mergeCell ref="A20:C20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r:id="rId2"/>
  <ignoredErrors>
    <ignoredError sqref="B10:B14 B24: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ПФХД на 29.12.2018</dc:title>
  <dc:subject/>
  <dc:creator>Microsoft Corporation</dc:creator>
  <cp:keywords/>
  <dc:description/>
  <cp:lastModifiedBy>admin</cp:lastModifiedBy>
  <cp:lastPrinted>2019-01-02T13:57:49Z</cp:lastPrinted>
  <dcterms:created xsi:type="dcterms:W3CDTF">1996-10-08T23:32:33Z</dcterms:created>
  <dcterms:modified xsi:type="dcterms:W3CDTF">2019-02-27T08:22:46Z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XXJ7TYMEEKJ2-4340-169</vt:lpwstr>
  </property>
  <property fmtid="{D5CDD505-2E9C-101B-9397-08002B2CF9AE}" pid="4" name="_dlc_DocIdItemGu">
    <vt:lpwstr>236f2640-d81a-423f-8db1-4e8e4e8f72b8</vt:lpwstr>
  </property>
  <property fmtid="{D5CDD505-2E9C-101B-9397-08002B2CF9AE}" pid="5" name="_dlc_DocIdU">
    <vt:lpwstr>https://vip.gov.mari.ru/minsoc/di_karligan/_layouts/DocIdRedir.aspx?ID=XXJ7TYMEEKJ2-4340-169, XXJ7TYMEEKJ2-4340-169</vt:lpwstr>
  </property>
</Properties>
</file>