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табл. 15" sheetId="1" r:id="rId1"/>
  </sheets>
  <definedNames>
    <definedName name="_xlnm.Print_Titles" localSheetId="0">'табл. 15'!$16:$17</definedName>
    <definedName name="_xlnm.Print_Area" localSheetId="0">'табл. 15'!$A$1:$C$63</definedName>
  </definedNames>
  <calcPr fullCalcOnLoad="1"/>
</workbook>
</file>

<file path=xl/sharedStrings.xml><?xml version="1.0" encoding="utf-8"?>
<sst xmlns="http://schemas.openxmlformats.org/spreadsheetml/2006/main" count="60" uniqueCount="60">
  <si>
    <t>Р А С П Р Е Д Е Л Е Н И Е</t>
  </si>
  <si>
    <t>субсидий бюджетам муниципальных образований                                                      в Республике Марий Эл на осуществление целевых мероприятий 
в отношении автомобильных дорог общего пользования 
местного значения на 2021 год</t>
  </si>
  <si>
    <t>(тыс. рублей)</t>
  </si>
  <si>
    <t xml:space="preserve">Наименование муниципального образования </t>
  </si>
  <si>
    <t>Сумма</t>
  </si>
  <si>
    <t>Город Йошкар-Ола</t>
  </si>
  <si>
    <t>Город Волжск</t>
  </si>
  <si>
    <t>Город Козьмодемьянск</t>
  </si>
  <si>
    <t>Горномарийский муниципальный район</t>
  </si>
  <si>
    <t>Сернурский муниципальный район</t>
  </si>
  <si>
    <t>Городское поселение Звенигово</t>
  </si>
  <si>
    <t>Городское поселение Килемары</t>
  </si>
  <si>
    <t>Городское поселение Красногорский</t>
  </si>
  <si>
    <t>Городское поселение Куженер</t>
  </si>
  <si>
    <t>Городское поселение Мари-Турек</t>
  </si>
  <si>
    <t>Городское поселение Морки</t>
  </si>
  <si>
    <t>Городское поселение Новый Торъял</t>
  </si>
  <si>
    <t>Городское поселение Параньга</t>
  </si>
  <si>
    <t>Городское поселение Приволжский</t>
  </si>
  <si>
    <t>Городское поселение Суслонгер</t>
  </si>
  <si>
    <t>Городское поселение Юрино</t>
  </si>
  <si>
    <t xml:space="preserve">Краснооктябрьское городское поселение </t>
  </si>
  <si>
    <t>Азановское сельское поселение</t>
  </si>
  <si>
    <t>Большепаратское сельское поселение</t>
  </si>
  <si>
    <t>Вятское сельское поселение</t>
  </si>
  <si>
    <t>Ежовское сельское поселение</t>
  </si>
  <si>
    <t>Знаменское сельское поселение</t>
  </si>
  <si>
    <t>Исменецкое сельское поселение</t>
  </si>
  <si>
    <t>Карамасское сельское поселение</t>
  </si>
  <si>
    <t>Кокшайское сельское поселение</t>
  </si>
  <si>
    <t>Кокшамарское сельское поселение</t>
  </si>
  <si>
    <t>Красноярское сельское поселение</t>
  </si>
  <si>
    <t>Кужмарское сельское поселение</t>
  </si>
  <si>
    <t>Кузнецовское сельское поселение 
(Медведевский муниципальный район)</t>
  </si>
  <si>
    <t>Кундышское сельское поселение</t>
  </si>
  <si>
    <t>Куярское сельское поселение</t>
  </si>
  <si>
    <t>Люльпанское сельское поселение</t>
  </si>
  <si>
    <t>Обшиярское сельское поселение</t>
  </si>
  <si>
    <t>Петъяльское сельское поселение</t>
  </si>
  <si>
    <t>Помарское сельское поселение</t>
  </si>
  <si>
    <t>Руэмское сельское поселение</t>
  </si>
  <si>
    <t>Сенькинское сельское поселение</t>
  </si>
  <si>
    <t>Сотнурское сельское поселение</t>
  </si>
  <si>
    <t>Тумьюмучашское сельское поселение</t>
  </si>
  <si>
    <t>Шелангерское сельское поселение</t>
  </si>
  <si>
    <t>Шиньшинское сельское поселение</t>
  </si>
  <si>
    <t>Шорсолинское сельское поселение</t>
  </si>
  <si>
    <t>Эмековское сельское поселение</t>
  </si>
  <si>
    <t>Юледурское сельское поселение</t>
  </si>
  <si>
    <t>Всего</t>
  </si>
  <si>
    <t xml:space="preserve">                                                            приложения № 13</t>
  </si>
  <si>
    <t xml:space="preserve">                                                           к Закону Республики Марий Эл</t>
  </si>
  <si>
    <t xml:space="preserve">                                                            "О республиканском бюджете</t>
  </si>
  <si>
    <t xml:space="preserve">                                                            Республики Марий Эл на 2021 год</t>
  </si>
  <si>
    <t xml:space="preserve">                                                           и на плановый период 2022 и 2023 годов"</t>
  </si>
  <si>
    <t xml:space="preserve">                                                          (в редакции Закона Республики Марий Эл</t>
  </si>
  <si>
    <t xml:space="preserve">                                                               "Таблица 15</t>
  </si>
  <si>
    <t>".</t>
  </si>
  <si>
    <t>Быковское сельское поселение</t>
  </si>
  <si>
    <t xml:space="preserve">                                                               от 28 октября 2021 года № 53-З)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</si>
</sst>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</numFmts>
  <fonts count="39"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174" fontId="2" fillId="33" borderId="0" xfId="0" applyNumberFormat="1" applyFont="1" applyFill="1" applyAlignment="1">
      <alignment horizontal="right"/>
    </xf>
    <xf numFmtId="174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wrapText="1"/>
    </xf>
    <xf numFmtId="174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Alignment="1">
      <alignment horizontal="right"/>
    </xf>
    <xf numFmtId="17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81" zoomScaleSheetLayoutView="81" zoomScalePageLayoutView="0" workbookViewId="0" topLeftCell="A1">
      <selection activeCell="D9" sqref="D9"/>
    </sheetView>
  </sheetViews>
  <sheetFormatPr defaultColWidth="9.00390625" defaultRowHeight="12.75"/>
  <cols>
    <col min="1" max="1" width="67.125" style="0" customWidth="1"/>
    <col min="2" max="2" width="20.125" style="0" customWidth="1"/>
    <col min="3" max="3" width="3.125" style="0" customWidth="1"/>
  </cols>
  <sheetData>
    <row r="1" spans="1:4" s="3" customFormat="1" ht="20.25" customHeight="1">
      <c r="A1" s="22" t="s">
        <v>56</v>
      </c>
      <c r="B1" s="22"/>
      <c r="C1" s="22"/>
      <c r="D1" s="4"/>
    </row>
    <row r="2" spans="1:4" s="3" customFormat="1" ht="19.5" customHeight="1">
      <c r="A2" s="22" t="s">
        <v>50</v>
      </c>
      <c r="B2" s="22"/>
      <c r="C2" s="22"/>
      <c r="D2" s="4"/>
    </row>
    <row r="3" spans="1:4" s="3" customFormat="1" ht="19.5" customHeight="1">
      <c r="A3" s="22" t="s">
        <v>51</v>
      </c>
      <c r="B3" s="22"/>
      <c r="C3" s="22"/>
      <c r="D3" s="4"/>
    </row>
    <row r="4" spans="1:4" s="3" customFormat="1" ht="19.5" customHeight="1">
      <c r="A4" s="22" t="s">
        <v>52</v>
      </c>
      <c r="B4" s="22"/>
      <c r="C4" s="22"/>
      <c r="D4" s="4"/>
    </row>
    <row r="5" spans="1:4" s="3" customFormat="1" ht="19.5" customHeight="1">
      <c r="A5" s="22" t="s">
        <v>53</v>
      </c>
      <c r="B5" s="22"/>
      <c r="C5" s="22"/>
      <c r="D5" s="4"/>
    </row>
    <row r="6" spans="1:4" s="3" customFormat="1" ht="19.5" customHeight="1">
      <c r="A6" s="22" t="s">
        <v>54</v>
      </c>
      <c r="B6" s="22"/>
      <c r="C6" s="22"/>
      <c r="D6" s="4"/>
    </row>
    <row r="7" spans="1:4" s="3" customFormat="1" ht="19.5" customHeight="1">
      <c r="A7" s="22" t="s">
        <v>55</v>
      </c>
      <c r="B7" s="22"/>
      <c r="C7" s="22"/>
      <c r="D7" s="4"/>
    </row>
    <row r="8" spans="1:4" s="3" customFormat="1" ht="19.5" customHeight="1">
      <c r="A8" s="23" t="s">
        <v>59</v>
      </c>
      <c r="B8" s="23"/>
      <c r="C8" s="23"/>
      <c r="D8" s="4"/>
    </row>
    <row r="9" spans="1:4" s="3" customFormat="1" ht="49.5" customHeight="1">
      <c r="A9" s="5"/>
      <c r="B9" s="2"/>
      <c r="D9" s="4"/>
    </row>
    <row r="10" spans="1:4" s="3" customFormat="1" ht="18.75">
      <c r="A10" s="24" t="s">
        <v>0</v>
      </c>
      <c r="B10" s="24"/>
      <c r="C10" s="24"/>
      <c r="D10" s="4"/>
    </row>
    <row r="11" spans="1:4" s="3" customFormat="1" ht="3.75" customHeight="1">
      <c r="A11" s="6"/>
      <c r="B11" s="7"/>
      <c r="D11" s="4"/>
    </row>
    <row r="12" spans="1:4" s="3" customFormat="1" ht="75.75" customHeight="1">
      <c r="A12" s="25" t="s">
        <v>1</v>
      </c>
      <c r="B12" s="25"/>
      <c r="C12" s="25"/>
      <c r="D12" s="4"/>
    </row>
    <row r="13" spans="1:4" s="3" customFormat="1" ht="49.5" customHeight="1">
      <c r="A13" s="5"/>
      <c r="B13" s="2"/>
      <c r="D13" s="4"/>
    </row>
    <row r="14" spans="2:4" s="3" customFormat="1" ht="18.75">
      <c r="B14" s="26" t="s">
        <v>2</v>
      </c>
      <c r="C14" s="26"/>
      <c r="D14" s="4"/>
    </row>
    <row r="15" spans="1:4" s="3" customFormat="1" ht="42.75" customHeight="1">
      <c r="A15" s="8" t="s">
        <v>3</v>
      </c>
      <c r="B15" s="18" t="s">
        <v>4</v>
      </c>
      <c r="C15" s="19"/>
      <c r="D15" s="4"/>
    </row>
    <row r="16" spans="1:4" s="3" customFormat="1" ht="19.5" customHeight="1">
      <c r="A16" s="9">
        <v>1</v>
      </c>
      <c r="B16" s="20">
        <v>2</v>
      </c>
      <c r="C16" s="21"/>
      <c r="D16" s="4"/>
    </row>
    <row r="17" spans="1:4" s="3" customFormat="1" ht="7.5" customHeight="1">
      <c r="A17" s="10"/>
      <c r="B17" s="11"/>
      <c r="D17" s="4"/>
    </row>
    <row r="18" spans="1:4" s="3" customFormat="1" ht="19.5" customHeight="1">
      <c r="A18" s="3" t="s">
        <v>5</v>
      </c>
      <c r="B18" s="12">
        <f>50000+7000-50000+32222-985.416+6480</f>
        <v>44716.584</v>
      </c>
      <c r="D18" s="4"/>
    </row>
    <row r="19" spans="1:4" s="3" customFormat="1" ht="19.5" customHeight="1">
      <c r="A19" s="3" t="s">
        <v>6</v>
      </c>
      <c r="B19" s="12">
        <f>39500+20500-6770.013</f>
        <v>53229.987</v>
      </c>
      <c r="D19" s="4"/>
    </row>
    <row r="20" spans="1:4" s="3" customFormat="1" ht="19.5" customHeight="1">
      <c r="A20" s="3" t="s">
        <v>7</v>
      </c>
      <c r="B20" s="12">
        <f>18000-263.861-1856.592</f>
        <v>15879.546999999999</v>
      </c>
      <c r="D20" s="4"/>
    </row>
    <row r="21" spans="1:4" s="3" customFormat="1" ht="19.5" customHeight="1">
      <c r="A21" s="3" t="s">
        <v>8</v>
      </c>
      <c r="B21" s="13">
        <f>10167.3+1129.7</f>
        <v>11297</v>
      </c>
      <c r="D21" s="4"/>
    </row>
    <row r="22" spans="1:4" s="3" customFormat="1" ht="19.5" customHeight="1">
      <c r="A22" s="3" t="s">
        <v>9</v>
      </c>
      <c r="B22" s="13">
        <v>11180.7</v>
      </c>
      <c r="D22" s="4"/>
    </row>
    <row r="23" spans="1:4" s="3" customFormat="1" ht="19.5" customHeight="1">
      <c r="A23" s="3" t="s">
        <v>10</v>
      </c>
      <c r="B23" s="13">
        <v>2930.7</v>
      </c>
      <c r="D23" s="4"/>
    </row>
    <row r="24" spans="1:4" s="3" customFormat="1" ht="19.5" customHeight="1">
      <c r="A24" s="3" t="s">
        <v>11</v>
      </c>
      <c r="B24" s="13">
        <v>18360</v>
      </c>
      <c r="D24" s="4"/>
    </row>
    <row r="25" spans="1:4" s="3" customFormat="1" ht="19.5" customHeight="1">
      <c r="A25" s="3" t="s">
        <v>12</v>
      </c>
      <c r="B25" s="13">
        <v>3190</v>
      </c>
      <c r="D25" s="4"/>
    </row>
    <row r="26" spans="1:4" s="3" customFormat="1" ht="19.5" customHeight="1">
      <c r="A26" s="3" t="s">
        <v>13</v>
      </c>
      <c r="B26" s="13">
        <f>4500+2934.035</f>
        <v>7434.035</v>
      </c>
      <c r="D26" s="4"/>
    </row>
    <row r="27" spans="1:4" s="3" customFormat="1" ht="19.5" customHeight="1">
      <c r="A27" s="3" t="s">
        <v>14</v>
      </c>
      <c r="B27" s="13">
        <v>9018</v>
      </c>
      <c r="D27" s="4"/>
    </row>
    <row r="28" spans="1:4" s="3" customFormat="1" ht="19.5" customHeight="1">
      <c r="A28" s="3" t="s">
        <v>15</v>
      </c>
      <c r="B28" s="13">
        <v>5042.5</v>
      </c>
      <c r="D28" s="4"/>
    </row>
    <row r="29" spans="1:4" s="3" customFormat="1" ht="19.5" customHeight="1">
      <c r="A29" s="3" t="s">
        <v>16</v>
      </c>
      <c r="B29" s="13">
        <v>8710.2</v>
      </c>
      <c r="D29" s="4"/>
    </row>
    <row r="30" spans="1:4" s="3" customFormat="1" ht="19.5" customHeight="1">
      <c r="A30" s="3" t="s">
        <v>17</v>
      </c>
      <c r="B30" s="13">
        <f>9206.1-1036.868</f>
        <v>8169.232</v>
      </c>
      <c r="D30" s="4"/>
    </row>
    <row r="31" spans="1:4" s="3" customFormat="1" ht="19.5" customHeight="1">
      <c r="A31" s="3" t="s">
        <v>18</v>
      </c>
      <c r="B31" s="13">
        <v>525.708</v>
      </c>
      <c r="D31" s="4"/>
    </row>
    <row r="32" spans="1:4" s="3" customFormat="1" ht="19.5" customHeight="1">
      <c r="A32" s="3" t="s">
        <v>19</v>
      </c>
      <c r="B32" s="13">
        <f>1060.3-204.437</f>
        <v>855.8629999999999</v>
      </c>
      <c r="D32" s="4"/>
    </row>
    <row r="33" spans="1:4" s="3" customFormat="1" ht="19.5" customHeight="1">
      <c r="A33" s="3" t="s">
        <v>20</v>
      </c>
      <c r="B33" s="13">
        <f>2543.4+6770.013</f>
        <v>9313.413</v>
      </c>
      <c r="D33" s="4"/>
    </row>
    <row r="34" spans="1:4" s="3" customFormat="1" ht="19.5" customHeight="1">
      <c r="A34" s="3" t="s">
        <v>21</v>
      </c>
      <c r="B34" s="13">
        <f>1470-272.783</f>
        <v>1197.217</v>
      </c>
      <c r="D34" s="4"/>
    </row>
    <row r="35" spans="1:4" s="3" customFormat="1" ht="19.5" customHeight="1">
      <c r="A35" s="3" t="s">
        <v>22</v>
      </c>
      <c r="B35" s="13">
        <f>840-139.99</f>
        <v>700.01</v>
      </c>
      <c r="D35" s="4"/>
    </row>
    <row r="36" spans="1:4" s="3" customFormat="1" ht="19.5" customHeight="1">
      <c r="A36" s="3" t="s">
        <v>23</v>
      </c>
      <c r="B36" s="13">
        <v>956.222</v>
      </c>
      <c r="D36" s="4"/>
    </row>
    <row r="37" spans="1:4" s="3" customFormat="1" ht="19.5" customHeight="1">
      <c r="A37" s="3" t="s">
        <v>58</v>
      </c>
      <c r="B37" s="13">
        <v>1856.592</v>
      </c>
      <c r="D37" s="4"/>
    </row>
    <row r="38" spans="1:4" s="3" customFormat="1" ht="19.5" customHeight="1">
      <c r="A38" s="3" t="s">
        <v>24</v>
      </c>
      <c r="B38" s="13">
        <f>8991.5-1237.213+1261.956</f>
        <v>9016.243</v>
      </c>
      <c r="D38" s="4"/>
    </row>
    <row r="39" spans="1:4" s="3" customFormat="1" ht="19.5" customHeight="1">
      <c r="A39" s="3" t="s">
        <v>25</v>
      </c>
      <c r="B39" s="13">
        <v>980</v>
      </c>
      <c r="D39" s="4"/>
    </row>
    <row r="40" spans="1:4" s="3" customFormat="1" ht="19.5" customHeight="1">
      <c r="A40" s="3" t="s">
        <v>26</v>
      </c>
      <c r="B40" s="13">
        <f>1960-343.066</f>
        <v>1616.934</v>
      </c>
      <c r="D40" s="4"/>
    </row>
    <row r="41" spans="1:4" s="3" customFormat="1" ht="19.5" customHeight="1">
      <c r="A41" s="3" t="s">
        <v>27</v>
      </c>
      <c r="B41" s="13">
        <v>928.2</v>
      </c>
      <c r="D41" s="4"/>
    </row>
    <row r="42" spans="1:4" s="3" customFormat="1" ht="19.5" customHeight="1">
      <c r="A42" s="3" t="s">
        <v>28</v>
      </c>
      <c r="B42" s="13">
        <v>261.567</v>
      </c>
      <c r="D42" s="4"/>
    </row>
    <row r="43" spans="1:4" s="3" customFormat="1" ht="19.5" customHeight="1">
      <c r="A43" s="3" t="s">
        <v>29</v>
      </c>
      <c r="B43" s="13">
        <f>1188.5-124.792</f>
        <v>1063.708</v>
      </c>
      <c r="D43" s="4"/>
    </row>
    <row r="44" spans="1:4" s="3" customFormat="1" ht="19.5" customHeight="1">
      <c r="A44" s="3" t="s">
        <v>30</v>
      </c>
      <c r="B44" s="13">
        <v>566.5</v>
      </c>
      <c r="D44" s="4"/>
    </row>
    <row r="45" spans="1:4" s="3" customFormat="1" ht="19.5" customHeight="1">
      <c r="A45" s="3" t="s">
        <v>31</v>
      </c>
      <c r="B45" s="13">
        <f>507</f>
        <v>507</v>
      </c>
      <c r="D45" s="4"/>
    </row>
    <row r="46" spans="1:4" s="3" customFormat="1" ht="19.5" customHeight="1">
      <c r="A46" s="3" t="s">
        <v>32</v>
      </c>
      <c r="B46" s="13">
        <f>1447.5-50.662</f>
        <v>1396.838</v>
      </c>
      <c r="D46" s="4"/>
    </row>
    <row r="47" spans="1:4" s="3" customFormat="1" ht="36" customHeight="1">
      <c r="A47" s="14" t="s">
        <v>33</v>
      </c>
      <c r="B47" s="13">
        <f>1470-235.2</f>
        <v>1234.8</v>
      </c>
      <c r="D47" s="4"/>
    </row>
    <row r="48" spans="1:4" s="3" customFormat="1" ht="19.5" customHeight="1">
      <c r="A48" s="3" t="s">
        <v>34</v>
      </c>
      <c r="B48" s="13">
        <f>980-158.982</f>
        <v>821.018</v>
      </c>
      <c r="D48" s="4"/>
    </row>
    <row r="49" spans="1:4" s="3" customFormat="1" ht="19.5" customHeight="1">
      <c r="A49" s="3" t="s">
        <v>35</v>
      </c>
      <c r="B49" s="13">
        <f>980-147.92</f>
        <v>832.08</v>
      </c>
      <c r="D49" s="4"/>
    </row>
    <row r="50" spans="1:4" s="3" customFormat="1" ht="19.5" customHeight="1">
      <c r="A50" s="3" t="s">
        <v>36</v>
      </c>
      <c r="B50" s="13">
        <f>980-0.97</f>
        <v>979.03</v>
      </c>
      <c r="D50" s="4"/>
    </row>
    <row r="51" spans="1:4" s="3" customFormat="1" ht="19.5" customHeight="1">
      <c r="A51" s="3" t="s">
        <v>37</v>
      </c>
      <c r="B51" s="13">
        <v>561.727</v>
      </c>
      <c r="D51" s="4"/>
    </row>
    <row r="52" spans="1:4" s="3" customFormat="1" ht="19.5" customHeight="1">
      <c r="A52" s="3" t="s">
        <v>38</v>
      </c>
      <c r="B52" s="13">
        <v>1041.339</v>
      </c>
      <c r="D52" s="4"/>
    </row>
    <row r="53" spans="1:4" s="3" customFormat="1" ht="19.5" customHeight="1">
      <c r="A53" s="3" t="s">
        <v>39</v>
      </c>
      <c r="B53" s="13">
        <f>810.109-16.202</f>
        <v>793.907</v>
      </c>
      <c r="D53" s="4"/>
    </row>
    <row r="54" spans="1:4" s="3" customFormat="1" ht="19.5" customHeight="1">
      <c r="A54" s="3" t="s">
        <v>40</v>
      </c>
      <c r="B54" s="13">
        <f>1960+1470.466-276.54</f>
        <v>3153.926</v>
      </c>
      <c r="D54" s="4"/>
    </row>
    <row r="55" spans="1:4" s="3" customFormat="1" ht="19.5" customHeight="1">
      <c r="A55" s="3" t="s">
        <v>41</v>
      </c>
      <c r="B55" s="13">
        <f>980-171.555</f>
        <v>808.4449999999999</v>
      </c>
      <c r="D55" s="4"/>
    </row>
    <row r="56" spans="1:4" s="3" customFormat="1" ht="19.5" customHeight="1">
      <c r="A56" s="3" t="s">
        <v>42</v>
      </c>
      <c r="B56" s="13">
        <v>795.422</v>
      </c>
      <c r="D56" s="4"/>
    </row>
    <row r="57" spans="1:4" s="3" customFormat="1" ht="19.5" customHeight="1">
      <c r="A57" s="3" t="s">
        <v>43</v>
      </c>
      <c r="B57" s="13">
        <v>400</v>
      </c>
      <c r="D57" s="4"/>
    </row>
    <row r="58" spans="1:4" s="3" customFormat="1" ht="19.5" customHeight="1">
      <c r="A58" s="3" t="s">
        <v>44</v>
      </c>
      <c r="B58" s="13">
        <v>1044.1</v>
      </c>
      <c r="D58" s="4"/>
    </row>
    <row r="59" spans="1:4" s="3" customFormat="1" ht="19.5" customHeight="1">
      <c r="A59" s="3" t="s">
        <v>45</v>
      </c>
      <c r="B59" s="13">
        <v>1100</v>
      </c>
      <c r="D59" s="4"/>
    </row>
    <row r="60" spans="1:4" s="3" customFormat="1" ht="19.5" customHeight="1">
      <c r="A60" s="3" t="s">
        <v>46</v>
      </c>
      <c r="B60" s="13">
        <v>400</v>
      </c>
      <c r="D60" s="4"/>
    </row>
    <row r="61" spans="1:4" s="3" customFormat="1" ht="19.5" customHeight="1">
      <c r="A61" s="3" t="s">
        <v>47</v>
      </c>
      <c r="B61" s="13">
        <v>979.806</v>
      </c>
      <c r="D61" s="4"/>
    </row>
    <row r="62" spans="1:4" s="3" customFormat="1" ht="19.5" customHeight="1">
      <c r="A62" s="3" t="s">
        <v>48</v>
      </c>
      <c r="B62" s="13">
        <v>477.1</v>
      </c>
      <c r="D62" s="4"/>
    </row>
    <row r="63" spans="1:5" s="3" customFormat="1" ht="24.75" customHeight="1">
      <c r="A63" s="1" t="s">
        <v>49</v>
      </c>
      <c r="B63" s="15">
        <f>SUM(B18:B62)</f>
        <v>246323.20000000013</v>
      </c>
      <c r="C63" s="17" t="s">
        <v>57</v>
      </c>
      <c r="D63" s="4"/>
      <c r="E63" s="4"/>
    </row>
    <row r="64" spans="2:4" s="3" customFormat="1" ht="18.75">
      <c r="B64" s="16"/>
      <c r="D64" s="4"/>
    </row>
    <row r="65" spans="2:4" s="3" customFormat="1" ht="18.75">
      <c r="B65" s="16"/>
      <c r="D65" s="4"/>
    </row>
  </sheetData>
  <sheetProtection/>
  <mergeCells count="13">
    <mergeCell ref="A6:C6"/>
    <mergeCell ref="A1:C1"/>
    <mergeCell ref="A2:C2"/>
    <mergeCell ref="A3:C3"/>
    <mergeCell ref="A4:C4"/>
    <mergeCell ref="A5:C5"/>
    <mergeCell ref="B15:C15"/>
    <mergeCell ref="B16:C16"/>
    <mergeCell ref="A7:C7"/>
    <mergeCell ref="A8:C8"/>
    <mergeCell ref="A10:C10"/>
    <mergeCell ref="A12:C12"/>
    <mergeCell ref="B14:C14"/>
  </mergeCells>
  <printOptions/>
  <pageMargins left="0.7874015748031497" right="0.7874015748031497" top="0.984251968503937" bottom="0.7874015748031497" header="0.6692913385826772" footer="0.7086614173228347"/>
  <pageSetup horizontalDpi="600" verticalDpi="600" orientation="portrait" paperSize="9" scale="96" r:id="rId1"/>
  <headerFooter differentFirst="1">
    <oddHeader>&amp;R&amp;"Times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MF-GalRR</dc:creator>
  <cp:keywords/>
  <dc:description/>
  <cp:lastModifiedBy>MF-ValAF</cp:lastModifiedBy>
  <cp:lastPrinted>2021-05-11T08:11:43Z</cp:lastPrinted>
  <dcterms:created xsi:type="dcterms:W3CDTF">2021-04-28T09:06:34Z</dcterms:created>
  <dcterms:modified xsi:type="dcterms:W3CDTF">2021-11-01T08:49:36Z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XXJ7TYMEEKJ2-802150788-1413</vt:lpwstr>
  </property>
  <property fmtid="{D5CDD505-2E9C-101B-9397-08002B2CF9AE}" pid="4" name="_dlc_DocIdItemGu">
    <vt:lpwstr>14c44a3e-e900-48e5-9c42-d2585281f93b</vt:lpwstr>
  </property>
  <property fmtid="{D5CDD505-2E9C-101B-9397-08002B2CF9AE}" pid="5" name="_dlc_DocIdU">
    <vt:lpwstr>https://vip.gov.mari.ru/minfin/_layouts/DocIdRedir.aspx?ID=XXJ7TYMEEKJ2-802150788-1413, XXJ7TYMEEKJ2-802150788-1413</vt:lpwstr>
  </property>
  <property fmtid="{D5CDD505-2E9C-101B-9397-08002B2CF9AE}" pid="6" name="Папк">
    <vt:lpwstr>2020 год</vt:lpwstr>
  </property>
</Properties>
</file>