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таб.11 культура " sheetId="1" r:id="rId1"/>
  </sheets>
  <definedNames>
    <definedName name="_xlnm.Print_Titles" localSheetId="0">'таб.11 культура '!$19:$20</definedName>
  </definedNames>
  <calcPr fullCalcOnLoad="1"/>
</workbook>
</file>

<file path=xl/sharedStrings.xml><?xml version="1.0" encoding="utf-8"?>
<sst xmlns="http://schemas.openxmlformats.org/spreadsheetml/2006/main" count="36" uniqueCount="32">
  <si>
    <t xml:space="preserve">Р А С П Р Е Д Е Л Е Н И Е </t>
  </si>
  <si>
    <t>(тыс. рублей)</t>
  </si>
  <si>
    <t>Наименование муниципального района</t>
  </si>
  <si>
    <t>Объем субсидии на 2021 год</t>
  </si>
  <si>
    <t>из них</t>
  </si>
  <si>
    <t>всего</t>
  </si>
  <si>
    <t>в том числе</t>
  </si>
  <si>
    <t>средства федерального бюджета</t>
  </si>
  <si>
    <t>Волжский</t>
  </si>
  <si>
    <t>Килемарский</t>
  </si>
  <si>
    <t>Куженерский</t>
  </si>
  <si>
    <t>Медведевский</t>
  </si>
  <si>
    <t>Моркинский</t>
  </si>
  <si>
    <t>Оршанский</t>
  </si>
  <si>
    <t>Параньгинский</t>
  </si>
  <si>
    <t>Сернурский</t>
  </si>
  <si>
    <t>Советский</t>
  </si>
  <si>
    <t>Юринский</t>
  </si>
  <si>
    <t>Всего</t>
  </si>
  <si>
    <t>Горномарийский</t>
  </si>
  <si>
    <t>Новоторъяльский</t>
  </si>
  <si>
    <t>"Таблица 11</t>
  </si>
  <si>
    <t xml:space="preserve"> приложения № 13</t>
  </si>
  <si>
    <t xml:space="preserve"> к Закону Республики Марий Эл</t>
  </si>
  <si>
    <t xml:space="preserve"> "О республиканском бюджете</t>
  </si>
  <si>
    <t xml:space="preserve"> Республики Марий Эл на 2021 год</t>
  </si>
  <si>
    <t>и на плановый период 2022 и 2023 годов"</t>
  </si>
  <si>
    <t>(в редакции Закона Республики Марий Эл</t>
  </si>
  <si>
    <t>средства республиканского бюджета Республики Марий Эл</t>
  </si>
  <si>
    <t xml:space="preserve">реконструкция учреждений культурно-досугового типа в сельской местности </t>
  </si>
  <si>
    <t>субсидий из республиканского бюджета Республики Марий Эл бюджетам городских округов 
и муниципальных районов в Республике Марий Эл на поддержку отрасли культуры на 2021 год</t>
  </si>
  <si>
    <t xml:space="preserve">  от 28 октября 2021 года № 53-З)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</si>
</sst>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_ ;\-#,##0.00000\ "/>
    <numFmt numFmtId="173" formatCode="#,##0.00000"/>
  </numFmts>
  <fonts count="40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3.5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right" vertical="top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/>
    </xf>
    <xf numFmtId="173" fontId="2" fillId="0" borderId="0" xfId="52" applyNumberFormat="1" applyFont="1" applyFill="1" applyBorder="1" applyAlignment="1">
      <alignment horizontal="right" vertical="top" wrapText="1"/>
      <protection/>
    </xf>
    <xf numFmtId="0" fontId="2" fillId="0" borderId="0" xfId="0" applyFont="1" applyFill="1" applyAlignment="1">
      <alignment horizontal="justify" wrapText="1"/>
    </xf>
    <xf numFmtId="173" fontId="2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18" zoomScaleNormal="118" zoomScalePageLayoutView="0" workbookViewId="0" topLeftCell="A1">
      <selection activeCell="H10" sqref="H10"/>
    </sheetView>
  </sheetViews>
  <sheetFormatPr defaultColWidth="9.00390625" defaultRowHeight="12.75"/>
  <cols>
    <col min="1" max="1" width="19.25390625" style="2" customWidth="1"/>
    <col min="2" max="2" width="18.125" style="2" customWidth="1"/>
    <col min="3" max="3" width="16.125" style="2" customWidth="1"/>
    <col min="4" max="4" width="20.625" style="2" customWidth="1"/>
    <col min="5" max="5" width="16.25390625" style="2" customWidth="1"/>
    <col min="6" max="6" width="15.25390625" style="2" customWidth="1"/>
    <col min="7" max="7" width="23.375" style="2" customWidth="1"/>
    <col min="8" max="16384" width="9.125" style="2" customWidth="1"/>
  </cols>
  <sheetData>
    <row r="1" spans="5:7" ht="18.75">
      <c r="E1" s="18" t="s">
        <v>21</v>
      </c>
      <c r="F1" s="18"/>
      <c r="G1" s="18"/>
    </row>
    <row r="2" spans="1:7" ht="16.5" customHeight="1">
      <c r="A2" s="1"/>
      <c r="B2" s="1"/>
      <c r="C2" s="1"/>
      <c r="D2" s="1"/>
      <c r="E2" s="18" t="s">
        <v>22</v>
      </c>
      <c r="F2" s="18"/>
      <c r="G2" s="18"/>
    </row>
    <row r="3" spans="1:7" ht="16.5" customHeight="1">
      <c r="A3" s="1"/>
      <c r="B3" s="1"/>
      <c r="C3" s="1"/>
      <c r="D3" s="1"/>
      <c r="E3" s="18" t="s">
        <v>23</v>
      </c>
      <c r="F3" s="18"/>
      <c r="G3" s="18"/>
    </row>
    <row r="4" spans="1:7" ht="16.5" customHeight="1">
      <c r="A4" s="1"/>
      <c r="B4" s="1"/>
      <c r="C4" s="1"/>
      <c r="D4" s="1"/>
      <c r="E4" s="18" t="s">
        <v>24</v>
      </c>
      <c r="F4" s="18"/>
      <c r="G4" s="18"/>
    </row>
    <row r="5" spans="1:7" ht="16.5" customHeight="1">
      <c r="A5" s="1"/>
      <c r="B5" s="1"/>
      <c r="C5" s="1"/>
      <c r="D5" s="1"/>
      <c r="E5" s="18" t="s">
        <v>25</v>
      </c>
      <c r="F5" s="18"/>
      <c r="G5" s="18"/>
    </row>
    <row r="6" spans="1:7" ht="16.5" customHeight="1">
      <c r="A6" s="1"/>
      <c r="B6" s="1"/>
      <c r="C6" s="1"/>
      <c r="D6" s="1"/>
      <c r="E6" s="18" t="s">
        <v>26</v>
      </c>
      <c r="F6" s="18"/>
      <c r="G6" s="18"/>
    </row>
    <row r="7" spans="1:7" ht="18.75">
      <c r="A7" s="1"/>
      <c r="B7" s="1"/>
      <c r="C7" s="1"/>
      <c r="D7" s="1"/>
      <c r="E7" s="18" t="s">
        <v>27</v>
      </c>
      <c r="F7" s="18"/>
      <c r="G7" s="18"/>
    </row>
    <row r="8" spans="1:7" ht="17.25" customHeight="1">
      <c r="A8" s="3"/>
      <c r="B8" s="3"/>
      <c r="C8" s="4"/>
      <c r="D8" s="4"/>
      <c r="E8" s="18" t="s">
        <v>31</v>
      </c>
      <c r="F8" s="18"/>
      <c r="G8" s="18"/>
    </row>
    <row r="9" spans="1:4" ht="24" customHeight="1">
      <c r="A9" s="3"/>
      <c r="B9" s="3"/>
      <c r="C9" s="4"/>
      <c r="D9" s="4"/>
    </row>
    <row r="10" spans="1:7" ht="19.5" customHeight="1">
      <c r="A10" s="19" t="s">
        <v>0</v>
      </c>
      <c r="B10" s="19"/>
      <c r="C10" s="19"/>
      <c r="D10" s="19"/>
      <c r="E10" s="19"/>
      <c r="F10" s="19"/>
      <c r="G10" s="19"/>
    </row>
    <row r="11" spans="1:4" ht="4.5" customHeight="1">
      <c r="A11" s="5"/>
      <c r="B11" s="5"/>
      <c r="C11" s="5"/>
      <c r="D11" s="5"/>
    </row>
    <row r="12" spans="1:7" ht="39" customHeight="1">
      <c r="A12" s="20" t="s">
        <v>30</v>
      </c>
      <c r="B12" s="20"/>
      <c r="C12" s="20"/>
      <c r="D12" s="20"/>
      <c r="E12" s="20"/>
      <c r="F12" s="20"/>
      <c r="G12" s="20"/>
    </row>
    <row r="13" spans="1:7" ht="23.25" customHeight="1">
      <c r="A13" s="6"/>
      <c r="B13" s="6"/>
      <c r="C13" s="6"/>
      <c r="D13" s="6"/>
      <c r="E13" s="6"/>
      <c r="F13" s="6"/>
      <c r="G13" s="6"/>
    </row>
    <row r="14" spans="1:7" ht="21.75" customHeight="1">
      <c r="A14" s="7"/>
      <c r="B14" s="8"/>
      <c r="C14" s="8"/>
      <c r="D14" s="8"/>
      <c r="G14" s="9" t="s">
        <v>1</v>
      </c>
    </row>
    <row r="15" spans="1:7" ht="18" customHeight="1">
      <c r="A15" s="21" t="s">
        <v>2</v>
      </c>
      <c r="B15" s="24" t="s">
        <v>3</v>
      </c>
      <c r="C15" s="25"/>
      <c r="D15" s="26"/>
      <c r="E15" s="24" t="s">
        <v>4</v>
      </c>
      <c r="F15" s="25"/>
      <c r="G15" s="25"/>
    </row>
    <row r="16" spans="1:7" ht="33.75" customHeight="1">
      <c r="A16" s="22"/>
      <c r="B16" s="27" t="s">
        <v>5</v>
      </c>
      <c r="C16" s="24" t="s">
        <v>6</v>
      </c>
      <c r="D16" s="26"/>
      <c r="E16" s="24" t="s">
        <v>29</v>
      </c>
      <c r="F16" s="25"/>
      <c r="G16" s="25"/>
    </row>
    <row r="17" spans="1:7" ht="18.75" customHeight="1">
      <c r="A17" s="22"/>
      <c r="B17" s="28"/>
      <c r="C17" s="27" t="s">
        <v>7</v>
      </c>
      <c r="D17" s="27" t="s">
        <v>28</v>
      </c>
      <c r="E17" s="27" t="s">
        <v>5</v>
      </c>
      <c r="F17" s="24" t="s">
        <v>6</v>
      </c>
      <c r="G17" s="25"/>
    </row>
    <row r="18" spans="1:7" ht="72" customHeight="1">
      <c r="A18" s="23"/>
      <c r="B18" s="29"/>
      <c r="C18" s="29"/>
      <c r="D18" s="29"/>
      <c r="E18" s="29"/>
      <c r="F18" s="10" t="s">
        <v>7</v>
      </c>
      <c r="G18" s="11" t="s">
        <v>28</v>
      </c>
    </row>
    <row r="19" spans="1:7" ht="19.5" customHeight="1">
      <c r="A19" s="12">
        <v>1</v>
      </c>
      <c r="B19" s="10">
        <v>2</v>
      </c>
      <c r="C19" s="10">
        <v>3</v>
      </c>
      <c r="D19" s="10">
        <v>4</v>
      </c>
      <c r="E19" s="10">
        <v>5</v>
      </c>
      <c r="F19" s="11">
        <v>6</v>
      </c>
      <c r="G19" s="11">
        <v>7</v>
      </c>
    </row>
    <row r="20" spans="1:7" ht="11.25" customHeight="1">
      <c r="A20" s="13"/>
      <c r="B20" s="13"/>
      <c r="C20" s="13"/>
      <c r="D20" s="13"/>
      <c r="E20" s="13"/>
      <c r="F20" s="13"/>
      <c r="G20" s="13"/>
    </row>
    <row r="21" spans="1:7" ht="18.75">
      <c r="A21" s="14" t="s">
        <v>8</v>
      </c>
      <c r="B21" s="15">
        <f aca="true" t="shared" si="0" ref="B21:B32">C21+D21</f>
        <v>20393.1691</v>
      </c>
      <c r="C21" s="15">
        <f>19885.32572+100-0.02</f>
        <v>19985.30572</v>
      </c>
      <c r="D21" s="15">
        <f>405.82298+2.04081-0.00041</f>
        <v>407.86338</v>
      </c>
      <c r="E21" s="15">
        <f aca="true" t="shared" si="1" ref="E21:E32">F21+G21</f>
        <v>0</v>
      </c>
      <c r="F21" s="15">
        <v>0</v>
      </c>
      <c r="G21" s="15">
        <v>0</v>
      </c>
    </row>
    <row r="22" spans="1:7" ht="18.75">
      <c r="A22" s="14" t="s">
        <v>19</v>
      </c>
      <c r="B22" s="15">
        <f t="shared" si="0"/>
        <v>51.02041</v>
      </c>
      <c r="C22" s="15">
        <v>50</v>
      </c>
      <c r="D22" s="15">
        <v>1.02041</v>
      </c>
      <c r="E22" s="15">
        <f t="shared" si="1"/>
        <v>0</v>
      </c>
      <c r="F22" s="15">
        <v>0</v>
      </c>
      <c r="G22" s="15">
        <v>0</v>
      </c>
    </row>
    <row r="23" spans="1:7" ht="18.75">
      <c r="A23" s="14" t="s">
        <v>9</v>
      </c>
      <c r="B23" s="15">
        <f t="shared" si="0"/>
        <v>4827.84255</v>
      </c>
      <c r="C23" s="15">
        <f>4631.28571+100</f>
        <v>4731.28571</v>
      </c>
      <c r="D23" s="15">
        <f>94.51603+2.04081</f>
        <v>96.55684</v>
      </c>
      <c r="E23" s="15">
        <f t="shared" si="1"/>
        <v>0</v>
      </c>
      <c r="F23" s="15">
        <v>0</v>
      </c>
      <c r="G23" s="15">
        <v>0</v>
      </c>
    </row>
    <row r="24" spans="1:7" ht="18.75">
      <c r="A24" s="14" t="s">
        <v>10</v>
      </c>
      <c r="B24" s="15">
        <f t="shared" si="0"/>
        <v>25087.230320000002</v>
      </c>
      <c r="C24" s="15">
        <f>24485.48572+100</f>
        <v>24585.48572</v>
      </c>
      <c r="D24" s="15">
        <f>499.70379+2.04081</f>
        <v>501.74460000000005</v>
      </c>
      <c r="E24" s="15">
        <f t="shared" si="1"/>
        <v>0</v>
      </c>
      <c r="F24" s="15">
        <v>0</v>
      </c>
      <c r="G24" s="15">
        <v>0</v>
      </c>
    </row>
    <row r="25" spans="1:7" ht="18.75">
      <c r="A25" s="14" t="s">
        <v>11</v>
      </c>
      <c r="B25" s="15">
        <f t="shared" si="0"/>
        <v>4878.86298</v>
      </c>
      <c r="C25" s="15">
        <f>4631.28572+150</f>
        <v>4781.28572</v>
      </c>
      <c r="D25" s="15">
        <f>94.51604+3.06122</f>
        <v>97.57726000000001</v>
      </c>
      <c r="E25" s="15">
        <f t="shared" si="1"/>
        <v>0</v>
      </c>
      <c r="F25" s="15">
        <v>0</v>
      </c>
      <c r="G25" s="15">
        <v>0</v>
      </c>
    </row>
    <row r="26" spans="1:7" ht="18.75">
      <c r="A26" s="14" t="s">
        <v>12</v>
      </c>
      <c r="B26" s="15">
        <f t="shared" si="0"/>
        <v>10153.06123</v>
      </c>
      <c r="C26" s="15">
        <f>9900+50</f>
        <v>9950</v>
      </c>
      <c r="D26" s="15">
        <f>202.04082+1.02041</f>
        <v>203.06123</v>
      </c>
      <c r="E26" s="15">
        <f t="shared" si="1"/>
        <v>0</v>
      </c>
      <c r="F26" s="15">
        <v>0</v>
      </c>
      <c r="G26" s="15">
        <v>0</v>
      </c>
    </row>
    <row r="27" spans="1:7" ht="18.75">
      <c r="A27" s="14" t="s">
        <v>20</v>
      </c>
      <c r="B27" s="15">
        <f t="shared" si="0"/>
        <v>51.02041</v>
      </c>
      <c r="C27" s="15">
        <v>50</v>
      </c>
      <c r="D27" s="15">
        <v>1.02041</v>
      </c>
      <c r="E27" s="15">
        <f t="shared" si="1"/>
        <v>0</v>
      </c>
      <c r="F27" s="15">
        <v>0</v>
      </c>
      <c r="G27" s="15">
        <v>0</v>
      </c>
    </row>
    <row r="28" spans="1:7" ht="18.75">
      <c r="A28" s="14" t="s">
        <v>13</v>
      </c>
      <c r="B28" s="15">
        <f t="shared" si="0"/>
        <v>4725.80174</v>
      </c>
      <c r="C28" s="15">
        <v>4631.28571</v>
      </c>
      <c r="D28" s="15">
        <v>94.51603</v>
      </c>
      <c r="E28" s="15">
        <f t="shared" si="1"/>
        <v>0</v>
      </c>
      <c r="F28" s="15">
        <v>0</v>
      </c>
      <c r="G28" s="15">
        <v>0</v>
      </c>
    </row>
    <row r="29" spans="1:7" ht="18.75">
      <c r="A29" s="14" t="s">
        <v>14</v>
      </c>
      <c r="B29" s="15">
        <f t="shared" si="0"/>
        <v>4827.84256</v>
      </c>
      <c r="C29" s="15">
        <f>4631.28571+100</f>
        <v>4731.28571</v>
      </c>
      <c r="D29" s="15">
        <f>94.51603+2.04082</f>
        <v>96.55685</v>
      </c>
      <c r="E29" s="15">
        <f t="shared" si="1"/>
        <v>0</v>
      </c>
      <c r="F29" s="15">
        <v>0</v>
      </c>
      <c r="G29" s="15">
        <v>0</v>
      </c>
    </row>
    <row r="30" spans="1:7" ht="18.75">
      <c r="A30" s="14" t="s">
        <v>15</v>
      </c>
      <c r="B30" s="15">
        <f t="shared" si="0"/>
        <v>895.6938799999999</v>
      </c>
      <c r="C30" s="15">
        <f>827.78+50</f>
        <v>877.78</v>
      </c>
      <c r="D30" s="15">
        <f>16.89347+1.02041</f>
        <v>17.91388</v>
      </c>
      <c r="E30" s="15">
        <f t="shared" si="1"/>
        <v>0</v>
      </c>
      <c r="F30" s="15">
        <v>0</v>
      </c>
      <c r="G30" s="15">
        <v>0</v>
      </c>
    </row>
    <row r="31" spans="1:7" ht="18.75">
      <c r="A31" s="14" t="s">
        <v>16</v>
      </c>
      <c r="B31" s="15">
        <f t="shared" si="0"/>
        <v>75009.78134</v>
      </c>
      <c r="C31" s="15">
        <f>73409.56571+100+0.02</f>
        <v>73509.58571</v>
      </c>
      <c r="D31" s="15">
        <f>1498.1544+2.04082+0.00041</f>
        <v>1500.19563</v>
      </c>
      <c r="E31" s="15">
        <f t="shared" si="1"/>
        <v>11504.18368</v>
      </c>
      <c r="F31" s="15">
        <f>11274.08+0.02</f>
        <v>11274.1</v>
      </c>
      <c r="G31" s="15">
        <f>230.08327+0.00041</f>
        <v>230.08368</v>
      </c>
    </row>
    <row r="32" spans="1:7" ht="18.75">
      <c r="A32" s="14" t="s">
        <v>17</v>
      </c>
      <c r="B32" s="15">
        <f t="shared" si="0"/>
        <v>2805.40817</v>
      </c>
      <c r="C32" s="15">
        <f>2599.3+150</f>
        <v>2749.3</v>
      </c>
      <c r="D32" s="15">
        <f>53.04694+3.06123</f>
        <v>56.10817</v>
      </c>
      <c r="E32" s="15">
        <f t="shared" si="1"/>
        <v>0</v>
      </c>
      <c r="F32" s="15">
        <v>0</v>
      </c>
      <c r="G32" s="15">
        <v>0</v>
      </c>
    </row>
    <row r="33" spans="1:7" ht="24.75" customHeight="1">
      <c r="A33" s="16" t="s">
        <v>18</v>
      </c>
      <c r="B33" s="17">
        <f aca="true" t="shared" si="2" ref="B33:G33">SUM(B21:B32)</f>
        <v>153706.73469</v>
      </c>
      <c r="C33" s="17">
        <f>SUM(C21:C32)</f>
        <v>150632.59999999998</v>
      </c>
      <c r="D33" s="17">
        <f t="shared" si="2"/>
        <v>3074.1346900000003</v>
      </c>
      <c r="E33" s="17">
        <f t="shared" si="2"/>
        <v>11504.18368</v>
      </c>
      <c r="F33" s="17">
        <f t="shared" si="2"/>
        <v>11274.1</v>
      </c>
      <c r="G33" s="17">
        <f t="shared" si="2"/>
        <v>230.08368</v>
      </c>
    </row>
  </sheetData>
  <sheetProtection/>
  <mergeCells count="20">
    <mergeCell ref="D17:D18"/>
    <mergeCell ref="E17:E18"/>
    <mergeCell ref="F17:G17"/>
    <mergeCell ref="E1:G1"/>
    <mergeCell ref="E2:G2"/>
    <mergeCell ref="E3:G3"/>
    <mergeCell ref="E4:G4"/>
    <mergeCell ref="E5:G5"/>
    <mergeCell ref="E6:G6"/>
    <mergeCell ref="E8:G8"/>
    <mergeCell ref="E7:G7"/>
    <mergeCell ref="A10:G10"/>
    <mergeCell ref="A12:G12"/>
    <mergeCell ref="A15:A18"/>
    <mergeCell ref="B15:D15"/>
    <mergeCell ref="E15:G15"/>
    <mergeCell ref="B16:B18"/>
    <mergeCell ref="C16:D16"/>
    <mergeCell ref="E16:G16"/>
    <mergeCell ref="C17:C18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MF-PopLV</dc:creator>
  <cp:keywords/>
  <dc:description/>
  <cp:lastModifiedBy>MF-ValAF</cp:lastModifiedBy>
  <cp:lastPrinted>2021-10-25T09:29:58Z</cp:lastPrinted>
  <dcterms:created xsi:type="dcterms:W3CDTF">2021-04-28T13:39:31Z</dcterms:created>
  <dcterms:modified xsi:type="dcterms:W3CDTF">2021-11-01T08:49:03Z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XXJ7TYMEEKJ2-802150788-1410</vt:lpwstr>
  </property>
  <property fmtid="{D5CDD505-2E9C-101B-9397-08002B2CF9AE}" pid="4" name="_dlc_DocIdItemGu">
    <vt:lpwstr>bfe69fe0-dff9-4cdb-8bd0-b9b53affd7e8</vt:lpwstr>
  </property>
  <property fmtid="{D5CDD505-2E9C-101B-9397-08002B2CF9AE}" pid="5" name="_dlc_DocIdU">
    <vt:lpwstr>https://vip.gov.mari.ru/minfin/_layouts/DocIdRedir.aspx?ID=XXJ7TYMEEKJ2-802150788-1410, XXJ7TYMEEKJ2-802150788-1410</vt:lpwstr>
  </property>
  <property fmtid="{D5CDD505-2E9C-101B-9397-08002B2CF9AE}" pid="6" name="Папк">
    <vt:lpwstr>2020 год</vt:lpwstr>
  </property>
</Properties>
</file>