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таб.4" sheetId="1" r:id="rId1"/>
  </sheets>
  <definedNames>
    <definedName name="Z_4ECD7326_1E50_4CFC_9073_9217FBF30A25_.wvu.PrintArea" localSheetId="0" hidden="1">'таб.4'!$A$1:$D$23</definedName>
    <definedName name="Z_4ECD7326_1E50_4CFC_9073_9217FBF30A25_.wvu.Rows" localSheetId="0" hidden="1">'таб.4'!$27:$27</definedName>
    <definedName name="Z_5EB2EB79_0F2D_4965_A866_C30A47681700_.wvu.PrintArea" localSheetId="0" hidden="1">'таб.4'!$A$1:$D$23</definedName>
    <definedName name="Z_5EB2EB79_0F2D_4965_A866_C30A47681700_.wvu.Rows" localSheetId="0" hidden="1">'таб.4'!$27:$27</definedName>
    <definedName name="Z_8A956A1D_DA7C_41CC_A5EF_8716F2348DE0_.wvu.PrintArea" localSheetId="0" hidden="1">'таб.4'!$A$1:$D$23</definedName>
    <definedName name="Z_8A956A1D_DA7C_41CC_A5EF_8716F2348DE0_.wvu.Rows" localSheetId="0" hidden="1">'таб.4'!$27:$27</definedName>
    <definedName name="Z_B8860172_E7AC_47F0_9097_F957433B85F7_.wvu.PrintArea" localSheetId="0" hidden="1">'таб.4'!$A$1:$D$23</definedName>
    <definedName name="Z_B8860172_E7AC_47F0_9097_F957433B85F7_.wvu.Rows" localSheetId="0" hidden="1">'таб.4'!$27:$27</definedName>
    <definedName name="Z_C8506E7E_F259_4EB9_BD79_24DC27E4D4D6_.wvu.PrintArea" localSheetId="0" hidden="1">'таб.4'!$A$1:$D$23</definedName>
    <definedName name="Z_C8506E7E_F259_4EB9_BD79_24DC27E4D4D6_.wvu.Rows" localSheetId="0" hidden="1">'таб.4'!$27:$27</definedName>
    <definedName name="Z_E0204226_5038_49AF_948F_DAAEA77392FD_.wvu.PrintArea" localSheetId="0" hidden="1">'таб.4'!$A$1:$D$23</definedName>
    <definedName name="Z_E0204226_5038_49AF_948F_DAAEA77392FD_.wvu.Rows" localSheetId="0" hidden="1">'таб.4'!$27:$27</definedName>
    <definedName name="_xlnm.Print_Titles" localSheetId="0">'таб.4'!$18:$19</definedName>
    <definedName name="_xlnm.Print_Area" localSheetId="0">'таб.4'!$A$1:$G$29</definedName>
  </definedNames>
  <calcPr fullCalcOnLoad="1"/>
</workbook>
</file>

<file path=xl/sharedStrings.xml><?xml version="1.0" encoding="utf-8"?>
<sst xmlns="http://schemas.openxmlformats.org/spreadsheetml/2006/main" count="28" uniqueCount="27">
  <si>
    <t>приложения № 18</t>
  </si>
  <si>
    <t xml:space="preserve">Р А С П Р Е Д Е Л Е Н И Е 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</si>
  <si>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                                                                                                         к объектам производства и переработки сельскохозяйственной продукции, на 2019 год</t>
  </si>
  <si>
    <t>(тыс. рублей)</t>
  </si>
  <si>
    <t>Наименование муниципального района</t>
  </si>
  <si>
    <t>Всего</t>
  </si>
  <si>
    <t>В том числе за счет средств</t>
  </si>
  <si>
    <t xml:space="preserve">федерального
бюджета </t>
  </si>
  <si>
    <t>республиканского бюджета Республики Марий Эл</t>
  </si>
  <si>
    <t>всего</t>
  </si>
  <si>
    <t>строительство и реконструкция объектов</t>
  </si>
  <si>
    <t>разработка
проектной
документации</t>
  </si>
  <si>
    <t xml:space="preserve">Волжский </t>
  </si>
  <si>
    <t xml:space="preserve">Горномарийский </t>
  </si>
  <si>
    <t>Куженерский</t>
  </si>
  <si>
    <t>Мари-Турекский</t>
  </si>
  <si>
    <t>Моркинский</t>
  </si>
  <si>
    <t>Параньгинский</t>
  </si>
  <si>
    <t>Сернурский</t>
  </si>
  <si>
    <t>Советский</t>
  </si>
  <si>
    <t>к Закону Республики Марий Эл</t>
  </si>
  <si>
    <t>"О республиканском бюджете</t>
  </si>
  <si>
    <t>Республики Марий Эл на 2019 год</t>
  </si>
  <si>
    <t>Таблица 4</t>
  </si>
  <si>
    <t>и на плановый период 2020 и 2021 годов"</t>
  </si>
  <si>
    <t>(в редакции Закона Республики Марий Эл</t>
  </si>
  <si>
    <t xml:space="preserve">  от 26 июля 2019 года №20-З)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</si>
</sst>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52" applyFont="1" applyFill="1" applyAlignment="1">
      <alignment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52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right"/>
    </xf>
    <xf numFmtId="164" fontId="5" fillId="33" borderId="0" xfId="52" applyNumberFormat="1" applyFont="1" applyFill="1" applyAlignment="1">
      <alignment horizontal="right" wrapText="1"/>
      <protection/>
    </xf>
    <xf numFmtId="164" fontId="2" fillId="33" borderId="0" xfId="52" applyNumberFormat="1" applyFont="1" applyFill="1" applyBorder="1" applyAlignment="1">
      <alignment horizontal="right" wrapText="1"/>
      <protection/>
    </xf>
    <xf numFmtId="164" fontId="2" fillId="33" borderId="0" xfId="0" applyNumberFormat="1" applyFont="1" applyFill="1" applyAlignment="1">
      <alignment horizontal="right" wrapText="1"/>
    </xf>
    <xf numFmtId="164" fontId="2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0" xfId="52" applyFont="1" applyFill="1" applyAlignment="1">
      <alignment horizontal="center" vertical="top" wrapText="1"/>
      <protection/>
    </xf>
    <xf numFmtId="1" fontId="2" fillId="33" borderId="13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52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95" zoomScaleNormal="95" workbookViewId="0" topLeftCell="A1">
      <selection activeCell="O12" sqref="O12"/>
    </sheetView>
  </sheetViews>
  <sheetFormatPr defaultColWidth="9.00390625" defaultRowHeight="12.75"/>
  <cols>
    <col min="1" max="1" width="27.375" style="4" customWidth="1"/>
    <col min="2" max="2" width="20.125" style="4" customWidth="1"/>
    <col min="3" max="3" width="21.25390625" style="4" customWidth="1"/>
    <col min="4" max="4" width="18.75390625" style="4" customWidth="1"/>
    <col min="5" max="5" width="20.00390625" style="4" customWidth="1"/>
    <col min="6" max="6" width="21.25390625" style="4" customWidth="1"/>
    <col min="7" max="7" width="2.75390625" style="0" customWidth="1"/>
  </cols>
  <sheetData>
    <row r="1" spans="1:8" ht="18.75">
      <c r="A1" s="1"/>
      <c r="B1" s="2"/>
      <c r="C1" s="3"/>
      <c r="D1" s="36" t="s">
        <v>23</v>
      </c>
      <c r="E1" s="36"/>
      <c r="F1" s="36"/>
      <c r="G1" s="36"/>
      <c r="H1" s="6"/>
    </row>
    <row r="2" spans="1:8" ht="18.75">
      <c r="A2" s="1"/>
      <c r="B2" s="2"/>
      <c r="C2" s="3"/>
      <c r="D2" s="30"/>
      <c r="E2" s="30" t="s">
        <v>0</v>
      </c>
      <c r="F2" s="30"/>
      <c r="G2" s="30"/>
      <c r="H2" s="6"/>
    </row>
    <row r="3" spans="1:7" s="27" customFormat="1" ht="18.75">
      <c r="A3" s="25"/>
      <c r="B3" s="26"/>
      <c r="C3" s="26"/>
      <c r="D3" s="37" t="s">
        <v>20</v>
      </c>
      <c r="E3" s="37"/>
      <c r="F3" s="37"/>
      <c r="G3" s="37"/>
    </row>
    <row r="4" spans="1:7" s="28" customFormat="1" ht="18.75">
      <c r="A4" s="26"/>
      <c r="B4" s="26"/>
      <c r="C4" s="26"/>
      <c r="D4" s="37" t="s">
        <v>21</v>
      </c>
      <c r="E4" s="37"/>
      <c r="F4" s="37"/>
      <c r="G4" s="37"/>
    </row>
    <row r="5" spans="1:7" s="28" customFormat="1" ht="18.75">
      <c r="A5" s="26"/>
      <c r="B5" s="26"/>
      <c r="C5" s="26"/>
      <c r="D5" s="37" t="s">
        <v>22</v>
      </c>
      <c r="E5" s="37"/>
      <c r="F5" s="37"/>
      <c r="G5" s="37"/>
    </row>
    <row r="6" spans="1:10" s="27" customFormat="1" ht="18.75">
      <c r="A6" s="26"/>
      <c r="B6" s="26"/>
      <c r="C6" s="26"/>
      <c r="D6" s="37" t="s">
        <v>24</v>
      </c>
      <c r="E6" s="37"/>
      <c r="F6" s="37"/>
      <c r="G6" s="37"/>
      <c r="J6" s="29"/>
    </row>
    <row r="7" spans="1:10" s="27" customFormat="1" ht="18.75">
      <c r="A7" s="26"/>
      <c r="B7" s="26"/>
      <c r="C7" s="26"/>
      <c r="D7" s="37" t="s">
        <v>25</v>
      </c>
      <c r="E7" s="37"/>
      <c r="F7" s="37"/>
      <c r="G7" s="37"/>
      <c r="J7" s="29"/>
    </row>
    <row r="8" spans="1:7" s="27" customFormat="1" ht="18.75">
      <c r="A8" s="25"/>
      <c r="B8" s="26"/>
      <c r="C8" s="26"/>
      <c r="D8" s="37" t="s">
        <v>26</v>
      </c>
      <c r="E8" s="37"/>
      <c r="F8" s="37"/>
      <c r="G8" s="37"/>
    </row>
    <row r="9" spans="1:7" s="27" customFormat="1" ht="18.75" customHeight="1">
      <c r="A9" s="25"/>
      <c r="B9" s="26"/>
      <c r="C9" s="26"/>
      <c r="D9" s="32"/>
      <c r="E9" s="32"/>
      <c r="F9" s="32"/>
      <c r="G9" s="32"/>
    </row>
    <row r="10" spans="1:8" ht="18.75" customHeight="1">
      <c r="A10" s="1"/>
      <c r="B10" s="7"/>
      <c r="C10" s="3"/>
      <c r="D10" s="3"/>
      <c r="G10" s="5"/>
      <c r="H10" s="5"/>
    </row>
    <row r="11" spans="1:8" s="9" customFormat="1" ht="21.75" customHeight="1">
      <c r="A11" s="49" t="s">
        <v>1</v>
      </c>
      <c r="B11" s="49"/>
      <c r="C11" s="49"/>
      <c r="D11" s="49"/>
      <c r="E11" s="49"/>
      <c r="F11" s="49"/>
      <c r="G11" s="49"/>
      <c r="H11" s="8"/>
    </row>
    <row r="12" spans="1:8" s="9" customFormat="1" ht="75.75" customHeight="1">
      <c r="A12" s="38" t="s">
        <v>2</v>
      </c>
      <c r="B12" s="38"/>
      <c r="C12" s="38"/>
      <c r="D12" s="38"/>
      <c r="E12" s="38"/>
      <c r="F12" s="38"/>
      <c r="G12" s="38"/>
      <c r="H12" s="10"/>
    </row>
    <row r="13" spans="1:8" s="9" customFormat="1" ht="18.75" customHeight="1">
      <c r="A13" s="33"/>
      <c r="B13" s="33"/>
      <c r="C13" s="33"/>
      <c r="D13" s="33"/>
      <c r="E13" s="33"/>
      <c r="F13" s="33"/>
      <c r="G13" s="33"/>
      <c r="H13" s="10"/>
    </row>
    <row r="14" spans="1:8" ht="18.75" customHeight="1">
      <c r="A14" s="1"/>
      <c r="B14" s="11"/>
      <c r="C14" s="11"/>
      <c r="D14" s="11"/>
      <c r="E14" s="3"/>
      <c r="F14" s="39" t="s">
        <v>3</v>
      </c>
      <c r="G14" s="39"/>
      <c r="H14" s="12"/>
    </row>
    <row r="15" spans="1:8" ht="23.25" customHeight="1">
      <c r="A15" s="42" t="s">
        <v>4</v>
      </c>
      <c r="B15" s="45" t="s">
        <v>5</v>
      </c>
      <c r="C15" s="40" t="s">
        <v>6</v>
      </c>
      <c r="D15" s="41"/>
      <c r="E15" s="41"/>
      <c r="F15" s="41"/>
      <c r="G15" s="41"/>
      <c r="H15" s="13"/>
    </row>
    <row r="16" spans="1:7" ht="20.25" customHeight="1">
      <c r="A16" s="43"/>
      <c r="B16" s="45"/>
      <c r="C16" s="47" t="s">
        <v>7</v>
      </c>
      <c r="D16" s="40" t="s">
        <v>8</v>
      </c>
      <c r="E16" s="41"/>
      <c r="F16" s="41"/>
      <c r="G16" s="41"/>
    </row>
    <row r="17" spans="1:7" ht="55.5" customHeight="1">
      <c r="A17" s="44"/>
      <c r="B17" s="46"/>
      <c r="C17" s="48"/>
      <c r="D17" s="14" t="s">
        <v>9</v>
      </c>
      <c r="E17" s="15" t="s">
        <v>10</v>
      </c>
      <c r="F17" s="40" t="s">
        <v>11</v>
      </c>
      <c r="G17" s="41"/>
    </row>
    <row r="18" spans="1:7" ht="19.5" customHeight="1">
      <c r="A18" s="16">
        <v>1</v>
      </c>
      <c r="B18" s="17">
        <v>2</v>
      </c>
      <c r="C18" s="16">
        <v>3</v>
      </c>
      <c r="D18" s="17">
        <v>4</v>
      </c>
      <c r="E18" s="17">
        <v>5</v>
      </c>
      <c r="F18" s="34">
        <v>6</v>
      </c>
      <c r="G18" s="35"/>
    </row>
    <row r="19" spans="1:6" ht="10.5" customHeight="1">
      <c r="A19" s="18"/>
      <c r="B19" s="18"/>
      <c r="C19" s="18"/>
      <c r="D19" s="18"/>
      <c r="E19" s="18"/>
      <c r="F19" s="18"/>
    </row>
    <row r="20" spans="1:6" ht="19.5" customHeight="1">
      <c r="A20" s="19" t="s">
        <v>12</v>
      </c>
      <c r="B20" s="20">
        <f>C20+D20</f>
        <v>2139.618</v>
      </c>
      <c r="C20" s="20"/>
      <c r="D20" s="20">
        <f>SUM(E20:F20)</f>
        <v>2139.618</v>
      </c>
      <c r="E20" s="21"/>
      <c r="F20" s="21">
        <v>2139.618</v>
      </c>
    </row>
    <row r="21" spans="1:6" ht="19.5" customHeight="1">
      <c r="A21" s="19" t="s">
        <v>13</v>
      </c>
      <c r="B21" s="20">
        <f aca="true" t="shared" si="0" ref="B21:B27">C21+D21</f>
        <v>135111.53399999999</v>
      </c>
      <c r="C21" s="20">
        <f>92220.31-0.021</f>
        <v>92220.289</v>
      </c>
      <c r="D21" s="20">
        <f aca="true" t="shared" si="1" ref="D21:D27">SUM(E21:F21)</f>
        <v>42891.244999999995</v>
      </c>
      <c r="E21" s="21">
        <f>40842.007+0.021</f>
        <v>40842.028</v>
      </c>
      <c r="F21" s="21">
        <v>2049.217</v>
      </c>
    </row>
    <row r="22" spans="1:6" ht="19.5" customHeight="1">
      <c r="A22" s="19" t="s">
        <v>14</v>
      </c>
      <c r="B22" s="20">
        <f t="shared" si="0"/>
        <v>54060.533</v>
      </c>
      <c r="C22" s="20">
        <f>33621.165-0.007</f>
        <v>33621.158</v>
      </c>
      <c r="D22" s="20">
        <f t="shared" si="1"/>
        <v>20439.375</v>
      </c>
      <c r="E22" s="21">
        <f>14889.951+0.007</f>
        <v>14889.957999999999</v>
      </c>
      <c r="F22" s="21">
        <v>5549.417</v>
      </c>
    </row>
    <row r="23" spans="1:6" ht="21.75" customHeight="1">
      <c r="A23" s="19" t="s">
        <v>15</v>
      </c>
      <c r="B23" s="20">
        <f t="shared" si="0"/>
        <v>59346.253</v>
      </c>
      <c r="C23" s="20">
        <f>39364.76-0.009</f>
        <v>39364.751000000004</v>
      </c>
      <c r="D23" s="20">
        <f t="shared" si="1"/>
        <v>19981.501999999997</v>
      </c>
      <c r="E23" s="21">
        <f>17433.641+0.009</f>
        <v>17433.649999999998</v>
      </c>
      <c r="F23" s="21">
        <v>2547.852</v>
      </c>
    </row>
    <row r="24" spans="1:6" ht="18.75">
      <c r="A24" s="19" t="s">
        <v>16</v>
      </c>
      <c r="B24" s="20">
        <f t="shared" si="0"/>
        <v>7428.922</v>
      </c>
      <c r="C24" s="20"/>
      <c r="D24" s="20">
        <f t="shared" si="1"/>
        <v>7428.922</v>
      </c>
      <c r="E24" s="22"/>
      <c r="F24" s="22">
        <v>7428.922</v>
      </c>
    </row>
    <row r="25" spans="1:6" ht="18.75">
      <c r="A25" s="19" t="s">
        <v>17</v>
      </c>
      <c r="B25" s="20">
        <f t="shared" si="0"/>
        <v>27629.549</v>
      </c>
      <c r="C25" s="20">
        <f>19148.965-0.005</f>
        <v>19148.96</v>
      </c>
      <c r="D25" s="20">
        <f t="shared" si="1"/>
        <v>8480.589</v>
      </c>
      <c r="E25" s="22">
        <f>8480.584+0.005</f>
        <v>8480.589</v>
      </c>
      <c r="F25" s="22"/>
    </row>
    <row r="26" spans="1:6" ht="18.75">
      <c r="A26" s="19" t="s">
        <v>18</v>
      </c>
      <c r="B26" s="20">
        <f t="shared" si="0"/>
        <v>37418.489</v>
      </c>
      <c r="C26" s="20">
        <f>18608.8-0.005+5618.377</f>
        <v>24227.172</v>
      </c>
      <c r="D26" s="20">
        <f t="shared" si="1"/>
        <v>13191.317</v>
      </c>
      <c r="E26" s="23">
        <f>8241.359+0.005+4949.953</f>
        <v>13191.317</v>
      </c>
      <c r="F26" s="23"/>
    </row>
    <row r="27" spans="1:6" ht="18.75" customHeight="1">
      <c r="A27" s="19" t="s">
        <v>19</v>
      </c>
      <c r="B27" s="20">
        <f t="shared" si="0"/>
        <v>1726.174</v>
      </c>
      <c r="C27" s="20"/>
      <c r="D27" s="20">
        <f t="shared" si="1"/>
        <v>1726.174</v>
      </c>
      <c r="E27" s="23"/>
      <c r="F27" s="23">
        <v>1726.174</v>
      </c>
    </row>
    <row r="28" spans="1:6" ht="10.5" customHeight="1">
      <c r="A28" s="19"/>
      <c r="B28" s="20"/>
      <c r="C28" s="20"/>
      <c r="D28" s="20"/>
      <c r="E28" s="23"/>
      <c r="F28" s="23"/>
    </row>
    <row r="29" spans="1:7" ht="18.75">
      <c r="A29" s="1" t="s">
        <v>5</v>
      </c>
      <c r="B29" s="24">
        <f>SUM(B20:B28)</f>
        <v>324861.072</v>
      </c>
      <c r="C29" s="24">
        <f>SUM(C20:C27)</f>
        <v>208582.33000000002</v>
      </c>
      <c r="D29" s="24">
        <f>SUM(D20:D27)</f>
        <v>116278.74199999998</v>
      </c>
      <c r="E29" s="24">
        <f>SUM(E20:E27)</f>
        <v>94837.542</v>
      </c>
      <c r="F29" s="24">
        <f>SUM(F20:F27)</f>
        <v>21441.199999999997</v>
      </c>
      <c r="G29" s="31"/>
    </row>
  </sheetData>
  <sheetProtection/>
  <mergeCells count="17">
    <mergeCell ref="C16:C17"/>
    <mergeCell ref="A11:G11"/>
    <mergeCell ref="D3:G3"/>
    <mergeCell ref="D4:G4"/>
    <mergeCell ref="D5:G5"/>
    <mergeCell ref="D6:G6"/>
    <mergeCell ref="F17:G17"/>
    <mergeCell ref="F18:G18"/>
    <mergeCell ref="D1:G1"/>
    <mergeCell ref="D7:G7"/>
    <mergeCell ref="A12:G12"/>
    <mergeCell ref="F14:G14"/>
    <mergeCell ref="C15:G15"/>
    <mergeCell ref="D16:G16"/>
    <mergeCell ref="D8:G8"/>
    <mergeCell ref="A15:A17"/>
    <mergeCell ref="B15:B17"/>
  </mergeCells>
  <printOptions/>
  <pageMargins left="0.984251968503937" right="0.7874015748031497" top="0.984251968503937" bottom="0.7874015748031497" header="0.31496062992125984" footer="0.3937007874015748"/>
  <pageSetup fitToHeight="0" horizontalDpi="600" verticalDpi="600" orientation="landscape" paperSize="9" scale="98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MF-GreMV</cp:lastModifiedBy>
  <cp:lastPrinted>2019-07-24T11:27:18Z</cp:lastPrinted>
  <dcterms:created xsi:type="dcterms:W3CDTF">2019-02-20T07:03:25Z</dcterms:created>
  <dcterms:modified xsi:type="dcterms:W3CDTF">2019-07-26T12:46:19Z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XXJ7TYMEEKJ2-802150788-164</vt:lpwstr>
  </property>
  <property fmtid="{D5CDD505-2E9C-101B-9397-08002B2CF9AE}" pid="4" name="_dlc_DocIdItemGu">
    <vt:lpwstr>793d413f-014a-44ed-a03e-7d7126913f4c</vt:lpwstr>
  </property>
  <property fmtid="{D5CDD505-2E9C-101B-9397-08002B2CF9AE}" pid="5" name="_dlc_DocIdU">
    <vt:lpwstr>https://vip.gov.mari.ru/minfin/_layouts/DocIdRedir.aspx?ID=XXJ7TYMEEKJ2-802150788-164, XXJ7TYMEEKJ2-802150788-164</vt:lpwstr>
  </property>
</Properties>
</file>