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0" yWindow="1410" windowWidth="14040" windowHeight="6675" tabRatio="670" activeTab="0"/>
  </bookViews>
  <sheets>
    <sheet name="Кужмара" sheetId="1" r:id="rId1"/>
  </sheets>
  <definedNames>
    <definedName name="_xlnm.Print_Area" localSheetId="0">'Кужмара'!$A$1:$D$78</definedName>
  </definedNames>
  <calcPr fullCalcOnLoad="1"/>
</workbook>
</file>

<file path=xl/sharedStrings.xml><?xml version="1.0" encoding="utf-8"?>
<sst xmlns="http://schemas.openxmlformats.org/spreadsheetml/2006/main" count="77" uniqueCount="77">
  <si>
    <t>Дефицит (-), профицит (+) бюджета</t>
  </si>
  <si>
    <t>ДОХОДЫ, ВСЕГО</t>
  </si>
  <si>
    <t>Показатели</t>
  </si>
  <si>
    <t>% исп к плану года</t>
  </si>
  <si>
    <t>00020000000000000000 Безвозмездные поступления</t>
  </si>
  <si>
    <t>0203 Мобилизационная и вневойсковая подготовка</t>
  </si>
  <si>
    <t>0503 Благоустройство</t>
  </si>
  <si>
    <t>0113 Другие общегосударственные вопросы</t>
  </si>
  <si>
    <t>0502 Коммунальное хозяйство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</si>
  <si>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</si>
  <si>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1001 Пенсионное обеспечение</t>
  </si>
  <si>
    <t>0400 Национальная экономика</t>
  </si>
  <si>
    <t>0111 Резервные фонды</t>
  </si>
  <si>
    <t>18210503010011000110 Единый сельскохозяйственный налог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</si>
  <si>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</si>
  <si>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0501 Жилищное хозяйство</t>
  </si>
  <si>
    <t>0412 Другие вопросы в области национальной экономики</t>
  </si>
  <si>
    <t>0100 Общегосударственные вопросы</t>
  </si>
  <si>
    <t>0200 Национальная оборона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</si>
  <si>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</si>
  <si>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</si>
  <si>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</si>
  <si>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</si>
  <si>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</si>
  <si>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</si>
  <si>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</si>
  <si>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</si>
  <si>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0409 Дорожное хозяйство (дорожные фонды)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</si>
  <si>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</si>
  <si>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</si>
  <si>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904 207 05 030 10 0000 150 Прочие безвозмездные поступления в бюджеты сельских поселений</t>
  </si>
  <si>
    <t>903 114 06 025 10 0000 430 Доходы от продажи земельных участков, находящихся в собственности поселений</t>
  </si>
  <si>
    <t xml:space="preserve">0300 Национальная безопасность и правоохранительная деятельность </t>
  </si>
  <si>
    <t>0406 Водное хозяйство</t>
  </si>
  <si>
    <t>904 202 49 999 10 0040 150 Иные межбюджетные трансферты из республиканского бюджета республики Марий Эл бюджетам муниципальных образований в Республике марий Эл на выполнение работ по предотвращению распространения сорного растения борщевика Сосновского в 2020 году</t>
  </si>
  <si>
    <t>992 202 16 001 10 0000 150 Дотации бюджетам сельских поселений на выравнивание бюджетной обеспеченности из бюджетов муниципальных районов</t>
  </si>
  <si>
    <t>904 202 25 555 10 0000 150 Субсидии бюджетам сельских поселений на реализацию программ формирования современной городской среды</t>
  </si>
  <si>
    <t>992 202 40 014 10 0020 150 Иные 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</t>
  </si>
  <si>
    <t>182 105 03 010 01 1000 110 Единый сельскохозяйственный налог</t>
  </si>
  <si>
    <t>904 202 25 576 10 0000 150 Субсидии бюджетам сельских поселений на обеспечение комплексного развития сельских территорий</t>
  </si>
  <si>
    <t>904 202 20 077 10 0020 150 Субсидии бюджетам городских округов, городских и сельских поселений в Республике Марий Эл на софинансирование проектов и программ развития территорий муниципальных образований в республике Марий Эл, основанных на местных инициативах (софинансирование капитальных вложений в объекты муниципальной собственности).</t>
  </si>
  <si>
    <t>904 202 29 999 10 0060 150 Субсидии бюджетам городских округов, городских и сельских поселений в Республике Марий Эл на софинансирование проектов программ развития территорий муниципальных образований в Республике Марий Эл, основанных на местных инициативах</t>
  </si>
  <si>
    <t>0309 Защита населения и территории от чрезвычайных ситуаций природного и техногенного характера, гражданская оборона</t>
  </si>
  <si>
    <t>администрации  Советского муниципального района</t>
  </si>
  <si>
    <t>904 116 07010 10 0000 140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</si>
  <si>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Исполнение бюджета  </t>
  </si>
  <si>
    <t>Кужмаринского сельского поселения Советского муниципального района Республики Марий Эл</t>
  </si>
  <si>
    <t>904 111 05 035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</si>
  <si>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25 576 10 0000 150 Субсидии бюджетам сельских поселений на обеспечение комплексного развития сельских территорий;</t>
  </si>
  <si>
    <t>904 117 01 050 10 0000 180 Невыясненные поступления, зачисляемые в бюджеты сельских поселений</t>
  </si>
  <si>
    <t>904 202 35 118 10 0000 150 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</si>
  <si>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992 202 40 014 10 0010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 в границах и вне границ населенных пунктов поселений в границах муниципального района за счет муниципального дорожного фонда)</t>
  </si>
  <si>
    <t>992 202 40 014 10 0030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водоотведения)</t>
  </si>
  <si>
    <t>992 202 40 014 10 0040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теплоснабжения)</t>
  </si>
  <si>
    <t>992 202 40 014 10 0050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осуществление целевых мероприятий в отношении автомобильных дорог общего пользования местного значения за счет муниципального дорожного фонда)</t>
  </si>
  <si>
    <t>992 202 40 014 10 0060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сельских поселений на обеспечение расходных обязательств городского и сельских поселений по решению вопросов местного значения)</t>
  </si>
  <si>
    <t>992 202 40 014 10 0070 150 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(иные межбюджетные трансферты, передаваемые бюджетам  сельских поселений из бюджета муниципального района на исполнение передаваемых полномочий по осуществлению муниципального земельного контроля в границах поселений)</t>
  </si>
  <si>
    <t>904 2 02 29999 10 0010 150 Прочие субсидии (на осуществление целевых мероприятий в отношении автомобильных дорог общего пользования местного значения)</t>
  </si>
  <si>
    <t>904 2 02 29999 10 0040 150 Прочие субсидии (на софинансирование проектов и программ развития территорий муниципальных образований в Республике Марий Эл, основанных на местных инициативах)</t>
  </si>
  <si>
    <t>904 111 05035 10 0000 120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</si>
  <si>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904 202 49 999 10 0010 150 Прочие межбюджетные трансферты, передаваемые бюджетам (на выполнение работ по предотвращению распространения сорного растения борщевика Сосновского)</t>
  </si>
  <si>
    <t xml:space="preserve">Руководитель финансового управления </t>
  </si>
  <si>
    <t>Е.С. Кропотова</t>
  </si>
  <si>
    <t>1000 Социальная политика</t>
  </si>
  <si>
    <t>РАСХОДЫ ВСЕГО</t>
  </si>
  <si>
    <t>0310 Защита населения и территории от чрезвычайных ситуаций природного и техногенного характера, пожарная безопасность</t>
  </si>
  <si>
    <t xml:space="preserve">0500 Жилищно-коммунальное хозяйство </t>
  </si>
  <si>
    <t>План 2023 г.</t>
  </si>
  <si>
    <t>904 117 15030 10 0013 150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</si>
  <si>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0023 150  Инициативные платежи, зачисляемые в бюджеты сельских поселений (инициативные платежи, зачисляемые в бюджеты сельских поселений от физических лиц, на ремонт дороги по ул. Поисковой в дер. Кельмаксола, проект - "Дорога мечты" - ремонт дороги по ул. Поисковой в дер. Кельмаксола")</t>
  </si>
  <si>
    <t>904 117 15030 10 0016 150   Инициативные платежи, зачисляемые в бюджеты сельских поселений (инициативные платежи, зачисляемые в бюджеты сельских поселений от юридических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</si>
  <si>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1 17 15030 10 0026 150   Инициативные платежи, зачисляемые в бюджеты сельских поселений (инициативные платежи, зачисляемые в бюджеты сельских поселений от физических лиц, на создание и благоустройство зон отдыха и детской игровой площадки в с.Кужмара, проект - "Создание и благоустройство зон отдыха и детской игровой площадки в с.Кужмара")</t>
  </si>
  <si>
    <t>904 202 29 999 10 0050 150 Прочие субсидии (на выполнение работ по предотвращению распространения сорного растения борщевика Сосновского)</t>
  </si>
  <si>
    <t>903 114 06025 10 0000 430 Доходы от продажи земельных участков, находящихся в собственности поселени</t>
  </si>
  <si>
    <t>904 202 29999 10 0070 150 Прочие субсидии (на актуализацию правил землепользования и застройки муниципальных образований в Республике Марий Эл)</t>
  </si>
  <si>
    <t>на 1 июня  2023 г.</t>
  </si>
  <si>
    <t>Факт на 01.06.23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</si>
</sst>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0.000"/>
    <numFmt numFmtId="176" formatCode="00000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_р_."/>
    <numFmt numFmtId="183" formatCode="0.0000"/>
    <numFmt numFmtId="184" formatCode="0.0000000"/>
    <numFmt numFmtId="185" formatCode="0.000000"/>
    <numFmt numFmtId="186" formatCode="0.00000"/>
    <numFmt numFmtId="187" formatCode="#,##0.00000"/>
    <numFmt numFmtId="188" formatCode="0.00000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" fontId="28" fillId="20" borderId="1">
      <alignment horizontal="right" vertical="top" shrinkToFit="1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8" borderId="3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 vertical="top" wrapText="1"/>
    </xf>
    <xf numFmtId="172" fontId="5" fillId="0" borderId="0" xfId="0" applyNumberFormat="1" applyFont="1" applyBorder="1" applyAlignment="1">
      <alignment horizontal="right" vertical="top" wrapText="1"/>
    </xf>
    <xf numFmtId="172" fontId="5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justify" vertical="top" wrapText="1"/>
    </xf>
    <xf numFmtId="172" fontId="6" fillId="0" borderId="0" xfId="0" applyNumberFormat="1" applyFont="1" applyBorder="1" applyAlignment="1">
      <alignment horizontal="right" vertical="top" wrapText="1"/>
    </xf>
    <xf numFmtId="172" fontId="6" fillId="0" borderId="0" xfId="60" applyNumberFormat="1" applyFont="1" applyBorder="1" applyAlignment="1">
      <alignment horizontal="right" vertical="top" wrapText="1"/>
    </xf>
    <xf numFmtId="172" fontId="5" fillId="0" borderId="0" xfId="0" applyNumberFormat="1" applyFont="1" applyBorder="1" applyAlignment="1" applyProtection="1">
      <alignment horizontal="right" vertical="top" wrapText="1"/>
      <protection locked="0"/>
    </xf>
    <xf numFmtId="172" fontId="5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justify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5" fillId="0" borderId="0" xfId="0" applyFont="1" applyBorder="1" applyAlignment="1">
      <alignment vertical="top" wrapText="1"/>
    </xf>
    <xf numFmtId="172" fontId="6" fillId="0" borderId="0" xfId="0" applyNumberFormat="1" applyFont="1" applyBorder="1" applyAlignment="1" applyProtection="1">
      <alignment horizontal="right" vertical="top"/>
      <protection locked="0"/>
    </xf>
    <xf numFmtId="172" fontId="5" fillId="34" borderId="0" xfId="0" applyNumberFormat="1" applyFont="1" applyFill="1" applyBorder="1" applyAlignment="1" applyProtection="1">
      <alignment horizontal="right" vertical="top" wrapText="1"/>
      <protection locked="0"/>
    </xf>
    <xf numFmtId="0" fontId="2" fillId="0" borderId="11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justify" vertical="top" wrapText="1"/>
    </xf>
    <xf numFmtId="172" fontId="6" fillId="35" borderId="0" xfId="0" applyNumberFormat="1" applyFont="1" applyFill="1" applyBorder="1" applyAlignment="1">
      <alignment horizontal="right" vertical="top" wrapText="1"/>
    </xf>
    <xf numFmtId="172" fontId="5" fillId="35" borderId="0" xfId="0" applyNumberFormat="1" applyFont="1" applyFill="1" applyBorder="1" applyAlignment="1">
      <alignment horizontal="right" vertical="top" wrapText="1"/>
    </xf>
    <xf numFmtId="2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77"/>
  <sheetViews>
    <sheetView tabSelected="1" view="pageBreakPreview" zoomScale="110" zoomScaleSheetLayoutView="110" zoomScalePageLayoutView="0" workbookViewId="0" topLeftCell="A1">
      <pane xSplit="1" topLeftCell="B1" activePane="topRight" state="frozen"/>
      <selection pane="topLeft" activeCell="A1" sqref="A1"/>
      <selection pane="topRight" activeCell="A11" sqref="A11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5.125" style="0" customWidth="1"/>
    <col min="4" max="4" width="13.75390625" style="0" customWidth="1"/>
  </cols>
  <sheetData>
    <row r="1" spans="1:4" ht="15.75">
      <c r="A1" s="32" t="s">
        <v>45</v>
      </c>
      <c r="B1" s="32"/>
      <c r="C1" s="32"/>
      <c r="D1" s="32"/>
    </row>
    <row r="2" spans="1:4" ht="15.75">
      <c r="A2" s="32" t="s">
        <v>46</v>
      </c>
      <c r="B2" s="32"/>
      <c r="C2" s="32"/>
      <c r="D2" s="32"/>
    </row>
    <row r="3" spans="1:4" ht="15.75">
      <c r="A3" s="32" t="s">
        <v>75</v>
      </c>
      <c r="B3" s="32"/>
      <c r="C3" s="32"/>
      <c r="D3" s="32"/>
    </row>
    <row r="4" spans="1:4" ht="8.25" customHeight="1">
      <c r="A4" s="1"/>
      <c r="B4" s="1"/>
      <c r="C4" s="1"/>
      <c r="D4" s="1"/>
    </row>
    <row r="5" spans="1:4" ht="31.5" customHeight="1">
      <c r="A5" s="17" t="s">
        <v>2</v>
      </c>
      <c r="B5" s="26" t="s">
        <v>67</v>
      </c>
      <c r="C5" s="2" t="s">
        <v>76</v>
      </c>
      <c r="D5" s="18" t="s">
        <v>3</v>
      </c>
    </row>
    <row r="6" spans="1:4" ht="11.25" customHeight="1">
      <c r="A6" s="19"/>
      <c r="B6" s="20"/>
      <c r="C6" s="20"/>
      <c r="D6" s="21"/>
    </row>
    <row r="7" spans="1:4" ht="5.25" customHeight="1" hidden="1">
      <c r="A7" s="13"/>
      <c r="B7" s="14"/>
      <c r="C7" s="14"/>
      <c r="D7" s="14"/>
    </row>
    <row r="8" spans="1:4" ht="19.5" customHeight="1">
      <c r="A8" s="8" t="s">
        <v>19</v>
      </c>
      <c r="B8" s="9">
        <f>SUM(B9:B28)</f>
        <v>2301</v>
      </c>
      <c r="C8" s="9">
        <f>SUM(C9:C28)</f>
        <v>876.43014</v>
      </c>
      <c r="D8" s="10">
        <f aca="true" t="shared" si="0" ref="D8:D21">C8/B8*100</f>
        <v>38.08909778357236</v>
      </c>
    </row>
    <row r="9" spans="1:4" ht="18" customHeight="1">
      <c r="A9" s="4" t="s">
        <v>20</v>
      </c>
      <c r="B9" s="11">
        <v>347</v>
      </c>
      <c r="C9" s="25">
        <v>95.10063</v>
      </c>
      <c r="D9" s="6">
        <f t="shared" si="0"/>
        <v>27.40652161383285</v>
      </c>
    </row>
    <row r="10" spans="1:4" ht="18" customHeight="1">
      <c r="A10" s="4" t="s">
        <v>38</v>
      </c>
      <c r="B10" s="11">
        <v>29</v>
      </c>
      <c r="C10" s="25">
        <v>6.4446</v>
      </c>
      <c r="D10" s="6">
        <f t="shared" si="0"/>
        <v>22.222758620689657</v>
      </c>
    </row>
    <row r="11" spans="1:4" ht="15.75" customHeight="1">
      <c r="A11" s="4" t="s">
        <v>21</v>
      </c>
      <c r="B11" s="11">
        <v>152</v>
      </c>
      <c r="C11" s="11">
        <v>0.05759</v>
      </c>
      <c r="D11" s="6">
        <f t="shared" si="0"/>
        <v>0.03788815789473684</v>
      </c>
    </row>
    <row r="12" spans="1:4" ht="15.75" customHeight="1">
      <c r="A12" s="4" t="s">
        <v>22</v>
      </c>
      <c r="B12" s="11">
        <v>614</v>
      </c>
      <c r="C12" s="11">
        <v>68.11179</v>
      </c>
      <c r="D12" s="6">
        <f t="shared" si="0"/>
        <v>11.093125407166124</v>
      </c>
    </row>
    <row r="13" spans="1:4" ht="32.25" customHeight="1" hidden="1">
      <c r="A13" s="4" t="s">
        <v>13</v>
      </c>
      <c r="B13" s="11"/>
      <c r="C13" s="11"/>
      <c r="D13" s="6" t="e">
        <f t="shared" si="0"/>
        <v>#DIV/0!</v>
      </c>
    </row>
    <row r="14" spans="1:4" ht="30" customHeight="1">
      <c r="A14" s="4" t="s">
        <v>23</v>
      </c>
      <c r="B14" s="11">
        <v>820</v>
      </c>
      <c r="C14" s="11">
        <v>423.61862</v>
      </c>
      <c r="D14" s="6">
        <f t="shared" si="0"/>
        <v>51.66080731707318</v>
      </c>
    </row>
    <row r="15" spans="1:4" ht="63.75" customHeight="1">
      <c r="A15" s="4" t="s">
        <v>47</v>
      </c>
      <c r="B15" s="11">
        <v>0</v>
      </c>
      <c r="C15" s="11">
        <v>25.6476</v>
      </c>
      <c r="D15" s="6">
        <v>0</v>
      </c>
    </row>
    <row r="16" spans="1:4" ht="29.25" customHeight="1">
      <c r="A16" s="7" t="s">
        <v>24</v>
      </c>
      <c r="B16" s="11">
        <v>68</v>
      </c>
      <c r="C16" s="11">
        <v>17.47116</v>
      </c>
      <c r="D16" s="6">
        <f t="shared" si="0"/>
        <v>25.692882352941176</v>
      </c>
    </row>
    <row r="17" spans="1:4" ht="66" customHeight="1" hidden="1">
      <c r="A17" s="7" t="s">
        <v>59</v>
      </c>
      <c r="B17" s="11">
        <v>0</v>
      </c>
      <c r="C17" s="11">
        <v>0</v>
      </c>
      <c r="D17" s="6">
        <v>0</v>
      </c>
    </row>
    <row r="18" spans="1:4" ht="58.5" customHeight="1">
      <c r="A18" s="12" t="s">
        <v>25</v>
      </c>
      <c r="B18" s="11">
        <v>56</v>
      </c>
      <c r="C18" s="11">
        <v>18.83965</v>
      </c>
      <c r="D18" s="6">
        <f>C18/B18*100</f>
        <v>33.64223214285714</v>
      </c>
    </row>
    <row r="19" spans="1:4" ht="103.5" customHeight="1" hidden="1">
      <c r="A19" s="4" t="s">
        <v>26</v>
      </c>
      <c r="B19" s="11">
        <v>0</v>
      </c>
      <c r="C19" s="11">
        <v>0</v>
      </c>
      <c r="D19" s="6">
        <v>0</v>
      </c>
    </row>
    <row r="20" spans="1:4" ht="32.25" customHeight="1" hidden="1">
      <c r="A20" s="23" t="s">
        <v>31</v>
      </c>
      <c r="B20" s="11">
        <v>0</v>
      </c>
      <c r="C20" s="11">
        <v>0</v>
      </c>
      <c r="D20" s="6">
        <v>0</v>
      </c>
    </row>
    <row r="21" spans="1:4" ht="29.25" customHeight="1" hidden="1">
      <c r="A21" s="4" t="s">
        <v>14</v>
      </c>
      <c r="B21" s="11"/>
      <c r="C21" s="11"/>
      <c r="D21" s="6" t="e">
        <f t="shared" si="0"/>
        <v>#DIV/0!</v>
      </c>
    </row>
    <row r="22" spans="1:4" ht="29.25" customHeight="1">
      <c r="A22" s="31" t="s">
        <v>73</v>
      </c>
      <c r="B22" s="11">
        <v>0</v>
      </c>
      <c r="C22" s="11">
        <v>121</v>
      </c>
      <c r="D22" s="6">
        <v>0</v>
      </c>
    </row>
    <row r="23" spans="1:4" ht="63" customHeight="1">
      <c r="A23" s="23" t="s">
        <v>44</v>
      </c>
      <c r="B23" s="11">
        <v>0</v>
      </c>
      <c r="C23" s="11">
        <v>1.1385</v>
      </c>
      <c r="D23" s="6">
        <v>0</v>
      </c>
    </row>
    <row r="24" spans="1:4" ht="37.5" customHeight="1" hidden="1">
      <c r="A24" s="23" t="s">
        <v>49</v>
      </c>
      <c r="B24" s="11">
        <v>0</v>
      </c>
      <c r="C24" s="11">
        <v>0</v>
      </c>
      <c r="D24" s="6">
        <v>0</v>
      </c>
    </row>
    <row r="25" spans="1:4" ht="66" customHeight="1">
      <c r="A25" s="23" t="s">
        <v>68</v>
      </c>
      <c r="B25" s="11">
        <v>50</v>
      </c>
      <c r="C25" s="11">
        <v>0</v>
      </c>
      <c r="D25" s="6">
        <f aca="true" t="shared" si="1" ref="D25:D36">C25/B25*100</f>
        <v>0</v>
      </c>
    </row>
    <row r="26" spans="1:4" ht="65.25" customHeight="1">
      <c r="A26" s="23" t="s">
        <v>69</v>
      </c>
      <c r="B26" s="11">
        <v>85</v>
      </c>
      <c r="C26" s="11">
        <v>85</v>
      </c>
      <c r="D26" s="6">
        <f t="shared" si="1"/>
        <v>100</v>
      </c>
    </row>
    <row r="27" spans="1:4" ht="77.25" customHeight="1">
      <c r="A27" s="23" t="s">
        <v>70</v>
      </c>
      <c r="B27" s="11">
        <v>66</v>
      </c>
      <c r="C27" s="11">
        <v>0</v>
      </c>
      <c r="D27" s="6">
        <f t="shared" si="1"/>
        <v>0</v>
      </c>
    </row>
    <row r="28" spans="1:4" ht="77.25" customHeight="1">
      <c r="A28" s="23" t="s">
        <v>71</v>
      </c>
      <c r="B28" s="11">
        <v>14</v>
      </c>
      <c r="C28" s="11">
        <v>14</v>
      </c>
      <c r="D28" s="6">
        <f t="shared" si="1"/>
        <v>100</v>
      </c>
    </row>
    <row r="29" spans="1:4" ht="15.75" customHeight="1">
      <c r="A29" s="8" t="s">
        <v>4</v>
      </c>
      <c r="B29" s="24">
        <f>SUM(B30:B52)</f>
        <v>6062.1734000000015</v>
      </c>
      <c r="C29" s="24">
        <f>C30+C36+C41+C43+C44+C45+C47+C52+C46+C31+C32+C33</f>
        <v>1482.13508</v>
      </c>
      <c r="D29" s="10">
        <f t="shared" si="1"/>
        <v>24.448906063953892</v>
      </c>
    </row>
    <row r="30" spans="1:4" ht="32.25" customHeight="1">
      <c r="A30" s="4" t="s">
        <v>35</v>
      </c>
      <c r="B30" s="11">
        <v>2365.9</v>
      </c>
      <c r="C30" s="11">
        <v>985.5</v>
      </c>
      <c r="D30" s="6">
        <f t="shared" si="1"/>
        <v>41.654338729447566</v>
      </c>
    </row>
    <row r="31" spans="1:4" ht="37.5" customHeight="1" hidden="1">
      <c r="A31" s="4" t="s">
        <v>48</v>
      </c>
      <c r="B31" s="11"/>
      <c r="C31" s="11"/>
      <c r="D31" s="6"/>
    </row>
    <row r="32" spans="1:4" ht="27" customHeight="1" hidden="1">
      <c r="A32" s="4" t="s">
        <v>57</v>
      </c>
      <c r="B32" s="11">
        <v>0</v>
      </c>
      <c r="C32" s="11"/>
      <c r="D32" s="6" t="e">
        <f t="shared" si="1"/>
        <v>#DIV/0!</v>
      </c>
    </row>
    <row r="33" spans="1:4" ht="44.25" customHeight="1">
      <c r="A33" s="4" t="s">
        <v>58</v>
      </c>
      <c r="B33" s="11">
        <v>1363.669</v>
      </c>
      <c r="C33" s="11">
        <v>0</v>
      </c>
      <c r="D33" s="6">
        <f t="shared" si="1"/>
        <v>0</v>
      </c>
    </row>
    <row r="34" spans="1:4" ht="30.75" customHeight="1">
      <c r="A34" s="4" t="s">
        <v>72</v>
      </c>
      <c r="B34" s="11">
        <v>584.0044</v>
      </c>
      <c r="C34" s="11">
        <v>0</v>
      </c>
      <c r="D34" s="6">
        <f t="shared" si="1"/>
        <v>0</v>
      </c>
    </row>
    <row r="35" spans="1:4" ht="30.75" customHeight="1">
      <c r="A35" s="4" t="s">
        <v>74</v>
      </c>
      <c r="B35" s="11">
        <v>539</v>
      </c>
      <c r="C35" s="11">
        <v>0</v>
      </c>
      <c r="D35" s="6">
        <f t="shared" si="1"/>
        <v>0</v>
      </c>
    </row>
    <row r="36" spans="1:4" ht="47.25" customHeight="1">
      <c r="A36" s="4" t="s">
        <v>50</v>
      </c>
      <c r="B36" s="5">
        <v>273.6</v>
      </c>
      <c r="C36" s="5">
        <v>76.5057</v>
      </c>
      <c r="D36" s="6">
        <f t="shared" si="1"/>
        <v>27.962609649122804</v>
      </c>
    </row>
    <row r="37" spans="1:4" ht="0.75" customHeight="1">
      <c r="A37" s="4" t="s">
        <v>40</v>
      </c>
      <c r="B37" s="5">
        <v>0</v>
      </c>
      <c r="C37" s="5">
        <v>0</v>
      </c>
      <c r="D37" s="6">
        <v>0</v>
      </c>
    </row>
    <row r="38" spans="1:4" ht="16.5" customHeight="1" hidden="1">
      <c r="A38" s="22" t="s">
        <v>36</v>
      </c>
      <c r="B38" s="5">
        <v>0</v>
      </c>
      <c r="C38" s="5">
        <v>0</v>
      </c>
      <c r="D38" s="6">
        <v>0</v>
      </c>
    </row>
    <row r="39" spans="1:4" ht="21" customHeight="1" hidden="1">
      <c r="A39" s="22" t="s">
        <v>39</v>
      </c>
      <c r="B39" s="5">
        <v>0</v>
      </c>
      <c r="C39" s="5">
        <v>0</v>
      </c>
      <c r="D39" s="6">
        <v>0</v>
      </c>
    </row>
    <row r="40" spans="1:4" ht="40.5" customHeight="1" hidden="1">
      <c r="A40" s="22" t="s">
        <v>41</v>
      </c>
      <c r="B40" s="5"/>
      <c r="C40" s="5"/>
      <c r="D40" s="6" t="e">
        <f>C40/B40*100</f>
        <v>#DIV/0!</v>
      </c>
    </row>
    <row r="41" spans="1:4" ht="125.25" customHeight="1">
      <c r="A41" s="4" t="s">
        <v>51</v>
      </c>
      <c r="B41" s="5">
        <v>509.5</v>
      </c>
      <c r="C41" s="5">
        <v>291.12938</v>
      </c>
      <c r="D41" s="6">
        <f>C41/B41*100</f>
        <v>57.14021197252208</v>
      </c>
    </row>
    <row r="42" spans="1:4" ht="29.25" customHeight="1" hidden="1">
      <c r="A42" s="4" t="s">
        <v>37</v>
      </c>
      <c r="B42" s="5"/>
      <c r="C42" s="5"/>
      <c r="D42" s="6" t="e">
        <f>C42/B42*100</f>
        <v>#DIV/0!</v>
      </c>
    </row>
    <row r="43" spans="1:4" ht="90.75" customHeight="1">
      <c r="A43" s="4" t="s">
        <v>52</v>
      </c>
      <c r="B43" s="5">
        <v>0.1</v>
      </c>
      <c r="C43" s="5">
        <v>0</v>
      </c>
      <c r="D43" s="6">
        <f>C43/B43*100</f>
        <v>0</v>
      </c>
    </row>
    <row r="44" spans="1:4" ht="0.75" customHeight="1">
      <c r="A44" s="4" t="s">
        <v>53</v>
      </c>
      <c r="B44" s="5">
        <v>0</v>
      </c>
      <c r="C44" s="5">
        <v>0</v>
      </c>
      <c r="D44" s="6">
        <v>0</v>
      </c>
    </row>
    <row r="45" spans="1:4" ht="94.5" customHeight="1">
      <c r="A45" s="4" t="s">
        <v>54</v>
      </c>
      <c r="B45" s="5">
        <v>0</v>
      </c>
      <c r="C45" s="5">
        <v>0</v>
      </c>
      <c r="D45" s="6">
        <v>0</v>
      </c>
    </row>
    <row r="46" spans="1:4" ht="96.75" customHeight="1">
      <c r="A46" s="4" t="s">
        <v>55</v>
      </c>
      <c r="B46" s="5">
        <v>426.3</v>
      </c>
      <c r="C46" s="5">
        <v>129</v>
      </c>
      <c r="D46" s="6">
        <f>C46/B46*100</f>
        <v>30.260380014074595</v>
      </c>
    </row>
    <row r="47" spans="1:4" ht="104.25" customHeight="1">
      <c r="A47" s="4" t="s">
        <v>56</v>
      </c>
      <c r="B47" s="5">
        <v>0.1</v>
      </c>
      <c r="C47" s="5">
        <v>0</v>
      </c>
      <c r="D47" s="6">
        <f>C47/B47*100</f>
        <v>0</v>
      </c>
    </row>
    <row r="48" spans="1:4" ht="67.5" customHeight="1" hidden="1">
      <c r="A48" s="4" t="s">
        <v>34</v>
      </c>
      <c r="B48" s="5"/>
      <c r="C48" s="5">
        <v>240</v>
      </c>
      <c r="D48" s="6" t="e">
        <f>C48/B48*100</f>
        <v>#DIV/0!</v>
      </c>
    </row>
    <row r="49" spans="1:4" ht="34.5" customHeight="1" hidden="1">
      <c r="A49" s="4" t="s">
        <v>28</v>
      </c>
      <c r="B49" s="5"/>
      <c r="C49" s="5">
        <v>100</v>
      </c>
      <c r="D49" s="6">
        <v>0</v>
      </c>
    </row>
    <row r="50" spans="1:4" ht="0.75" customHeight="1" hidden="1">
      <c r="A50" s="4" t="s">
        <v>30</v>
      </c>
      <c r="B50" s="5"/>
      <c r="C50" s="5">
        <v>60</v>
      </c>
      <c r="D50" s="6" t="e">
        <f>C50/B50*100</f>
        <v>#DIV/0!</v>
      </c>
    </row>
    <row r="51" spans="1:4" ht="45" customHeight="1" hidden="1">
      <c r="A51" s="27" t="s">
        <v>29</v>
      </c>
      <c r="B51" s="5"/>
      <c r="C51" s="5">
        <v>0</v>
      </c>
      <c r="D51" s="6">
        <v>0</v>
      </c>
    </row>
    <row r="52" spans="1:4" ht="45.75" customHeight="1" hidden="1">
      <c r="A52" s="4" t="s">
        <v>60</v>
      </c>
      <c r="B52" s="5">
        <v>0</v>
      </c>
      <c r="C52" s="5">
        <v>0</v>
      </c>
      <c r="D52" s="6" t="e">
        <f>C52/B52*100</f>
        <v>#DIV/0!</v>
      </c>
    </row>
    <row r="53" spans="1:4" ht="15" customHeight="1">
      <c r="A53" s="8" t="s">
        <v>1</v>
      </c>
      <c r="B53" s="9">
        <f>B29+B8</f>
        <v>8363.173400000001</v>
      </c>
      <c r="C53" s="9">
        <f>C29+C8</f>
        <v>2358.56522</v>
      </c>
      <c r="D53" s="10">
        <f>C53/B53*100</f>
        <v>28.201797418190562</v>
      </c>
    </row>
    <row r="54" spans="1:4" ht="14.25">
      <c r="A54" s="8" t="s">
        <v>64</v>
      </c>
      <c r="B54" s="9">
        <f>B55+B59+B61+B64+B68+B72</f>
        <v>8533.1734</v>
      </c>
      <c r="C54" s="9">
        <f>C55+C59+C61+C64+C68+C72</f>
        <v>2223.31246</v>
      </c>
      <c r="D54" s="10">
        <f>C54/B54*100</f>
        <v>26.054931217031168</v>
      </c>
    </row>
    <row r="55" spans="1:4" ht="14.25">
      <c r="A55" s="8" t="s">
        <v>17</v>
      </c>
      <c r="B55" s="9">
        <f>B56+B57+B58</f>
        <v>3337.9</v>
      </c>
      <c r="C55" s="9">
        <f>C56+C57+C58</f>
        <v>1294.24366</v>
      </c>
      <c r="D55" s="10">
        <f aca="true" t="shared" si="2" ref="D55:D73">C55/B55*100</f>
        <v>38.77418916084964</v>
      </c>
    </row>
    <row r="56" spans="1:4" ht="45">
      <c r="A56" s="16" t="s">
        <v>9</v>
      </c>
      <c r="B56" s="5">
        <v>3201.8</v>
      </c>
      <c r="C56" s="5">
        <v>1243.46362</v>
      </c>
      <c r="D56" s="10">
        <f t="shared" si="2"/>
        <v>38.83639265413205</v>
      </c>
    </row>
    <row r="57" spans="1:4" ht="15">
      <c r="A57" s="16" t="s">
        <v>12</v>
      </c>
      <c r="B57" s="29">
        <v>5</v>
      </c>
      <c r="C57" s="29">
        <v>0</v>
      </c>
      <c r="D57" s="10">
        <f t="shared" si="2"/>
        <v>0</v>
      </c>
    </row>
    <row r="58" spans="1:4" ht="15">
      <c r="A58" s="4" t="s">
        <v>7</v>
      </c>
      <c r="B58" s="29">
        <v>131.1</v>
      </c>
      <c r="C58" s="29">
        <v>50.78004</v>
      </c>
      <c r="D58" s="10">
        <f t="shared" si="2"/>
        <v>38.73382151029748</v>
      </c>
    </row>
    <row r="59" spans="1:4" ht="14.25">
      <c r="A59" s="8" t="s">
        <v>18</v>
      </c>
      <c r="B59" s="28">
        <f>B60</f>
        <v>273.6</v>
      </c>
      <c r="C59" s="28">
        <f>C60</f>
        <v>76.5057</v>
      </c>
      <c r="D59" s="10">
        <f t="shared" si="2"/>
        <v>27.962609649122804</v>
      </c>
    </row>
    <row r="60" spans="1:4" ht="15">
      <c r="A60" s="4" t="s">
        <v>5</v>
      </c>
      <c r="B60" s="29">
        <v>273.6</v>
      </c>
      <c r="C60" s="29">
        <v>76.5057</v>
      </c>
      <c r="D60" s="10">
        <f t="shared" si="2"/>
        <v>27.962609649122804</v>
      </c>
    </row>
    <row r="61" spans="1:4" ht="14.25">
      <c r="A61" s="8" t="s">
        <v>32</v>
      </c>
      <c r="B61" s="28">
        <f>B62+B63</f>
        <v>40.1</v>
      </c>
      <c r="C61" s="28">
        <f>C62+C63</f>
        <v>0</v>
      </c>
      <c r="D61" s="10">
        <f t="shared" si="2"/>
        <v>0</v>
      </c>
    </row>
    <row r="62" spans="1:4" ht="30" hidden="1">
      <c r="A62" s="4" t="s">
        <v>42</v>
      </c>
      <c r="B62" s="29">
        <v>0</v>
      </c>
      <c r="C62" s="29">
        <v>0</v>
      </c>
      <c r="D62" s="10" t="e">
        <f t="shared" si="2"/>
        <v>#DIV/0!</v>
      </c>
    </row>
    <row r="63" spans="1:4" ht="30">
      <c r="A63" s="4" t="s">
        <v>65</v>
      </c>
      <c r="B63" s="29">
        <v>40.1</v>
      </c>
      <c r="C63" s="29">
        <v>0</v>
      </c>
      <c r="D63" s="10">
        <f t="shared" si="2"/>
        <v>0</v>
      </c>
    </row>
    <row r="64" spans="1:4" ht="15" customHeight="1">
      <c r="A64" s="8" t="s">
        <v>11</v>
      </c>
      <c r="B64" s="28">
        <f>B65+B66+B67</f>
        <v>3995.15267</v>
      </c>
      <c r="C64" s="28">
        <f>C65+C66+C67</f>
        <v>420.12938</v>
      </c>
      <c r="D64" s="10">
        <f t="shared" si="2"/>
        <v>10.51597810403576</v>
      </c>
    </row>
    <row r="65" spans="1:4" ht="15">
      <c r="A65" s="4" t="s">
        <v>33</v>
      </c>
      <c r="B65" s="29">
        <v>9</v>
      </c>
      <c r="C65" s="29">
        <v>0</v>
      </c>
      <c r="D65" s="10">
        <f t="shared" si="2"/>
        <v>0</v>
      </c>
    </row>
    <row r="66" spans="1:4" ht="15">
      <c r="A66" s="4" t="s">
        <v>27</v>
      </c>
      <c r="B66" s="29">
        <v>509.5</v>
      </c>
      <c r="C66" s="29">
        <v>291.12938</v>
      </c>
      <c r="D66" s="10">
        <f t="shared" si="2"/>
        <v>57.14021197252208</v>
      </c>
    </row>
    <row r="67" spans="1:4" ht="15">
      <c r="A67" s="4" t="s">
        <v>16</v>
      </c>
      <c r="B67" s="29">
        <v>3476.65267</v>
      </c>
      <c r="C67" s="29">
        <v>129</v>
      </c>
      <c r="D67" s="10">
        <f t="shared" si="2"/>
        <v>3.710465561116866</v>
      </c>
    </row>
    <row r="68" spans="1:4" ht="14.25">
      <c r="A68" s="8" t="s">
        <v>66</v>
      </c>
      <c r="B68" s="28">
        <f>B69+B70+B71</f>
        <v>320.62073</v>
      </c>
      <c r="C68" s="28">
        <f>C69+C70+C71</f>
        <v>124.87006</v>
      </c>
      <c r="D68" s="10">
        <f t="shared" si="2"/>
        <v>38.946346357579564</v>
      </c>
    </row>
    <row r="69" spans="1:4" ht="15">
      <c r="A69" s="4" t="s">
        <v>15</v>
      </c>
      <c r="B69" s="29">
        <v>85.97164</v>
      </c>
      <c r="C69" s="29">
        <v>32.38376</v>
      </c>
      <c r="D69" s="10">
        <f t="shared" si="2"/>
        <v>37.667956549392336</v>
      </c>
    </row>
    <row r="70" spans="1:4" ht="15">
      <c r="A70" s="15" t="s">
        <v>8</v>
      </c>
      <c r="B70" s="29">
        <v>0.1</v>
      </c>
      <c r="C70" s="29">
        <v>0</v>
      </c>
      <c r="D70" s="10">
        <f t="shared" si="2"/>
        <v>0</v>
      </c>
    </row>
    <row r="71" spans="1:4" ht="15">
      <c r="A71" s="4" t="s">
        <v>6</v>
      </c>
      <c r="B71" s="29">
        <v>234.54909</v>
      </c>
      <c r="C71" s="29">
        <v>92.4863</v>
      </c>
      <c r="D71" s="10">
        <f t="shared" si="2"/>
        <v>39.43153222210327</v>
      </c>
    </row>
    <row r="72" spans="1:4" ht="14.25">
      <c r="A72" s="8" t="s">
        <v>63</v>
      </c>
      <c r="B72" s="28">
        <f>B73</f>
        <v>565.8</v>
      </c>
      <c r="C72" s="28">
        <f>C73</f>
        <v>307.56366</v>
      </c>
      <c r="D72" s="10">
        <f t="shared" si="2"/>
        <v>54.359077412513265</v>
      </c>
    </row>
    <row r="73" spans="1:4" ht="15">
      <c r="A73" s="4" t="s">
        <v>10</v>
      </c>
      <c r="B73" s="29">
        <v>565.8</v>
      </c>
      <c r="C73" s="29">
        <v>307.56366</v>
      </c>
      <c r="D73" s="10">
        <f t="shared" si="2"/>
        <v>54.359077412513265</v>
      </c>
    </row>
    <row r="74" spans="1:4" ht="15">
      <c r="A74" s="4" t="s">
        <v>0</v>
      </c>
      <c r="B74" s="30">
        <f>B53-B54</f>
        <v>-169.99999999999818</v>
      </c>
      <c r="C74" s="29">
        <f>C53-C54</f>
        <v>135.25275999999985</v>
      </c>
      <c r="D74" s="6"/>
    </row>
    <row r="75" spans="1:4" ht="15">
      <c r="A75" s="3"/>
      <c r="B75" s="5"/>
      <c r="C75" s="5"/>
      <c r="D75" s="6"/>
    </row>
    <row r="76" spans="1:4" ht="15.75">
      <c r="A76" s="1" t="s">
        <v>61</v>
      </c>
      <c r="B76" s="1"/>
      <c r="C76" s="1"/>
      <c r="D76" s="1"/>
    </row>
    <row r="77" spans="1:4" ht="15.75">
      <c r="A77" s="1" t="s">
        <v>43</v>
      </c>
      <c r="B77" s="1"/>
      <c r="C77" s="1" t="s">
        <v>62</v>
      </c>
      <c r="D77" s="1"/>
    </row>
  </sheetData>
  <sheetProtection/>
  <mergeCells count="3">
    <mergeCell ref="A1:D1"/>
    <mergeCell ref="A2:D2"/>
    <mergeCell ref="A3:D3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scale="53" r:id="rId1"/>
  <rowBreaks count="1" manualBreakCount="1">
    <brk id="53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User</cp:lastModifiedBy>
  <cp:lastPrinted>2023-05-05T05:20:43Z</cp:lastPrinted>
  <dcterms:created xsi:type="dcterms:W3CDTF">2007-03-05T11:59:24Z</dcterms:created>
  <dcterms:modified xsi:type="dcterms:W3CDTF">2023-06-19T11:45:41Z</dcterms:modified>
  <cp:category/>
  <cp:version/>
  <cp:contentType/>
  <cp:contentStatus/>
</cp:coreProperties>
</file>