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5" sheetId="1" r:id="rId1"/>
    <sheet name="Приложение 4" sheetId="2" r:id="rId2"/>
    <sheet name="Лист2" sheetId="3" r:id="rId3"/>
  </sheets>
  <definedNames>
    <definedName name="_xlnm.Print_Area" localSheetId="0">'Приложение 5'!$A$1:$R$41</definedName>
  </definedNames>
  <calcPr fullCalcOnLoad="1"/>
</workbook>
</file>

<file path=xl/sharedStrings.xml><?xml version="1.0" encoding="utf-8"?>
<sst xmlns="http://schemas.openxmlformats.org/spreadsheetml/2006/main" count="209" uniqueCount="142">
  <si>
    <t xml:space="preserve">Наименование подпрограммы, основного мероприятия, мероприятий </t>
  </si>
  <si>
    <t xml:space="preserve">Ответственный исполнитель </t>
  </si>
  <si>
    <t>Ожидаемый непосредственный результат (краткое описание)</t>
  </si>
  <si>
    <t>Срок</t>
  </si>
  <si>
    <t xml:space="preserve">Финансирование
(тыс. рублей)
</t>
  </si>
  <si>
    <t>начала реализации</t>
  </si>
  <si>
    <t>окончания реализации</t>
  </si>
  <si>
    <t>В целом по муниципальной программе</t>
  </si>
  <si>
    <t>Мероприятие  «Условно утвержденные расходы»</t>
  </si>
  <si>
    <t>Основное мероприятие  «Повышение доходной базы на очередной финансовый год и на плановый период</t>
  </si>
  <si>
    <t>Основное мероприятие «Осуществление мер финансовой поддержки бюджетов поселений в Горномарийском муниципальном районе»</t>
  </si>
  <si>
    <t>Мероприятие «Выравнивание бюджетной обеспеченности»</t>
  </si>
  <si>
    <t>Мероприятие «Поддержка мер по обеспечению сбалансированности бюджетов»</t>
  </si>
  <si>
    <t>Мероприятие «Осуществление первичного воинского учета на территориях где отсутствуют военные комиссариаты»</t>
  </si>
  <si>
    <t>Мероприятие «Расходы на обеспечение выполнения функций органов местного самоуправления»</t>
  </si>
  <si>
    <t>Основное мероприятие «Совершенствование бюджетного процесса в условиях внедрения программно-целевых методов управления бюджетным процессом»</t>
  </si>
  <si>
    <t>Основное мероприятие «Повышение эффективности и качества оказания  муниципальных услуг»</t>
  </si>
  <si>
    <t>Основное мероприятие «Развитие системы муниципального финансового контроля»</t>
  </si>
  <si>
    <t>Основное мероприятие «Повышение эффективности бюджетных инвестиций, формирование условий для развития государственно-частного партнерства в реализации инвестиционных проектов»</t>
  </si>
  <si>
    <t>X</t>
  </si>
  <si>
    <t>формирование информационной базы по доходам бюджета Горномарийского муниципального района для принятия управленческих решений по уточнению бюджета Горномарийского муниципального района на очередной финансовый год и плановый период</t>
  </si>
  <si>
    <t xml:space="preserve">эффективное и качественное оказание муниципальных услуг </t>
  </si>
  <si>
    <t>эффективное использование бюджетных инвестиций в объекты капитального строительства, наличие условий для привлечения внебюджетных средств в рамках государственно - частного партнерства</t>
  </si>
  <si>
    <t xml:space="preserve">принятие обоснованных и оперативных управленческих решений в сфере повышения эффективности бюджетных расходов </t>
  </si>
  <si>
    <t xml:space="preserve">внедрение современных информационных технологий в бюджетный процесс, обеспечивающее эффективное использование бюджетных средств </t>
  </si>
  <si>
    <t>формирование эффективной системы внутреннего муниципального финансового контроля за использованием бюджетных средств</t>
  </si>
  <si>
    <t xml:space="preserve">Основное мероприятие «Совершенствование бюджетного процесса в условиях формирования государственной интегрированной информационной системы управления общественными финансами «Электронный бюджет»  </t>
  </si>
  <si>
    <t>9920203031035188  500</t>
  </si>
  <si>
    <t>9920106033012902  000</t>
  </si>
  <si>
    <t>Мероприятие  "Иные межбюджетные трансферты бюджетам сельских поселений"</t>
  </si>
  <si>
    <t>Финансовое управление администрации Горномарийского муниципального района</t>
  </si>
  <si>
    <t xml:space="preserve">Код бюджетной классификации (бюджет  Горномарийского муниципаль
ного района)
</t>
  </si>
  <si>
    <t xml:space="preserve">Основное мероприятие «Обеспечение деятельности Финансового управления администрации Горномарийского муниципального района
</t>
  </si>
  <si>
    <t xml:space="preserve"> Подпрограмма  «Совершенствование бюджетной политики и эффективное использование бюджетного потенциала Горномарийского муниципального района</t>
  </si>
  <si>
    <t>Основное мероприятие «Развитие бюджетного планирования, формирование бюджета Горномарийского муниципального района на очередной финансовый год и на плановый период»</t>
  </si>
  <si>
    <t>Подпрограмма «Повышение эффективности бюджетных расходов  Горномарийского муниципального района"</t>
  </si>
  <si>
    <t xml:space="preserve">Основное мероприятие «Эффективность бюджетных расходов в условиях развития контрактной системы в сфере закупок товаров, работ, услугдля обеспечения муниципальных нужд Горномарийского муниципального района" </t>
  </si>
  <si>
    <t>Основное мероприятие «Обеспечение долгосрочной  устойчивости и сбалансированности консолидированного бюджета Горномарийского муниципального района"</t>
  </si>
  <si>
    <t>Основное мероприятие  «Реализация мер по оптимизации муниципального долга Горномарийского муниципального района и своевременному исполнению долговых обязательств Горномарийского муниципального района"</t>
  </si>
  <si>
    <t>Основное мероприятие «Повышение эффективности деятельности органов местного самоуправления Горномарийского муниципального района и муниципальных учреждений Горномарийского муниципального района</t>
  </si>
  <si>
    <t>Основное мероприятие «Обеспечение открытости и прозрачности общественных финансов Горномарийского муниципального района</t>
  </si>
  <si>
    <t>Подпрограмма  «Обеспечение реализации муниципальной программы «Управление муниципальными финансами и муниципальным долгом Горномарийского муниципального района на 2014-2025 годы»</t>
  </si>
  <si>
    <t>принятие решения Собрания депутатов Горномарийского муниципального района  о бюджете Горномарийского муниципального района на очередной финансовый год и плановый период</t>
  </si>
  <si>
    <t>предоставление финансовой поддержки за счет средств бюджета Горномарийского муниципального района на выравнивание бюджетной обеспеченности, обеспеченности сбалансированности местных бюджетов, эффективное исполнение переданных государственных полномочий</t>
  </si>
  <si>
    <t>оптимизация муниципального долга Горномарийского муниципального района, своевременное исполнение долговых обязательств</t>
  </si>
  <si>
    <t>формирование устойчивой и сбалансированной бюджетной системы Горномарийского муниципального района</t>
  </si>
  <si>
    <t xml:space="preserve">усиление взаимосвязи бюджетного планирования с реализацией муниципальных
программ Горномарийского муниципального района
</t>
  </si>
  <si>
    <t xml:space="preserve">повышение эффективности использования бюджетных средств в 
условиях развития контрактной системы в сфере закупок товаров, работ, услуг для обеспечения муниципальных нужд Горномарийского муниципального района
</t>
  </si>
  <si>
    <t>открытость и доступность для граждан информации о бюджетной системе Горномарийского муниципального района</t>
  </si>
  <si>
    <r>
      <t>Мероприятие  «Процентные платежи по муниципальному долгу</t>
    </r>
    <r>
      <rPr>
        <sz val="8"/>
        <color indexed="10"/>
        <rFont val="Times New Roman"/>
        <family val="1"/>
      </rPr>
      <t xml:space="preserve">" </t>
    </r>
  </si>
  <si>
    <t>99214030310349990  500</t>
  </si>
  <si>
    <t>Мероприятие  "Поощрение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Федерации"</t>
  </si>
  <si>
    <t>9921403031035549F  500</t>
  </si>
  <si>
    <t>Мероприятие «Поощрение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Федерации»</t>
  </si>
  <si>
    <t>9920106033015549F  000</t>
  </si>
  <si>
    <t>Мероприятие  «Прочие выплаты по обязательствам государства»</t>
  </si>
  <si>
    <t>99201130310129960000.</t>
  </si>
  <si>
    <t>99214030310355490  500</t>
  </si>
  <si>
    <t>99201060330155490  000</t>
  </si>
  <si>
    <t>99214030310329650  500</t>
  </si>
  <si>
    <t>99201060330127430  000</t>
  </si>
  <si>
    <t>99201060330129650  000</t>
  </si>
  <si>
    <t>Мероприятие "Поощрение за достижение показателей деятельности органов исполнительной власти субъектов Российской Федерации"</t>
  </si>
  <si>
    <t>Мероприятие "Прочие выплаты по обязательствам государства"</t>
  </si>
  <si>
    <t>99201060330129960  000</t>
  </si>
  <si>
    <t>Мероприятие "Стимулирование городских округов и муниципальных районов Республики Марий Эл за качество бюджетного процесса"</t>
  </si>
  <si>
    <t>Мероприятие "Поощрение за достижение показателей деятельности органов местного самоуправления для поощрения муниципальных управленческих команд"</t>
  </si>
  <si>
    <t>99213010310429040  700</t>
  </si>
  <si>
    <t xml:space="preserve">ПРИЛОЖЕНИЕ № 5 
к муниципальной программе
Горномарийского муниципального района
«Управление муниципальными
финансами и муниципальным
долгом Горномарийского муниципального района на 2014 - 2025 годы
(в редакции постановления администрации
Горномарийского муниципального района
от 13 октября 2022 г. №  737)
</t>
  </si>
  <si>
    <t xml:space="preserve">План 
реализации муниципальной программы Горномарийского муниципального района «Управление муниципальными финансами и муниципальным долгом Горномарийского муниципального района на 2014-2025 гг»
</t>
  </si>
  <si>
    <t>Финуправление администрации Горномарийского муниципального района</t>
  </si>
  <si>
    <t>ПРИЛОЖЕНИЕ 4</t>
  </si>
  <si>
    <t>к муниципальной программе Горномарийского муниципального района</t>
  </si>
  <si>
    <t xml:space="preserve">"Управление муниципальными финансами и муниципальным долгом </t>
  </si>
  <si>
    <t>Горномарийского муниципального района на 2014-2025 годы</t>
  </si>
  <si>
    <t xml:space="preserve">РЕСУРСНОЕ ОБЕСПЕЧЕНИЕ </t>
  </si>
  <si>
    <t>РЕАЛИЗАЦИИ МУНИЦИПАЛЬНОЙ ПРОГРАММЫ "УПРАВЛЕНИЕ МУНИЦИПАЛЬНЫМИ ФИНАНСАМИ И МУНИЦИПАЛЬНЫМ ДОЛГОМ</t>
  </si>
  <si>
    <t>ГОРНОМАРИЙСКОГО МУНИЦИПАЛЬНОГО РАЙОНА НА 2014-2025 ГОДЫ"</t>
  </si>
  <si>
    <t>Статус</t>
  </si>
  <si>
    <t xml:space="preserve">Наимено-вание муници-пальной программы (МП), подпро-граммы МП, основного меропри-ятия </t>
  </si>
  <si>
    <t>Ответственный исполнит.</t>
  </si>
  <si>
    <t xml:space="preserve">Код бюджетной классификации </t>
  </si>
  <si>
    <t xml:space="preserve">Расходы (тыс.руб.) по годам </t>
  </si>
  <si>
    <t>ГРБС</t>
  </si>
  <si>
    <t>РзПр</t>
  </si>
  <si>
    <t>ЦСР</t>
  </si>
  <si>
    <t>ВР</t>
  </si>
  <si>
    <t>Муниципальная программа</t>
  </si>
  <si>
    <t>Управле-ние муници-пальными фианансами и муници-пальным долгом Горномарийского муници-пального района</t>
  </si>
  <si>
    <t>9920000030000000000</t>
  </si>
  <si>
    <t>Подпрограмма</t>
  </si>
  <si>
    <t>Совершенствование бюджетной политики и эффективное использование бюджетного потенциала Горномарийского муниципального района</t>
  </si>
  <si>
    <t>9920000031000000000</t>
  </si>
  <si>
    <t>Основное мероприятие</t>
  </si>
  <si>
    <t xml:space="preserve">Развитие бюджетного планирования, формирование бюджета Горномарийского муниципального района на очередной финансовый год и на плановый период </t>
  </si>
  <si>
    <t>992113031010000000</t>
  </si>
  <si>
    <t>99201130310129230800</t>
  </si>
  <si>
    <t>99201130310129960800</t>
  </si>
  <si>
    <r>
      <t>Повышение доходной базы на очередной финансовый год и на плановый период</t>
    </r>
    <r>
      <rPr>
        <sz val="9"/>
        <color indexed="8"/>
        <rFont val="Times New Roman"/>
        <family val="1"/>
      </rPr>
      <t xml:space="preserve"> </t>
    </r>
  </si>
  <si>
    <t>9920000031020000000</t>
  </si>
  <si>
    <r>
      <t>Осуществление мер финансовой поддержки бюджетов поселений в Горномарийском муниципальном районе</t>
    </r>
    <r>
      <rPr>
        <sz val="9"/>
        <color indexed="8"/>
        <rFont val="Times New Roman"/>
        <family val="1"/>
      </rPr>
      <t xml:space="preserve"> </t>
    </r>
  </si>
  <si>
    <t>9920000031030000000</t>
  </si>
  <si>
    <t>9920203031035118500</t>
  </si>
  <si>
    <t>9920603031035016500</t>
  </si>
  <si>
    <t>9921401031037100500</t>
  </si>
  <si>
    <t>9921402031037300500</t>
  </si>
  <si>
    <t>99214030310349990500</t>
  </si>
  <si>
    <t>9921403031035549F500</t>
  </si>
  <si>
    <t>99214030310355490500</t>
  </si>
  <si>
    <t>99214030310329650500</t>
  </si>
  <si>
    <t xml:space="preserve">Реализация мер по оптимизации муниципального долга Горномарийского муниципального района и своевременному исполнению долговых обязательств Горномарийского муниципального района </t>
  </si>
  <si>
    <t>9920000031040000000</t>
  </si>
  <si>
    <t>9921301031042904700</t>
  </si>
  <si>
    <t>«Повышение эффективности бюджетных расходов бюджета Горномарийского муниципального района"</t>
  </si>
  <si>
    <t>9920000032000000000</t>
  </si>
  <si>
    <t>Обеспечение долгосрочной устойчивости и сбалансированности консолидированного бюджета  Горномарийского муниципального района</t>
  </si>
  <si>
    <t>9920000032010000000</t>
  </si>
  <si>
    <t>Совершенствование бюджетного процесса в условиях внедрения программно-целевых методов управления бюджетным процессом</t>
  </si>
  <si>
    <t>9920000032020000000</t>
  </si>
  <si>
    <t>Повышение эффективности и качества оказания муниципальных услуг</t>
  </si>
  <si>
    <t>9920000032030000000</t>
  </si>
  <si>
    <t>Развитие системы внутреннего муниципального финансового контроля</t>
  </si>
  <si>
    <t>9920000032040000000</t>
  </si>
  <si>
    <t>Эффективность бюджетных расходов в условиях развития контрактной системы в сфере закупок товаров, работ, услуг для обеспечения муниципальных нужд  Горномарийского муниципального района</t>
  </si>
  <si>
    <t>9920000032050000000</t>
  </si>
  <si>
    <t>Повышение эффективности бюджетных инвестиций, формирование условий для развития государственно-частного партнерства в реализации инвестиционных проектов</t>
  </si>
  <si>
    <t>9920000032060000000</t>
  </si>
  <si>
    <t>Повышение эффективности деятельности органов местного самоуправления  Горномарийского муниципального района</t>
  </si>
  <si>
    <t>9920000032070000000</t>
  </si>
  <si>
    <t xml:space="preserve">Совершенствование бюджетного процесса в условиях формирования государственной интегрированной информационной системы управления общественными финансами «Электронный бюджет» </t>
  </si>
  <si>
    <t>9920000032080000000</t>
  </si>
  <si>
    <t>Обеспечение открытости и прозрачности общественных финансов  Горномарийского муниципального района</t>
  </si>
  <si>
    <t>9920000032090000000</t>
  </si>
  <si>
    <t>Обеспечение реализации муниципальной программы Горномарийского муниципального района «Управление муниципальными финансами и муниципальным долгом Горномарийского муниципального района на 2014-2025 годы"</t>
  </si>
  <si>
    <t>9920000033000000000</t>
  </si>
  <si>
    <t>Обеспечение деятельности финансового управления администрации Горномарийского муниципального района</t>
  </si>
  <si>
    <t>9920000033010000000</t>
  </si>
  <si>
    <t>9920106033012902000</t>
  </si>
  <si>
    <t>9920106033015549F000</t>
  </si>
  <si>
    <t>992010603301296500000</t>
  </si>
  <si>
    <t>99201060330127430000</t>
  </si>
  <si>
    <t>в редакции постановления от 13  октября 2022 г. № 737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</si>
</sst>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192" fontId="3" fillId="33" borderId="10" xfId="0" applyNumberFormat="1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vertical="top"/>
    </xf>
    <xf numFmtId="192" fontId="3" fillId="33" borderId="11" xfId="0" applyNumberFormat="1" applyFont="1" applyFill="1" applyBorder="1" applyAlignment="1">
      <alignment horizontal="justify" vertical="top" wrapText="1"/>
    </xf>
    <xf numFmtId="192" fontId="3" fillId="33" borderId="11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192" fontId="3" fillId="33" borderId="11" xfId="0" applyNumberFormat="1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0" xfId="0" applyFont="1" applyFill="1" applyAlignment="1">
      <alignment horizontal="justify" vertical="top"/>
    </xf>
    <xf numFmtId="192" fontId="3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192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0" fontId="2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top"/>
    </xf>
    <xf numFmtId="0" fontId="50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top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11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vertical="top" wrapText="1"/>
    </xf>
    <xf numFmtId="49" fontId="51" fillId="33" borderId="11" xfId="0" applyNumberFormat="1" applyFont="1" applyFill="1" applyBorder="1" applyAlignment="1">
      <alignment horizontal="center" vertical="top" wrapText="1"/>
    </xf>
    <xf numFmtId="192" fontId="51" fillId="33" borderId="11" xfId="0" applyNumberFormat="1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vertical="top"/>
    </xf>
    <xf numFmtId="0" fontId="53" fillId="33" borderId="11" xfId="0" applyFont="1" applyFill="1" applyBorder="1" applyAlignment="1">
      <alignment vertical="top" wrapText="1"/>
    </xf>
    <xf numFmtId="192" fontId="54" fillId="33" borderId="11" xfId="0" applyNumberFormat="1" applyFont="1" applyFill="1" applyBorder="1" applyAlignment="1">
      <alignment horizontal="center" vertical="top" wrapText="1"/>
    </xf>
    <xf numFmtId="192" fontId="32" fillId="33" borderId="11" xfId="0" applyNumberFormat="1" applyFont="1" applyFill="1" applyBorder="1" applyAlignment="1">
      <alignment horizontal="center" vertical="top" wrapText="1"/>
    </xf>
    <xf numFmtId="192" fontId="32" fillId="33" borderId="11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Normal="148" zoomScaleSheetLayoutView="100" zoomScalePageLayoutView="0" workbookViewId="0" topLeftCell="A34">
      <selection activeCell="K7" sqref="K7:R9"/>
    </sheetView>
  </sheetViews>
  <sheetFormatPr defaultColWidth="9.140625" defaultRowHeight="12.75"/>
  <cols>
    <col min="1" max="1" width="20.7109375" style="10" customWidth="1"/>
    <col min="2" max="2" width="7.28125" style="10" customWidth="1"/>
    <col min="3" max="3" width="8.57421875" style="10" customWidth="1"/>
    <col min="4" max="4" width="8.7109375" style="10" customWidth="1"/>
    <col min="5" max="5" width="9.140625" style="10" customWidth="1"/>
    <col min="6" max="6" width="9.421875" style="10" customWidth="1"/>
    <col min="7" max="7" width="6.00390625" style="10" customWidth="1"/>
    <col min="8" max="8" width="5.57421875" style="10" customWidth="1"/>
    <col min="9" max="9" width="6.00390625" style="10" customWidth="1"/>
    <col min="10" max="10" width="5.421875" style="10" customWidth="1"/>
    <col min="11" max="12" width="5.57421875" style="1" customWidth="1"/>
    <col min="13" max="13" width="5.7109375" style="1" customWidth="1"/>
    <col min="14" max="14" width="5.57421875" style="1" customWidth="1"/>
    <col min="15" max="15" width="5.57421875" style="10" customWidth="1"/>
    <col min="16" max="16" width="5.7109375" style="10" customWidth="1"/>
    <col min="17" max="18" width="6.00390625" style="10" customWidth="1"/>
    <col min="19" max="16384" width="9.140625" style="10" customWidth="1"/>
  </cols>
  <sheetData>
    <row r="1" spans="1:18" ht="161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45" t="s">
        <v>68</v>
      </c>
      <c r="M1" s="46"/>
      <c r="N1" s="46"/>
      <c r="O1" s="46"/>
      <c r="P1" s="46"/>
      <c r="Q1" s="46"/>
      <c r="R1" s="46"/>
    </row>
    <row r="2" spans="1:18" ht="57.75" customHeight="1">
      <c r="A2" s="44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ht="9" customHeight="1">
      <c r="A3" s="13"/>
    </row>
    <row r="4" spans="1:19" ht="12.75">
      <c r="A4" s="39" t="s">
        <v>0</v>
      </c>
      <c r="B4" s="39" t="s">
        <v>1</v>
      </c>
      <c r="C4" s="43" t="s">
        <v>3</v>
      </c>
      <c r="D4" s="43"/>
      <c r="E4" s="39" t="s">
        <v>2</v>
      </c>
      <c r="F4" s="39" t="s">
        <v>31</v>
      </c>
      <c r="G4" s="39" t="s">
        <v>4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4"/>
    </row>
    <row r="5" spans="1:19" ht="90" customHeight="1">
      <c r="A5" s="40"/>
      <c r="B5" s="40"/>
      <c r="C5" s="2" t="s">
        <v>5</v>
      </c>
      <c r="D5" s="2" t="s">
        <v>6</v>
      </c>
      <c r="E5" s="40"/>
      <c r="F5" s="40"/>
      <c r="G5" s="2">
        <v>2014</v>
      </c>
      <c r="H5" s="2">
        <v>2015</v>
      </c>
      <c r="I5" s="2">
        <v>2016</v>
      </c>
      <c r="J5" s="2">
        <v>2017</v>
      </c>
      <c r="K5" s="2">
        <v>2018</v>
      </c>
      <c r="L5" s="2">
        <v>2019</v>
      </c>
      <c r="M5" s="2">
        <v>2020</v>
      </c>
      <c r="N5" s="34">
        <v>2021</v>
      </c>
      <c r="O5" s="34">
        <v>2022</v>
      </c>
      <c r="P5" s="2">
        <v>2023</v>
      </c>
      <c r="Q5" s="2">
        <v>2024</v>
      </c>
      <c r="R5" s="2">
        <v>2025</v>
      </c>
      <c r="S5" s="14"/>
    </row>
    <row r="6" spans="1:19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34">
        <v>14</v>
      </c>
      <c r="O6" s="34">
        <v>15</v>
      </c>
      <c r="P6" s="2">
        <v>16</v>
      </c>
      <c r="Q6" s="2">
        <v>17</v>
      </c>
      <c r="R6" s="2">
        <v>18</v>
      </c>
      <c r="S6" s="14"/>
    </row>
    <row r="7" spans="1:19" s="8" customFormat="1" ht="22.5">
      <c r="A7" s="15" t="s">
        <v>7</v>
      </c>
      <c r="B7" s="16" t="s">
        <v>19</v>
      </c>
      <c r="C7" s="16">
        <v>2014</v>
      </c>
      <c r="D7" s="16">
        <v>2025</v>
      </c>
      <c r="E7" s="16" t="s">
        <v>19</v>
      </c>
      <c r="F7" s="5"/>
      <c r="G7" s="16">
        <v>64682.5</v>
      </c>
      <c r="H7" s="16">
        <v>22555</v>
      </c>
      <c r="I7" s="16">
        <v>20561</v>
      </c>
      <c r="J7" s="16">
        <v>21525.9</v>
      </c>
      <c r="K7" s="69">
        <v>19775.7</v>
      </c>
      <c r="L7" s="69">
        <f aca="true" t="shared" si="0" ref="L7:R7">L8+L24+L33</f>
        <v>17979.800000000003</v>
      </c>
      <c r="M7" s="69">
        <f t="shared" si="0"/>
        <v>15981.2</v>
      </c>
      <c r="N7" s="69">
        <f t="shared" si="0"/>
        <v>21082.3</v>
      </c>
      <c r="O7" s="69">
        <f t="shared" si="0"/>
        <v>24068.1</v>
      </c>
      <c r="P7" s="69">
        <f t="shared" si="0"/>
        <v>19163.1</v>
      </c>
      <c r="Q7" s="69">
        <f t="shared" si="0"/>
        <v>24963.1</v>
      </c>
      <c r="R7" s="69">
        <f t="shared" si="0"/>
        <v>13400</v>
      </c>
      <c r="S7" s="17"/>
    </row>
    <row r="8" spans="1:19" s="8" customFormat="1" ht="103.5" customHeight="1">
      <c r="A8" s="18" t="s">
        <v>33</v>
      </c>
      <c r="B8" s="16" t="s">
        <v>70</v>
      </c>
      <c r="C8" s="16">
        <v>2014</v>
      </c>
      <c r="D8" s="16">
        <v>2025</v>
      </c>
      <c r="E8" s="16" t="s">
        <v>19</v>
      </c>
      <c r="F8" s="5"/>
      <c r="G8" s="3">
        <v>59352.1</v>
      </c>
      <c r="H8" s="3">
        <v>18086.6</v>
      </c>
      <c r="I8" s="16">
        <v>15649.5</v>
      </c>
      <c r="J8" s="16">
        <v>17287</v>
      </c>
      <c r="K8" s="69">
        <v>15091</v>
      </c>
      <c r="L8" s="69">
        <f>L9+L12+L13+L21+L22+L24+L25+L26+L27+L28+L29+L31+L32</f>
        <v>12800.800000000001</v>
      </c>
      <c r="M8" s="69">
        <f aca="true" t="shared" si="1" ref="M8:R8">M9+M12+M13+M21+M24+M25+M26+M27+M28+M29+M31+M32</f>
        <v>10368.400000000001</v>
      </c>
      <c r="N8" s="69">
        <f t="shared" si="1"/>
        <v>15272.9</v>
      </c>
      <c r="O8" s="69">
        <f t="shared" si="1"/>
        <v>16198.1</v>
      </c>
      <c r="P8" s="69">
        <f t="shared" si="1"/>
        <v>13004.1</v>
      </c>
      <c r="Q8" s="69">
        <f t="shared" si="1"/>
        <v>18804.1</v>
      </c>
      <c r="R8" s="69">
        <f t="shared" si="1"/>
        <v>8500</v>
      </c>
      <c r="S8" s="17"/>
    </row>
    <row r="9" spans="1:19" s="8" customFormat="1" ht="228" customHeight="1">
      <c r="A9" s="18" t="s">
        <v>34</v>
      </c>
      <c r="B9" s="2" t="s">
        <v>70</v>
      </c>
      <c r="C9" s="19"/>
      <c r="D9" s="19"/>
      <c r="E9" s="19" t="s">
        <v>42</v>
      </c>
      <c r="F9" s="5"/>
      <c r="G9" s="7">
        <v>0</v>
      </c>
      <c r="H9" s="6">
        <v>0</v>
      </c>
      <c r="I9" s="6">
        <v>0</v>
      </c>
      <c r="J9" s="6">
        <v>0</v>
      </c>
      <c r="K9" s="70">
        <v>0</v>
      </c>
      <c r="L9" s="70">
        <v>0</v>
      </c>
      <c r="M9" s="70">
        <v>0</v>
      </c>
      <c r="N9" s="70">
        <f>N10+N11</f>
        <v>0</v>
      </c>
      <c r="O9" s="70">
        <f>O10+O11</f>
        <v>1736.7</v>
      </c>
      <c r="P9" s="70">
        <f>P10+P11</f>
        <v>5600</v>
      </c>
      <c r="Q9" s="70">
        <f>Q10+Q11</f>
        <v>11400</v>
      </c>
      <c r="R9" s="70">
        <f>R10+R11</f>
        <v>0</v>
      </c>
      <c r="S9" s="17"/>
    </row>
    <row r="10" spans="1:19" s="8" customFormat="1" ht="121.5" customHeight="1">
      <c r="A10" s="18" t="s">
        <v>8</v>
      </c>
      <c r="B10" s="2" t="s">
        <v>70</v>
      </c>
      <c r="C10" s="18"/>
      <c r="D10" s="18"/>
      <c r="E10" s="18"/>
      <c r="F10" s="20">
        <v>9.92011303101292E+19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1">
        <v>0</v>
      </c>
      <c r="O10" s="11">
        <v>0</v>
      </c>
      <c r="P10" s="11">
        <v>5600</v>
      </c>
      <c r="Q10" s="11">
        <v>11400</v>
      </c>
      <c r="R10" s="11">
        <v>0</v>
      </c>
      <c r="S10" s="17"/>
    </row>
    <row r="11" spans="1:19" s="8" customFormat="1" ht="103.5" customHeight="1">
      <c r="A11" s="18" t="s">
        <v>55</v>
      </c>
      <c r="B11" s="2" t="s">
        <v>70</v>
      </c>
      <c r="C11" s="18"/>
      <c r="D11" s="18"/>
      <c r="E11" s="19"/>
      <c r="F11" s="20" t="s">
        <v>56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1">
        <v>0</v>
      </c>
      <c r="O11" s="11">
        <v>1736.7</v>
      </c>
      <c r="P11" s="11">
        <v>0</v>
      </c>
      <c r="Q11" s="11">
        <v>0</v>
      </c>
      <c r="R11" s="11">
        <v>0</v>
      </c>
      <c r="S11" s="17"/>
    </row>
    <row r="12" spans="1:18" s="8" customFormat="1" ht="285.75" customHeight="1">
      <c r="A12" s="18" t="s">
        <v>9</v>
      </c>
      <c r="B12" s="2" t="s">
        <v>30</v>
      </c>
      <c r="C12" s="16"/>
      <c r="D12" s="16"/>
      <c r="E12" s="21" t="s">
        <v>20</v>
      </c>
      <c r="F12" s="5"/>
      <c r="G12" s="3"/>
      <c r="H12" s="3"/>
      <c r="I12" s="3"/>
      <c r="J12" s="3"/>
      <c r="K12" s="3"/>
      <c r="L12" s="3"/>
      <c r="M12" s="3"/>
      <c r="N12" s="5"/>
      <c r="O12" s="5"/>
      <c r="P12" s="5"/>
      <c r="Q12" s="5"/>
      <c r="R12" s="5"/>
    </row>
    <row r="13" spans="1:18" s="8" customFormat="1" ht="353.25" customHeight="1">
      <c r="A13" s="19" t="s">
        <v>10</v>
      </c>
      <c r="B13" s="2" t="s">
        <v>30</v>
      </c>
      <c r="C13" s="2"/>
      <c r="D13" s="2"/>
      <c r="E13" s="22" t="s">
        <v>43</v>
      </c>
      <c r="F13" s="23"/>
      <c r="G13" s="21">
        <v>54624.1</v>
      </c>
      <c r="H13" s="21">
        <v>18020.8</v>
      </c>
      <c r="I13" s="21">
        <v>15624.9</v>
      </c>
      <c r="J13" s="21">
        <v>17287</v>
      </c>
      <c r="K13" s="4">
        <v>15089.7</v>
      </c>
      <c r="L13" s="4">
        <f>L14+L15+L16+L17</f>
        <v>12800.800000000001</v>
      </c>
      <c r="M13" s="4">
        <f>M14+M15+M16+M17+M18</f>
        <v>10249.2</v>
      </c>
      <c r="N13" s="4">
        <f>N14+N15+N16+N17+N18+N19</f>
        <v>15272.9</v>
      </c>
      <c r="O13" s="4">
        <f>O14+O15+O16+O17+O18+O20</f>
        <v>14461.4</v>
      </c>
      <c r="P13" s="4">
        <f>P14+P15+P16+P17+P18+P20</f>
        <v>7404.1</v>
      </c>
      <c r="Q13" s="4">
        <f>Q14+Q15+Q16+Q17+Q18+Q20</f>
        <v>7404.1</v>
      </c>
      <c r="R13" s="4">
        <f>R14+R15+R16+R17+R18+R20</f>
        <v>8500</v>
      </c>
    </row>
    <row r="14" spans="1:18" s="8" customFormat="1" ht="104.25" customHeight="1">
      <c r="A14" s="18" t="s">
        <v>11</v>
      </c>
      <c r="B14" s="2" t="s">
        <v>70</v>
      </c>
      <c r="C14" s="16"/>
      <c r="D14" s="16"/>
      <c r="E14" s="3"/>
      <c r="F14" s="20">
        <v>9.9214010310371E+18</v>
      </c>
      <c r="G14" s="3">
        <v>53097.4</v>
      </c>
      <c r="H14" s="3">
        <v>12878.5</v>
      </c>
      <c r="I14" s="3">
        <v>12362</v>
      </c>
      <c r="J14" s="3">
        <v>11019</v>
      </c>
      <c r="K14" s="3">
        <v>8155.1</v>
      </c>
      <c r="L14" s="3">
        <v>9593.1</v>
      </c>
      <c r="M14" s="3">
        <v>8623.2</v>
      </c>
      <c r="N14" s="5">
        <v>6604.4</v>
      </c>
      <c r="O14" s="5">
        <v>7404.1</v>
      </c>
      <c r="P14" s="5">
        <v>7404.1</v>
      </c>
      <c r="Q14" s="5">
        <v>7404.1</v>
      </c>
      <c r="R14" s="5">
        <v>8500</v>
      </c>
    </row>
    <row r="15" spans="1:18" s="8" customFormat="1" ht="105" customHeight="1">
      <c r="A15" s="18" t="s">
        <v>12</v>
      </c>
      <c r="B15" s="2" t="s">
        <v>70</v>
      </c>
      <c r="C15" s="16"/>
      <c r="D15" s="16"/>
      <c r="E15" s="3"/>
      <c r="F15" s="20">
        <v>9.9214020310373E+18</v>
      </c>
      <c r="G15" s="3">
        <v>2453.1</v>
      </c>
      <c r="H15" s="3">
        <v>3689.3</v>
      </c>
      <c r="I15" s="3">
        <v>1842.9</v>
      </c>
      <c r="J15" s="3">
        <v>4908</v>
      </c>
      <c r="K15" s="3">
        <v>5425.3</v>
      </c>
      <c r="L15" s="3">
        <v>0</v>
      </c>
      <c r="M15" s="3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s="8" customFormat="1" ht="102" customHeight="1">
      <c r="A16" s="18" t="s">
        <v>13</v>
      </c>
      <c r="B16" s="2" t="s">
        <v>30</v>
      </c>
      <c r="C16" s="16"/>
      <c r="D16" s="16"/>
      <c r="E16" s="3"/>
      <c r="F16" s="24" t="s">
        <v>27</v>
      </c>
      <c r="G16" s="3">
        <v>1270</v>
      </c>
      <c r="H16" s="3">
        <v>1453</v>
      </c>
      <c r="I16" s="3">
        <v>1420</v>
      </c>
      <c r="J16" s="3">
        <v>1360</v>
      </c>
      <c r="K16" s="3">
        <v>1509.3</v>
      </c>
      <c r="L16" s="3">
        <v>1808</v>
      </c>
      <c r="M16" s="3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s="8" customFormat="1" ht="102" customHeight="1">
      <c r="A17" s="18" t="s">
        <v>29</v>
      </c>
      <c r="B17" s="2" t="s">
        <v>70</v>
      </c>
      <c r="C17" s="16"/>
      <c r="D17" s="16"/>
      <c r="E17" s="3"/>
      <c r="F17" s="24" t="s">
        <v>50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1399.7</v>
      </c>
      <c r="M17" s="3">
        <v>1321.3</v>
      </c>
      <c r="N17" s="5">
        <v>1503.4</v>
      </c>
      <c r="O17" s="5">
        <v>6502.7</v>
      </c>
      <c r="P17" s="5">
        <v>0</v>
      </c>
      <c r="Q17" s="5">
        <v>0</v>
      </c>
      <c r="R17" s="5">
        <v>0</v>
      </c>
    </row>
    <row r="18" spans="1:18" s="8" customFormat="1" ht="102" customHeight="1">
      <c r="A18" s="41" t="s">
        <v>51</v>
      </c>
      <c r="B18" s="2" t="s">
        <v>70</v>
      </c>
      <c r="C18" s="16"/>
      <c r="D18" s="16"/>
      <c r="E18" s="3"/>
      <c r="F18" s="24" t="s">
        <v>52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304.7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s="8" customFormat="1" ht="102" customHeight="1">
      <c r="A19" s="42"/>
      <c r="B19" s="32" t="s">
        <v>70</v>
      </c>
      <c r="C19" s="31"/>
      <c r="D19" s="31"/>
      <c r="E19" s="3"/>
      <c r="F19" s="24" t="s">
        <v>57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5">
        <v>7165.1</v>
      </c>
      <c r="O19" s="5">
        <v>0</v>
      </c>
      <c r="P19" s="5">
        <v>0</v>
      </c>
      <c r="Q19" s="5">
        <v>0</v>
      </c>
      <c r="R19" s="5">
        <v>0</v>
      </c>
    </row>
    <row r="20" spans="1:18" s="8" customFormat="1" ht="102" customHeight="1">
      <c r="A20" s="37" t="s">
        <v>66</v>
      </c>
      <c r="B20" s="34" t="s">
        <v>70</v>
      </c>
      <c r="C20" s="33"/>
      <c r="D20" s="33"/>
      <c r="E20" s="3"/>
      <c r="F20" s="24" t="s">
        <v>59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v>0</v>
      </c>
      <c r="O20" s="5">
        <v>554.6</v>
      </c>
      <c r="P20" s="5">
        <v>0</v>
      </c>
      <c r="Q20" s="5">
        <v>0</v>
      </c>
      <c r="R20" s="5">
        <v>0</v>
      </c>
    </row>
    <row r="21" spans="1:18" s="8" customFormat="1" ht="172.5" customHeight="1">
      <c r="A21" s="18" t="s">
        <v>38</v>
      </c>
      <c r="B21" s="2" t="s">
        <v>30</v>
      </c>
      <c r="C21" s="16"/>
      <c r="D21" s="16"/>
      <c r="E21" s="3" t="s">
        <v>44</v>
      </c>
      <c r="F21" s="5"/>
      <c r="G21" s="3">
        <v>129</v>
      </c>
      <c r="H21" s="3">
        <v>65.8</v>
      </c>
      <c r="I21" s="3">
        <v>24.6</v>
      </c>
      <c r="J21" s="3">
        <v>0</v>
      </c>
      <c r="K21" s="3">
        <v>1.3</v>
      </c>
      <c r="L21" s="3">
        <f>L22</f>
        <v>0</v>
      </c>
      <c r="M21" s="3">
        <f aca="true" t="shared" si="2" ref="M21:R21">M22</f>
        <v>119.2</v>
      </c>
      <c r="N21" s="3">
        <f t="shared" si="2"/>
        <v>0</v>
      </c>
      <c r="O21" s="3">
        <f t="shared" si="2"/>
        <v>0</v>
      </c>
      <c r="P21" s="3">
        <f t="shared" si="2"/>
        <v>0</v>
      </c>
      <c r="Q21" s="3">
        <f t="shared" si="2"/>
        <v>0</v>
      </c>
      <c r="R21" s="3">
        <f t="shared" si="2"/>
        <v>0</v>
      </c>
    </row>
    <row r="22" spans="1:18" s="8" customFormat="1" ht="102.75" customHeight="1">
      <c r="A22" s="18" t="s">
        <v>49</v>
      </c>
      <c r="B22" s="34" t="s">
        <v>70</v>
      </c>
      <c r="C22" s="16"/>
      <c r="D22" s="16"/>
      <c r="E22" s="25"/>
      <c r="F22" s="24" t="s">
        <v>67</v>
      </c>
      <c r="G22" s="3">
        <v>129</v>
      </c>
      <c r="H22" s="3">
        <v>65.8</v>
      </c>
      <c r="I22" s="3">
        <v>24.6</v>
      </c>
      <c r="J22" s="3">
        <v>0</v>
      </c>
      <c r="K22" s="3">
        <v>1.3</v>
      </c>
      <c r="L22" s="3">
        <v>0</v>
      </c>
      <c r="M22" s="3">
        <v>119.2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s="8" customFormat="1" ht="105.75" customHeight="1">
      <c r="A23" s="3" t="s">
        <v>35</v>
      </c>
      <c r="B23" s="2" t="s">
        <v>70</v>
      </c>
      <c r="C23" s="16">
        <v>2014</v>
      </c>
      <c r="D23" s="16">
        <v>2025</v>
      </c>
      <c r="E23" s="3"/>
      <c r="F23" s="5"/>
      <c r="G23" s="3"/>
      <c r="H23" s="3"/>
      <c r="I23" s="3"/>
      <c r="J23" s="3"/>
      <c r="K23" s="3"/>
      <c r="L23" s="3"/>
      <c r="M23" s="3"/>
      <c r="N23" s="5"/>
      <c r="O23" s="5"/>
      <c r="P23" s="5"/>
      <c r="Q23" s="5"/>
      <c r="R23" s="5"/>
    </row>
    <row r="24" spans="1:18" s="8" customFormat="1" ht="150.75" customHeight="1">
      <c r="A24" s="3" t="s">
        <v>37</v>
      </c>
      <c r="B24" s="2" t="s">
        <v>70</v>
      </c>
      <c r="C24" s="18"/>
      <c r="D24" s="18"/>
      <c r="E24" s="18" t="s">
        <v>45</v>
      </c>
      <c r="F24" s="5"/>
      <c r="G24" s="3"/>
      <c r="H24" s="3"/>
      <c r="I24" s="3"/>
      <c r="J24" s="3"/>
      <c r="K24" s="3"/>
      <c r="L24" s="3"/>
      <c r="M24" s="3"/>
      <c r="N24" s="5"/>
      <c r="O24" s="5"/>
      <c r="P24" s="5"/>
      <c r="Q24" s="5"/>
      <c r="R24" s="5"/>
    </row>
    <row r="25" spans="1:18" s="8" customFormat="1" ht="161.25" customHeight="1">
      <c r="A25" s="3" t="s">
        <v>15</v>
      </c>
      <c r="B25" s="2" t="s">
        <v>70</v>
      </c>
      <c r="C25" s="18"/>
      <c r="D25" s="18"/>
      <c r="E25" s="18" t="s">
        <v>46</v>
      </c>
      <c r="F25" s="5"/>
      <c r="G25" s="3"/>
      <c r="H25" s="3"/>
      <c r="I25" s="3"/>
      <c r="J25" s="3"/>
      <c r="K25" s="3"/>
      <c r="L25" s="3"/>
      <c r="M25" s="3"/>
      <c r="N25" s="5"/>
      <c r="O25" s="5"/>
      <c r="P25" s="5"/>
      <c r="Q25" s="5"/>
      <c r="R25" s="5"/>
    </row>
    <row r="26" spans="1:18" s="8" customFormat="1" ht="106.5" customHeight="1">
      <c r="A26" s="3" t="s">
        <v>16</v>
      </c>
      <c r="B26" s="2" t="s">
        <v>70</v>
      </c>
      <c r="C26" s="26"/>
      <c r="D26" s="26"/>
      <c r="E26" s="3" t="s">
        <v>21</v>
      </c>
      <c r="F26" s="5"/>
      <c r="G26" s="3"/>
      <c r="H26" s="3"/>
      <c r="I26" s="3"/>
      <c r="J26" s="3"/>
      <c r="K26" s="3"/>
      <c r="L26" s="3"/>
      <c r="M26" s="3"/>
      <c r="N26" s="5"/>
      <c r="O26" s="5"/>
      <c r="P26" s="5"/>
      <c r="Q26" s="5"/>
      <c r="R26" s="5"/>
    </row>
    <row r="27" spans="1:18" s="8" customFormat="1" ht="150" customHeight="1">
      <c r="A27" s="3" t="s">
        <v>17</v>
      </c>
      <c r="B27" s="2" t="s">
        <v>70</v>
      </c>
      <c r="C27" s="27"/>
      <c r="D27" s="27"/>
      <c r="E27" s="18" t="s">
        <v>25</v>
      </c>
      <c r="F27" s="5"/>
      <c r="G27" s="3"/>
      <c r="H27" s="3"/>
      <c r="I27" s="3"/>
      <c r="J27" s="3"/>
      <c r="K27" s="3"/>
      <c r="L27" s="3"/>
      <c r="M27" s="3"/>
      <c r="N27" s="5"/>
      <c r="O27" s="5"/>
      <c r="P27" s="5"/>
      <c r="Q27" s="5"/>
      <c r="R27" s="5"/>
    </row>
    <row r="28" spans="1:18" s="8" customFormat="1" ht="292.5">
      <c r="A28" s="3" t="s">
        <v>36</v>
      </c>
      <c r="B28" s="2" t="s">
        <v>70</v>
      </c>
      <c r="C28" s="16"/>
      <c r="D28" s="16"/>
      <c r="E28" s="3" t="s">
        <v>47</v>
      </c>
      <c r="F28" s="5"/>
      <c r="G28" s="3"/>
      <c r="H28" s="3"/>
      <c r="I28" s="3"/>
      <c r="J28" s="3"/>
      <c r="K28" s="3"/>
      <c r="L28" s="3"/>
      <c r="M28" s="3"/>
      <c r="N28" s="5"/>
      <c r="O28" s="5"/>
      <c r="P28" s="5"/>
      <c r="Q28" s="5"/>
      <c r="R28" s="5"/>
    </row>
    <row r="29" spans="1:18" s="8" customFormat="1" ht="207" customHeight="1">
      <c r="A29" s="3" t="s">
        <v>18</v>
      </c>
      <c r="B29" s="2" t="s">
        <v>30</v>
      </c>
      <c r="C29" s="18"/>
      <c r="D29" s="18"/>
      <c r="E29" s="28" t="s">
        <v>22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8" customFormat="1" ht="137.25" customHeight="1">
      <c r="A30" s="3" t="s">
        <v>39</v>
      </c>
      <c r="B30" s="2" t="s">
        <v>70</v>
      </c>
      <c r="C30" s="18"/>
      <c r="D30" s="18"/>
      <c r="E30" s="3" t="s">
        <v>23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8" customFormat="1" ht="161.25" customHeight="1">
      <c r="A31" s="3" t="s">
        <v>26</v>
      </c>
      <c r="B31" s="2" t="s">
        <v>70</v>
      </c>
      <c r="C31" s="39"/>
      <c r="D31" s="39"/>
      <c r="E31" s="28" t="s">
        <v>24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8" customFormat="1" ht="150" customHeight="1">
      <c r="A32" s="3" t="s">
        <v>40</v>
      </c>
      <c r="B32" s="16" t="s">
        <v>70</v>
      </c>
      <c r="C32" s="39"/>
      <c r="D32" s="39"/>
      <c r="E32" s="27" t="s">
        <v>48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8" customFormat="1" ht="112.5">
      <c r="A33" s="18" t="s">
        <v>41</v>
      </c>
      <c r="B33" s="2" t="s">
        <v>70</v>
      </c>
      <c r="C33" s="16">
        <v>2014</v>
      </c>
      <c r="D33" s="16">
        <v>2025</v>
      </c>
      <c r="E33" s="3"/>
      <c r="F33" s="5"/>
      <c r="G33" s="6">
        <v>5330.4</v>
      </c>
      <c r="H33" s="6">
        <v>4468.4</v>
      </c>
      <c r="I33" s="6">
        <v>4911.5</v>
      </c>
      <c r="J33" s="6">
        <v>4238.9</v>
      </c>
      <c r="K33" s="6">
        <v>4684.7</v>
      </c>
      <c r="L33" s="6">
        <f>L34</f>
        <v>5179</v>
      </c>
      <c r="M33" s="6">
        <f aca="true" t="shared" si="3" ref="M33:R33">M34</f>
        <v>5612.8</v>
      </c>
      <c r="N33" s="6">
        <f t="shared" si="3"/>
        <v>5809.4</v>
      </c>
      <c r="O33" s="6">
        <f t="shared" si="3"/>
        <v>7870</v>
      </c>
      <c r="P33" s="6">
        <f t="shared" si="3"/>
        <v>6159</v>
      </c>
      <c r="Q33" s="6">
        <f t="shared" si="3"/>
        <v>6159</v>
      </c>
      <c r="R33" s="6">
        <f t="shared" si="3"/>
        <v>4900</v>
      </c>
    </row>
    <row r="34" spans="1:18" s="8" customFormat="1" ht="112.5">
      <c r="A34" s="18" t="s">
        <v>32</v>
      </c>
      <c r="B34" s="2" t="s">
        <v>70</v>
      </c>
      <c r="C34" s="16"/>
      <c r="D34" s="16"/>
      <c r="E34" s="3"/>
      <c r="F34" s="5"/>
      <c r="G34" s="6">
        <f>G35</f>
        <v>5330.4</v>
      </c>
      <c r="H34" s="6">
        <f>H35</f>
        <v>4468.4</v>
      </c>
      <c r="I34" s="6">
        <f>I35</f>
        <v>4911.5</v>
      </c>
      <c r="J34" s="6">
        <f>J35</f>
        <v>4238.9</v>
      </c>
      <c r="K34" s="6">
        <f>K35</f>
        <v>4684.7</v>
      </c>
      <c r="L34" s="6">
        <f>L35</f>
        <v>5179</v>
      </c>
      <c r="M34" s="6">
        <f aca="true" t="shared" si="4" ref="M34:R34">M35+M36</f>
        <v>5612.8</v>
      </c>
      <c r="N34" s="6">
        <f>N35+N36+N37+N38</f>
        <v>5809.4</v>
      </c>
      <c r="O34" s="6">
        <f>O35+O36+O37+O38+O39+O40</f>
        <v>7870</v>
      </c>
      <c r="P34" s="6">
        <f t="shared" si="4"/>
        <v>6159</v>
      </c>
      <c r="Q34" s="6">
        <f t="shared" si="4"/>
        <v>6159</v>
      </c>
      <c r="R34" s="6">
        <f t="shared" si="4"/>
        <v>4900</v>
      </c>
    </row>
    <row r="35" spans="1:18" s="8" customFormat="1" ht="112.5">
      <c r="A35" s="18" t="s">
        <v>14</v>
      </c>
      <c r="B35" s="16" t="s">
        <v>70</v>
      </c>
      <c r="C35" s="16"/>
      <c r="D35" s="16"/>
      <c r="E35" s="3"/>
      <c r="F35" s="24" t="s">
        <v>28</v>
      </c>
      <c r="G35" s="29">
        <v>5330.4</v>
      </c>
      <c r="H35" s="6">
        <v>4468.4</v>
      </c>
      <c r="I35" s="7">
        <v>4911.5</v>
      </c>
      <c r="J35" s="7">
        <v>4238.9</v>
      </c>
      <c r="K35" s="7">
        <v>4684.7</v>
      </c>
      <c r="L35" s="7">
        <v>5179</v>
      </c>
      <c r="M35" s="7">
        <v>5366.7</v>
      </c>
      <c r="N35" s="11">
        <v>5479</v>
      </c>
      <c r="O35" s="11">
        <v>7635.2</v>
      </c>
      <c r="P35" s="11">
        <v>6159</v>
      </c>
      <c r="Q35" s="11">
        <v>6159</v>
      </c>
      <c r="R35" s="11">
        <v>4900</v>
      </c>
    </row>
    <row r="36" spans="1:18" s="8" customFormat="1" ht="120">
      <c r="A36" s="35" t="s">
        <v>53</v>
      </c>
      <c r="B36" s="16" t="s">
        <v>70</v>
      </c>
      <c r="C36" s="30"/>
      <c r="D36" s="30"/>
      <c r="E36" s="30"/>
      <c r="F36" s="24" t="s">
        <v>54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246.1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</row>
    <row r="37" spans="1:18" s="8" customFormat="1" ht="112.5">
      <c r="A37" s="36" t="s">
        <v>62</v>
      </c>
      <c r="B37" s="31" t="s">
        <v>70</v>
      </c>
      <c r="C37" s="30"/>
      <c r="D37" s="30"/>
      <c r="E37" s="30"/>
      <c r="F37" s="24" t="s">
        <v>58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265.4</v>
      </c>
      <c r="O37" s="9">
        <v>0</v>
      </c>
      <c r="P37" s="9">
        <v>0</v>
      </c>
      <c r="Q37" s="9">
        <v>0</v>
      </c>
      <c r="R37" s="9">
        <v>0</v>
      </c>
    </row>
    <row r="38" spans="1:18" s="8" customFormat="1" ht="112.5">
      <c r="A38" s="37" t="s">
        <v>63</v>
      </c>
      <c r="B38" s="31" t="s">
        <v>70</v>
      </c>
      <c r="C38" s="30"/>
      <c r="D38" s="30"/>
      <c r="E38" s="30"/>
      <c r="F38" s="24" t="s">
        <v>64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65</v>
      </c>
      <c r="O38" s="9">
        <v>0</v>
      </c>
      <c r="P38" s="9">
        <v>0</v>
      </c>
      <c r="Q38" s="9">
        <v>0</v>
      </c>
      <c r="R38" s="9">
        <v>0</v>
      </c>
    </row>
    <row r="39" spans="1:18" s="8" customFormat="1" ht="112.5">
      <c r="A39" s="37" t="s">
        <v>65</v>
      </c>
      <c r="B39" s="33" t="s">
        <v>70</v>
      </c>
      <c r="C39" s="30"/>
      <c r="D39" s="30"/>
      <c r="E39" s="30"/>
      <c r="F39" s="24" t="s">
        <v>60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38">
        <v>72</v>
      </c>
      <c r="P39" s="9">
        <v>0</v>
      </c>
      <c r="Q39" s="9">
        <v>0</v>
      </c>
      <c r="R39" s="9">
        <v>0</v>
      </c>
    </row>
    <row r="40" spans="1:18" s="8" customFormat="1" ht="112.5">
      <c r="A40" s="37" t="s">
        <v>66</v>
      </c>
      <c r="B40" s="33" t="s">
        <v>70</v>
      </c>
      <c r="C40" s="30"/>
      <c r="D40" s="30"/>
      <c r="E40" s="30"/>
      <c r="F40" s="24" t="s">
        <v>61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38">
        <v>162.8</v>
      </c>
      <c r="P40" s="9">
        <v>0</v>
      </c>
      <c r="Q40" s="9">
        <v>0</v>
      </c>
      <c r="R40" s="9">
        <v>0</v>
      </c>
    </row>
    <row r="41" s="8" customFormat="1" ht="12"/>
  </sheetData>
  <sheetProtection/>
  <mergeCells count="11">
    <mergeCell ref="B4:B5"/>
    <mergeCell ref="E4:E5"/>
    <mergeCell ref="F4:F5"/>
    <mergeCell ref="A18:A19"/>
    <mergeCell ref="L1:R1"/>
    <mergeCell ref="A2:R2"/>
    <mergeCell ref="C31:C32"/>
    <mergeCell ref="D31:D32"/>
    <mergeCell ref="G4:R4"/>
    <mergeCell ref="A4:A5"/>
    <mergeCell ref="C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21">
      <selection activeCell="C43" sqref="C43"/>
    </sheetView>
  </sheetViews>
  <sheetFormatPr defaultColWidth="9.140625" defaultRowHeight="12.75"/>
  <sheetData>
    <row r="1" spans="1:19" ht="15">
      <c r="A1" s="10"/>
      <c r="B1" s="47"/>
      <c r="C1" s="47"/>
      <c r="D1" s="10"/>
      <c r="E1" s="10"/>
      <c r="F1" s="10"/>
      <c r="G1" s="10"/>
      <c r="H1" s="10"/>
      <c r="I1" s="10"/>
      <c r="J1" s="10"/>
      <c r="K1" s="48" t="s">
        <v>71</v>
      </c>
      <c r="L1" s="48"/>
      <c r="M1" s="48"/>
      <c r="N1" s="48"/>
      <c r="O1" s="48"/>
      <c r="P1" s="48"/>
      <c r="Q1" s="48"/>
      <c r="R1" s="48"/>
      <c r="S1" s="48"/>
    </row>
    <row r="2" spans="1:19" ht="15">
      <c r="A2" s="10"/>
      <c r="B2" s="47"/>
      <c r="C2" s="47"/>
      <c r="D2" s="10"/>
      <c r="E2" s="10"/>
      <c r="F2" s="10"/>
      <c r="G2" s="10"/>
      <c r="H2" s="10"/>
      <c r="I2" s="10"/>
      <c r="J2" s="10"/>
      <c r="K2" s="48" t="s">
        <v>72</v>
      </c>
      <c r="L2" s="48"/>
      <c r="M2" s="48"/>
      <c r="N2" s="48"/>
      <c r="O2" s="48"/>
      <c r="P2" s="48"/>
      <c r="Q2" s="48"/>
      <c r="R2" s="48"/>
      <c r="S2" s="48"/>
    </row>
    <row r="3" spans="1:19" ht="15">
      <c r="A3" s="10"/>
      <c r="B3" s="47"/>
      <c r="C3" s="47"/>
      <c r="D3" s="10"/>
      <c r="E3" s="10"/>
      <c r="F3" s="10"/>
      <c r="G3" s="10"/>
      <c r="H3" s="10"/>
      <c r="I3" s="10"/>
      <c r="J3" s="10"/>
      <c r="K3" s="48" t="s">
        <v>73</v>
      </c>
      <c r="L3" s="48"/>
      <c r="M3" s="48"/>
      <c r="N3" s="48"/>
      <c r="O3" s="48"/>
      <c r="P3" s="48"/>
      <c r="Q3" s="48"/>
      <c r="R3" s="48"/>
      <c r="S3" s="48"/>
    </row>
    <row r="4" spans="1:19" ht="15">
      <c r="A4" s="10"/>
      <c r="B4" s="47"/>
      <c r="C4" s="47"/>
      <c r="D4" s="10"/>
      <c r="E4" s="10"/>
      <c r="F4" s="10"/>
      <c r="G4" s="10"/>
      <c r="H4" s="10"/>
      <c r="I4" s="10"/>
      <c r="J4" s="10"/>
      <c r="K4" s="48" t="s">
        <v>74</v>
      </c>
      <c r="L4" s="48"/>
      <c r="M4" s="48"/>
      <c r="N4" s="48"/>
      <c r="O4" s="48"/>
      <c r="P4" s="48"/>
      <c r="Q4" s="48"/>
      <c r="R4" s="48"/>
      <c r="S4" s="48"/>
    </row>
    <row r="5" spans="1:19" ht="15">
      <c r="A5" s="10"/>
      <c r="B5" s="47"/>
      <c r="C5" s="47"/>
      <c r="D5" s="10"/>
      <c r="E5" s="10"/>
      <c r="F5" s="10"/>
      <c r="G5" s="10"/>
      <c r="H5" s="10"/>
      <c r="I5" s="10"/>
      <c r="J5" s="10"/>
      <c r="K5" s="48" t="s">
        <v>141</v>
      </c>
      <c r="L5" s="48"/>
      <c r="M5" s="48"/>
      <c r="N5" s="48"/>
      <c r="O5" s="48"/>
      <c r="P5" s="48"/>
      <c r="Q5" s="48"/>
      <c r="R5" s="48"/>
      <c r="S5" s="48"/>
    </row>
    <row r="6" spans="1:19" ht="15">
      <c r="A6" s="10"/>
      <c r="B6" s="47"/>
      <c r="C6" s="47"/>
      <c r="D6" s="10"/>
      <c r="E6" s="10"/>
      <c r="F6" s="10"/>
      <c r="G6" s="10"/>
      <c r="H6" s="10"/>
      <c r="I6" s="10"/>
      <c r="J6" s="10"/>
      <c r="K6" s="10"/>
      <c r="L6" s="49"/>
      <c r="M6" s="49"/>
      <c r="N6" s="49"/>
      <c r="O6" s="50"/>
      <c r="P6" s="50"/>
      <c r="Q6" s="51"/>
      <c r="R6" s="51"/>
      <c r="S6" s="51"/>
    </row>
    <row r="7" spans="1:19" ht="15">
      <c r="A7" s="10"/>
      <c r="B7" s="47"/>
      <c r="C7" s="47"/>
      <c r="D7" s="10"/>
      <c r="E7" s="10"/>
      <c r="F7" s="10"/>
      <c r="G7" s="10"/>
      <c r="H7" s="10"/>
      <c r="I7" s="10"/>
      <c r="J7" s="10"/>
      <c r="K7" s="10"/>
      <c r="L7" s="49"/>
      <c r="M7" s="49"/>
      <c r="N7" s="49"/>
      <c r="O7" s="50"/>
      <c r="P7" s="50"/>
      <c r="Q7" s="51"/>
      <c r="R7" s="51"/>
      <c r="S7" s="51"/>
    </row>
    <row r="8" spans="1:19" ht="15">
      <c r="A8" s="48" t="s">
        <v>75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15">
      <c r="A9" s="48" t="s">
        <v>76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5">
      <c r="A10" s="48" t="s">
        <v>77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5">
      <c r="A11" s="52"/>
      <c r="B11" s="53"/>
      <c r="C11" s="53"/>
      <c r="D11" s="52"/>
      <c r="E11" s="52"/>
      <c r="F11" s="52"/>
      <c r="G11" s="52"/>
      <c r="H11" s="52"/>
      <c r="I11" s="52"/>
      <c r="J11" s="52"/>
      <c r="K11" s="52"/>
      <c r="L11" s="54"/>
      <c r="M11" s="54"/>
      <c r="N11" s="54"/>
      <c r="O11" s="55"/>
      <c r="P11" s="55"/>
      <c r="Q11" s="56"/>
      <c r="R11" s="56"/>
      <c r="S11" s="56"/>
    </row>
    <row r="12" spans="1:19" ht="12.75">
      <c r="A12" s="57" t="s">
        <v>78</v>
      </c>
      <c r="B12" s="57" t="s">
        <v>79</v>
      </c>
      <c r="C12" s="57" t="s">
        <v>80</v>
      </c>
      <c r="D12" s="57" t="s">
        <v>81</v>
      </c>
      <c r="E12" s="57"/>
      <c r="F12" s="57"/>
      <c r="G12" s="57"/>
      <c r="H12" s="57" t="s">
        <v>82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2.75">
      <c r="A13" s="57"/>
      <c r="B13" s="57"/>
      <c r="C13" s="57"/>
      <c r="D13" s="58" t="s">
        <v>83</v>
      </c>
      <c r="E13" s="58" t="s">
        <v>84</v>
      </c>
      <c r="F13" s="58" t="s">
        <v>85</v>
      </c>
      <c r="G13" s="58" t="s">
        <v>86</v>
      </c>
      <c r="H13" s="58">
        <v>2014</v>
      </c>
      <c r="I13" s="58">
        <v>2015</v>
      </c>
      <c r="J13" s="58">
        <v>2016</v>
      </c>
      <c r="K13" s="58">
        <v>2017</v>
      </c>
      <c r="L13" s="59">
        <v>2018</v>
      </c>
      <c r="M13" s="59">
        <v>2019</v>
      </c>
      <c r="N13" s="59">
        <v>2020</v>
      </c>
      <c r="O13" s="59">
        <v>2021</v>
      </c>
      <c r="P13" s="59">
        <v>2022</v>
      </c>
      <c r="Q13" s="58">
        <v>2023</v>
      </c>
      <c r="R13" s="58">
        <v>2024</v>
      </c>
      <c r="S13" s="58">
        <v>2025</v>
      </c>
    </row>
    <row r="14" spans="1:19" ht="12.75">
      <c r="A14" s="60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1">
        <v>12</v>
      </c>
      <c r="M14" s="61">
        <v>13</v>
      </c>
      <c r="N14" s="61">
        <v>14</v>
      </c>
      <c r="O14" s="61">
        <v>15</v>
      </c>
      <c r="P14" s="61">
        <v>16</v>
      </c>
      <c r="Q14" s="60">
        <v>17</v>
      </c>
      <c r="R14" s="60">
        <v>18</v>
      </c>
      <c r="S14" s="60">
        <v>19</v>
      </c>
    </row>
    <row r="15" spans="1:19" ht="156">
      <c r="A15" s="62" t="s">
        <v>87</v>
      </c>
      <c r="B15" s="58" t="s">
        <v>88</v>
      </c>
      <c r="C15" s="58" t="s">
        <v>70</v>
      </c>
      <c r="D15" s="63" t="s">
        <v>89</v>
      </c>
      <c r="E15" s="63"/>
      <c r="F15" s="63"/>
      <c r="G15" s="63"/>
      <c r="H15" s="64">
        <v>64682.5</v>
      </c>
      <c r="I15" s="64">
        <v>22555</v>
      </c>
      <c r="J15" s="64">
        <v>20561</v>
      </c>
      <c r="K15" s="64">
        <v>21525.9</v>
      </c>
      <c r="L15" s="65">
        <v>19775.7</v>
      </c>
      <c r="M15" s="65">
        <f>M16+M32+M42</f>
        <v>17979.800000000003</v>
      </c>
      <c r="N15" s="65">
        <f aca="true" t="shared" si="0" ref="N15:S15">N16+N32+N42</f>
        <v>15981.2</v>
      </c>
      <c r="O15" s="65">
        <f t="shared" si="0"/>
        <v>21082.3</v>
      </c>
      <c r="P15" s="65">
        <f t="shared" si="0"/>
        <v>24068.1</v>
      </c>
      <c r="Q15" s="65">
        <f t="shared" si="0"/>
        <v>19163.1</v>
      </c>
      <c r="R15" s="65">
        <f t="shared" si="0"/>
        <v>24963.1</v>
      </c>
      <c r="S15" s="65">
        <f t="shared" si="0"/>
        <v>13400</v>
      </c>
    </row>
    <row r="16" spans="1:19" ht="192">
      <c r="A16" s="62" t="s">
        <v>90</v>
      </c>
      <c r="B16" s="58" t="s">
        <v>91</v>
      </c>
      <c r="C16" s="58" t="s">
        <v>70</v>
      </c>
      <c r="D16" s="63" t="s">
        <v>92</v>
      </c>
      <c r="E16" s="63"/>
      <c r="F16" s="63"/>
      <c r="G16" s="63"/>
      <c r="H16" s="66">
        <v>59352.1</v>
      </c>
      <c r="I16" s="66">
        <v>18086.6</v>
      </c>
      <c r="J16" s="64">
        <v>15649.5</v>
      </c>
      <c r="K16" s="64">
        <v>17287</v>
      </c>
      <c r="L16" s="65">
        <v>15091</v>
      </c>
      <c r="M16" s="65">
        <f>M17+M20+M21+M30</f>
        <v>12800.800000000001</v>
      </c>
      <c r="N16" s="65">
        <f aca="true" t="shared" si="1" ref="N16:S16">N17+N20+N21+N30</f>
        <v>10368.400000000001</v>
      </c>
      <c r="O16" s="65">
        <f t="shared" si="1"/>
        <v>15272.9</v>
      </c>
      <c r="P16" s="65">
        <f t="shared" si="1"/>
        <v>16198.1</v>
      </c>
      <c r="Q16" s="65">
        <f t="shared" si="1"/>
        <v>13004.1</v>
      </c>
      <c r="R16" s="65">
        <f t="shared" si="1"/>
        <v>18804.1</v>
      </c>
      <c r="S16" s="65">
        <f t="shared" si="1"/>
        <v>8500</v>
      </c>
    </row>
    <row r="17" spans="1:19" ht="216">
      <c r="A17" s="62" t="s">
        <v>93</v>
      </c>
      <c r="B17" s="62" t="s">
        <v>94</v>
      </c>
      <c r="C17" s="58" t="s">
        <v>70</v>
      </c>
      <c r="D17" s="63" t="s">
        <v>95</v>
      </c>
      <c r="E17" s="63"/>
      <c r="F17" s="63"/>
      <c r="G17" s="63"/>
      <c r="H17" s="64">
        <v>0</v>
      </c>
      <c r="I17" s="64">
        <v>0</v>
      </c>
      <c r="J17" s="64">
        <v>0</v>
      </c>
      <c r="K17" s="64">
        <v>0</v>
      </c>
      <c r="L17" s="65">
        <v>0</v>
      </c>
      <c r="M17" s="65">
        <f>M18</f>
        <v>0</v>
      </c>
      <c r="N17" s="65">
        <f>N18</f>
        <v>0</v>
      </c>
      <c r="O17" s="65">
        <f>O18+O19</f>
        <v>0</v>
      </c>
      <c r="P17" s="65">
        <f>P18+P19</f>
        <v>1736.7</v>
      </c>
      <c r="Q17" s="65">
        <f>Q18+Q19</f>
        <v>5600</v>
      </c>
      <c r="R17" s="65">
        <f>R18+R19</f>
        <v>11400</v>
      </c>
      <c r="S17" s="65">
        <f>S18+S19</f>
        <v>0</v>
      </c>
    </row>
    <row r="18" spans="1:19" ht="12.75">
      <c r="A18" s="62"/>
      <c r="B18" s="58"/>
      <c r="C18" s="58"/>
      <c r="D18" s="63" t="s">
        <v>96</v>
      </c>
      <c r="E18" s="63"/>
      <c r="F18" s="63"/>
      <c r="G18" s="63"/>
      <c r="H18" s="64">
        <v>0</v>
      </c>
      <c r="I18" s="64">
        <v>0</v>
      </c>
      <c r="J18" s="64">
        <v>0</v>
      </c>
      <c r="K18" s="64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4">
        <v>5600</v>
      </c>
      <c r="R18" s="64">
        <v>11400</v>
      </c>
      <c r="S18" s="64">
        <v>0</v>
      </c>
    </row>
    <row r="19" spans="1:19" ht="12.75">
      <c r="A19" s="62"/>
      <c r="B19" s="58"/>
      <c r="C19" s="58"/>
      <c r="D19" s="63" t="s">
        <v>97</v>
      </c>
      <c r="E19" s="63"/>
      <c r="F19" s="63"/>
      <c r="G19" s="63"/>
      <c r="H19" s="64">
        <v>0</v>
      </c>
      <c r="I19" s="64">
        <v>0</v>
      </c>
      <c r="J19" s="64">
        <v>0</v>
      </c>
      <c r="K19" s="64">
        <v>0</v>
      </c>
      <c r="L19" s="65">
        <v>0</v>
      </c>
      <c r="M19" s="65">
        <v>0</v>
      </c>
      <c r="N19" s="65">
        <v>0</v>
      </c>
      <c r="O19" s="65">
        <v>0</v>
      </c>
      <c r="P19" s="65">
        <v>1736.7</v>
      </c>
      <c r="Q19" s="64"/>
      <c r="R19" s="64"/>
      <c r="S19" s="64"/>
    </row>
    <row r="20" spans="1:19" ht="108">
      <c r="A20" s="62" t="s">
        <v>93</v>
      </c>
      <c r="B20" s="67" t="s">
        <v>98</v>
      </c>
      <c r="C20" s="58" t="s">
        <v>70</v>
      </c>
      <c r="D20" s="63" t="s">
        <v>99</v>
      </c>
      <c r="E20" s="63"/>
      <c r="F20" s="63"/>
      <c r="G20" s="63"/>
      <c r="H20" s="64">
        <v>0</v>
      </c>
      <c r="I20" s="64">
        <v>0</v>
      </c>
      <c r="J20" s="64">
        <v>0</v>
      </c>
      <c r="K20" s="64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4">
        <v>0</v>
      </c>
      <c r="R20" s="64">
        <v>0</v>
      </c>
      <c r="S20" s="64">
        <v>0</v>
      </c>
    </row>
    <row r="21" spans="1:19" ht="156">
      <c r="A21" s="62" t="s">
        <v>93</v>
      </c>
      <c r="B21" s="67" t="s">
        <v>100</v>
      </c>
      <c r="C21" s="58" t="s">
        <v>70</v>
      </c>
      <c r="D21" s="63" t="s">
        <v>101</v>
      </c>
      <c r="E21" s="63"/>
      <c r="F21" s="63"/>
      <c r="G21" s="63"/>
      <c r="H21" s="66">
        <v>59223.1</v>
      </c>
      <c r="I21" s="64">
        <v>18020.8</v>
      </c>
      <c r="J21" s="64">
        <v>15624.9</v>
      </c>
      <c r="K21" s="64">
        <v>17287</v>
      </c>
      <c r="L21" s="65">
        <v>15089.7</v>
      </c>
      <c r="M21" s="65">
        <f>M22+M23+M24+M25+M26</f>
        <v>12800.800000000001</v>
      </c>
      <c r="N21" s="65">
        <f>N22+N23+N24+N25+N26+N27</f>
        <v>10249.2</v>
      </c>
      <c r="O21" s="65">
        <f>O22+O23+O24+O25+O26+O27+O28</f>
        <v>15272.9</v>
      </c>
      <c r="P21" s="65">
        <f>SUM(P22:P29)</f>
        <v>14461.4</v>
      </c>
      <c r="Q21" s="65">
        <f>SUM(Q22:Q29)</f>
        <v>7404.1</v>
      </c>
      <c r="R21" s="65">
        <f>SUM(R22:R29)</f>
        <v>7404.1</v>
      </c>
      <c r="S21" s="65">
        <f>SUM(S22:S29)</f>
        <v>8500</v>
      </c>
    </row>
    <row r="22" spans="1:19" ht="12.75">
      <c r="A22" s="62"/>
      <c r="B22" s="58"/>
      <c r="C22" s="58"/>
      <c r="D22" s="63" t="s">
        <v>102</v>
      </c>
      <c r="E22" s="63"/>
      <c r="F22" s="63"/>
      <c r="G22" s="63"/>
      <c r="H22" s="64">
        <v>1270</v>
      </c>
      <c r="I22" s="64">
        <v>1453</v>
      </c>
      <c r="J22" s="64">
        <v>1420</v>
      </c>
      <c r="K22" s="64">
        <v>1360</v>
      </c>
      <c r="L22" s="65">
        <v>1509.3</v>
      </c>
      <c r="M22" s="65">
        <v>1808</v>
      </c>
      <c r="N22" s="65">
        <v>0</v>
      </c>
      <c r="O22" s="65">
        <v>0</v>
      </c>
      <c r="P22" s="65">
        <v>0</v>
      </c>
      <c r="Q22" s="64">
        <v>0</v>
      </c>
      <c r="R22" s="64">
        <v>0</v>
      </c>
      <c r="S22" s="64">
        <v>0</v>
      </c>
    </row>
    <row r="23" spans="1:19" ht="12.75">
      <c r="A23" s="62"/>
      <c r="B23" s="58"/>
      <c r="C23" s="58"/>
      <c r="D23" s="63" t="s">
        <v>103</v>
      </c>
      <c r="E23" s="63"/>
      <c r="F23" s="63"/>
      <c r="G23" s="63"/>
      <c r="H23" s="64">
        <v>2402.6</v>
      </c>
      <c r="I23" s="64">
        <v>0</v>
      </c>
      <c r="J23" s="64">
        <v>0</v>
      </c>
      <c r="K23" s="64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4">
        <v>0</v>
      </c>
      <c r="R23" s="64">
        <v>0</v>
      </c>
      <c r="S23" s="64">
        <v>0</v>
      </c>
    </row>
    <row r="24" spans="1:19" ht="12.75">
      <c r="A24" s="62"/>
      <c r="B24" s="58"/>
      <c r="C24" s="58"/>
      <c r="D24" s="63" t="s">
        <v>104</v>
      </c>
      <c r="E24" s="63"/>
      <c r="F24" s="63"/>
      <c r="G24" s="63"/>
      <c r="H24" s="64">
        <v>53097.4</v>
      </c>
      <c r="I24" s="64">
        <v>12878.5</v>
      </c>
      <c r="J24" s="64">
        <v>12362</v>
      </c>
      <c r="K24" s="64">
        <v>11019</v>
      </c>
      <c r="L24" s="65">
        <v>8155.1</v>
      </c>
      <c r="M24" s="65">
        <v>9593.1</v>
      </c>
      <c r="N24" s="65">
        <v>8623.2</v>
      </c>
      <c r="O24" s="65">
        <v>6604.4</v>
      </c>
      <c r="P24" s="65">
        <v>7404.1</v>
      </c>
      <c r="Q24" s="64">
        <v>7404.1</v>
      </c>
      <c r="R24" s="64">
        <v>7404.1</v>
      </c>
      <c r="S24" s="64">
        <v>8500</v>
      </c>
    </row>
    <row r="25" spans="1:19" ht="12.75">
      <c r="A25" s="62"/>
      <c r="B25" s="58"/>
      <c r="C25" s="58"/>
      <c r="D25" s="63" t="s">
        <v>105</v>
      </c>
      <c r="E25" s="63"/>
      <c r="F25" s="63"/>
      <c r="G25" s="63"/>
      <c r="H25" s="64">
        <v>2453.082</v>
      </c>
      <c r="I25" s="64">
        <v>3689.3</v>
      </c>
      <c r="J25" s="64">
        <v>1842.9</v>
      </c>
      <c r="K25" s="64">
        <v>4908</v>
      </c>
      <c r="L25" s="65">
        <v>5425.3</v>
      </c>
      <c r="M25" s="65">
        <v>0</v>
      </c>
      <c r="N25" s="65">
        <v>0</v>
      </c>
      <c r="O25" s="65">
        <v>0</v>
      </c>
      <c r="P25" s="65">
        <v>0</v>
      </c>
      <c r="Q25" s="64">
        <v>0</v>
      </c>
      <c r="R25" s="64">
        <v>0</v>
      </c>
      <c r="S25" s="64">
        <v>0</v>
      </c>
    </row>
    <row r="26" spans="1:19" ht="12.75">
      <c r="A26" s="62"/>
      <c r="B26" s="58"/>
      <c r="C26" s="58"/>
      <c r="D26" s="63" t="s">
        <v>106</v>
      </c>
      <c r="E26" s="63"/>
      <c r="F26" s="63"/>
      <c r="G26" s="63"/>
      <c r="H26" s="64">
        <v>0</v>
      </c>
      <c r="I26" s="64">
        <v>0</v>
      </c>
      <c r="J26" s="64">
        <v>0</v>
      </c>
      <c r="K26" s="64">
        <v>0</v>
      </c>
      <c r="L26" s="65">
        <v>0</v>
      </c>
      <c r="M26" s="65">
        <v>1399.7</v>
      </c>
      <c r="N26" s="65">
        <v>1321.3</v>
      </c>
      <c r="O26" s="65">
        <v>1503.4</v>
      </c>
      <c r="P26" s="65">
        <v>6502.7</v>
      </c>
      <c r="Q26" s="64">
        <v>0</v>
      </c>
      <c r="R26" s="64">
        <v>0</v>
      </c>
      <c r="S26" s="64">
        <v>0</v>
      </c>
    </row>
    <row r="27" spans="1:19" ht="12.75">
      <c r="A27" s="62"/>
      <c r="B27" s="58"/>
      <c r="C27" s="58"/>
      <c r="D27" s="63" t="s">
        <v>107</v>
      </c>
      <c r="E27" s="63"/>
      <c r="F27" s="63"/>
      <c r="G27" s="63"/>
      <c r="H27" s="64">
        <v>0</v>
      </c>
      <c r="I27" s="64">
        <v>0</v>
      </c>
      <c r="J27" s="64">
        <v>0</v>
      </c>
      <c r="K27" s="64">
        <v>0</v>
      </c>
      <c r="L27" s="65">
        <v>0</v>
      </c>
      <c r="M27" s="65">
        <v>0</v>
      </c>
      <c r="N27" s="65">
        <v>304.7</v>
      </c>
      <c r="O27" s="65">
        <v>0</v>
      </c>
      <c r="P27" s="65">
        <v>0</v>
      </c>
      <c r="Q27" s="64">
        <v>0</v>
      </c>
      <c r="R27" s="64">
        <v>0</v>
      </c>
      <c r="S27" s="64">
        <v>0</v>
      </c>
    </row>
    <row r="28" spans="1:19" ht="12.75">
      <c r="A28" s="62"/>
      <c r="B28" s="58"/>
      <c r="C28" s="58"/>
      <c r="D28" s="63" t="s">
        <v>108</v>
      </c>
      <c r="E28" s="63"/>
      <c r="F28" s="63"/>
      <c r="G28" s="63"/>
      <c r="H28" s="64">
        <v>0</v>
      </c>
      <c r="I28" s="64">
        <v>0</v>
      </c>
      <c r="J28" s="64">
        <v>0</v>
      </c>
      <c r="K28" s="64">
        <v>0</v>
      </c>
      <c r="L28" s="65">
        <v>0</v>
      </c>
      <c r="M28" s="65">
        <v>0</v>
      </c>
      <c r="N28" s="65">
        <v>0</v>
      </c>
      <c r="O28" s="65">
        <v>7165.1</v>
      </c>
      <c r="P28" s="65">
        <v>0</v>
      </c>
      <c r="Q28" s="64">
        <v>0</v>
      </c>
      <c r="R28" s="64">
        <v>0</v>
      </c>
      <c r="S28" s="64">
        <v>0</v>
      </c>
    </row>
    <row r="29" spans="1:19" ht="12.75">
      <c r="A29" s="62"/>
      <c r="B29" s="58"/>
      <c r="C29" s="58"/>
      <c r="D29" s="63" t="s">
        <v>109</v>
      </c>
      <c r="E29" s="63"/>
      <c r="F29" s="63"/>
      <c r="G29" s="63"/>
      <c r="H29" s="64">
        <v>0</v>
      </c>
      <c r="I29" s="64">
        <v>0</v>
      </c>
      <c r="J29" s="64">
        <v>0</v>
      </c>
      <c r="K29" s="64">
        <v>0</v>
      </c>
      <c r="L29" s="65">
        <v>0</v>
      </c>
      <c r="M29" s="65">
        <v>0</v>
      </c>
      <c r="N29" s="65">
        <v>0</v>
      </c>
      <c r="O29" s="65">
        <v>0</v>
      </c>
      <c r="P29" s="65">
        <v>554.6</v>
      </c>
      <c r="Q29" s="64">
        <v>0</v>
      </c>
      <c r="R29" s="64">
        <v>0</v>
      </c>
      <c r="S29" s="64">
        <v>0</v>
      </c>
    </row>
    <row r="30" spans="1:19" ht="288">
      <c r="A30" s="62" t="s">
        <v>93</v>
      </c>
      <c r="B30" s="62" t="s">
        <v>110</v>
      </c>
      <c r="C30" s="58" t="s">
        <v>70</v>
      </c>
      <c r="D30" s="63" t="s">
        <v>111</v>
      </c>
      <c r="E30" s="63"/>
      <c r="F30" s="63"/>
      <c r="G30" s="63"/>
      <c r="H30" s="64">
        <v>129</v>
      </c>
      <c r="I30" s="64">
        <v>65.8</v>
      </c>
      <c r="J30" s="64">
        <v>24.6</v>
      </c>
      <c r="K30" s="64">
        <v>0</v>
      </c>
      <c r="L30" s="65">
        <v>1.3</v>
      </c>
      <c r="M30" s="65">
        <f>M31</f>
        <v>0</v>
      </c>
      <c r="N30" s="65">
        <f aca="true" t="shared" si="2" ref="N30:S30">N31</f>
        <v>119.2</v>
      </c>
      <c r="O30" s="65">
        <f t="shared" si="2"/>
        <v>0</v>
      </c>
      <c r="P30" s="65">
        <f t="shared" si="2"/>
        <v>0</v>
      </c>
      <c r="Q30" s="65">
        <f t="shared" si="2"/>
        <v>0</v>
      </c>
      <c r="R30" s="65">
        <f t="shared" si="2"/>
        <v>0</v>
      </c>
      <c r="S30" s="65">
        <f t="shared" si="2"/>
        <v>0</v>
      </c>
    </row>
    <row r="31" spans="1:19" ht="12.75">
      <c r="A31" s="62"/>
      <c r="B31" s="58"/>
      <c r="C31" s="58"/>
      <c r="D31" s="63" t="s">
        <v>112</v>
      </c>
      <c r="E31" s="63"/>
      <c r="F31" s="63"/>
      <c r="G31" s="63"/>
      <c r="H31" s="64">
        <v>129</v>
      </c>
      <c r="I31" s="64">
        <v>65.8</v>
      </c>
      <c r="J31" s="64">
        <v>24.6</v>
      </c>
      <c r="K31" s="64">
        <v>0</v>
      </c>
      <c r="L31" s="65">
        <v>1.3</v>
      </c>
      <c r="M31" s="65">
        <v>0</v>
      </c>
      <c r="N31" s="65">
        <v>119.2</v>
      </c>
      <c r="O31" s="65">
        <v>0</v>
      </c>
      <c r="P31" s="65">
        <v>0</v>
      </c>
      <c r="Q31" s="64">
        <v>0</v>
      </c>
      <c r="R31" s="64">
        <v>0</v>
      </c>
      <c r="S31" s="64">
        <v>0</v>
      </c>
    </row>
    <row r="32" spans="1:19" ht="144">
      <c r="A32" s="62" t="s">
        <v>90</v>
      </c>
      <c r="B32" s="58" t="s">
        <v>113</v>
      </c>
      <c r="C32" s="58" t="s">
        <v>70</v>
      </c>
      <c r="D32" s="63" t="s">
        <v>114</v>
      </c>
      <c r="E32" s="63"/>
      <c r="F32" s="63"/>
      <c r="G32" s="63"/>
      <c r="H32" s="64">
        <v>0</v>
      </c>
      <c r="I32" s="64">
        <v>0</v>
      </c>
      <c r="J32" s="64">
        <v>0</v>
      </c>
      <c r="K32" s="64">
        <v>0</v>
      </c>
      <c r="L32" s="65">
        <v>0</v>
      </c>
      <c r="M32" s="65">
        <f>M33+M34+M35+M36+M37+M38+M39+M40+M41</f>
        <v>0</v>
      </c>
      <c r="N32" s="65">
        <f aca="true" t="shared" si="3" ref="N32:S32">N33+N34+N35+N36+N37+N38+N39+N40+N41</f>
        <v>0</v>
      </c>
      <c r="O32" s="65">
        <f t="shared" si="3"/>
        <v>0</v>
      </c>
      <c r="P32" s="65">
        <f t="shared" si="3"/>
        <v>0</v>
      </c>
      <c r="Q32" s="65">
        <f t="shared" si="3"/>
        <v>0</v>
      </c>
      <c r="R32" s="65">
        <f t="shared" si="3"/>
        <v>0</v>
      </c>
      <c r="S32" s="65">
        <f t="shared" si="3"/>
        <v>0</v>
      </c>
    </row>
    <row r="33" spans="1:19" ht="192">
      <c r="A33" s="62" t="s">
        <v>93</v>
      </c>
      <c r="B33" s="58" t="s">
        <v>115</v>
      </c>
      <c r="C33" s="58" t="s">
        <v>30</v>
      </c>
      <c r="D33" s="63" t="s">
        <v>116</v>
      </c>
      <c r="E33" s="63"/>
      <c r="F33" s="63"/>
      <c r="G33" s="63"/>
      <c r="H33" s="64">
        <v>0</v>
      </c>
      <c r="I33" s="64">
        <v>0</v>
      </c>
      <c r="J33" s="64">
        <v>0</v>
      </c>
      <c r="K33" s="64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4">
        <v>0</v>
      </c>
      <c r="R33" s="64">
        <v>0</v>
      </c>
      <c r="S33" s="64">
        <v>0</v>
      </c>
    </row>
    <row r="34" spans="1:19" ht="168">
      <c r="A34" s="62" t="s">
        <v>93</v>
      </c>
      <c r="B34" s="58" t="s">
        <v>117</v>
      </c>
      <c r="C34" s="58" t="s">
        <v>70</v>
      </c>
      <c r="D34" s="63" t="s">
        <v>118</v>
      </c>
      <c r="E34" s="63"/>
      <c r="F34" s="63"/>
      <c r="G34" s="63"/>
      <c r="H34" s="64">
        <v>0</v>
      </c>
      <c r="I34" s="64">
        <v>0</v>
      </c>
      <c r="J34" s="64">
        <v>0</v>
      </c>
      <c r="K34" s="64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4">
        <v>0</v>
      </c>
      <c r="R34" s="64">
        <v>0</v>
      </c>
      <c r="S34" s="64">
        <v>0</v>
      </c>
    </row>
    <row r="35" spans="1:19" ht="108">
      <c r="A35" s="62" t="s">
        <v>93</v>
      </c>
      <c r="B35" s="58" t="s">
        <v>119</v>
      </c>
      <c r="C35" s="58" t="s">
        <v>70</v>
      </c>
      <c r="D35" s="63" t="s">
        <v>120</v>
      </c>
      <c r="E35" s="63"/>
      <c r="F35" s="63"/>
      <c r="G35" s="63"/>
      <c r="H35" s="64">
        <v>0</v>
      </c>
      <c r="I35" s="64">
        <v>0</v>
      </c>
      <c r="J35" s="64">
        <v>0</v>
      </c>
      <c r="K35" s="64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4">
        <v>0</v>
      </c>
      <c r="R35" s="64">
        <v>0</v>
      </c>
      <c r="S35" s="64">
        <v>0</v>
      </c>
    </row>
    <row r="36" spans="1:19" ht="108">
      <c r="A36" s="62" t="s">
        <v>93</v>
      </c>
      <c r="B36" s="58" t="s">
        <v>121</v>
      </c>
      <c r="C36" s="58" t="s">
        <v>70</v>
      </c>
      <c r="D36" s="63" t="s">
        <v>122</v>
      </c>
      <c r="E36" s="63"/>
      <c r="F36" s="63"/>
      <c r="G36" s="63"/>
      <c r="H36" s="64">
        <v>0</v>
      </c>
      <c r="I36" s="64">
        <v>0</v>
      </c>
      <c r="J36" s="64">
        <v>0</v>
      </c>
      <c r="K36" s="64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4">
        <v>0</v>
      </c>
      <c r="R36" s="64">
        <v>0</v>
      </c>
      <c r="S36" s="64">
        <v>0</v>
      </c>
    </row>
    <row r="37" spans="1:19" ht="264">
      <c r="A37" s="62" t="s">
        <v>93</v>
      </c>
      <c r="B37" s="58" t="s">
        <v>123</v>
      </c>
      <c r="C37" s="58" t="s">
        <v>70</v>
      </c>
      <c r="D37" s="63" t="s">
        <v>124</v>
      </c>
      <c r="E37" s="63"/>
      <c r="F37" s="63"/>
      <c r="G37" s="63"/>
      <c r="H37" s="64">
        <v>0</v>
      </c>
      <c r="I37" s="64">
        <v>0</v>
      </c>
      <c r="J37" s="64">
        <v>0</v>
      </c>
      <c r="K37" s="64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4">
        <v>0</v>
      </c>
      <c r="R37" s="64">
        <v>0</v>
      </c>
      <c r="S37" s="64">
        <v>0</v>
      </c>
    </row>
    <row r="38" spans="1:19" ht="264">
      <c r="A38" s="62" t="s">
        <v>93</v>
      </c>
      <c r="B38" s="58" t="s">
        <v>125</v>
      </c>
      <c r="C38" s="58" t="s">
        <v>70</v>
      </c>
      <c r="D38" s="63" t="s">
        <v>126</v>
      </c>
      <c r="E38" s="63"/>
      <c r="F38" s="63"/>
      <c r="G38" s="63"/>
      <c r="H38" s="64">
        <v>0</v>
      </c>
      <c r="I38" s="64">
        <v>0</v>
      </c>
      <c r="J38" s="64">
        <v>0</v>
      </c>
      <c r="K38" s="64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4">
        <v>0</v>
      </c>
      <c r="R38" s="64">
        <v>0</v>
      </c>
      <c r="S38" s="64">
        <v>0</v>
      </c>
    </row>
    <row r="39" spans="1:19" ht="168">
      <c r="A39" s="62" t="s">
        <v>93</v>
      </c>
      <c r="B39" s="58" t="s">
        <v>127</v>
      </c>
      <c r="C39" s="58" t="s">
        <v>30</v>
      </c>
      <c r="D39" s="63" t="s">
        <v>128</v>
      </c>
      <c r="E39" s="63"/>
      <c r="F39" s="63"/>
      <c r="G39" s="63"/>
      <c r="H39" s="64">
        <v>0</v>
      </c>
      <c r="I39" s="64">
        <v>0</v>
      </c>
      <c r="J39" s="64">
        <v>0</v>
      </c>
      <c r="K39" s="64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4">
        <v>0</v>
      </c>
      <c r="R39" s="64">
        <v>0</v>
      </c>
      <c r="S39" s="64">
        <v>0</v>
      </c>
    </row>
    <row r="40" spans="1:19" ht="264">
      <c r="A40" s="62" t="s">
        <v>93</v>
      </c>
      <c r="B40" s="58" t="s">
        <v>129</v>
      </c>
      <c r="C40" s="58" t="s">
        <v>70</v>
      </c>
      <c r="D40" s="63" t="s">
        <v>130</v>
      </c>
      <c r="E40" s="63"/>
      <c r="F40" s="63"/>
      <c r="G40" s="63"/>
      <c r="H40" s="64">
        <v>0</v>
      </c>
      <c r="I40" s="64">
        <v>0</v>
      </c>
      <c r="J40" s="64">
        <v>0</v>
      </c>
      <c r="K40" s="64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4">
        <v>0</v>
      </c>
      <c r="R40" s="64">
        <v>0</v>
      </c>
      <c r="S40" s="64">
        <v>0</v>
      </c>
    </row>
    <row r="41" spans="1:19" ht="168">
      <c r="A41" s="62" t="s">
        <v>93</v>
      </c>
      <c r="B41" s="58" t="s">
        <v>131</v>
      </c>
      <c r="C41" s="58" t="s">
        <v>70</v>
      </c>
      <c r="D41" s="63" t="s">
        <v>132</v>
      </c>
      <c r="E41" s="63"/>
      <c r="F41" s="63"/>
      <c r="G41" s="63"/>
      <c r="H41" s="64">
        <v>0</v>
      </c>
      <c r="I41" s="64">
        <v>0</v>
      </c>
      <c r="J41" s="64">
        <v>0</v>
      </c>
      <c r="K41" s="64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4">
        <v>0</v>
      </c>
      <c r="R41" s="64">
        <v>0</v>
      </c>
      <c r="S41" s="64">
        <v>0</v>
      </c>
    </row>
    <row r="42" spans="1:19" ht="336">
      <c r="A42" s="62" t="s">
        <v>90</v>
      </c>
      <c r="B42" s="62" t="s">
        <v>133</v>
      </c>
      <c r="C42" s="58" t="s">
        <v>70</v>
      </c>
      <c r="D42" s="63" t="s">
        <v>134</v>
      </c>
      <c r="E42" s="63"/>
      <c r="F42" s="63"/>
      <c r="G42" s="63"/>
      <c r="H42" s="64">
        <v>5330.43</v>
      </c>
      <c r="I42" s="64">
        <v>4468.4</v>
      </c>
      <c r="J42" s="64">
        <v>4911.5</v>
      </c>
      <c r="K42" s="64">
        <v>4238.9</v>
      </c>
      <c r="L42" s="65">
        <v>4684.7</v>
      </c>
      <c r="M42" s="65">
        <f aca="true" t="shared" si="4" ref="M42:S42">M43</f>
        <v>5179</v>
      </c>
      <c r="N42" s="65">
        <f t="shared" si="4"/>
        <v>5612.8</v>
      </c>
      <c r="O42" s="65">
        <f t="shared" si="4"/>
        <v>5809.4</v>
      </c>
      <c r="P42" s="65">
        <f t="shared" si="4"/>
        <v>7870</v>
      </c>
      <c r="Q42" s="65">
        <f t="shared" si="4"/>
        <v>6159</v>
      </c>
      <c r="R42" s="65">
        <f t="shared" si="4"/>
        <v>6159</v>
      </c>
      <c r="S42" s="65">
        <f t="shared" si="4"/>
        <v>4900</v>
      </c>
    </row>
    <row r="43" spans="1:19" ht="180">
      <c r="A43" s="62" t="s">
        <v>93</v>
      </c>
      <c r="B43" s="62" t="s">
        <v>135</v>
      </c>
      <c r="C43" s="58" t="s">
        <v>70</v>
      </c>
      <c r="D43" s="63" t="s">
        <v>136</v>
      </c>
      <c r="E43" s="63"/>
      <c r="F43" s="63"/>
      <c r="G43" s="63"/>
      <c r="H43" s="64">
        <v>5330.43</v>
      </c>
      <c r="I43" s="64">
        <v>4468.4</v>
      </c>
      <c r="J43" s="64">
        <v>4911.5</v>
      </c>
      <c r="K43" s="64">
        <v>4238.9</v>
      </c>
      <c r="L43" s="65">
        <v>4684.7</v>
      </c>
      <c r="M43" s="65">
        <f>M44</f>
        <v>5179</v>
      </c>
      <c r="N43" s="65">
        <f>N44+N45</f>
        <v>5612.8</v>
      </c>
      <c r="O43" s="65">
        <v>5809.4</v>
      </c>
      <c r="P43" s="65">
        <f>P44+P45+P46+P47</f>
        <v>7870</v>
      </c>
      <c r="Q43" s="68">
        <f>Q44+Q45+Q46+Q47</f>
        <v>6159</v>
      </c>
      <c r="R43" s="68">
        <f>R44+R45+R46+R47</f>
        <v>6159</v>
      </c>
      <c r="S43" s="68">
        <f>S44+S45+S46+S47</f>
        <v>4900</v>
      </c>
    </row>
    <row r="44" spans="1:19" ht="12.75">
      <c r="A44" s="62"/>
      <c r="B44" s="58"/>
      <c r="C44" s="58"/>
      <c r="D44" s="63" t="s">
        <v>137</v>
      </c>
      <c r="E44" s="63"/>
      <c r="F44" s="63"/>
      <c r="G44" s="63"/>
      <c r="H44" s="64">
        <v>5330.43</v>
      </c>
      <c r="I44" s="64">
        <v>4468.4</v>
      </c>
      <c r="J44" s="64">
        <v>4911.5</v>
      </c>
      <c r="K44" s="64">
        <v>4238.9</v>
      </c>
      <c r="L44" s="65">
        <v>4684.7</v>
      </c>
      <c r="M44" s="65">
        <v>5179</v>
      </c>
      <c r="N44" s="65">
        <v>5366.7</v>
      </c>
      <c r="O44" s="65">
        <v>5479</v>
      </c>
      <c r="P44" s="65">
        <v>7635.2</v>
      </c>
      <c r="Q44" s="64">
        <v>6159</v>
      </c>
      <c r="R44" s="64">
        <v>6159</v>
      </c>
      <c r="S44" s="64">
        <v>4900</v>
      </c>
    </row>
    <row r="45" spans="1:19" ht="12.75">
      <c r="A45" s="62"/>
      <c r="B45" s="58"/>
      <c r="C45" s="58"/>
      <c r="D45" s="63" t="s">
        <v>138</v>
      </c>
      <c r="E45" s="63"/>
      <c r="F45" s="63"/>
      <c r="G45" s="63"/>
      <c r="H45" s="64">
        <v>0</v>
      </c>
      <c r="I45" s="64">
        <v>0</v>
      </c>
      <c r="J45" s="64">
        <v>0</v>
      </c>
      <c r="K45" s="64">
        <v>0</v>
      </c>
      <c r="L45" s="65">
        <v>0</v>
      </c>
      <c r="M45" s="65">
        <v>0</v>
      </c>
      <c r="N45" s="65">
        <v>246.1</v>
      </c>
      <c r="O45" s="65">
        <v>0</v>
      </c>
      <c r="P45" s="65">
        <v>0</v>
      </c>
      <c r="Q45" s="64">
        <v>0</v>
      </c>
      <c r="R45" s="64">
        <v>0</v>
      </c>
      <c r="S45" s="64">
        <v>0</v>
      </c>
    </row>
    <row r="46" spans="1:19" ht="12.75">
      <c r="A46" s="62"/>
      <c r="B46" s="58"/>
      <c r="C46" s="58"/>
      <c r="D46" s="63" t="s">
        <v>139</v>
      </c>
      <c r="E46" s="63"/>
      <c r="F46" s="63"/>
      <c r="G46" s="63"/>
      <c r="H46" s="64">
        <v>0</v>
      </c>
      <c r="I46" s="64">
        <v>0</v>
      </c>
      <c r="J46" s="64">
        <v>0</v>
      </c>
      <c r="K46" s="64">
        <v>0</v>
      </c>
      <c r="L46" s="65">
        <v>0</v>
      </c>
      <c r="M46" s="65">
        <v>0</v>
      </c>
      <c r="N46" s="65">
        <v>0</v>
      </c>
      <c r="O46" s="65">
        <v>0</v>
      </c>
      <c r="P46" s="65">
        <v>162.8</v>
      </c>
      <c r="Q46" s="64">
        <v>0</v>
      </c>
      <c r="R46" s="64">
        <v>0</v>
      </c>
      <c r="S46" s="64">
        <v>0</v>
      </c>
    </row>
    <row r="47" spans="1:19" ht="12.75">
      <c r="A47" s="62"/>
      <c r="B47" s="58"/>
      <c r="C47" s="58"/>
      <c r="D47" s="63" t="s">
        <v>140</v>
      </c>
      <c r="E47" s="63"/>
      <c r="F47" s="63"/>
      <c r="G47" s="63"/>
      <c r="H47" s="64">
        <v>0</v>
      </c>
      <c r="I47" s="64">
        <v>0</v>
      </c>
      <c r="J47" s="64">
        <v>0</v>
      </c>
      <c r="K47" s="64">
        <v>0</v>
      </c>
      <c r="L47" s="65">
        <v>0</v>
      </c>
      <c r="M47" s="65">
        <v>0</v>
      </c>
      <c r="N47" s="65">
        <v>0</v>
      </c>
      <c r="O47" s="65">
        <v>0</v>
      </c>
      <c r="P47" s="65">
        <v>72</v>
      </c>
      <c r="Q47" s="64">
        <v>0</v>
      </c>
      <c r="R47" s="64">
        <v>0</v>
      </c>
      <c r="S47" s="64">
        <v>0</v>
      </c>
    </row>
  </sheetData>
  <sheetProtection/>
  <mergeCells count="46">
    <mergeCell ref="D45:G45"/>
    <mergeCell ref="D46:G46"/>
    <mergeCell ref="D47:G47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A9:S9"/>
    <mergeCell ref="A10:S10"/>
    <mergeCell ref="A12:A13"/>
    <mergeCell ref="B12:B13"/>
    <mergeCell ref="C12:C13"/>
    <mergeCell ref="D12:G12"/>
    <mergeCell ref="H12:S12"/>
    <mergeCell ref="K1:S1"/>
    <mergeCell ref="K2:S2"/>
    <mergeCell ref="K3:S3"/>
    <mergeCell ref="K4:S4"/>
    <mergeCell ref="K5:S5"/>
    <mergeCell ref="A8:S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 Kiseleva</cp:lastModifiedBy>
  <cp:lastPrinted>2022-10-19T09:03:14Z</cp:lastPrinted>
  <dcterms:created xsi:type="dcterms:W3CDTF">1996-10-08T23:32:33Z</dcterms:created>
  <dcterms:modified xsi:type="dcterms:W3CDTF">2022-10-19T09:12:44Z</dcterms:modified>
  <cp:category/>
  <cp:version/>
  <cp:contentType/>
  <cp:contentStatus/>
</cp:coreProperties>
</file>