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2435" tabRatio="670" activeTab="0"/>
  </bookViews>
  <sheets>
    <sheet name="Михайл" sheetId="1" r:id="rId1"/>
  </sheets>
  <definedNames>
    <definedName name="_xlnm.Print_Area" localSheetId="0">'Михайл'!$A$1:$D$69</definedName>
  </definedNames>
  <calcPr fullCalcOnLoad="1"/>
</workbook>
</file>

<file path=xl/sharedStrings.xml><?xml version="1.0" encoding="utf-8"?>
<sst xmlns="http://schemas.openxmlformats.org/spreadsheetml/2006/main" count="66" uniqueCount="66">
  <si>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</si>
  <si>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</si>
  <si>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</si>
  <si>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</si>
  <si>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</si>
  <si>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</si>
  <si>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</si>
  <si>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</si>
  <si>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</si>
  <si>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</si>
  <si>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</si>
  <si>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</si>
  <si>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</si>
  <si>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</si>
  <si>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</si>
  <si>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</si>
  <si>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903 111 05 025 10 0000 120 Доходы в виде арендной платы за земельные участки, находящиеся в собственности сельских поселений</t>
  </si>
  <si>
    <t>0409 Дорожное хозяйство (дорожные фонды)</t>
  </si>
  <si>
    <t>0107 Обеспечение проведения выборов и референдумов</t>
  </si>
  <si>
    <t>18210102000000000110 Налог на доходы физических лиц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</si>
  <si>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</si>
  <si>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</si>
  <si>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</si>
  <si>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</si>
  <si>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</si>
  <si>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</si>
  <si>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</si>
  <si>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</si>
  <si>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</si>
  <si>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 xml:space="preserve">0502 Коммунальное хозяйство </t>
  </si>
  <si>
    <t>90411302995100000130 Прочие доходы от компенсации затрат  бюджетов  сельских поселений</t>
  </si>
  <si>
    <t>0501Федеральная целевая программа "Соц развите села до 2014 г"</t>
  </si>
  <si>
    <t xml:space="preserve">0501 Жилищное хозяйство  </t>
  </si>
  <si>
    <t>0406  Водное хозяйство</t>
  </si>
  <si>
    <t>90411406025100000430 Доходы от продажи земельных участков, находящихся в собственности поселений</t>
  </si>
  <si>
    <t>90411701050100000180 невыясненные поступления, зачисляемые в бюджеты сельских поселений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</si>
  <si>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</si>
  <si>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</si>
  <si>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0405 Сельское хозяйство и рыболовство</t>
  </si>
  <si>
    <t>администрации  Советского муниципального района</t>
  </si>
  <si>
    <t xml:space="preserve">Исполнение бюджета  </t>
  </si>
  <si>
    <t>Михайловского сельского поселения Советского муниципального района Республики Марий Эл</t>
  </si>
  <si>
    <t>904 116 07010 10 0000 140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</si>
  <si>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</si>
  <si>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</si>
  <si>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</si>
  <si>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</si>
  <si>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</si>
  <si>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 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</si>
  <si>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904 113 02995 10 0000 130 Прочие доходы от компенсации затрат бюджетов сельских поселений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</si>
  <si>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</si>
  <si>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 xml:space="preserve">Руководитель финансового управления </t>
  </si>
  <si>
    <t>Е.С.Кропотова</t>
  </si>
  <si>
    <t>1000 Социальная политика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</si>
  <si>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</si>
  <si>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</si>
  <si>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 xml:space="preserve">0500 Жилищно-коммунальное хозяйство </t>
  </si>
  <si>
    <t>План 2023 г.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</si>
  <si>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поселений из бюджета муниципального района на осуществление муниципального контроля за исполнением единой теплоснабжающей организацией обязательств по строительству, реконструкции и (или) модернизации объектов теплоснабжения)</t>
  </si>
  <si>
    <t>904 117 15030 10 0015 150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обустройство спортивно-оздоровительной площадки в дер. Михайловка, проект - "Обустройство спортивно-оздоровительной площадки в дер. Михайловка")</t>
  </si>
  <si>
    <t>904 117 15030 10 0025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обустройство спортивно-оздоровительной площадки в дер. Михайловка, проект -"Обустройство спортивно-оздоровительной площадки в дер. Михайловка")</t>
  </si>
  <si>
    <t xml:space="preserve"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пределахполномочий, установленных законодательством Российской Федерации)
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</si>
  <si>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</si>
  <si>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на 1 мая  2023 г.</t>
  </si>
  <si>
    <t>Факт на 01.05.23 г.</t>
  </si>
  <si>
    <t>904 202 29999 10 0070 150 Прочие субсидии (на актуализацию правил землепользования и застройки муниципальных образований в Республике Марий Эл)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</si>
</sst>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vertical="top" shrinkToFit="1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wrapText="1"/>
    </xf>
    <xf numFmtId="49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6" fillId="34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center" wrapText="1"/>
    </xf>
    <xf numFmtId="172" fontId="5" fillId="34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72" fontId="5" fillId="0" borderId="0" xfId="0" applyNumberFormat="1" applyFont="1" applyBorder="1" applyAlignment="1" applyProtection="1">
      <alignment horizontal="right" vertical="top"/>
      <protection locked="0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justify" vertical="top" wrapText="1"/>
    </xf>
    <xf numFmtId="172" fontId="5" fillId="34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justify" vertical="top"/>
    </xf>
    <xf numFmtId="172" fontId="6" fillId="34" borderId="0" xfId="0" applyNumberFormat="1" applyFont="1" applyFill="1" applyBorder="1" applyAlignment="1">
      <alignment horizontal="right" vertical="top" wrapText="1"/>
    </xf>
    <xf numFmtId="172" fontId="5" fillId="34" borderId="0" xfId="0" applyNumberFormat="1" applyFont="1" applyFill="1" applyBorder="1" applyAlignment="1">
      <alignment horizontal="right" vertical="top" wrapText="1"/>
    </xf>
    <xf numFmtId="2" fontId="5" fillId="34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69"/>
  <sheetViews>
    <sheetView tabSelected="1" view="pageBreakPreview" zoomScaleNormal="9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C34" sqref="C34"/>
    </sheetView>
  </sheetViews>
  <sheetFormatPr defaultColWidth="9.00390625" defaultRowHeight="12.75"/>
  <cols>
    <col min="1" max="1" width="78.25390625" style="0" customWidth="1"/>
    <col min="2" max="2" width="15.25390625" style="0" customWidth="1"/>
    <col min="3" max="3" width="14.875" style="0" customWidth="1"/>
    <col min="4" max="4" width="15.375" style="0" customWidth="1"/>
  </cols>
  <sheetData>
    <row r="1" spans="1:4" ht="15.75">
      <c r="A1" s="34" t="s">
        <v>40</v>
      </c>
      <c r="B1" s="34"/>
      <c r="C1" s="34"/>
      <c r="D1" s="34"/>
    </row>
    <row r="2" spans="1:4" ht="15.75">
      <c r="A2" s="34" t="s">
        <v>41</v>
      </c>
      <c r="B2" s="34"/>
      <c r="C2" s="34"/>
      <c r="D2" s="34"/>
    </row>
    <row r="3" spans="1:4" ht="15.75">
      <c r="A3" s="34" t="s">
        <v>63</v>
      </c>
      <c r="B3" s="34"/>
      <c r="C3" s="34"/>
      <c r="D3" s="34"/>
    </row>
    <row r="4" spans="1:4" ht="7.5" customHeight="1">
      <c r="A4" s="21"/>
      <c r="B4" s="21"/>
      <c r="C4" s="21"/>
      <c r="D4" s="21"/>
    </row>
    <row r="5" spans="1:4" ht="31.5">
      <c r="A5" s="22" t="s">
        <v>2</v>
      </c>
      <c r="B5" s="22" t="s">
        <v>57</v>
      </c>
      <c r="C5" s="2" t="s">
        <v>64</v>
      </c>
      <c r="D5" s="24" t="s">
        <v>3</v>
      </c>
    </row>
    <row r="6" spans="1:4" ht="9" customHeight="1">
      <c r="A6" s="12"/>
      <c r="B6" s="25"/>
      <c r="C6" s="25"/>
      <c r="D6" s="25"/>
    </row>
    <row r="7" spans="1:4" ht="14.25">
      <c r="A7" s="7" t="s">
        <v>15</v>
      </c>
      <c r="B7" s="8">
        <f>SUM(B8:B25)</f>
        <v>523</v>
      </c>
      <c r="C7" s="8">
        <f>SUM(C8:C23)</f>
        <v>125.20447</v>
      </c>
      <c r="D7" s="9">
        <f>C7/B7*100</f>
        <v>23.939669216061183</v>
      </c>
    </row>
    <row r="8" spans="1:4" ht="18.75" customHeight="1">
      <c r="A8" s="4" t="s">
        <v>19</v>
      </c>
      <c r="B8" s="10">
        <v>82</v>
      </c>
      <c r="C8" s="10">
        <v>30.45306</v>
      </c>
      <c r="D8" s="6">
        <f>C8/B8*100</f>
        <v>37.137878048780486</v>
      </c>
    </row>
    <row r="9" spans="1:4" ht="18.75" customHeight="1">
      <c r="A9" s="4" t="s">
        <v>20</v>
      </c>
      <c r="B9" s="10">
        <v>194</v>
      </c>
      <c r="C9" s="10">
        <v>16.20995</v>
      </c>
      <c r="D9" s="6">
        <f>C9/B9*100</f>
        <v>8.355644329896906</v>
      </c>
    </row>
    <row r="10" spans="1:4" ht="19.5" customHeight="1">
      <c r="A10" s="4" t="s">
        <v>21</v>
      </c>
      <c r="B10" s="10">
        <v>51</v>
      </c>
      <c r="C10" s="10">
        <v>12.86463</v>
      </c>
      <c r="D10" s="6">
        <f>C10/B10*100</f>
        <v>25.22476470588235</v>
      </c>
    </row>
    <row r="11" spans="1:4" ht="0.75" customHeight="1" hidden="1">
      <c r="A11" s="4" t="s">
        <v>22</v>
      </c>
      <c r="B11" s="10"/>
      <c r="C11" s="10"/>
      <c r="D11" s="6" t="e">
        <f>C11/B11*100</f>
        <v>#DIV/0!</v>
      </c>
    </row>
    <row r="12" spans="1:4" ht="39" customHeight="1">
      <c r="A12" s="4" t="s">
        <v>16</v>
      </c>
      <c r="B12" s="28">
        <v>0</v>
      </c>
      <c r="C12" s="10">
        <v>0.23888</v>
      </c>
      <c r="D12" s="6">
        <v>0</v>
      </c>
    </row>
    <row r="13" spans="1:4" ht="51.75" customHeight="1" hidden="1">
      <c r="A13" s="4" t="s">
        <v>23</v>
      </c>
      <c r="B13" s="10"/>
      <c r="C13" s="10"/>
      <c r="D13" s="6"/>
    </row>
    <row r="14" spans="1:4" ht="31.5" customHeight="1">
      <c r="A14" s="4" t="s">
        <v>24</v>
      </c>
      <c r="B14" s="10">
        <v>7</v>
      </c>
      <c r="C14" s="10">
        <v>13.85835</v>
      </c>
      <c r="D14" s="6">
        <f>C14/B14*100</f>
        <v>197.97642857142856</v>
      </c>
    </row>
    <row r="15" spans="1:4" ht="63" customHeight="1">
      <c r="A15" s="11" t="s">
        <v>26</v>
      </c>
      <c r="B15" s="10">
        <v>124</v>
      </c>
      <c r="C15" s="10">
        <v>51.5796</v>
      </c>
      <c r="D15" s="6">
        <f>C15/B15*100</f>
        <v>41.59645161290322</v>
      </c>
    </row>
    <row r="16" spans="1:4" ht="39" customHeight="1" hidden="1">
      <c r="A16" s="11" t="s">
        <v>34</v>
      </c>
      <c r="B16" s="10">
        <v>0</v>
      </c>
      <c r="C16" s="10">
        <v>0</v>
      </c>
      <c r="D16" s="6">
        <v>0</v>
      </c>
    </row>
    <row r="17" spans="1:4" ht="40.5" customHeight="1" hidden="1">
      <c r="A17" s="4" t="s">
        <v>30</v>
      </c>
      <c r="B17" s="10"/>
      <c r="C17" s="10"/>
      <c r="D17" s="6"/>
    </row>
    <row r="18" spans="1:4" ht="39.75" customHeight="1" hidden="1">
      <c r="A18" s="4" t="s">
        <v>27</v>
      </c>
      <c r="B18" s="10"/>
      <c r="C18" s="10"/>
      <c r="D18" s="6"/>
    </row>
    <row r="19" spans="1:4" ht="29.25" customHeight="1" hidden="1">
      <c r="A19" s="4" t="s">
        <v>25</v>
      </c>
      <c r="B19" s="10"/>
      <c r="C19" s="10"/>
      <c r="D19" s="6"/>
    </row>
    <row r="20" spans="1:4" ht="30.75" customHeight="1" hidden="1">
      <c r="A20" s="4" t="s">
        <v>35</v>
      </c>
      <c r="B20" s="10">
        <v>0</v>
      </c>
      <c r="C20" s="10">
        <v>0</v>
      </c>
      <c r="D20" s="6">
        <v>0</v>
      </c>
    </row>
    <row r="21" spans="1:4" ht="75" customHeight="1" hidden="1">
      <c r="A21" s="4" t="s">
        <v>42</v>
      </c>
      <c r="B21" s="10">
        <v>0</v>
      </c>
      <c r="C21" s="10">
        <v>0</v>
      </c>
      <c r="D21" s="6">
        <v>0</v>
      </c>
    </row>
    <row r="22" spans="1:4" ht="0.75" customHeight="1" hidden="1">
      <c r="A22" s="4"/>
      <c r="B22" s="10"/>
      <c r="C22" s="10"/>
      <c r="D22" s="6"/>
    </row>
    <row r="23" spans="1:4" ht="37.5" customHeight="1" hidden="1">
      <c r="A23" s="27" t="s">
        <v>49</v>
      </c>
      <c r="B23" s="10">
        <v>0</v>
      </c>
      <c r="C23" s="10"/>
      <c r="D23" s="6">
        <v>0</v>
      </c>
    </row>
    <row r="24" spans="1:4" ht="81" customHeight="1">
      <c r="A24" s="27" t="s">
        <v>59</v>
      </c>
      <c r="B24" s="10">
        <v>40</v>
      </c>
      <c r="C24" s="10">
        <v>0</v>
      </c>
      <c r="D24" s="6">
        <f>C24/B24*100</f>
        <v>0</v>
      </c>
    </row>
    <row r="25" spans="1:4" ht="78.75" customHeight="1">
      <c r="A25" s="27" t="s">
        <v>60</v>
      </c>
      <c r="B25" s="10">
        <v>25</v>
      </c>
      <c r="C25" s="10">
        <v>0</v>
      </c>
      <c r="D25" s="6">
        <f>C25/B25*100</f>
        <v>0</v>
      </c>
    </row>
    <row r="26" spans="1:4" ht="16.5" customHeight="1">
      <c r="A26" s="7" t="s">
        <v>4</v>
      </c>
      <c r="B26" s="17">
        <f>B27+B28+B29+B30+B32+B33+B34+B35+B36+B37+B38+B39+B31</f>
        <v>4085.43192</v>
      </c>
      <c r="C26" s="17">
        <f>C27+C29+C33+C34+C30+C32+C35+C28+C36+C37+C38+C39</f>
        <v>835.5956199999999</v>
      </c>
      <c r="D26" s="9">
        <f>C26/B26*100</f>
        <v>20.453054569564337</v>
      </c>
    </row>
    <row r="27" spans="1:4" ht="30.75" customHeight="1">
      <c r="A27" s="29" t="s">
        <v>36</v>
      </c>
      <c r="B27" s="23">
        <v>1930.65</v>
      </c>
      <c r="C27" s="23">
        <v>696.5</v>
      </c>
      <c r="D27" s="6">
        <f>C27/B27*100</f>
        <v>36.075932975940745</v>
      </c>
    </row>
    <row r="28" spans="1:4" ht="52.5" customHeight="1">
      <c r="A28" s="30" t="s">
        <v>48</v>
      </c>
      <c r="B28" s="23">
        <v>439.88</v>
      </c>
      <c r="C28" s="23">
        <v>0</v>
      </c>
      <c r="D28" s="6">
        <f>C28/B28*100</f>
        <v>0</v>
      </c>
    </row>
    <row r="29" spans="1:4" ht="48" customHeight="1">
      <c r="A29" s="4" t="s">
        <v>43</v>
      </c>
      <c r="B29" s="23">
        <v>138.6</v>
      </c>
      <c r="C29" s="23">
        <v>35.19562</v>
      </c>
      <c r="D29" s="6">
        <f>C29/B29*100</f>
        <v>25.393665223665224</v>
      </c>
    </row>
    <row r="30" spans="1:4" ht="33" customHeight="1">
      <c r="A30" s="16" t="s">
        <v>62</v>
      </c>
      <c r="B30" s="23">
        <v>564.10192</v>
      </c>
      <c r="C30" s="23">
        <v>0</v>
      </c>
      <c r="D30" s="6">
        <v>0</v>
      </c>
    </row>
    <row r="31" spans="1:4" ht="33" customHeight="1">
      <c r="A31" s="16" t="s">
        <v>65</v>
      </c>
      <c r="B31" s="23">
        <v>499.8</v>
      </c>
      <c r="C31" s="23"/>
      <c r="D31" s="6">
        <v>0</v>
      </c>
    </row>
    <row r="32" spans="1:4" ht="127.5" customHeight="1">
      <c r="A32" s="29" t="s">
        <v>44</v>
      </c>
      <c r="B32" s="23">
        <v>247.2</v>
      </c>
      <c r="C32" s="23">
        <v>103.9</v>
      </c>
      <c r="D32" s="6">
        <f>C32/B32*100</f>
        <v>42.03074433656958</v>
      </c>
    </row>
    <row r="33" spans="1:4" ht="76.5" customHeight="1" hidden="1">
      <c r="A33" s="29" t="s">
        <v>37</v>
      </c>
      <c r="B33" s="23"/>
      <c r="C33" s="23"/>
      <c r="D33" s="6" t="e">
        <f>C33/B33*100</f>
        <v>#DIV/0!</v>
      </c>
    </row>
    <row r="34" spans="1:4" ht="125.25" customHeight="1">
      <c r="A34" s="29" t="s">
        <v>61</v>
      </c>
      <c r="B34" s="23">
        <v>0.1</v>
      </c>
      <c r="C34" s="23">
        <v>0</v>
      </c>
      <c r="D34" s="6">
        <f>C34/B34*100</f>
        <v>0</v>
      </c>
    </row>
    <row r="35" spans="1:4" ht="108.75" customHeight="1" hidden="1">
      <c r="A35" s="29" t="s">
        <v>58</v>
      </c>
      <c r="B35" s="23">
        <v>0</v>
      </c>
      <c r="C35" s="23">
        <v>0</v>
      </c>
      <c r="D35" s="6">
        <v>0</v>
      </c>
    </row>
    <row r="36" spans="1:4" ht="90" customHeight="1">
      <c r="A36" s="29" t="s">
        <v>45</v>
      </c>
      <c r="B36" s="23">
        <v>0</v>
      </c>
      <c r="C36" s="23">
        <v>0</v>
      </c>
      <c r="D36" s="6" t="e">
        <f>C36/B36*100</f>
        <v>#DIV/0!</v>
      </c>
    </row>
    <row r="37" spans="1:4" ht="94.5" customHeight="1">
      <c r="A37" s="29" t="s">
        <v>46</v>
      </c>
      <c r="B37" s="23">
        <v>265</v>
      </c>
      <c r="C37" s="23">
        <v>0</v>
      </c>
      <c r="D37" s="6">
        <f>C37/B37*100</f>
        <v>0</v>
      </c>
    </row>
    <row r="38" spans="1:4" ht="104.25" customHeight="1">
      <c r="A38" s="4" t="s">
        <v>47</v>
      </c>
      <c r="B38" s="23">
        <v>0.1</v>
      </c>
      <c r="C38" s="23">
        <v>0</v>
      </c>
      <c r="D38" s="6">
        <f>C38/B38*100</f>
        <v>0</v>
      </c>
    </row>
    <row r="39" spans="1:4" ht="48" customHeight="1" hidden="1">
      <c r="A39" s="4" t="s">
        <v>50</v>
      </c>
      <c r="B39" s="23">
        <v>0</v>
      </c>
      <c r="C39" s="23">
        <v>0</v>
      </c>
      <c r="D39" s="6">
        <v>0</v>
      </c>
    </row>
    <row r="40" spans="1:4" ht="18" customHeight="1">
      <c r="A40" s="7" t="s">
        <v>1</v>
      </c>
      <c r="B40" s="8">
        <f>B26+B7</f>
        <v>4608.43192</v>
      </c>
      <c r="C40" s="8">
        <f>C26+C7</f>
        <v>960.80009</v>
      </c>
      <c r="D40" s="8">
        <f aca="true" t="shared" si="0" ref="D40:D62">C40/B40*100</f>
        <v>20.848742189946464</v>
      </c>
    </row>
    <row r="41" spans="1:4" ht="15.75" customHeight="1">
      <c r="A41" s="7" t="s">
        <v>54</v>
      </c>
      <c r="B41" s="18">
        <f>B42+B47+B49+B51+B56+B61</f>
        <v>4948.43192</v>
      </c>
      <c r="C41" s="18">
        <f>C42+C47+C49+C51+C56+C61</f>
        <v>969.0084599999998</v>
      </c>
      <c r="D41" s="8">
        <f t="shared" si="0"/>
        <v>19.582131787719934</v>
      </c>
    </row>
    <row r="42" spans="1:4" ht="16.5" customHeight="1">
      <c r="A42" s="7" t="s">
        <v>13</v>
      </c>
      <c r="B42" s="18">
        <f>B43+B46+B45+B44</f>
        <v>1891.5</v>
      </c>
      <c r="C42" s="18">
        <f>C43+C45+C46+C44</f>
        <v>512.853</v>
      </c>
      <c r="D42" s="8">
        <f t="shared" si="0"/>
        <v>27.11356066613798</v>
      </c>
    </row>
    <row r="43" spans="1:4" ht="45">
      <c r="A43" s="14" t="s">
        <v>8</v>
      </c>
      <c r="B43" s="20">
        <v>1705.6</v>
      </c>
      <c r="C43" s="20">
        <v>461.35116</v>
      </c>
      <c r="D43" s="8">
        <f t="shared" si="0"/>
        <v>27.049200281425893</v>
      </c>
    </row>
    <row r="44" spans="1:4" ht="15" hidden="1">
      <c r="A44" s="19" t="s">
        <v>18</v>
      </c>
      <c r="B44" s="20"/>
      <c r="C44" s="20"/>
      <c r="D44" s="8" t="e">
        <f t="shared" si="0"/>
        <v>#DIV/0!</v>
      </c>
    </row>
    <row r="45" spans="1:4" ht="13.5" customHeight="1">
      <c r="A45" s="14" t="s">
        <v>11</v>
      </c>
      <c r="B45" s="20">
        <v>2</v>
      </c>
      <c r="C45" s="20">
        <v>0</v>
      </c>
      <c r="D45" s="8">
        <f t="shared" si="0"/>
        <v>0</v>
      </c>
    </row>
    <row r="46" spans="1:4" ht="13.5" customHeight="1">
      <c r="A46" s="4" t="s">
        <v>7</v>
      </c>
      <c r="B46" s="32">
        <v>183.9</v>
      </c>
      <c r="C46" s="20">
        <v>51.50184</v>
      </c>
      <c r="D46" s="8">
        <f t="shared" si="0"/>
        <v>28.005350734094613</v>
      </c>
    </row>
    <row r="47" spans="1:4" ht="16.5" customHeight="1">
      <c r="A47" s="7" t="s">
        <v>14</v>
      </c>
      <c r="B47" s="18">
        <f>B48</f>
        <v>138.6</v>
      </c>
      <c r="C47" s="18">
        <f>C48</f>
        <v>35.19562</v>
      </c>
      <c r="D47" s="8">
        <f t="shared" si="0"/>
        <v>25.393665223665224</v>
      </c>
    </row>
    <row r="48" spans="1:4" ht="14.25" customHeight="1">
      <c r="A48" s="4" t="s">
        <v>5</v>
      </c>
      <c r="B48" s="20">
        <v>138.6</v>
      </c>
      <c r="C48" s="20">
        <v>35.19562</v>
      </c>
      <c r="D48" s="8">
        <f t="shared" si="0"/>
        <v>25.393665223665224</v>
      </c>
    </row>
    <row r="49" spans="1:4" ht="14.25">
      <c r="A49" s="7" t="s">
        <v>28</v>
      </c>
      <c r="B49" s="18">
        <f>B50</f>
        <v>10.1</v>
      </c>
      <c r="C49" s="31">
        <f>C50</f>
        <v>1.17</v>
      </c>
      <c r="D49" s="8">
        <f t="shared" si="0"/>
        <v>11.584158415841584</v>
      </c>
    </row>
    <row r="50" spans="1:4" ht="30.75" customHeight="1">
      <c r="A50" s="4" t="s">
        <v>55</v>
      </c>
      <c r="B50" s="20">
        <v>10.1</v>
      </c>
      <c r="C50" s="20">
        <v>1.17</v>
      </c>
      <c r="D50" s="8">
        <f t="shared" si="0"/>
        <v>11.584158415841584</v>
      </c>
    </row>
    <row r="51" spans="1:4" ht="14.25">
      <c r="A51" s="7" t="s">
        <v>10</v>
      </c>
      <c r="B51" s="18">
        <f>B54+B55+B53+B52</f>
        <v>2370.55295</v>
      </c>
      <c r="C51" s="18">
        <f>C54+C55+C53+C52</f>
        <v>232.9</v>
      </c>
      <c r="D51" s="8">
        <f t="shared" si="0"/>
        <v>9.824711993883115</v>
      </c>
    </row>
    <row r="52" spans="1:4" ht="15" customHeight="1" hidden="1">
      <c r="A52" s="15" t="s">
        <v>38</v>
      </c>
      <c r="B52" s="20">
        <v>0</v>
      </c>
      <c r="C52" s="20">
        <v>0</v>
      </c>
      <c r="D52" s="8" t="e">
        <f t="shared" si="0"/>
        <v>#DIV/0!</v>
      </c>
    </row>
    <row r="53" spans="1:4" ht="15" customHeight="1" hidden="1">
      <c r="A53" s="4" t="s">
        <v>33</v>
      </c>
      <c r="B53" s="20"/>
      <c r="C53" s="20"/>
      <c r="D53" s="8" t="e">
        <f t="shared" si="0"/>
        <v>#DIV/0!</v>
      </c>
    </row>
    <row r="54" spans="1:4" ht="15">
      <c r="A54" s="4" t="s">
        <v>17</v>
      </c>
      <c r="B54" s="32">
        <v>247.2</v>
      </c>
      <c r="C54" s="32">
        <v>103.9</v>
      </c>
      <c r="D54" s="8">
        <f t="shared" si="0"/>
        <v>42.03074433656958</v>
      </c>
    </row>
    <row r="55" spans="1:4" ht="15">
      <c r="A55" s="4" t="s">
        <v>12</v>
      </c>
      <c r="B55" s="20">
        <v>2123.35295</v>
      </c>
      <c r="C55" s="32">
        <v>129</v>
      </c>
      <c r="D55" s="8">
        <f t="shared" si="0"/>
        <v>6.0752970908581165</v>
      </c>
    </row>
    <row r="56" spans="1:4" ht="17.25" customHeight="1">
      <c r="A56" s="7" t="s">
        <v>56</v>
      </c>
      <c r="B56" s="18">
        <f>B58+B59+B60</f>
        <v>337.42897</v>
      </c>
      <c r="C56" s="18">
        <f>C58+C59+C60</f>
        <v>109.16703000000001</v>
      </c>
      <c r="D56" s="8">
        <f t="shared" si="0"/>
        <v>32.352595569965445</v>
      </c>
    </row>
    <row r="57" spans="1:4" ht="29.25" customHeight="1" hidden="1">
      <c r="A57" s="4" t="s">
        <v>31</v>
      </c>
      <c r="B57" s="20"/>
      <c r="C57" s="20"/>
      <c r="D57" s="8" t="e">
        <f t="shared" si="0"/>
        <v>#DIV/0!</v>
      </c>
    </row>
    <row r="58" spans="1:4" ht="14.25" customHeight="1">
      <c r="A58" s="13" t="s">
        <v>32</v>
      </c>
      <c r="B58" s="20">
        <v>128.9</v>
      </c>
      <c r="C58" s="20">
        <v>64.40148</v>
      </c>
      <c r="D58" s="8">
        <f t="shared" si="0"/>
        <v>49.962358417377814</v>
      </c>
    </row>
    <row r="59" spans="1:4" ht="14.25" customHeight="1">
      <c r="A59" s="13" t="s">
        <v>29</v>
      </c>
      <c r="B59" s="20">
        <v>0.1</v>
      </c>
      <c r="C59" s="20">
        <v>0</v>
      </c>
      <c r="D59" s="8">
        <f t="shared" si="0"/>
        <v>0</v>
      </c>
    </row>
    <row r="60" spans="1:4" ht="15">
      <c r="A60" s="4" t="s">
        <v>6</v>
      </c>
      <c r="B60" s="20">
        <v>208.42897</v>
      </c>
      <c r="C60" s="32">
        <v>44.76555</v>
      </c>
      <c r="D60" s="8">
        <f t="shared" si="0"/>
        <v>21.477604576753414</v>
      </c>
    </row>
    <row r="61" spans="1:4" ht="14.25">
      <c r="A61" s="7" t="s">
        <v>53</v>
      </c>
      <c r="B61" s="18">
        <f>B62</f>
        <v>200.25</v>
      </c>
      <c r="C61" s="18">
        <f>C62</f>
        <v>77.72281</v>
      </c>
      <c r="D61" s="8">
        <f t="shared" si="0"/>
        <v>38.812888888888885</v>
      </c>
    </row>
    <row r="62" spans="1:4" ht="15">
      <c r="A62" s="4" t="s">
        <v>9</v>
      </c>
      <c r="B62" s="20">
        <v>200.25</v>
      </c>
      <c r="C62" s="20">
        <v>77.72281</v>
      </c>
      <c r="D62" s="8">
        <f t="shared" si="0"/>
        <v>38.812888888888885</v>
      </c>
    </row>
    <row r="63" spans="1:4" ht="16.5" customHeight="1">
      <c r="A63" s="4" t="s">
        <v>0</v>
      </c>
      <c r="B63" s="33">
        <f>B40-B41</f>
        <v>-340</v>
      </c>
      <c r="C63" s="32">
        <f>C40-C41</f>
        <v>-8.208369999999832</v>
      </c>
      <c r="D63" s="5"/>
    </row>
    <row r="64" spans="1:4" ht="9" customHeight="1">
      <c r="A64" s="4"/>
      <c r="B64" s="26"/>
      <c r="C64" s="26"/>
      <c r="D64" s="26"/>
    </row>
    <row r="65" spans="1:4" ht="12" customHeight="1">
      <c r="A65" s="4"/>
      <c r="B65" s="26"/>
      <c r="C65" s="26"/>
      <c r="D65" s="26"/>
    </row>
    <row r="66" spans="1:4" ht="14.25" customHeight="1">
      <c r="A66" s="1" t="s">
        <v>51</v>
      </c>
      <c r="B66" s="1"/>
      <c r="C66" s="1"/>
      <c r="D66" s="1"/>
    </row>
    <row r="67" spans="1:4" ht="14.25" customHeight="1">
      <c r="A67" s="1" t="s">
        <v>39</v>
      </c>
      <c r="B67" s="1"/>
      <c r="C67" s="1" t="s">
        <v>52</v>
      </c>
      <c r="D67" s="1"/>
    </row>
    <row r="68" spans="1:5" ht="14.25" customHeight="1">
      <c r="A68" s="1"/>
      <c r="B68" s="1"/>
      <c r="C68" s="1"/>
      <c r="D68" s="1"/>
      <c r="E68" s="1"/>
    </row>
    <row r="69" spans="1:4" ht="15.75">
      <c r="A69" s="3"/>
      <c r="B69" s="1"/>
      <c r="C69" s="1"/>
      <c r="D69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3" r:id="rId1"/>
  <rowBreaks count="1" manualBreakCount="1">
    <brk id="4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Специалист</cp:lastModifiedBy>
  <cp:lastPrinted>2023-05-05T05:20:43Z</cp:lastPrinted>
  <dcterms:created xsi:type="dcterms:W3CDTF">2007-03-05T11:59:24Z</dcterms:created>
  <dcterms:modified xsi:type="dcterms:W3CDTF">2023-05-10T05:15:11Z</dcterms:modified>
  <cp:category/>
  <cp:version/>
  <cp:contentType/>
  <cp:contentStatus/>
</cp:coreProperties>
</file>