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65431" windowWidth="13755" windowHeight="12630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<sst xmlns="http://schemas.openxmlformats.org/spreadsheetml/2006/main" count="158" uniqueCount="158">
  <si>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</si>
  <si>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</si>
  <si>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</si>
  <si>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</si>
  <si>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</si>
  <si>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</si>
  <si>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</si>
  <si>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</si>
  <si>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</si>
  <si>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</si>
  <si>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</si>
  <si>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</si>
  <si>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0407</t>
  </si>
  <si>
    <t>0600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</si>
  <si>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</si>
  <si>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</si>
  <si>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</si>
  <si>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</si>
  <si>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</si>
  <si>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</si>
  <si>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</si>
  <si>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</si>
  <si>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</si>
  <si>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</si>
  <si>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</si>
  <si>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</si>
  <si>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</si>
  <si>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</si>
  <si>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</si>
  <si>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</si>
  <si>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</si>
  <si>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</si>
  <si>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</si>
  <si>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</si>
  <si>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</si>
  <si>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</si>
  <si>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</si>
  <si>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</si>
  <si>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</si>
  <si>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</si>
  <si>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</si>
  <si>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</si>
  <si>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</si>
  <si>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</si>
  <si>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</si>
  <si>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</si>
  <si>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</si>
  <si>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</si>
  <si>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</si>
  <si>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</si>
  <si>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</si>
  <si>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</si>
  <si>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</si>
  <si>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</si>
  <si>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</si>
  <si>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</si>
  <si>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</si>
  <si>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</si>
  <si>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</si>
  <si>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</si>
  <si>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</si>
  <si>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</si>
  <si>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</si>
  <si>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1301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</si>
  <si>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</si>
  <si>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</si>
  <si>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</si>
  <si>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</si>
  <si>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</si>
  <si>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</si>
  <si>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</si>
  <si>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</si>
  <si>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</si>
  <si>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</si>
  <si>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</si>
  <si>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</si>
  <si>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</si>
  <si>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</si>
  <si>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</si>
  <si>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</si>
  <si>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</si>
  <si>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</si>
  <si>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</si>
  <si>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</si>
  <si>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</si>
  <si>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</si>
  <si>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</si>
  <si>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</si>
  <si>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</si>
  <si>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</si>
  <si>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Спорт высших достижений</t>
  </si>
  <si>
    <t>0400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</si>
  <si>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</si>
  <si>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</si>
  <si>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</si>
  <si>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</si>
  <si>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</si>
  <si>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</si>
  <si>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</si>
  <si>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</si>
  <si>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</si>
  <si>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</si>
  <si>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</si>
  <si>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</si>
  <si>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</si>
  <si>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</si>
  <si>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</si>
  <si>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</si>
  <si>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</si>
  <si>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</si>
  <si>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</si>
  <si>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</si>
  <si>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</si>
  <si>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</si>
  <si>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</si>
  <si>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</si>
  <si>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</si>
  <si>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</si>
  <si>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</si>
  <si>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</si>
  <si>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</si>
  <si>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</si>
  <si>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</si>
  <si>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</si>
  <si>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</si>
  <si>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</si>
  <si>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</si>
  <si>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</si>
  <si>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</si>
  <si>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</si>
  <si>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</si>
  <si>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</si>
  <si>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Связь и информатика</t>
  </si>
  <si>
    <t>0408</t>
  </si>
  <si>
    <t>Молодежная политика</t>
  </si>
  <si>
    <t>Код бюджетной классификации</t>
  </si>
  <si>
    <t>Наименование показателя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</si>
  <si>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</si>
  <si>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</si>
  <si>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</si>
  <si>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</si>
  <si>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</si>
  <si>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</si>
  <si>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</si>
  <si>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</si>
  <si>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</si>
  <si>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</si>
  <si>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Темп роста к соответствую-щему периоду 
прошлого года, %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</si>
  <si>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</si>
  <si>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</si>
  <si>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</si>
  <si>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</si>
  <si>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(по данным Отчета об исполнении консолидированного бюджета субъекта Российской Федерации и бюджета территориального государственного внебюджетного фонда (ф. 0503317))</t>
  </si>
  <si>
    <t>Утвержденные бюджетные назначения 
(годовой план) 
на 2023 год, 
тыс. руб.</t>
  </si>
  <si>
    <t>СВЕДЕНИЯ
об исполнении республиканского бюджета Республики Марий Эл по состоянию на 1 октября 2023 г. по расходам 
в разрезе разделов и подразделов классификации расходов бюджетов
в сравнении с запланированными значениями на 2023 год и соответствующим периодом прошлого года</t>
  </si>
  <si>
    <t xml:space="preserve">Исполнено по состоянию 
на 01.10.2023, 
тыс. руб. </t>
  </si>
  <si>
    <t>Процент исполнения годового плана по состоянию на 01.10.2023, %</t>
  </si>
  <si>
    <t>Исполнено
по состоянию на 01.10.2022, 
тыс.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</si>
</sst>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00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_(* #,##0.00_);_(* \(#,##0.00\);_(* &quot;-&quot;??_);_(@_)"/>
    <numFmt numFmtId="183" formatCode="_(* #,##0_);_(* \(#,##0\);_(* &quot;-&quot;_);_(@_)"/>
    <numFmt numFmtId="184" formatCode="#,##0.00000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30" fillId="39" borderId="1" applyNumberFormat="0" applyAlignment="0" applyProtection="0"/>
    <xf numFmtId="0" fontId="31" fillId="40" borderId="2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27" fillId="44" borderId="7" applyNumberFormat="0" applyFont="0" applyAlignment="0" applyProtection="0"/>
    <xf numFmtId="0" fontId="40" fillId="3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10">
      <alignment horizontal="center" wrapText="1"/>
      <protection/>
    </xf>
    <xf numFmtId="4" fontId="44" fillId="0" borderId="11">
      <alignment horizontal="right"/>
      <protection/>
    </xf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7" fillId="42" borderId="1" applyNumberFormat="0" applyAlignment="0" applyProtection="0"/>
    <xf numFmtId="0" fontId="40" fillId="39" borderId="8" applyNumberFormat="0" applyAlignment="0" applyProtection="0"/>
    <xf numFmtId="0" fontId="30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40" borderId="2" applyNumberFormat="0" applyAlignment="0" applyProtection="0"/>
    <xf numFmtId="0" fontId="41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2" fillId="0" borderId="0">
      <alignment/>
      <protection/>
    </xf>
    <xf numFmtId="0" fontId="29" fillId="3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1" borderId="0" applyNumberFormat="0" applyBorder="0" applyAlignment="0" applyProtection="0"/>
  </cellStyleXfs>
  <cellXfs count="15">
    <xf numFmtId="0" fontId="0" fillId="0" borderId="0" xfId="0" applyAlignment="1">
      <alignment/>
    </xf>
    <xf numFmtId="0" fontId="45" fillId="0" borderId="0" xfId="0" applyFont="1" applyAlignment="1">
      <alignment/>
    </xf>
    <xf numFmtId="172" fontId="0" fillId="0" borderId="0" xfId="0" applyNumberFormat="1" applyAlignment="1">
      <alignment/>
    </xf>
    <xf numFmtId="172" fontId="3" fillId="0" borderId="12" xfId="95" applyNumberFormat="1" applyFont="1" applyFill="1" applyBorder="1" applyAlignment="1">
      <alignment horizontal="center" vertical="center" wrapText="1"/>
      <protection/>
    </xf>
    <xf numFmtId="172" fontId="45" fillId="0" borderId="0" xfId="0" applyNumberFormat="1" applyFont="1" applyAlignment="1">
      <alignment/>
    </xf>
    <xf numFmtId="0" fontId="0" fillId="0" borderId="0" xfId="0" applyFill="1" applyAlignment="1">
      <alignment/>
    </xf>
    <xf numFmtId="49" fontId="46" fillId="0" borderId="12" xfId="0" applyNumberFormat="1" applyFont="1" applyFill="1" applyBorder="1" applyAlignment="1">
      <alignment wrapText="1" shrinkToFit="1"/>
    </xf>
    <xf numFmtId="49" fontId="46" fillId="0" borderId="12" xfId="0" applyNumberFormat="1" applyFont="1" applyFill="1" applyBorder="1" applyAlignment="1">
      <alignment horizontal="center" wrapText="1" shrinkToFit="1"/>
    </xf>
    <xf numFmtId="0" fontId="4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wrapText="1" shrinkToFit="1"/>
    </xf>
    <xf numFmtId="49" fontId="47" fillId="0" borderId="12" xfId="0" applyNumberFormat="1" applyFont="1" applyFill="1" applyBorder="1" applyAlignment="1">
      <alignment horizontal="center" wrapText="1" shrinkToFi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2" fontId="46" fillId="0" borderId="12" xfId="0" applyNumberFormat="1" applyFont="1" applyFill="1" applyBorder="1" applyAlignment="1">
      <alignment horizontal="right"/>
    </xf>
    <xf numFmtId="172" fontId="47" fillId="0" borderId="12" xfId="0" applyNumberFormat="1" applyFont="1" applyFill="1" applyBorder="1" applyAlignment="1">
      <alignment horizontal="righ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92" xfId="74"/>
    <cellStyle name="xl95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45.57421875" style="5" customWidth="1"/>
    <col min="2" max="2" width="12.140625" style="5" customWidth="1"/>
    <col min="3" max="4" width="17.140625" style="5" customWidth="1"/>
    <col min="5" max="5" width="14.140625" style="5" customWidth="1"/>
    <col min="6" max="6" width="17.140625" style="5" customWidth="1"/>
    <col min="7" max="7" width="14.140625" style="5" customWidth="1"/>
    <col min="8" max="8" width="9.140625" style="5" customWidth="1"/>
    <col min="9" max="9" width="11.7109375" style="0" bestFit="1" customWidth="1"/>
    <col min="10" max="10" width="17.00390625" style="0" customWidth="1"/>
  </cols>
  <sheetData>
    <row r="2" spans="1:7" ht="68.25" customHeight="1">
      <c r="A2" s="11" t="s">
        <v>154</v>
      </c>
      <c r="B2" s="11"/>
      <c r="C2" s="11"/>
      <c r="D2" s="11"/>
      <c r="E2" s="11"/>
      <c r="F2" s="11"/>
      <c r="G2" s="11"/>
    </row>
    <row r="3" spans="1:7" ht="41.25" customHeight="1">
      <c r="A3" s="12" t="s">
        <v>152</v>
      </c>
      <c r="B3" s="12"/>
      <c r="C3" s="12"/>
      <c r="D3" s="12"/>
      <c r="E3" s="12"/>
      <c r="F3" s="12"/>
      <c r="G3" s="12"/>
    </row>
    <row r="4" spans="1:7" ht="90">
      <c r="A4" s="3" t="s">
        <v>136</v>
      </c>
      <c r="B4" s="3" t="s">
        <v>135</v>
      </c>
      <c r="C4" s="3" t="s">
        <v>153</v>
      </c>
      <c r="D4" s="3" t="s">
        <v>155</v>
      </c>
      <c r="E4" s="3" t="s">
        <v>156</v>
      </c>
      <c r="F4" s="3" t="s">
        <v>157</v>
      </c>
      <c r="G4" s="3" t="s">
        <v>147</v>
      </c>
    </row>
    <row r="5" spans="1:10" s="1" customFormat="1" ht="20.25" customHeight="1">
      <c r="A5" s="6" t="s">
        <v>47</v>
      </c>
      <c r="B5" s="7"/>
      <c r="C5" s="13">
        <f>C6+C16+C18+C33+C23+C38+C43+C51+C54+C60+C66+C71+C74+C76</f>
        <v>61040099.513780005</v>
      </c>
      <c r="D5" s="13">
        <f>D6+D16+D18+D33+D23+D38+D43+D51+D54+D60+D66+D71+D74+D76</f>
        <v>41682965.141499996</v>
      </c>
      <c r="E5" s="13">
        <f>D5/C5*100</f>
        <v>68.28783942609715</v>
      </c>
      <c r="F5" s="13">
        <f>F6+F16+F18+F33+F23+F38+F43+F51+F54+F60+F66+F71+F74+F76</f>
        <v>37062229.56671</v>
      </c>
      <c r="G5" s="13">
        <f aca="true" t="shared" si="0" ref="G5:G12">D5/F5*100</f>
        <v>112.4675056757525</v>
      </c>
      <c r="H5" s="8"/>
      <c r="I5" s="4"/>
      <c r="J5" s="4"/>
    </row>
    <row r="6" spans="1:10" ht="14.25">
      <c r="A6" s="6" t="s">
        <v>20</v>
      </c>
      <c r="B6" s="7" t="s">
        <v>16</v>
      </c>
      <c r="C6" s="13">
        <f>SUM(C7:C15)</f>
        <v>5913814.71372</v>
      </c>
      <c r="D6" s="13">
        <f>SUM(D7:D15)</f>
        <v>1277027.00437</v>
      </c>
      <c r="E6" s="13">
        <f>D6/C6*100</f>
        <v>21.593963730505592</v>
      </c>
      <c r="F6" s="13">
        <v>1192902.29299</v>
      </c>
      <c r="G6" s="13">
        <f t="shared" si="0"/>
        <v>107.0521040888556</v>
      </c>
      <c r="I6" s="2"/>
      <c r="J6" s="2"/>
    </row>
    <row r="7" spans="1:7" ht="45">
      <c r="A7" s="9" t="s">
        <v>107</v>
      </c>
      <c r="B7" s="10" t="s">
        <v>128</v>
      </c>
      <c r="C7" s="14">
        <v>6153</v>
      </c>
      <c r="D7" s="14">
        <v>4458.93428</v>
      </c>
      <c r="E7" s="14">
        <f aca="true" t="shared" si="1" ref="E7:E69">D7/C7*100</f>
        <v>72.46764635137332</v>
      </c>
      <c r="F7" s="14">
        <v>6746.5508899999995</v>
      </c>
      <c r="G7" s="14">
        <f t="shared" si="0"/>
        <v>66.09205730011178</v>
      </c>
    </row>
    <row r="8" spans="1:7" ht="60">
      <c r="A8" s="9" t="s">
        <v>41</v>
      </c>
      <c r="B8" s="10" t="s">
        <v>114</v>
      </c>
      <c r="C8" s="14">
        <v>88110.8</v>
      </c>
      <c r="D8" s="14">
        <v>61082.95878</v>
      </c>
      <c r="E8" s="14">
        <f t="shared" si="1"/>
        <v>69.32516647221453</v>
      </c>
      <c r="F8" s="14">
        <v>55059.82359</v>
      </c>
      <c r="G8" s="14">
        <f t="shared" si="0"/>
        <v>110.9392562439919</v>
      </c>
    </row>
    <row r="9" spans="1:7" ht="60">
      <c r="A9" s="9" t="s">
        <v>44</v>
      </c>
      <c r="B9" s="10" t="s">
        <v>100</v>
      </c>
      <c r="C9" s="14">
        <v>259600.43881999998</v>
      </c>
      <c r="D9" s="14">
        <v>184119.02009</v>
      </c>
      <c r="E9" s="14">
        <f t="shared" si="1"/>
        <v>70.9240018726098</v>
      </c>
      <c r="F9" s="14">
        <v>145901.93077</v>
      </c>
      <c r="G9" s="14">
        <f t="shared" si="0"/>
        <v>126.19368305704293</v>
      </c>
    </row>
    <row r="10" spans="1:7" ht="15">
      <c r="A10" s="9" t="s">
        <v>102</v>
      </c>
      <c r="B10" s="10" t="s">
        <v>89</v>
      </c>
      <c r="C10" s="14">
        <v>159828.3</v>
      </c>
      <c r="D10" s="14">
        <v>98023.79179</v>
      </c>
      <c r="E10" s="14">
        <f t="shared" si="1"/>
        <v>61.33068536047747</v>
      </c>
      <c r="F10" s="14">
        <v>116277.31343000001</v>
      </c>
      <c r="G10" s="14">
        <f t="shared" si="0"/>
        <v>84.30173427511396</v>
      </c>
    </row>
    <row r="11" spans="1:7" ht="45">
      <c r="A11" s="9" t="s">
        <v>10</v>
      </c>
      <c r="B11" s="10" t="s">
        <v>77</v>
      </c>
      <c r="C11" s="14">
        <v>110852.12740000001</v>
      </c>
      <c r="D11" s="14">
        <v>80606.84748000001</v>
      </c>
      <c r="E11" s="14">
        <f t="shared" si="1"/>
        <v>72.71565225729714</v>
      </c>
      <c r="F11" s="14">
        <v>75306.33403</v>
      </c>
      <c r="G11" s="14">
        <f t="shared" si="0"/>
        <v>107.03860242073189</v>
      </c>
    </row>
    <row r="12" spans="1:7" ht="30">
      <c r="A12" s="9" t="s">
        <v>67</v>
      </c>
      <c r="B12" s="10" t="s">
        <v>64</v>
      </c>
      <c r="C12" s="14">
        <v>33184</v>
      </c>
      <c r="D12" s="14">
        <v>25475.479769999998</v>
      </c>
      <c r="E12" s="14">
        <f t="shared" si="1"/>
        <v>76.77037057015428</v>
      </c>
      <c r="F12" s="14">
        <v>100016.73662000001</v>
      </c>
      <c r="G12" s="14">
        <f t="shared" si="0"/>
        <v>25.471216749243297</v>
      </c>
    </row>
    <row r="13" spans="1:7" ht="15">
      <c r="A13" s="9" t="s">
        <v>62</v>
      </c>
      <c r="B13" s="10" t="s">
        <v>49</v>
      </c>
      <c r="C13" s="14">
        <v>85303.22394</v>
      </c>
      <c r="D13" s="14">
        <v>0</v>
      </c>
      <c r="E13" s="14">
        <f t="shared" si="1"/>
        <v>0</v>
      </c>
      <c r="F13" s="14">
        <v>0</v>
      </c>
      <c r="G13" s="14"/>
    </row>
    <row r="14" spans="1:7" ht="30">
      <c r="A14" s="9" t="s">
        <v>110</v>
      </c>
      <c r="B14" s="10" t="s">
        <v>38</v>
      </c>
      <c r="C14" s="14">
        <v>42635.8</v>
      </c>
      <c r="D14" s="14">
        <v>30797.64</v>
      </c>
      <c r="E14" s="14">
        <f t="shared" si="1"/>
        <v>72.23422569765314</v>
      </c>
      <c r="F14" s="14">
        <v>27830.97</v>
      </c>
      <c r="G14" s="14">
        <f aca="true" t="shared" si="2" ref="G14:G24">D14/F14*100</f>
        <v>110.6595997193055</v>
      </c>
    </row>
    <row r="15" spans="1:7" ht="15">
      <c r="A15" s="9" t="s">
        <v>26</v>
      </c>
      <c r="B15" s="10" t="s">
        <v>30</v>
      </c>
      <c r="C15" s="14">
        <v>5128147.023560001</v>
      </c>
      <c r="D15" s="14">
        <v>792462.3321799999</v>
      </c>
      <c r="E15" s="14">
        <f t="shared" si="1"/>
        <v>15.453190568430042</v>
      </c>
      <c r="F15" s="14">
        <v>665762.6336599999</v>
      </c>
      <c r="G15" s="14">
        <f t="shared" si="2"/>
        <v>119.03076143271576</v>
      </c>
    </row>
    <row r="16" spans="1:7" ht="14.25">
      <c r="A16" s="6" t="s">
        <v>54</v>
      </c>
      <c r="B16" s="7" t="s">
        <v>42</v>
      </c>
      <c r="C16" s="13">
        <f>C17</f>
        <v>46434.139</v>
      </c>
      <c r="D16" s="13">
        <f>D17</f>
        <v>34865.40137</v>
      </c>
      <c r="E16" s="13">
        <f t="shared" si="1"/>
        <v>75.08570659617484</v>
      </c>
      <c r="F16" s="13">
        <v>13857.871630000001</v>
      </c>
      <c r="G16" s="13">
        <f t="shared" si="2"/>
        <v>251.5927575380491</v>
      </c>
    </row>
    <row r="17" spans="1:7" ht="15">
      <c r="A17" s="9" t="s">
        <v>98</v>
      </c>
      <c r="B17" s="10" t="s">
        <v>7</v>
      </c>
      <c r="C17" s="14">
        <v>46434.139</v>
      </c>
      <c r="D17" s="14">
        <v>34865.40137</v>
      </c>
      <c r="E17" s="14">
        <f t="shared" si="1"/>
        <v>75.08570659617484</v>
      </c>
      <c r="F17" s="14">
        <v>13857.871630000001</v>
      </c>
      <c r="G17" s="14">
        <f t="shared" si="2"/>
        <v>251.5927575380491</v>
      </c>
    </row>
    <row r="18" spans="1:10" ht="28.5" customHeight="1">
      <c r="A18" s="6" t="s">
        <v>92</v>
      </c>
      <c r="B18" s="7" t="s">
        <v>65</v>
      </c>
      <c r="C18" s="13">
        <f>SUM(C19:C22)</f>
        <v>695447.34488</v>
      </c>
      <c r="D18" s="13">
        <f>SUM(D19:D22)</f>
        <v>489203.87764</v>
      </c>
      <c r="E18" s="13">
        <f t="shared" si="1"/>
        <v>70.34376955230343</v>
      </c>
      <c r="F18" s="13">
        <v>412578.29118</v>
      </c>
      <c r="G18" s="13">
        <f t="shared" si="2"/>
        <v>118.57237477057893</v>
      </c>
      <c r="I18" s="2"/>
      <c r="J18" s="2"/>
    </row>
    <row r="19" spans="1:7" ht="15">
      <c r="A19" s="9" t="s">
        <v>59</v>
      </c>
      <c r="B19" s="10" t="s">
        <v>22</v>
      </c>
      <c r="C19" s="14">
        <v>81981.186</v>
      </c>
      <c r="D19" s="14">
        <v>56694.54382</v>
      </c>
      <c r="E19" s="14">
        <f t="shared" si="1"/>
        <v>69.15555456833718</v>
      </c>
      <c r="F19" s="14">
        <v>54103.0355</v>
      </c>
      <c r="G19" s="14">
        <f t="shared" si="2"/>
        <v>104.78994994652379</v>
      </c>
    </row>
    <row r="20" spans="1:7" ht="15">
      <c r="A20" s="9" t="s">
        <v>151</v>
      </c>
      <c r="B20" s="10" t="s">
        <v>93</v>
      </c>
      <c r="C20" s="14">
        <v>23690.9</v>
      </c>
      <c r="D20" s="14">
        <v>13926.7837</v>
      </c>
      <c r="E20" s="14">
        <f t="shared" si="1"/>
        <v>58.78537202048043</v>
      </c>
      <c r="F20" s="14">
        <v>11337.04885</v>
      </c>
      <c r="G20" s="14">
        <f t="shared" si="2"/>
        <v>122.84311273828553</v>
      </c>
    </row>
    <row r="21" spans="1:7" ht="60">
      <c r="A21" s="9" t="s">
        <v>150</v>
      </c>
      <c r="B21" s="10" t="s">
        <v>113</v>
      </c>
      <c r="C21" s="14">
        <v>589655.25888</v>
      </c>
      <c r="D21" s="14">
        <v>418557.55012</v>
      </c>
      <c r="E21" s="14">
        <f t="shared" si="1"/>
        <v>70.98343376348657</v>
      </c>
      <c r="F21" s="14">
        <v>347073.20683</v>
      </c>
      <c r="G21" s="14">
        <f t="shared" si="2"/>
        <v>120.59633007771005</v>
      </c>
    </row>
    <row r="22" spans="1:7" ht="15">
      <c r="A22" s="9" t="s">
        <v>31</v>
      </c>
      <c r="B22" s="10" t="s">
        <v>101</v>
      </c>
      <c r="C22" s="14">
        <v>120</v>
      </c>
      <c r="D22" s="14">
        <v>25</v>
      </c>
      <c r="E22" s="14">
        <f t="shared" si="1"/>
        <v>20.833333333333336</v>
      </c>
      <c r="F22" s="14">
        <v>65</v>
      </c>
      <c r="G22" s="14">
        <f t="shared" si="2"/>
        <v>38.46153846153847</v>
      </c>
    </row>
    <row r="23" spans="1:9" ht="14.25">
      <c r="A23" s="6" t="s">
        <v>72</v>
      </c>
      <c r="B23" s="7" t="s">
        <v>91</v>
      </c>
      <c r="C23" s="13">
        <f>SUM(C24:C32)</f>
        <v>16970364.57747</v>
      </c>
      <c r="D23" s="13">
        <f>SUM(D24:D32)</f>
        <v>12842642.98046</v>
      </c>
      <c r="E23" s="13">
        <f t="shared" si="1"/>
        <v>75.67688320326364</v>
      </c>
      <c r="F23" s="13">
        <v>10340223.11961</v>
      </c>
      <c r="G23" s="13">
        <f t="shared" si="2"/>
        <v>124.2008304066884</v>
      </c>
      <c r="I23" s="2"/>
    </row>
    <row r="24" spans="1:10" ht="15">
      <c r="A24" s="9" t="s">
        <v>85</v>
      </c>
      <c r="B24" s="10" t="s">
        <v>78</v>
      </c>
      <c r="C24" s="14">
        <v>309199.11874</v>
      </c>
      <c r="D24" s="14">
        <v>228738.8449</v>
      </c>
      <c r="E24" s="14">
        <f t="shared" si="1"/>
        <v>73.97784503142209</v>
      </c>
      <c r="F24" s="14">
        <v>241947.87966</v>
      </c>
      <c r="G24" s="14">
        <f t="shared" si="2"/>
        <v>94.54054535275856</v>
      </c>
      <c r="I24" s="2"/>
      <c r="J24" s="2"/>
    </row>
    <row r="25" spans="1:7" ht="15">
      <c r="A25" s="9" t="s">
        <v>108</v>
      </c>
      <c r="B25" s="10" t="s">
        <v>46</v>
      </c>
      <c r="C25" s="14">
        <v>1000</v>
      </c>
      <c r="D25" s="14">
        <v>500</v>
      </c>
      <c r="E25" s="14">
        <f t="shared" si="1"/>
        <v>50</v>
      </c>
      <c r="F25" s="14">
        <v>468.1</v>
      </c>
      <c r="G25" s="14"/>
    </row>
    <row r="26" spans="1:7" ht="15">
      <c r="A26" s="9" t="s">
        <v>96</v>
      </c>
      <c r="B26" s="10" t="s">
        <v>34</v>
      </c>
      <c r="C26" s="14">
        <v>1526993.42617</v>
      </c>
      <c r="D26" s="14">
        <v>1254993.4053900002</v>
      </c>
      <c r="E26" s="14">
        <f t="shared" si="1"/>
        <v>82.18721730438425</v>
      </c>
      <c r="F26" s="14">
        <v>818138.53758</v>
      </c>
      <c r="G26" s="14">
        <f>D26/F26*100</f>
        <v>153.3961973117888</v>
      </c>
    </row>
    <row r="27" spans="1:7" ht="15">
      <c r="A27" s="9" t="s">
        <v>35</v>
      </c>
      <c r="B27" s="10" t="s">
        <v>23</v>
      </c>
      <c r="C27" s="14">
        <v>110721.4642</v>
      </c>
      <c r="D27" s="14">
        <v>14271.14</v>
      </c>
      <c r="E27" s="14">
        <f t="shared" si="1"/>
        <v>12.889226224665478</v>
      </c>
      <c r="F27" s="14">
        <v>19824.40784</v>
      </c>
      <c r="G27" s="14"/>
    </row>
    <row r="28" spans="1:7" ht="15">
      <c r="A28" s="9" t="s">
        <v>43</v>
      </c>
      <c r="B28" s="10" t="s">
        <v>12</v>
      </c>
      <c r="C28" s="14">
        <v>344279.88637</v>
      </c>
      <c r="D28" s="14">
        <v>235998.7989</v>
      </c>
      <c r="E28" s="14">
        <f t="shared" si="1"/>
        <v>68.54852933417389</v>
      </c>
      <c r="F28" s="14">
        <v>205883.79211</v>
      </c>
      <c r="G28" s="14">
        <f aca="true" t="shared" si="3" ref="G28:G35">D28/F28*100</f>
        <v>114.62718676461432</v>
      </c>
    </row>
    <row r="29" spans="1:7" ht="15">
      <c r="A29" s="9" t="s">
        <v>45</v>
      </c>
      <c r="B29" s="10" t="s">
        <v>133</v>
      </c>
      <c r="C29" s="14">
        <v>1331077.36051</v>
      </c>
      <c r="D29" s="14">
        <v>842443.36713</v>
      </c>
      <c r="E29" s="14">
        <f t="shared" si="1"/>
        <v>63.2903384974724</v>
      </c>
      <c r="F29" s="14">
        <v>743496.90859</v>
      </c>
      <c r="G29" s="14">
        <f t="shared" si="3"/>
        <v>113.30825419673182</v>
      </c>
    </row>
    <row r="30" spans="1:7" ht="15">
      <c r="A30" s="9" t="s">
        <v>69</v>
      </c>
      <c r="B30" s="10" t="s">
        <v>119</v>
      </c>
      <c r="C30" s="14">
        <v>11790305.35493</v>
      </c>
      <c r="D30" s="14">
        <v>9374922.72001</v>
      </c>
      <c r="E30" s="14">
        <f t="shared" si="1"/>
        <v>79.51382460243039</v>
      </c>
      <c r="F30" s="14">
        <v>7605947.88131</v>
      </c>
      <c r="G30" s="14">
        <f t="shared" si="3"/>
        <v>123.2577828076745</v>
      </c>
    </row>
    <row r="31" spans="1:7" ht="15">
      <c r="A31" s="9" t="s">
        <v>132</v>
      </c>
      <c r="B31" s="10" t="s">
        <v>6</v>
      </c>
      <c r="C31" s="14">
        <v>216711.09</v>
      </c>
      <c r="D31" s="14">
        <v>151083.30768</v>
      </c>
      <c r="E31" s="14">
        <f t="shared" si="1"/>
        <v>69.7164633706563</v>
      </c>
      <c r="F31" s="14">
        <v>135125.78127</v>
      </c>
      <c r="G31" s="14">
        <f t="shared" si="3"/>
        <v>111.80938697265672</v>
      </c>
    </row>
    <row r="32" spans="1:7" ht="30">
      <c r="A32" s="9" t="s">
        <v>5</v>
      </c>
      <c r="B32" s="10" t="s">
        <v>116</v>
      </c>
      <c r="C32" s="14">
        <v>1340076.87655</v>
      </c>
      <c r="D32" s="14">
        <v>739691.39645</v>
      </c>
      <c r="E32" s="14">
        <f t="shared" si="1"/>
        <v>55.19768375933178</v>
      </c>
      <c r="F32" s="14">
        <v>569389.83125</v>
      </c>
      <c r="G32" s="14">
        <f t="shared" si="3"/>
        <v>129.90948482977495</v>
      </c>
    </row>
    <row r="33" spans="1:10" ht="28.5">
      <c r="A33" s="6" t="s">
        <v>130</v>
      </c>
      <c r="B33" s="7" t="s">
        <v>118</v>
      </c>
      <c r="C33" s="13">
        <f>SUM(C34:C37)</f>
        <v>3119448.0627299994</v>
      </c>
      <c r="D33" s="13">
        <f>SUM(D34:D37)</f>
        <v>2169270.0128900004</v>
      </c>
      <c r="E33" s="13">
        <f t="shared" si="1"/>
        <v>69.54018689420184</v>
      </c>
      <c r="F33" s="13">
        <v>2354097.07292</v>
      </c>
      <c r="G33" s="13">
        <f t="shared" si="3"/>
        <v>92.14870694347613</v>
      </c>
      <c r="I33" s="2"/>
      <c r="J33" s="2"/>
    </row>
    <row r="34" spans="1:7" ht="15">
      <c r="A34" s="9" t="s">
        <v>115</v>
      </c>
      <c r="B34" s="10" t="s">
        <v>104</v>
      </c>
      <c r="C34" s="14">
        <v>683434.78652</v>
      </c>
      <c r="D34" s="14">
        <v>544835.4198200001</v>
      </c>
      <c r="E34" s="14">
        <f t="shared" si="1"/>
        <v>79.72017675516084</v>
      </c>
      <c r="F34" s="14">
        <v>888870.02609</v>
      </c>
      <c r="G34" s="14">
        <f t="shared" si="3"/>
        <v>61.29528545547268</v>
      </c>
    </row>
    <row r="35" spans="1:7" ht="15">
      <c r="A35" s="9" t="s">
        <v>103</v>
      </c>
      <c r="B35" s="10" t="s">
        <v>94</v>
      </c>
      <c r="C35" s="14">
        <v>1683922.55526</v>
      </c>
      <c r="D35" s="14">
        <v>1075852.60387</v>
      </c>
      <c r="E35" s="14">
        <f t="shared" si="1"/>
        <v>63.88967239077612</v>
      </c>
      <c r="F35" s="14">
        <v>1158327.23605</v>
      </c>
      <c r="G35" s="14">
        <f t="shared" si="3"/>
        <v>92.87985039001191</v>
      </c>
    </row>
    <row r="36" spans="1:7" ht="15">
      <c r="A36" s="9" t="s">
        <v>18</v>
      </c>
      <c r="B36" s="10" t="s">
        <v>80</v>
      </c>
      <c r="C36" s="14">
        <v>182917.65316</v>
      </c>
      <c r="D36" s="14">
        <v>147435.28808000003</v>
      </c>
      <c r="E36" s="14">
        <f t="shared" si="1"/>
        <v>80.60200069975578</v>
      </c>
      <c r="F36" s="14">
        <v>163849.28499000001</v>
      </c>
      <c r="G36" s="14"/>
    </row>
    <row r="37" spans="1:7" ht="30">
      <c r="A37" s="9" t="s">
        <v>52</v>
      </c>
      <c r="B37" s="10" t="s">
        <v>55</v>
      </c>
      <c r="C37" s="14">
        <v>569173.06779</v>
      </c>
      <c r="D37" s="14">
        <v>401146.70112</v>
      </c>
      <c r="E37" s="14">
        <f t="shared" si="1"/>
        <v>70.47886202303683</v>
      </c>
      <c r="F37" s="14">
        <v>143050.52578999999</v>
      </c>
      <c r="G37" s="14">
        <f>D37/F37*100</f>
        <v>280.4230875102749</v>
      </c>
    </row>
    <row r="38" spans="1:10" ht="14.25">
      <c r="A38" s="6" t="s">
        <v>56</v>
      </c>
      <c r="B38" s="7" t="s">
        <v>13</v>
      </c>
      <c r="C38" s="13">
        <f>SUM(C39:C42)</f>
        <v>1024966.4040699998</v>
      </c>
      <c r="D38" s="13">
        <f>SUM(D39:D42)</f>
        <v>760895.8596699998</v>
      </c>
      <c r="E38" s="13">
        <f t="shared" si="1"/>
        <v>74.23617561010659</v>
      </c>
      <c r="F38" s="13">
        <v>550915.84608</v>
      </c>
      <c r="G38" s="13">
        <f>D38/F38*100</f>
        <v>138.1147166276114</v>
      </c>
      <c r="I38" s="2"/>
      <c r="J38" s="2"/>
    </row>
    <row r="39" spans="1:7" ht="15">
      <c r="A39" s="9" t="s">
        <v>51</v>
      </c>
      <c r="B39" s="10" t="s">
        <v>120</v>
      </c>
      <c r="C39" s="14">
        <v>932725.7826599999</v>
      </c>
      <c r="D39" s="14">
        <v>695081.6089199999</v>
      </c>
      <c r="E39" s="14">
        <f t="shared" si="1"/>
        <v>74.52153911064055</v>
      </c>
      <c r="F39" s="14">
        <v>512882.03959</v>
      </c>
      <c r="G39" s="14"/>
    </row>
    <row r="40" spans="1:7" ht="30">
      <c r="A40" s="9" t="s">
        <v>105</v>
      </c>
      <c r="B40" s="10" t="s">
        <v>106</v>
      </c>
      <c r="C40" s="14">
        <v>23046.2</v>
      </c>
      <c r="D40" s="14">
        <v>16385.71888</v>
      </c>
      <c r="E40" s="14">
        <f t="shared" si="1"/>
        <v>71.0994388662773</v>
      </c>
      <c r="F40" s="14">
        <v>10737.828039999999</v>
      </c>
      <c r="G40" s="14">
        <f>D40/F40*100</f>
        <v>152.59807494551757</v>
      </c>
    </row>
    <row r="41" spans="1:7" ht="30">
      <c r="A41" s="9" t="s">
        <v>81</v>
      </c>
      <c r="B41" s="10" t="s">
        <v>95</v>
      </c>
      <c r="C41" s="14">
        <v>40.1</v>
      </c>
      <c r="D41" s="14">
        <v>40.1</v>
      </c>
      <c r="E41" s="14">
        <f t="shared" si="1"/>
        <v>100</v>
      </c>
      <c r="F41" s="14">
        <v>40.7</v>
      </c>
      <c r="G41" s="14"/>
    </row>
    <row r="42" spans="1:7" ht="30">
      <c r="A42" s="9" t="s">
        <v>24</v>
      </c>
      <c r="B42" s="10" t="s">
        <v>84</v>
      </c>
      <c r="C42" s="14">
        <v>69154.32140999999</v>
      </c>
      <c r="D42" s="14">
        <v>49388.43187</v>
      </c>
      <c r="E42" s="14">
        <f t="shared" si="1"/>
        <v>71.41770877511385</v>
      </c>
      <c r="F42" s="14">
        <v>27255.278449999998</v>
      </c>
      <c r="G42" s="14">
        <f aca="true" t="shared" si="4" ref="G42:G57">D42/F42*100</f>
        <v>181.20685121820873</v>
      </c>
    </row>
    <row r="43" spans="1:10" ht="14.25">
      <c r="A43" s="6" t="s">
        <v>25</v>
      </c>
      <c r="B43" s="7" t="s">
        <v>36</v>
      </c>
      <c r="C43" s="13">
        <f>SUM(C44:C50)</f>
        <v>12657600.15467</v>
      </c>
      <c r="D43" s="13">
        <f>SUM(D44:D50)</f>
        <v>9329963.414740002</v>
      </c>
      <c r="E43" s="13">
        <f t="shared" si="1"/>
        <v>73.71036610994327</v>
      </c>
      <c r="F43" s="13">
        <v>7345045.5857</v>
      </c>
      <c r="G43" s="13">
        <f t="shared" si="4"/>
        <v>127.02390074888604</v>
      </c>
      <c r="I43" s="2"/>
      <c r="J43" s="2"/>
    </row>
    <row r="44" spans="1:7" ht="15">
      <c r="A44" s="9" t="s">
        <v>131</v>
      </c>
      <c r="B44" s="10" t="s">
        <v>28</v>
      </c>
      <c r="C44" s="14">
        <v>2179054.26</v>
      </c>
      <c r="D44" s="14">
        <v>1607727.34875</v>
      </c>
      <c r="E44" s="14">
        <f t="shared" si="1"/>
        <v>73.78096903149168</v>
      </c>
      <c r="F44" s="14">
        <v>1394983.92724</v>
      </c>
      <c r="G44" s="14">
        <f t="shared" si="4"/>
        <v>115.25060019371809</v>
      </c>
    </row>
    <row r="45" spans="1:7" ht="15">
      <c r="A45" s="9" t="s">
        <v>76</v>
      </c>
      <c r="B45" s="10" t="s">
        <v>14</v>
      </c>
      <c r="C45" s="14">
        <v>7857538.69004</v>
      </c>
      <c r="D45" s="14">
        <v>5806969.4346</v>
      </c>
      <c r="E45" s="14">
        <f t="shared" si="1"/>
        <v>73.90316056554396</v>
      </c>
      <c r="F45" s="14">
        <v>4374132.09186</v>
      </c>
      <c r="G45" s="14">
        <f t="shared" si="4"/>
        <v>132.75706614819487</v>
      </c>
    </row>
    <row r="46" spans="1:7" ht="15">
      <c r="A46" s="9" t="s">
        <v>121</v>
      </c>
      <c r="B46" s="10" t="s">
        <v>0</v>
      </c>
      <c r="C46" s="14">
        <v>464415.5176</v>
      </c>
      <c r="D46" s="14">
        <v>381600.73214</v>
      </c>
      <c r="E46" s="14">
        <f t="shared" si="1"/>
        <v>82.16795470401827</v>
      </c>
      <c r="F46" s="14">
        <v>245548.16545</v>
      </c>
      <c r="G46" s="14">
        <f t="shared" si="4"/>
        <v>155.40769015344316</v>
      </c>
    </row>
    <row r="47" spans="1:7" ht="15">
      <c r="A47" s="9" t="s">
        <v>37</v>
      </c>
      <c r="B47" s="10" t="s">
        <v>125</v>
      </c>
      <c r="C47" s="14">
        <v>1293345.067</v>
      </c>
      <c r="D47" s="14">
        <v>966125.4930199999</v>
      </c>
      <c r="E47" s="14">
        <f t="shared" si="1"/>
        <v>74.69974701036223</v>
      </c>
      <c r="F47" s="14">
        <v>927109.62638</v>
      </c>
      <c r="G47" s="14">
        <f t="shared" si="4"/>
        <v>104.20833367811547</v>
      </c>
    </row>
    <row r="48" spans="1:7" ht="30">
      <c r="A48" s="9" t="s">
        <v>82</v>
      </c>
      <c r="B48" s="10" t="s">
        <v>111</v>
      </c>
      <c r="C48" s="14">
        <v>37625.8</v>
      </c>
      <c r="D48" s="14">
        <v>21108.34365</v>
      </c>
      <c r="E48" s="14">
        <f t="shared" si="1"/>
        <v>56.100717194053004</v>
      </c>
      <c r="F48" s="14">
        <v>19515.73429</v>
      </c>
      <c r="G48" s="14">
        <f t="shared" si="4"/>
        <v>108.16064277333423</v>
      </c>
    </row>
    <row r="49" spans="1:7" ht="15">
      <c r="A49" s="9" t="s">
        <v>134</v>
      </c>
      <c r="B49" s="10" t="s">
        <v>86</v>
      </c>
      <c r="C49" s="14">
        <v>279390.92735</v>
      </c>
      <c r="D49" s="14">
        <v>156753.90024000002</v>
      </c>
      <c r="E49" s="14">
        <f t="shared" si="1"/>
        <v>56.10557999388093</v>
      </c>
      <c r="F49" s="14">
        <v>87756.25978000001</v>
      </c>
      <c r="G49" s="14">
        <f t="shared" si="4"/>
        <v>178.62418092221935</v>
      </c>
    </row>
    <row r="50" spans="1:7" ht="15">
      <c r="A50" s="9" t="s">
        <v>27</v>
      </c>
      <c r="B50" s="10" t="s">
        <v>60</v>
      </c>
      <c r="C50" s="14">
        <v>546229.8926799999</v>
      </c>
      <c r="D50" s="14">
        <v>389678.16234</v>
      </c>
      <c r="E50" s="14">
        <f t="shared" si="1"/>
        <v>71.33958934911068</v>
      </c>
      <c r="F50" s="14">
        <v>295999.7807</v>
      </c>
      <c r="G50" s="14">
        <f t="shared" si="4"/>
        <v>131.64812535281717</v>
      </c>
    </row>
    <row r="51" spans="1:10" ht="14.25">
      <c r="A51" s="6" t="s">
        <v>112</v>
      </c>
      <c r="B51" s="7" t="s">
        <v>57</v>
      </c>
      <c r="C51" s="13">
        <f>SUM(C52:C53)</f>
        <v>1633651.54215</v>
      </c>
      <c r="D51" s="13">
        <f>SUM(D52:D53)</f>
        <v>1181124.47683</v>
      </c>
      <c r="E51" s="13">
        <f t="shared" si="1"/>
        <v>72.29965793534878</v>
      </c>
      <c r="F51" s="13">
        <v>960141.2348999999</v>
      </c>
      <c r="G51" s="13">
        <f t="shared" si="4"/>
        <v>123.01570163820908</v>
      </c>
      <c r="I51" s="2"/>
      <c r="J51" s="2"/>
    </row>
    <row r="52" spans="1:7" ht="15">
      <c r="A52" s="9" t="s">
        <v>83</v>
      </c>
      <c r="B52" s="10" t="s">
        <v>48</v>
      </c>
      <c r="C52" s="14">
        <v>1579408.2341500001</v>
      </c>
      <c r="D52" s="14">
        <v>1142770.32938</v>
      </c>
      <c r="E52" s="14">
        <f t="shared" si="1"/>
        <v>72.3543352928644</v>
      </c>
      <c r="F52" s="14">
        <v>925341.92278</v>
      </c>
      <c r="G52" s="14">
        <f t="shared" si="4"/>
        <v>123.49708807602502</v>
      </c>
    </row>
    <row r="53" spans="1:7" ht="30">
      <c r="A53" s="9" t="s">
        <v>39</v>
      </c>
      <c r="B53" s="10" t="s">
        <v>17</v>
      </c>
      <c r="C53" s="14">
        <v>54243.308</v>
      </c>
      <c r="D53" s="14">
        <v>38354.147450000004</v>
      </c>
      <c r="E53" s="14">
        <f t="shared" si="1"/>
        <v>70.70761143475985</v>
      </c>
      <c r="F53" s="14">
        <v>34799.312119999995</v>
      </c>
      <c r="G53" s="14">
        <f t="shared" si="4"/>
        <v>110.21524597308623</v>
      </c>
    </row>
    <row r="54" spans="1:10" ht="14.25">
      <c r="A54" s="6" t="s">
        <v>79</v>
      </c>
      <c r="B54" s="7" t="s">
        <v>88</v>
      </c>
      <c r="C54" s="13">
        <f>SUM(C55:C59)</f>
        <v>3880730.9050399996</v>
      </c>
      <c r="D54" s="13">
        <f>SUM(D55:D59)</f>
        <v>2793619.3032</v>
      </c>
      <c r="E54" s="13">
        <f t="shared" si="1"/>
        <v>71.9869367796633</v>
      </c>
      <c r="F54" s="13">
        <v>2528767.5964499996</v>
      </c>
      <c r="G54" s="13">
        <f t="shared" si="4"/>
        <v>110.47354874057274</v>
      </c>
      <c r="I54" s="2"/>
      <c r="J54" s="2"/>
    </row>
    <row r="55" spans="1:7" ht="15">
      <c r="A55" s="9" t="s">
        <v>74</v>
      </c>
      <c r="B55" s="10" t="s">
        <v>71</v>
      </c>
      <c r="C55" s="14">
        <v>1569855.36349</v>
      </c>
      <c r="D55" s="14">
        <v>1042962.92638</v>
      </c>
      <c r="E55" s="14">
        <f t="shared" si="1"/>
        <v>66.43688015062438</v>
      </c>
      <c r="F55" s="14">
        <v>1087982.3898800001</v>
      </c>
      <c r="G55" s="14">
        <f t="shared" si="4"/>
        <v>95.86211468873447</v>
      </c>
    </row>
    <row r="56" spans="1:7" ht="15">
      <c r="A56" s="9" t="s">
        <v>2</v>
      </c>
      <c r="B56" s="10" t="s">
        <v>61</v>
      </c>
      <c r="C56" s="14">
        <v>336689.89664</v>
      </c>
      <c r="D56" s="14">
        <v>239567.71127</v>
      </c>
      <c r="E56" s="14">
        <f t="shared" si="1"/>
        <v>71.15381651209859</v>
      </c>
      <c r="F56" s="14">
        <v>156608.4912</v>
      </c>
      <c r="G56" s="14">
        <f t="shared" si="4"/>
        <v>152.97236403615898</v>
      </c>
    </row>
    <row r="57" spans="1:7" ht="15">
      <c r="A57" s="9" t="s">
        <v>146</v>
      </c>
      <c r="B57" s="10" t="s">
        <v>145</v>
      </c>
      <c r="C57" s="14">
        <v>7900</v>
      </c>
      <c r="D57" s="14">
        <v>771.743</v>
      </c>
      <c r="E57" s="14">
        <f t="shared" si="1"/>
        <v>9.768898734177215</v>
      </c>
      <c r="F57" s="14">
        <v>1158.772</v>
      </c>
      <c r="G57" s="14">
        <f t="shared" si="4"/>
        <v>66.60007318091911</v>
      </c>
    </row>
    <row r="58" spans="1:7" ht="31.5" customHeight="1">
      <c r="A58" s="9" t="s">
        <v>70</v>
      </c>
      <c r="B58" s="10" t="s">
        <v>21</v>
      </c>
      <c r="C58" s="14">
        <v>95508.9</v>
      </c>
      <c r="D58" s="14">
        <v>80181.55668000001</v>
      </c>
      <c r="E58" s="14">
        <f t="shared" si="1"/>
        <v>83.9519214230297</v>
      </c>
      <c r="F58" s="14">
        <v>40163.8099</v>
      </c>
      <c r="G58" s="14">
        <f aca="true" t="shared" si="5" ref="G58:G69">D58/F58*100</f>
        <v>199.63633151246444</v>
      </c>
    </row>
    <row r="59" spans="1:7" ht="15">
      <c r="A59" s="9" t="s">
        <v>124</v>
      </c>
      <c r="B59" s="10" t="s">
        <v>117</v>
      </c>
      <c r="C59" s="14">
        <v>1870776.7449100001</v>
      </c>
      <c r="D59" s="14">
        <v>1430135.3658699999</v>
      </c>
      <c r="E59" s="14">
        <f t="shared" si="1"/>
        <v>76.44607352326273</v>
      </c>
      <c r="F59" s="14">
        <v>1242854.13347</v>
      </c>
      <c r="G59" s="14">
        <f t="shared" si="5"/>
        <v>115.06864139214133</v>
      </c>
    </row>
    <row r="60" spans="1:10" ht="14.25">
      <c r="A60" s="6" t="s">
        <v>127</v>
      </c>
      <c r="B60" s="7" t="s">
        <v>1</v>
      </c>
      <c r="C60" s="13">
        <f>SUM(C61:C65)</f>
        <v>11572612.396739999</v>
      </c>
      <c r="D60" s="13">
        <f>SUM(D61:D65)</f>
        <v>8530445.87889</v>
      </c>
      <c r="E60" s="13">
        <f t="shared" si="1"/>
        <v>73.71236144825022</v>
      </c>
      <c r="F60" s="13">
        <v>8566293.76375</v>
      </c>
      <c r="G60" s="13">
        <f t="shared" si="5"/>
        <v>99.58152398401631</v>
      </c>
      <c r="I60" s="2"/>
      <c r="J60" s="2"/>
    </row>
    <row r="61" spans="1:7" ht="15">
      <c r="A61" s="9" t="s">
        <v>53</v>
      </c>
      <c r="B61" s="10" t="s">
        <v>122</v>
      </c>
      <c r="C61" s="14">
        <v>145815.6</v>
      </c>
      <c r="D61" s="14">
        <v>109933.3512</v>
      </c>
      <c r="E61" s="14">
        <f t="shared" si="1"/>
        <v>75.39203706599294</v>
      </c>
      <c r="F61" s="14">
        <v>104548.64055</v>
      </c>
      <c r="G61" s="14">
        <f t="shared" si="5"/>
        <v>105.15043583701578</v>
      </c>
    </row>
    <row r="62" spans="1:7" ht="15">
      <c r="A62" s="9" t="s">
        <v>3</v>
      </c>
      <c r="B62" s="10" t="s">
        <v>109</v>
      </c>
      <c r="C62" s="14">
        <v>1888878.122</v>
      </c>
      <c r="D62" s="14">
        <v>1187787.7751300002</v>
      </c>
      <c r="E62" s="14">
        <f t="shared" si="1"/>
        <v>62.88324065463448</v>
      </c>
      <c r="F62" s="14">
        <v>666615.12289</v>
      </c>
      <c r="G62" s="14">
        <f t="shared" si="5"/>
        <v>178.18194252487734</v>
      </c>
    </row>
    <row r="63" spans="1:7" ht="15">
      <c r="A63" s="9" t="s">
        <v>11</v>
      </c>
      <c r="B63" s="10" t="s">
        <v>97</v>
      </c>
      <c r="C63" s="14">
        <v>6450062.57629</v>
      </c>
      <c r="D63" s="14">
        <v>4826704.79151</v>
      </c>
      <c r="E63" s="14">
        <f t="shared" si="1"/>
        <v>74.83190642603445</v>
      </c>
      <c r="F63" s="14">
        <v>4291269.28003</v>
      </c>
      <c r="G63" s="14">
        <f t="shared" si="5"/>
        <v>112.47732259477917</v>
      </c>
    </row>
    <row r="64" spans="1:7" ht="15">
      <c r="A64" s="9" t="s">
        <v>33</v>
      </c>
      <c r="B64" s="10" t="s">
        <v>87</v>
      </c>
      <c r="C64" s="14">
        <v>2606735.54127</v>
      </c>
      <c r="D64" s="14">
        <v>2085280.19654</v>
      </c>
      <c r="E64" s="14">
        <f t="shared" si="1"/>
        <v>79.99584781523532</v>
      </c>
      <c r="F64" s="14">
        <v>3330943.90275</v>
      </c>
      <c r="G64" s="14">
        <f t="shared" si="5"/>
        <v>62.60328175501274</v>
      </c>
    </row>
    <row r="65" spans="1:7" ht="15">
      <c r="A65" s="9" t="s">
        <v>9</v>
      </c>
      <c r="B65" s="10" t="s">
        <v>58</v>
      </c>
      <c r="C65" s="14">
        <v>481120.55718</v>
      </c>
      <c r="D65" s="14">
        <v>320739.76451</v>
      </c>
      <c r="E65" s="14">
        <f t="shared" si="1"/>
        <v>66.66515486055249</v>
      </c>
      <c r="F65" s="14">
        <v>172916.81753</v>
      </c>
      <c r="G65" s="14">
        <f t="shared" si="5"/>
        <v>185.48789475283607</v>
      </c>
    </row>
    <row r="66" spans="1:10" ht="14.25">
      <c r="A66" s="6" t="s">
        <v>19</v>
      </c>
      <c r="B66" s="7" t="s">
        <v>29</v>
      </c>
      <c r="C66" s="13">
        <f>SUM(C67:C70)</f>
        <v>733677.47872</v>
      </c>
      <c r="D66" s="13">
        <f>SUM(D67:D70)</f>
        <v>452226.70132000005</v>
      </c>
      <c r="E66" s="13">
        <f t="shared" si="1"/>
        <v>61.6383512424248</v>
      </c>
      <c r="F66" s="13">
        <v>596080.62772</v>
      </c>
      <c r="G66" s="13">
        <f t="shared" si="5"/>
        <v>75.86669995462876</v>
      </c>
      <c r="I66" s="2"/>
      <c r="J66" s="2"/>
    </row>
    <row r="67" spans="1:7" ht="15">
      <c r="A67" s="9" t="s">
        <v>73</v>
      </c>
      <c r="B67" s="10" t="s">
        <v>15</v>
      </c>
      <c r="C67" s="14">
        <v>416313.98482</v>
      </c>
      <c r="D67" s="14">
        <v>259121.92853</v>
      </c>
      <c r="E67" s="14">
        <f t="shared" si="1"/>
        <v>62.2419466984842</v>
      </c>
      <c r="F67" s="14">
        <v>311788.11665</v>
      </c>
      <c r="G67" s="14">
        <f t="shared" si="5"/>
        <v>83.10834014911454</v>
      </c>
    </row>
    <row r="68" spans="1:7" ht="15">
      <c r="A68" s="9" t="s">
        <v>66</v>
      </c>
      <c r="B68" s="10" t="s">
        <v>4</v>
      </c>
      <c r="C68" s="14">
        <v>93897.46794</v>
      </c>
      <c r="D68" s="14">
        <v>68921.42179000001</v>
      </c>
      <c r="E68" s="14">
        <f t="shared" si="1"/>
        <v>73.400724537152</v>
      </c>
      <c r="F68" s="14">
        <v>235590.21058</v>
      </c>
      <c r="G68" s="14">
        <f t="shared" si="5"/>
        <v>29.254790180085248</v>
      </c>
    </row>
    <row r="69" spans="1:7" ht="15">
      <c r="A69" s="9" t="s">
        <v>90</v>
      </c>
      <c r="B69" s="10" t="s">
        <v>126</v>
      </c>
      <c r="C69" s="14">
        <v>183092.90896</v>
      </c>
      <c r="D69" s="14">
        <v>94965.67817</v>
      </c>
      <c r="E69" s="14">
        <f t="shared" si="1"/>
        <v>51.867480127669495</v>
      </c>
      <c r="F69" s="14">
        <v>13009.09</v>
      </c>
      <c r="G69" s="14">
        <f t="shared" si="5"/>
        <v>729.9947818794398</v>
      </c>
    </row>
    <row r="70" spans="1:7" ht="30">
      <c r="A70" s="9" t="s">
        <v>8</v>
      </c>
      <c r="B70" s="10" t="s">
        <v>99</v>
      </c>
      <c r="C70" s="14">
        <v>40373.117</v>
      </c>
      <c r="D70" s="14">
        <v>29217.67283</v>
      </c>
      <c r="E70" s="14">
        <f aca="true" t="shared" si="6" ref="E70:E79">D70/C70*100</f>
        <v>72.3691282741434</v>
      </c>
      <c r="F70" s="14">
        <v>35693.210490000005</v>
      </c>
      <c r="G70" s="14">
        <f aca="true" t="shared" si="7" ref="G70:G79">D70/F70*100</f>
        <v>81.8577887191901</v>
      </c>
    </row>
    <row r="71" spans="1:10" ht="15.75" customHeight="1">
      <c r="A71" s="6" t="s">
        <v>123</v>
      </c>
      <c r="B71" s="7" t="s">
        <v>50</v>
      </c>
      <c r="C71" s="13">
        <f>SUM(C72:C73)</f>
        <v>123765.1</v>
      </c>
      <c r="D71" s="13">
        <f>SUM(D72:D73)</f>
        <v>90920.98975</v>
      </c>
      <c r="E71" s="13">
        <f t="shared" si="6"/>
        <v>73.46254295435465</v>
      </c>
      <c r="F71" s="13">
        <v>87934.31881999999</v>
      </c>
      <c r="G71" s="13">
        <f t="shared" si="7"/>
        <v>103.3964792928159</v>
      </c>
      <c r="I71" s="2"/>
      <c r="J71" s="2"/>
    </row>
    <row r="72" spans="1:7" ht="15">
      <c r="A72" s="9" t="s">
        <v>68</v>
      </c>
      <c r="B72" s="10" t="s">
        <v>40</v>
      </c>
      <c r="C72" s="14">
        <v>63597</v>
      </c>
      <c r="D72" s="14">
        <v>47098.413609999996</v>
      </c>
      <c r="E72" s="14">
        <f t="shared" si="6"/>
        <v>74.0576027328333</v>
      </c>
      <c r="F72" s="14">
        <v>50592.81998</v>
      </c>
      <c r="G72" s="14">
        <f t="shared" si="7"/>
        <v>93.09307848152882</v>
      </c>
    </row>
    <row r="73" spans="1:7" ht="15">
      <c r="A73" s="9" t="s">
        <v>129</v>
      </c>
      <c r="B73" s="10" t="s">
        <v>32</v>
      </c>
      <c r="C73" s="14">
        <v>60168.1</v>
      </c>
      <c r="D73" s="14">
        <v>43822.57614</v>
      </c>
      <c r="E73" s="14">
        <f t="shared" si="6"/>
        <v>72.83357151048479</v>
      </c>
      <c r="F73" s="14">
        <v>37341.49884</v>
      </c>
      <c r="G73" s="14">
        <f t="shared" si="7"/>
        <v>117.35623234560018</v>
      </c>
    </row>
    <row r="74" spans="1:7" ht="27.75" customHeight="1">
      <c r="A74" s="6" t="s">
        <v>148</v>
      </c>
      <c r="B74" s="7" t="s">
        <v>75</v>
      </c>
      <c r="C74" s="13">
        <f>C75</f>
        <v>133172.78204000002</v>
      </c>
      <c r="D74" s="13">
        <f>D75</f>
        <v>64320</v>
      </c>
      <c r="E74" s="13">
        <f t="shared" si="6"/>
        <v>48.298157487376606</v>
      </c>
      <c r="F74" s="13">
        <v>214483.16694</v>
      </c>
      <c r="G74" s="13">
        <f t="shared" si="7"/>
        <v>29.988367347258084</v>
      </c>
    </row>
    <row r="75" spans="1:7" ht="30">
      <c r="A75" s="9" t="s">
        <v>149</v>
      </c>
      <c r="B75" s="10" t="s">
        <v>63</v>
      </c>
      <c r="C75" s="14">
        <v>133172.78204000002</v>
      </c>
      <c r="D75" s="14">
        <v>64320</v>
      </c>
      <c r="E75" s="14">
        <f t="shared" si="6"/>
        <v>48.298157487376606</v>
      </c>
      <c r="F75" s="14">
        <v>214483.16694</v>
      </c>
      <c r="G75" s="14">
        <f t="shared" si="7"/>
        <v>29.988367347258084</v>
      </c>
    </row>
    <row r="76" spans="1:10" s="1" customFormat="1" ht="44.25" customHeight="1">
      <c r="A76" s="6" t="s">
        <v>138</v>
      </c>
      <c r="B76" s="7" t="s">
        <v>137</v>
      </c>
      <c r="C76" s="13">
        <f>SUM(C77:C79)</f>
        <v>2534413.9125500005</v>
      </c>
      <c r="D76" s="13">
        <f>SUM(D77:D79)</f>
        <v>1666439.2403700002</v>
      </c>
      <c r="E76" s="13">
        <f t="shared" si="6"/>
        <v>65.7524499892487</v>
      </c>
      <c r="F76" s="13">
        <v>1898908.77802</v>
      </c>
      <c r="G76" s="13">
        <f t="shared" si="7"/>
        <v>87.75773010579282</v>
      </c>
      <c r="H76" s="8"/>
      <c r="I76" s="4"/>
      <c r="J76" s="4"/>
    </row>
    <row r="77" spans="1:7" ht="45">
      <c r="A77" s="9" t="s">
        <v>140</v>
      </c>
      <c r="B77" s="10" t="s">
        <v>139</v>
      </c>
      <c r="C77" s="14">
        <v>1350344.1</v>
      </c>
      <c r="D77" s="14">
        <v>1031838.8</v>
      </c>
      <c r="E77" s="14">
        <f t="shared" si="6"/>
        <v>76.41302687218761</v>
      </c>
      <c r="F77" s="14">
        <v>823058.693</v>
      </c>
      <c r="G77" s="14">
        <f t="shared" si="7"/>
        <v>125.36636922441204</v>
      </c>
    </row>
    <row r="78" spans="1:7" ht="15">
      <c r="A78" s="9" t="s">
        <v>142</v>
      </c>
      <c r="B78" s="10" t="s">
        <v>141</v>
      </c>
      <c r="C78" s="14">
        <v>830289.06999</v>
      </c>
      <c r="D78" s="14">
        <v>383444.78362</v>
      </c>
      <c r="E78" s="14">
        <f t="shared" si="6"/>
        <v>46.1820825395929</v>
      </c>
      <c r="F78" s="14">
        <v>913770.0516</v>
      </c>
      <c r="G78" s="14">
        <f t="shared" si="7"/>
        <v>41.96294056131441</v>
      </c>
    </row>
    <row r="79" spans="1:7" ht="30">
      <c r="A79" s="9" t="s">
        <v>144</v>
      </c>
      <c r="B79" s="10" t="s">
        <v>143</v>
      </c>
      <c r="C79" s="14">
        <v>353780.74256</v>
      </c>
      <c r="D79" s="14">
        <v>251155.65675</v>
      </c>
      <c r="E79" s="14">
        <f t="shared" si="6"/>
        <v>70.99189597845475</v>
      </c>
      <c r="F79" s="14">
        <v>162080.03342</v>
      </c>
      <c r="G79" s="14">
        <f t="shared" si="7"/>
        <v>154.9578016800979</v>
      </c>
    </row>
  </sheetData>
  <sheetProtection/>
  <mergeCells count="2">
    <mergeCell ref="A2:G2"/>
    <mergeCell ref="A3:G3"/>
  </mergeCells>
  <printOptions horizontalCentered="1"/>
  <pageMargins left="0.7086614173228347" right="0.31496062992125984" top="0.38" bottom="0.35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Кудыкова Елена Александровна</dc:creator>
  <cp:keywords/>
  <dc:description/>
  <cp:lastModifiedBy>MF-SerIA</cp:lastModifiedBy>
  <cp:lastPrinted>2022-06-24T08:40:59Z</cp:lastPrinted>
  <dcterms:created xsi:type="dcterms:W3CDTF">2019-11-20T10:38:00Z</dcterms:created>
  <dcterms:modified xsi:type="dcterms:W3CDTF">2023-11-08T12:46:40Z</dcterms:modified>
  <cp:category/>
  <cp:version/>
  <cp:contentType/>
  <cp:contentStatus/>
</cp:coreProperties>
</file>