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<sst xmlns="http://schemas.openxmlformats.org/spreadsheetml/2006/main" count="277" uniqueCount="132">
  <si>
    <t>Приложение № 4</t>
  </si>
  <si>
    <t xml:space="preserve"> к муниципальной программе "Развитие культуры, физической культуры и спорта,туризма  и средств массовой информации в Мари-Турекском муниципальном районе на 2017-2025 годы".</t>
  </si>
  <si>
    <r>
      <rPr>
        <b/>
        <sz val="14"/>
        <color indexed="8"/>
        <rFont val="Calibri"/>
        <family val="2"/>
      </rPr>
      <t>Ресурсное обеспечение</t>
    </r>
    <r>
      <rPr>
        <sz val="11"/>
        <color indexed="8"/>
        <rFont val="Calibri"/>
        <family val="2"/>
      </rPr>
      <t xml:space="preserve">  </t>
    </r>
    <r>
      <rPr>
        <b/>
        <sz val="14"/>
        <color indexed="8"/>
        <rFont val="Calibri"/>
        <family val="2"/>
      </rPr>
      <t>реализации муниципальной программы "Развитие культуры, физической культуры и спорта,туризма и средств массовой информации в  Мари-Турекском муниципальном районе на 2017-2025 годы"</t>
    </r>
  </si>
  <si>
    <t>статус</t>
  </si>
  <si>
    <t>Наименование муниципальной программы, подпрограммы, основного мероприятия</t>
  </si>
  <si>
    <t>Ответственный исполнитель</t>
  </si>
  <si>
    <t>Код бюджетной классификации</t>
  </si>
  <si>
    <t>Расходы (тыс. руб.) по годам</t>
  </si>
  <si>
    <t>ГРБС</t>
  </si>
  <si>
    <t>РзПР</t>
  </si>
  <si>
    <t>ЦСР</t>
  </si>
  <si>
    <t>ВР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</si>
  <si>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</si>
  <si>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</si>
  <si>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</si>
  <si>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</si>
  <si>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</si>
  <si>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</si>
  <si>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</si>
  <si>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</si>
  <si>
    <t>2025 г.</t>
  </si>
  <si>
    <t>Муниципальная программа</t>
  </si>
  <si>
    <t>Развитие культуры, физической культуры и спорта,туризма и средств массовой информации в Мари-Турекском муниципальном районе на 2017-2025 годы</t>
  </si>
  <si>
    <t>Отдел культуры, физической культуры и спорта администрации Мари-Турекского муниципального района</t>
  </si>
  <si>
    <t>000</t>
  </si>
  <si>
    <t>0000</t>
  </si>
  <si>
    <t>0200000</t>
  </si>
  <si>
    <t>Подпрограмма 1</t>
  </si>
  <si>
    <t>Обеспечение функционирования  и развития системы культуры в Мари-Турекском муниципальном районе</t>
  </si>
  <si>
    <t>957</t>
  </si>
  <si>
    <t>Основное мероприятие</t>
  </si>
  <si>
    <t>Развитие художественного образования</t>
  </si>
  <si>
    <t>Муниципальное бюджетное  учреждение дополнительного образования  "Детская школа искусств п.Мари-Турек"</t>
  </si>
  <si>
    <t>0703</t>
  </si>
  <si>
    <t>Развитие деятельности учреждения дополнительного образования</t>
  </si>
  <si>
    <t>611</t>
  </si>
  <si>
    <t>Государственная поддержка отрасли культуры</t>
  </si>
  <si>
    <t>612</t>
  </si>
  <si>
    <t>Повышение квалификации, профессиональная переподготовка муниципальных служащих</t>
  </si>
  <si>
    <t>0705</t>
  </si>
  <si>
    <t>0610229820</t>
  </si>
  <si>
    <t>Поддержка и развитие деятельности культурно-досуговых учреждений</t>
  </si>
  <si>
    <t>Муниципальное бюджетное учреждение культуры "Мари-Турекская межпоселенческая централизованная клубная система"</t>
  </si>
  <si>
    <t>0801</t>
  </si>
  <si>
    <t>Развитие  деятельности культурно-досуговых учреждений</t>
  </si>
  <si>
    <t>0210229260</t>
  </si>
  <si>
    <t>Поощрение за достижение показателей деятельности органов исполнительной власти субъектов Российской Федерации</t>
  </si>
  <si>
    <t>0210255490</t>
  </si>
  <si>
    <t>Инвестиции и капитальные вложения в сферу культуры</t>
  </si>
  <si>
    <t>464</t>
  </si>
  <si>
    <t>Субсидия бюджетам муниципальных районов на поддержку отрасли культуры</t>
  </si>
  <si>
    <t>Государственная поддержка лучших работников сельских учреждений культуры "Творческие люди"</t>
  </si>
  <si>
    <t>021A255190</t>
  </si>
  <si>
    <t>Субсидии на приобретение основных средств</t>
  </si>
  <si>
    <t>02102R5580</t>
  </si>
  <si>
    <t>Субсидии на реализацию мероприятий федеральной целевой программы "Культура России (2012-2018 годы)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</si>
  <si>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</si>
  <si>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02102L4670</t>
  </si>
  <si>
    <t>Субсидии на поддержку отрасли культуры на мероприятия в рамках федерального проекта "Обеспечение качественно нового уровня развития инфраструктуры культуры",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</t>
  </si>
  <si>
    <t>021A155190</t>
  </si>
  <si>
    <t>Капитальный ремонт культурно-досуговых учреждений в сельской местности</t>
  </si>
  <si>
    <t>021А155196</t>
  </si>
  <si>
    <t>Мероприятия на грант главы администрации Мари-Турекского муниципального района в области физической культуры и спорта</t>
  </si>
  <si>
    <t>0230129450</t>
  </si>
  <si>
    <t>Поддержка и развитие музейного дела</t>
  </si>
  <si>
    <t>Муниципальное бюджетное учреждение культуры "Краеведческий музей им.В.П.Мосолова"</t>
  </si>
  <si>
    <t>Развитие деятельности музея</t>
  </si>
  <si>
    <t>Поддержка и развитие библиотечного дела</t>
  </si>
  <si>
    <t>Муниципальное бюджетное учреждение культуры Мари-Турекская межпоселенческая центральная библиотека</t>
  </si>
  <si>
    <t>Развитие деятельности библиотек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</si>
  <si>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</si>
  <si>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02104L5190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</si>
  <si>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</si>
  <si>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</si>
  <si>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Подпрограмма 2</t>
  </si>
  <si>
    <t>Поддержка и развитие средств массовой информации в Мари-Турекском муниципальном районе</t>
  </si>
  <si>
    <t>Муниципальное автономное учреждение "Редакция Мари-Турекская районная газета "Знамя"</t>
  </si>
  <si>
    <t>1202</t>
  </si>
  <si>
    <t>Мероприятия по развитию средств массовой информации</t>
  </si>
  <si>
    <t>Подпрограмма 3</t>
  </si>
  <si>
    <t>Развитие средств массовой информации</t>
  </si>
  <si>
    <t>621</t>
  </si>
  <si>
    <t>Развитие массового спорта, организация пропаганды спорта в Мари-Турекском муниципальном районе</t>
  </si>
  <si>
    <t>1102</t>
  </si>
  <si>
    <t xml:space="preserve">Мероприятия по развитию массового спорта, организация пропаганды спорта </t>
  </si>
  <si>
    <t>проведение спортивно-массовых мероприятий</t>
  </si>
  <si>
    <t>244</t>
  </si>
  <si>
    <t>Подпрограмма 4</t>
  </si>
  <si>
    <t>350</t>
  </si>
  <si>
    <t>Развитие туризма в муниципальном образовании "Мари-Турекский муниципальный район"</t>
  </si>
  <si>
    <t>Отдел культуры, физической культуры и спорта администрации муниципального образования "Мари-Турекский муниципальный район"</t>
  </si>
  <si>
    <t>0412</t>
  </si>
  <si>
    <t>Мероприятия по развитию туризма</t>
  </si>
  <si>
    <t>Подпрограмма 5</t>
  </si>
  <si>
    <t xml:space="preserve">Развитие туризма </t>
  </si>
  <si>
    <t>Обеспечение реализации муниципальной программы "Развитие культуры, физической культуры и спорта, туризма и средств массовой информации в Мари-Турекском муниципальном районе на 2017-2025 годы"</t>
  </si>
  <si>
    <t>Обеспечение деятельности по осуществлению общих функций органа местного самоуправления</t>
  </si>
  <si>
    <t>Расходы на обеспечение выполнения функций органов местного самоуправления</t>
  </si>
  <si>
    <t>0104</t>
  </si>
  <si>
    <t>0250155500</t>
  </si>
  <si>
    <t xml:space="preserve"> </t>
  </si>
  <si>
    <t>Дотации(гранты) бюджетам муниципальных районов  за достижение показателей деятельности органов местного самоуправления для поощрения муниципальных управленческих команд</t>
  </si>
  <si>
    <t>0250129650</t>
  </si>
  <si>
    <t xml:space="preserve">Расходы на обеспечение деятельности централизованных бухгалтерий, структурных подразделений </t>
  </si>
  <si>
    <t>0804</t>
  </si>
  <si>
    <t>0210255190</t>
  </si>
  <si>
    <t>0210000000</t>
  </si>
  <si>
    <t>0210100000</t>
  </si>
  <si>
    <t>0210129270</t>
  </si>
  <si>
    <t>021А155190</t>
  </si>
  <si>
    <t>0210200000</t>
  </si>
  <si>
    <t>0210229310</t>
  </si>
  <si>
    <t>0210300000</t>
  </si>
  <si>
    <t>0210329280</t>
  </si>
  <si>
    <t>0210400000</t>
  </si>
  <si>
    <t>0210429290</t>
  </si>
  <si>
    <t>0210451440</t>
  </si>
  <si>
    <t>0210500000</t>
  </si>
  <si>
    <t>0210570100</t>
  </si>
  <si>
    <t>0220000000</t>
  </si>
  <si>
    <t>0220100000</t>
  </si>
  <si>
    <t>0220129400</t>
  </si>
  <si>
    <t>0230000000</t>
  </si>
  <si>
    <t>0230100000</t>
  </si>
  <si>
    <t>0230129410</t>
  </si>
  <si>
    <t>0240000000</t>
  </si>
  <si>
    <t>0240100000</t>
  </si>
  <si>
    <t>0240149030</t>
  </si>
  <si>
    <t>0250000000</t>
  </si>
  <si>
    <t>0250100000</t>
  </si>
  <si>
    <t>0250129020</t>
  </si>
  <si>
    <t>0250129100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</si>
</sst>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6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top" wrapText="1"/>
    </xf>
    <xf numFmtId="0" fontId="7" fillId="36" borderId="10" xfId="0" applyFont="1" applyFill="1" applyBorder="1" applyAlignment="1">
      <alignment vertical="top" wrapText="1"/>
    </xf>
    <xf numFmtId="49" fontId="5" fillId="36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0" fontId="4" fillId="36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vertical="top" wrapText="1"/>
    </xf>
    <xf numFmtId="49" fontId="5" fillId="35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/>
    </xf>
    <xf numFmtId="0" fontId="5" fillId="34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top" wrapText="1"/>
    </xf>
    <xf numFmtId="0" fontId="5" fillId="36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0" fontId="23" fillId="34" borderId="1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/>
    </xf>
    <xf numFmtId="0" fontId="7" fillId="36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9"/>
  <sheetViews>
    <sheetView tabSelected="1" zoomScale="75" zoomScaleNormal="75" zoomScalePageLayoutView="0" workbookViewId="0" topLeftCell="A1">
      <selection activeCell="G38" sqref="G38"/>
    </sheetView>
  </sheetViews>
  <sheetFormatPr defaultColWidth="9.00390625" defaultRowHeight="15"/>
  <cols>
    <col min="1" max="1" width="16.140625" style="0" customWidth="1"/>
    <col min="2" max="2" width="24.421875" style="0" customWidth="1"/>
    <col min="3" max="3" width="27.421875" style="0" customWidth="1"/>
    <col min="4" max="5" width="9.140625" style="0" customWidth="1"/>
    <col min="6" max="6" width="12.140625" style="0" customWidth="1"/>
    <col min="7" max="7" width="9.140625" style="0" customWidth="1"/>
    <col min="8" max="8" width="11.140625" style="0" customWidth="1"/>
    <col min="9" max="9" width="11.28125" style="0" customWidth="1"/>
    <col min="10" max="10" width="10.421875" style="0" customWidth="1"/>
    <col min="11" max="11" width="9.8515625" style="0" customWidth="1"/>
    <col min="12" max="12" width="9.140625" style="0" customWidth="1"/>
    <col min="13" max="13" width="10.8515625" style="1" customWidth="1"/>
    <col min="14" max="14" width="9.28125" style="0" customWidth="1"/>
    <col min="15" max="16" width="8.8515625" style="0" customWidth="1"/>
    <col min="17" max="17" width="13.8515625" style="1" customWidth="1"/>
    <col min="18" max="16384" width="9.00390625" style="1" customWidth="1"/>
  </cols>
  <sheetData>
    <row r="2" spans="12:14" ht="15">
      <c r="L2" s="15" t="s">
        <v>0</v>
      </c>
      <c r="M2" s="15"/>
      <c r="N2" s="15"/>
    </row>
    <row r="3" spans="9:14" ht="15" customHeight="1">
      <c r="I3" s="16" t="s">
        <v>1</v>
      </c>
      <c r="J3" s="16"/>
      <c r="K3" s="16"/>
      <c r="L3" s="16"/>
      <c r="M3" s="16"/>
      <c r="N3" s="16"/>
    </row>
    <row r="4" spans="9:14" ht="15">
      <c r="I4" s="16"/>
      <c r="J4" s="16"/>
      <c r="K4" s="16"/>
      <c r="L4" s="16"/>
      <c r="M4" s="16"/>
      <c r="N4" s="16"/>
    </row>
    <row r="5" spans="9:14" ht="15">
      <c r="I5" s="16"/>
      <c r="J5" s="16"/>
      <c r="K5" s="16"/>
      <c r="L5" s="16"/>
      <c r="M5" s="16"/>
      <c r="N5" s="16"/>
    </row>
    <row r="6" spans="9:14" ht="32.25" customHeight="1">
      <c r="I6" s="16"/>
      <c r="J6" s="16"/>
      <c r="K6" s="16"/>
      <c r="L6" s="16"/>
      <c r="M6" s="16"/>
      <c r="N6" s="16"/>
    </row>
    <row r="7" spans="1:14" ht="15" customHeight="1">
      <c r="A7" s="17" t="s">
        <v>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2" spans="1:16" ht="15" customHeight="1">
      <c r="A12" s="18" t="s">
        <v>3</v>
      </c>
      <c r="B12" s="19" t="s">
        <v>4</v>
      </c>
      <c r="C12" s="20" t="s">
        <v>5</v>
      </c>
      <c r="D12" s="21" t="s">
        <v>6</v>
      </c>
      <c r="E12" s="21"/>
      <c r="F12" s="21"/>
      <c r="G12" s="21"/>
      <c r="H12" s="21" t="s">
        <v>7</v>
      </c>
      <c r="I12" s="21"/>
      <c r="J12" s="21"/>
      <c r="K12" s="21"/>
      <c r="L12" s="21"/>
      <c r="M12" s="21"/>
      <c r="N12" s="21"/>
      <c r="O12" s="21"/>
      <c r="P12" s="21"/>
    </row>
    <row r="13" spans="1:16" ht="60.75" customHeight="1">
      <c r="A13" s="18"/>
      <c r="B13" s="19"/>
      <c r="C13" s="20"/>
      <c r="D13" s="2" t="s">
        <v>8</v>
      </c>
      <c r="E13" s="2" t="s">
        <v>9</v>
      </c>
      <c r="F13" s="2" t="s">
        <v>10</v>
      </c>
      <c r="G13" s="2" t="s">
        <v>11</v>
      </c>
      <c r="H13" s="2" t="s">
        <v>12</v>
      </c>
      <c r="I13" s="2" t="s">
        <v>13</v>
      </c>
      <c r="J13" s="2" t="s">
        <v>14</v>
      </c>
      <c r="K13" s="2" t="s">
        <v>15</v>
      </c>
      <c r="L13" s="2" t="s">
        <v>16</v>
      </c>
      <c r="M13" s="3" t="s">
        <v>17</v>
      </c>
      <c r="N13" s="2" t="s">
        <v>18</v>
      </c>
      <c r="O13" s="2" t="s">
        <v>19</v>
      </c>
      <c r="P13" s="2" t="s">
        <v>20</v>
      </c>
    </row>
    <row r="14" spans="1:16" ht="1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5">
        <v>13</v>
      </c>
      <c r="N14" s="4">
        <v>14</v>
      </c>
      <c r="O14" s="4">
        <v>15</v>
      </c>
      <c r="P14" s="4">
        <v>16</v>
      </c>
    </row>
    <row r="15" spans="1:17" ht="94.5" customHeight="1">
      <c r="A15" s="32" t="s">
        <v>21</v>
      </c>
      <c r="B15" s="32" t="s">
        <v>22</v>
      </c>
      <c r="C15" s="32" t="s">
        <v>23</v>
      </c>
      <c r="D15" s="33" t="s">
        <v>24</v>
      </c>
      <c r="E15" s="33" t="s">
        <v>25</v>
      </c>
      <c r="F15" s="33" t="s">
        <v>26</v>
      </c>
      <c r="G15" s="33" t="s">
        <v>24</v>
      </c>
      <c r="H15" s="34">
        <f aca="true" t="shared" si="0" ref="H15:P15">H16+H44+H47+H51+H54</f>
        <v>51883.7</v>
      </c>
      <c r="I15" s="34">
        <f t="shared" si="0"/>
        <v>64342.200000000004</v>
      </c>
      <c r="J15" s="34">
        <f t="shared" si="0"/>
        <v>74881.70000000001</v>
      </c>
      <c r="K15" s="34">
        <f t="shared" si="0"/>
        <v>64916.600000000006</v>
      </c>
      <c r="L15" s="34">
        <f t="shared" si="0"/>
        <v>63524.4</v>
      </c>
      <c r="M15" s="35">
        <f t="shared" si="0"/>
        <v>83249.76999999997</v>
      </c>
      <c r="N15" s="34">
        <f t="shared" si="0"/>
        <v>64070.579999999994</v>
      </c>
      <c r="O15" s="34">
        <f t="shared" si="0"/>
        <v>57834.98</v>
      </c>
      <c r="P15" s="34">
        <f t="shared" si="0"/>
        <v>57697.79000000001</v>
      </c>
      <c r="Q15" s="6"/>
    </row>
    <row r="16" spans="1:16" s="7" customFormat="1" ht="83.25" customHeight="1">
      <c r="A16" s="32" t="s">
        <v>27</v>
      </c>
      <c r="B16" s="32" t="s">
        <v>28</v>
      </c>
      <c r="C16" s="32" t="s">
        <v>23</v>
      </c>
      <c r="D16" s="33" t="s">
        <v>29</v>
      </c>
      <c r="E16" s="33" t="s">
        <v>25</v>
      </c>
      <c r="F16" s="33" t="s">
        <v>106</v>
      </c>
      <c r="G16" s="33" t="s">
        <v>24</v>
      </c>
      <c r="H16" s="34">
        <f>H17+H21+H34+H36+H42</f>
        <v>42365.2</v>
      </c>
      <c r="I16" s="34">
        <f>I17+I21+I34+I36+I42</f>
        <v>53908.700000000004</v>
      </c>
      <c r="J16" s="34">
        <f>J17+J21+J34+J36+J42</f>
        <v>61387.50000000001</v>
      </c>
      <c r="K16" s="34">
        <f>K17+K21+K34+K36+K42</f>
        <v>50279.200000000004</v>
      </c>
      <c r="L16" s="34">
        <f>L17+L21+L34+L36+L42</f>
        <v>49826.5</v>
      </c>
      <c r="M16" s="35">
        <f>M17+M21+M34+M36+M42+M20</f>
        <v>67099.45999999998</v>
      </c>
      <c r="N16" s="34">
        <f>N17+N21+N34+N36+N42</f>
        <v>48391.479999999996</v>
      </c>
      <c r="O16" s="34">
        <f>O17+O21+O34+O36+O42</f>
        <v>43575.8</v>
      </c>
      <c r="P16" s="34">
        <f>P17+P21+P34+P36+P42</f>
        <v>43494.39000000001</v>
      </c>
    </row>
    <row r="17" spans="1:16" s="7" customFormat="1" ht="58.5" customHeight="1">
      <c r="A17" s="36" t="s">
        <v>30</v>
      </c>
      <c r="B17" s="36" t="s">
        <v>31</v>
      </c>
      <c r="C17" s="37" t="s">
        <v>32</v>
      </c>
      <c r="D17" s="38" t="s">
        <v>29</v>
      </c>
      <c r="E17" s="38" t="s">
        <v>33</v>
      </c>
      <c r="F17" s="39" t="s">
        <v>107</v>
      </c>
      <c r="G17" s="38" t="s">
        <v>24</v>
      </c>
      <c r="H17" s="40">
        <f>H18</f>
        <v>5255</v>
      </c>
      <c r="I17" s="40">
        <f>I18</f>
        <v>6396</v>
      </c>
      <c r="J17" s="40">
        <f>J18</f>
        <v>7007.4</v>
      </c>
      <c r="K17" s="40">
        <f>K18</f>
        <v>8079.1</v>
      </c>
      <c r="L17" s="40">
        <f>L18</f>
        <v>7687.3</v>
      </c>
      <c r="M17" s="40">
        <f>M18+M19</f>
        <v>10016.71</v>
      </c>
      <c r="N17" s="40">
        <f>N18</f>
        <v>7841.5</v>
      </c>
      <c r="O17" s="40">
        <f>O18</f>
        <v>7092.7</v>
      </c>
      <c r="P17" s="40">
        <f>P18</f>
        <v>7109.5</v>
      </c>
    </row>
    <row r="18" spans="1:16" s="7" customFormat="1" ht="60" customHeight="1">
      <c r="A18" s="41"/>
      <c r="B18" s="42" t="s">
        <v>34</v>
      </c>
      <c r="C18" s="43"/>
      <c r="D18" s="44" t="s">
        <v>29</v>
      </c>
      <c r="E18" s="44" t="s">
        <v>33</v>
      </c>
      <c r="F18" s="33" t="s">
        <v>108</v>
      </c>
      <c r="G18" s="44" t="s">
        <v>35</v>
      </c>
      <c r="H18" s="45">
        <v>5255</v>
      </c>
      <c r="I18" s="45">
        <v>6396</v>
      </c>
      <c r="J18" s="45">
        <v>7007.4</v>
      </c>
      <c r="K18" s="45">
        <v>8079.1</v>
      </c>
      <c r="L18" s="45">
        <v>7687.3</v>
      </c>
      <c r="M18" s="46">
        <v>8015.49</v>
      </c>
      <c r="N18" s="45">
        <v>7841.5</v>
      </c>
      <c r="O18" s="45">
        <v>7092.7</v>
      </c>
      <c r="P18" s="45">
        <v>7109.5</v>
      </c>
    </row>
    <row r="19" spans="1:16" s="7" customFormat="1" ht="27" customHeight="1">
      <c r="A19" s="41"/>
      <c r="B19" s="42" t="s">
        <v>36</v>
      </c>
      <c r="C19" s="43"/>
      <c r="D19" s="44" t="s">
        <v>29</v>
      </c>
      <c r="E19" s="44" t="s">
        <v>33</v>
      </c>
      <c r="F19" s="33" t="s">
        <v>109</v>
      </c>
      <c r="G19" s="44" t="s">
        <v>37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6">
        <v>2001.22</v>
      </c>
      <c r="N19" s="45">
        <v>0</v>
      </c>
      <c r="O19" s="45">
        <v>0</v>
      </c>
      <c r="P19" s="45">
        <v>0</v>
      </c>
    </row>
    <row r="20" spans="1:16" s="7" customFormat="1" ht="69" customHeight="1">
      <c r="A20" s="36" t="s">
        <v>30</v>
      </c>
      <c r="B20" s="36" t="s">
        <v>38</v>
      </c>
      <c r="C20" s="47"/>
      <c r="D20" s="38" t="s">
        <v>29</v>
      </c>
      <c r="E20" s="38" t="s">
        <v>39</v>
      </c>
      <c r="F20" s="39" t="s">
        <v>40</v>
      </c>
      <c r="G20" s="38"/>
      <c r="H20" s="48"/>
      <c r="I20" s="48"/>
      <c r="J20" s="48"/>
      <c r="K20" s="48"/>
      <c r="L20" s="48"/>
      <c r="M20" s="48">
        <v>1</v>
      </c>
      <c r="N20" s="48"/>
      <c r="O20" s="48"/>
      <c r="P20" s="48"/>
    </row>
    <row r="21" spans="1:16" s="7" customFormat="1" ht="56.25" customHeight="1">
      <c r="A21" s="36" t="s">
        <v>30</v>
      </c>
      <c r="B21" s="36" t="s">
        <v>41</v>
      </c>
      <c r="C21" s="37" t="s">
        <v>42</v>
      </c>
      <c r="D21" s="38" t="s">
        <v>29</v>
      </c>
      <c r="E21" s="38" t="s">
        <v>43</v>
      </c>
      <c r="F21" s="39" t="s">
        <v>110</v>
      </c>
      <c r="G21" s="38" t="s">
        <v>24</v>
      </c>
      <c r="H21" s="40">
        <f aca="true" t="shared" si="1" ref="H21:P21">SUM(H22:H33)</f>
        <v>25052.9</v>
      </c>
      <c r="I21" s="40">
        <f t="shared" si="1"/>
        <v>31280.300000000003</v>
      </c>
      <c r="J21" s="40">
        <f t="shared" si="1"/>
        <v>39889.200000000004</v>
      </c>
      <c r="K21" s="40">
        <f t="shared" si="1"/>
        <v>27453.399999999998</v>
      </c>
      <c r="L21" s="40">
        <f t="shared" si="1"/>
        <v>28119.600000000002</v>
      </c>
      <c r="M21" s="40">
        <f t="shared" si="1"/>
        <v>40198.54999999999</v>
      </c>
      <c r="N21" s="40">
        <f t="shared" si="1"/>
        <v>26687.690000000002</v>
      </c>
      <c r="O21" s="40">
        <f t="shared" si="1"/>
        <v>23903.800000000003</v>
      </c>
      <c r="P21" s="40">
        <f t="shared" si="1"/>
        <v>23825.960000000003</v>
      </c>
    </row>
    <row r="22" spans="1:16" s="7" customFormat="1" ht="49.5" customHeight="1">
      <c r="A22" s="49"/>
      <c r="B22" s="50" t="s">
        <v>44</v>
      </c>
      <c r="C22" s="51"/>
      <c r="D22" s="52" t="s">
        <v>29</v>
      </c>
      <c r="E22" s="52" t="s">
        <v>43</v>
      </c>
      <c r="F22" s="53" t="s">
        <v>45</v>
      </c>
      <c r="G22" s="52" t="s">
        <v>35</v>
      </c>
      <c r="H22" s="54">
        <v>21986.3</v>
      </c>
      <c r="I22" s="54">
        <v>29711.5</v>
      </c>
      <c r="J22" s="54">
        <v>27238.8</v>
      </c>
      <c r="K22" s="54">
        <v>25976.6</v>
      </c>
      <c r="L22" s="54">
        <v>26335.7</v>
      </c>
      <c r="M22" s="54">
        <v>28360.98</v>
      </c>
      <c r="N22" s="54">
        <v>25584.2</v>
      </c>
      <c r="O22" s="54">
        <v>22953.4</v>
      </c>
      <c r="P22" s="54">
        <v>22879.9</v>
      </c>
    </row>
    <row r="23" spans="1:16" s="7" customFormat="1" ht="41.25" customHeight="1">
      <c r="A23" s="9"/>
      <c r="B23" s="24" t="s">
        <v>46</v>
      </c>
      <c r="C23" s="11"/>
      <c r="D23" s="26" t="s">
        <v>29</v>
      </c>
      <c r="E23" s="26" t="s">
        <v>43</v>
      </c>
      <c r="F23" s="8" t="s">
        <v>47</v>
      </c>
      <c r="G23" s="26" t="s">
        <v>35</v>
      </c>
      <c r="H23" s="27">
        <v>0</v>
      </c>
      <c r="I23" s="27">
        <v>0</v>
      </c>
      <c r="J23" s="27">
        <v>0</v>
      </c>
      <c r="K23" s="27">
        <v>0</v>
      </c>
      <c r="L23" s="27">
        <v>640</v>
      </c>
      <c r="M23" s="13">
        <v>6100</v>
      </c>
      <c r="N23" s="27">
        <v>0</v>
      </c>
      <c r="O23" s="27">
        <v>0</v>
      </c>
      <c r="P23" s="27">
        <v>0</v>
      </c>
    </row>
    <row r="24" spans="1:16" s="7" customFormat="1" ht="45.75" customHeight="1">
      <c r="A24" s="22"/>
      <c r="B24" s="24" t="s">
        <v>36</v>
      </c>
      <c r="C24" s="11"/>
      <c r="D24" s="26" t="s">
        <v>29</v>
      </c>
      <c r="E24" s="26" t="s">
        <v>43</v>
      </c>
      <c r="F24" s="8" t="s">
        <v>109</v>
      </c>
      <c r="G24" s="26" t="s">
        <v>37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13">
        <v>4733.95</v>
      </c>
      <c r="N24" s="27">
        <v>0</v>
      </c>
      <c r="O24" s="27">
        <v>0</v>
      </c>
      <c r="P24" s="27">
        <v>0</v>
      </c>
    </row>
    <row r="25" spans="1:16" s="7" customFormat="1" ht="42.75" customHeight="1">
      <c r="A25" s="22"/>
      <c r="B25" s="10" t="s">
        <v>48</v>
      </c>
      <c r="C25" s="25"/>
      <c r="D25" s="26" t="s">
        <v>29</v>
      </c>
      <c r="E25" s="26" t="s">
        <v>43</v>
      </c>
      <c r="F25" s="8" t="s">
        <v>111</v>
      </c>
      <c r="G25" s="26" t="s">
        <v>49</v>
      </c>
      <c r="H25" s="27">
        <v>1928.4</v>
      </c>
      <c r="I25" s="27">
        <v>130</v>
      </c>
      <c r="J25" s="27">
        <v>80.2</v>
      </c>
      <c r="K25" s="27">
        <v>0</v>
      </c>
      <c r="L25" s="27">
        <v>0</v>
      </c>
      <c r="M25" s="13">
        <v>0</v>
      </c>
      <c r="N25" s="27">
        <v>0</v>
      </c>
      <c r="O25" s="27">
        <v>0</v>
      </c>
      <c r="P25" s="27">
        <v>0</v>
      </c>
    </row>
    <row r="26" spans="1:16" s="7" customFormat="1" ht="55.5" customHeight="1">
      <c r="A26" s="22"/>
      <c r="B26" s="10" t="s">
        <v>50</v>
      </c>
      <c r="C26" s="25"/>
      <c r="D26" s="26" t="s">
        <v>29</v>
      </c>
      <c r="E26" s="26" t="s">
        <v>43</v>
      </c>
      <c r="F26" s="8" t="s">
        <v>105</v>
      </c>
      <c r="G26" s="26" t="s">
        <v>37</v>
      </c>
      <c r="H26" s="27">
        <v>0</v>
      </c>
      <c r="I26" s="27">
        <v>0</v>
      </c>
      <c r="J26" s="27">
        <v>0</v>
      </c>
      <c r="K26" s="27">
        <v>102</v>
      </c>
      <c r="L26" s="27">
        <v>0</v>
      </c>
      <c r="M26" s="13">
        <v>0</v>
      </c>
      <c r="N26" s="27">
        <v>102.06</v>
      </c>
      <c r="O26" s="27">
        <v>0</v>
      </c>
      <c r="P26" s="27">
        <v>0</v>
      </c>
    </row>
    <row r="27" spans="1:16" s="7" customFormat="1" ht="45" customHeight="1">
      <c r="A27" s="22"/>
      <c r="B27" s="10" t="s">
        <v>51</v>
      </c>
      <c r="C27" s="25"/>
      <c r="D27" s="26" t="s">
        <v>29</v>
      </c>
      <c r="E27" s="26" t="s">
        <v>43</v>
      </c>
      <c r="F27" s="12" t="s">
        <v>52</v>
      </c>
      <c r="G27" s="26" t="s">
        <v>37</v>
      </c>
      <c r="H27" s="13">
        <v>0</v>
      </c>
      <c r="I27" s="27">
        <v>0</v>
      </c>
      <c r="J27" s="27">
        <v>0</v>
      </c>
      <c r="K27" s="13">
        <v>0</v>
      </c>
      <c r="L27" s="27">
        <v>0</v>
      </c>
      <c r="M27" s="13">
        <v>51.03</v>
      </c>
      <c r="N27" s="27">
        <v>51.03</v>
      </c>
      <c r="O27" s="27">
        <v>0</v>
      </c>
      <c r="P27" s="27">
        <v>0</v>
      </c>
    </row>
    <row r="28" spans="1:16" s="7" customFormat="1" ht="42" customHeight="1">
      <c r="A28" s="22"/>
      <c r="B28" s="10" t="s">
        <v>53</v>
      </c>
      <c r="C28" s="25"/>
      <c r="D28" s="26" t="s">
        <v>29</v>
      </c>
      <c r="E28" s="26" t="s">
        <v>43</v>
      </c>
      <c r="F28" s="12" t="s">
        <v>54</v>
      </c>
      <c r="G28" s="26" t="s">
        <v>37</v>
      </c>
      <c r="H28" s="13">
        <v>113.8</v>
      </c>
      <c r="I28" s="27">
        <v>0</v>
      </c>
      <c r="J28" s="27">
        <v>0</v>
      </c>
      <c r="K28" s="13">
        <v>0</v>
      </c>
      <c r="L28" s="27">
        <v>0</v>
      </c>
      <c r="M28" s="13">
        <v>0</v>
      </c>
      <c r="N28" s="27">
        <v>0</v>
      </c>
      <c r="O28" s="27">
        <v>0</v>
      </c>
      <c r="P28" s="27">
        <v>0</v>
      </c>
    </row>
    <row r="29" spans="1:16" s="7" customFormat="1" ht="67.5" customHeight="1">
      <c r="A29" s="22"/>
      <c r="B29" s="24" t="s">
        <v>55</v>
      </c>
      <c r="C29" s="28"/>
      <c r="D29" s="26" t="s">
        <v>29</v>
      </c>
      <c r="E29" s="26" t="s">
        <v>43</v>
      </c>
      <c r="F29" s="12" t="s">
        <v>54</v>
      </c>
      <c r="G29" s="26" t="s">
        <v>37</v>
      </c>
      <c r="H29" s="13">
        <v>1024.4</v>
      </c>
      <c r="I29" s="27">
        <v>0</v>
      </c>
      <c r="J29" s="27">
        <v>0</v>
      </c>
      <c r="K29" s="13">
        <v>0</v>
      </c>
      <c r="L29" s="27">
        <v>0</v>
      </c>
      <c r="M29" s="13">
        <v>0</v>
      </c>
      <c r="N29" s="27">
        <v>0</v>
      </c>
      <c r="O29" s="27">
        <v>0</v>
      </c>
      <c r="P29" s="27">
        <v>0</v>
      </c>
    </row>
    <row r="30" spans="1:16" s="7" customFormat="1" ht="95.25" customHeight="1">
      <c r="A30" s="22"/>
      <c r="B30" s="24" t="s">
        <v>56</v>
      </c>
      <c r="C30" s="28"/>
      <c r="D30" s="26" t="s">
        <v>29</v>
      </c>
      <c r="E30" s="26" t="s">
        <v>43</v>
      </c>
      <c r="F30" s="12" t="s">
        <v>57</v>
      </c>
      <c r="G30" s="26" t="s">
        <v>37</v>
      </c>
      <c r="H30" s="13">
        <v>0</v>
      </c>
      <c r="I30" s="27">
        <v>1327.9</v>
      </c>
      <c r="J30" s="27">
        <v>1354.4</v>
      </c>
      <c r="K30" s="13">
        <v>1374.8</v>
      </c>
      <c r="L30" s="27">
        <v>1143.9</v>
      </c>
      <c r="M30" s="13">
        <v>952.59</v>
      </c>
      <c r="N30" s="27">
        <v>950.4</v>
      </c>
      <c r="O30" s="27">
        <v>950.4</v>
      </c>
      <c r="P30" s="27">
        <v>946.06</v>
      </c>
    </row>
    <row r="31" spans="1:16" s="7" customFormat="1" ht="90.75" customHeight="1">
      <c r="A31" s="22"/>
      <c r="B31" s="24" t="s">
        <v>58</v>
      </c>
      <c r="C31" s="28"/>
      <c r="D31" s="26" t="s">
        <v>29</v>
      </c>
      <c r="E31" s="26" t="s">
        <v>43</v>
      </c>
      <c r="F31" s="12" t="s">
        <v>59</v>
      </c>
      <c r="G31" s="26" t="s">
        <v>49</v>
      </c>
      <c r="H31" s="13">
        <v>0</v>
      </c>
      <c r="I31" s="27">
        <v>0</v>
      </c>
      <c r="J31" s="27">
        <v>9381</v>
      </c>
      <c r="K31" s="13">
        <v>0</v>
      </c>
      <c r="L31" s="27">
        <v>0</v>
      </c>
      <c r="M31" s="13">
        <v>0</v>
      </c>
      <c r="N31" s="27">
        <v>0</v>
      </c>
      <c r="O31" s="27">
        <v>0</v>
      </c>
      <c r="P31" s="27">
        <v>0</v>
      </c>
    </row>
    <row r="32" spans="1:16" s="7" customFormat="1" ht="57.75" customHeight="1">
      <c r="A32" s="22"/>
      <c r="B32" s="24" t="s">
        <v>60</v>
      </c>
      <c r="C32" s="28"/>
      <c r="D32" s="26" t="s">
        <v>29</v>
      </c>
      <c r="E32" s="26" t="s">
        <v>43</v>
      </c>
      <c r="F32" s="12" t="s">
        <v>61</v>
      </c>
      <c r="G32" s="26" t="s">
        <v>37</v>
      </c>
      <c r="H32" s="13">
        <v>0</v>
      </c>
      <c r="I32" s="27">
        <v>110.9</v>
      </c>
      <c r="J32" s="27">
        <v>1734.8</v>
      </c>
      <c r="K32" s="13">
        <v>0</v>
      </c>
      <c r="L32" s="27">
        <v>0</v>
      </c>
      <c r="M32" s="13">
        <v>0</v>
      </c>
      <c r="N32" s="27">
        <v>0</v>
      </c>
      <c r="O32" s="27">
        <v>0</v>
      </c>
      <c r="P32" s="27">
        <v>0</v>
      </c>
    </row>
    <row r="33" spans="1:16" s="7" customFormat="1" ht="67.5" customHeight="1">
      <c r="A33" s="55" t="s">
        <v>30</v>
      </c>
      <c r="B33" s="32" t="s">
        <v>62</v>
      </c>
      <c r="C33" s="60"/>
      <c r="D33" s="44" t="s">
        <v>29</v>
      </c>
      <c r="E33" s="44" t="s">
        <v>43</v>
      </c>
      <c r="F33" s="53" t="s">
        <v>63</v>
      </c>
      <c r="G33" s="44" t="s">
        <v>37</v>
      </c>
      <c r="H33" s="54">
        <v>0</v>
      </c>
      <c r="I33" s="57">
        <v>0</v>
      </c>
      <c r="J33" s="57">
        <v>100</v>
      </c>
      <c r="K33" s="54">
        <v>0</v>
      </c>
      <c r="L33" s="57">
        <v>0</v>
      </c>
      <c r="M33" s="54">
        <v>0</v>
      </c>
      <c r="N33" s="57">
        <v>0</v>
      </c>
      <c r="O33" s="57">
        <v>0</v>
      </c>
      <c r="P33" s="57">
        <v>0</v>
      </c>
    </row>
    <row r="34" spans="1:16" s="7" customFormat="1" ht="52.5" customHeight="1">
      <c r="A34" s="58"/>
      <c r="B34" s="36" t="s">
        <v>64</v>
      </c>
      <c r="C34" s="37" t="s">
        <v>65</v>
      </c>
      <c r="D34" s="38" t="s">
        <v>29</v>
      </c>
      <c r="E34" s="38" t="s">
        <v>43</v>
      </c>
      <c r="F34" s="39" t="s">
        <v>112</v>
      </c>
      <c r="G34" s="38" t="s">
        <v>24</v>
      </c>
      <c r="H34" s="40">
        <f aca="true" t="shared" si="2" ref="H34:P34">H35</f>
        <v>1305.6</v>
      </c>
      <c r="I34" s="40">
        <f t="shared" si="2"/>
        <v>1326</v>
      </c>
      <c r="J34" s="40">
        <f t="shared" si="2"/>
        <v>1444.5</v>
      </c>
      <c r="K34" s="40">
        <f t="shared" si="2"/>
        <v>1514.3</v>
      </c>
      <c r="L34" s="40">
        <f t="shared" si="2"/>
        <v>1624.7</v>
      </c>
      <c r="M34" s="40">
        <f t="shared" si="2"/>
        <v>1668.13</v>
      </c>
      <c r="N34" s="40">
        <f t="shared" si="2"/>
        <v>1584.7</v>
      </c>
      <c r="O34" s="40">
        <f t="shared" si="2"/>
        <v>1447.8</v>
      </c>
      <c r="P34" s="40">
        <f t="shared" si="2"/>
        <v>1450.4</v>
      </c>
    </row>
    <row r="35" spans="1:16" s="7" customFormat="1" ht="54.75" customHeight="1">
      <c r="A35" s="55" t="s">
        <v>30</v>
      </c>
      <c r="B35" s="64" t="s">
        <v>66</v>
      </c>
      <c r="C35" s="43"/>
      <c r="D35" s="44" t="s">
        <v>29</v>
      </c>
      <c r="E35" s="44" t="s">
        <v>43</v>
      </c>
      <c r="F35" s="33" t="s">
        <v>113</v>
      </c>
      <c r="G35" s="44" t="s">
        <v>35</v>
      </c>
      <c r="H35" s="57">
        <v>1305.6</v>
      </c>
      <c r="I35" s="57">
        <v>1326</v>
      </c>
      <c r="J35" s="57">
        <v>1444.5</v>
      </c>
      <c r="K35" s="57">
        <v>1514.3</v>
      </c>
      <c r="L35" s="57">
        <v>1624.7</v>
      </c>
      <c r="M35" s="54">
        <v>1668.13</v>
      </c>
      <c r="N35" s="57">
        <v>1584.7</v>
      </c>
      <c r="O35" s="57">
        <v>1447.8</v>
      </c>
      <c r="P35" s="57">
        <v>1450.4</v>
      </c>
    </row>
    <row r="36" spans="1:16" s="7" customFormat="1" ht="32.25" customHeight="1">
      <c r="A36" s="65"/>
      <c r="B36" s="36" t="s">
        <v>67</v>
      </c>
      <c r="C36" s="66" t="s">
        <v>68</v>
      </c>
      <c r="D36" s="38" t="s">
        <v>29</v>
      </c>
      <c r="E36" s="38" t="s">
        <v>43</v>
      </c>
      <c r="F36" s="39" t="s">
        <v>114</v>
      </c>
      <c r="G36" s="38" t="s">
        <v>24</v>
      </c>
      <c r="H36" s="40">
        <f aca="true" t="shared" si="3" ref="H36:N36">SUM(H37:H41)</f>
        <v>9944.5</v>
      </c>
      <c r="I36" s="40">
        <f t="shared" si="3"/>
        <v>14086.4</v>
      </c>
      <c r="J36" s="40">
        <f t="shared" si="3"/>
        <v>12256.4</v>
      </c>
      <c r="K36" s="40">
        <f t="shared" si="3"/>
        <v>12505.5</v>
      </c>
      <c r="L36" s="40">
        <f t="shared" si="3"/>
        <v>11602.400000000001</v>
      </c>
      <c r="M36" s="40">
        <f t="shared" si="3"/>
        <v>14430.67</v>
      </c>
      <c r="N36" s="40">
        <f t="shared" si="3"/>
        <v>11313.99</v>
      </c>
      <c r="O36" s="40">
        <f>SUM(O37+O38+O39+O41)</f>
        <v>10264.2</v>
      </c>
      <c r="P36" s="40">
        <f>SUM(P37:P41)</f>
        <v>10241.23</v>
      </c>
    </row>
    <row r="37" spans="1:16" s="7" customFormat="1" ht="117.75" customHeight="1">
      <c r="A37" s="63"/>
      <c r="B37" s="61" t="s">
        <v>69</v>
      </c>
      <c r="C37" s="63"/>
      <c r="D37" s="44" t="s">
        <v>29</v>
      </c>
      <c r="E37" s="44" t="s">
        <v>43</v>
      </c>
      <c r="F37" s="33" t="s">
        <v>115</v>
      </c>
      <c r="G37" s="44" t="s">
        <v>35</v>
      </c>
      <c r="H37" s="57">
        <v>9938.1</v>
      </c>
      <c r="I37" s="57">
        <v>14079.6</v>
      </c>
      <c r="J37" s="57">
        <v>12250</v>
      </c>
      <c r="K37" s="57">
        <v>12505.5</v>
      </c>
      <c r="L37" s="57">
        <v>11534.2</v>
      </c>
      <c r="M37" s="54">
        <v>12831.66</v>
      </c>
      <c r="N37" s="57">
        <v>11226.89</v>
      </c>
      <c r="O37" s="57">
        <v>10177.1</v>
      </c>
      <c r="P37" s="57">
        <v>10153.97</v>
      </c>
    </row>
    <row r="38" spans="1:16" s="7" customFormat="1" ht="131.25" customHeight="1">
      <c r="A38" s="23"/>
      <c r="B38" s="30" t="s">
        <v>70</v>
      </c>
      <c r="C38" s="29"/>
      <c r="D38" s="26" t="s">
        <v>29</v>
      </c>
      <c r="E38" s="26" t="s">
        <v>43</v>
      </c>
      <c r="F38" s="8" t="s">
        <v>71</v>
      </c>
      <c r="G38" s="26" t="s">
        <v>37</v>
      </c>
      <c r="H38" s="27">
        <v>0</v>
      </c>
      <c r="I38" s="27">
        <v>6.8</v>
      </c>
      <c r="J38" s="27">
        <v>6.4</v>
      </c>
      <c r="K38" s="27">
        <v>0</v>
      </c>
      <c r="L38" s="27">
        <v>0</v>
      </c>
      <c r="M38" s="13">
        <v>0</v>
      </c>
      <c r="N38" s="27">
        <v>0</v>
      </c>
      <c r="O38" s="27">
        <v>0</v>
      </c>
      <c r="P38" s="27">
        <v>0</v>
      </c>
    </row>
    <row r="39" spans="1:16" s="7" customFormat="1" ht="59.25" customHeight="1">
      <c r="A39" s="23"/>
      <c r="B39" s="24" t="s">
        <v>36</v>
      </c>
      <c r="C39" s="31"/>
      <c r="D39" s="26" t="s">
        <v>29</v>
      </c>
      <c r="E39" s="26" t="s">
        <v>43</v>
      </c>
      <c r="F39" s="8" t="s">
        <v>71</v>
      </c>
      <c r="G39" s="26" t="s">
        <v>37</v>
      </c>
      <c r="H39" s="27">
        <v>0</v>
      </c>
      <c r="I39" s="27">
        <v>0</v>
      </c>
      <c r="J39" s="27">
        <v>0</v>
      </c>
      <c r="K39" s="27">
        <v>0</v>
      </c>
      <c r="L39" s="27">
        <v>68.2</v>
      </c>
      <c r="M39" s="13">
        <v>99.01</v>
      </c>
      <c r="N39" s="27">
        <v>87.1</v>
      </c>
      <c r="O39" s="27">
        <v>87.1</v>
      </c>
      <c r="P39" s="27">
        <v>87.26</v>
      </c>
    </row>
    <row r="40" spans="1:16" s="7" customFormat="1" ht="89.25" customHeight="1">
      <c r="A40" s="23"/>
      <c r="B40" s="24" t="s">
        <v>46</v>
      </c>
      <c r="C40" s="11"/>
      <c r="D40" s="26" t="s">
        <v>29</v>
      </c>
      <c r="E40" s="26" t="s">
        <v>43</v>
      </c>
      <c r="F40" s="8" t="s">
        <v>47</v>
      </c>
      <c r="G40" s="26" t="s">
        <v>35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13">
        <v>1500</v>
      </c>
      <c r="N40" s="27">
        <v>0</v>
      </c>
      <c r="O40" s="27">
        <v>0</v>
      </c>
      <c r="P40" s="27">
        <v>0</v>
      </c>
    </row>
    <row r="41" spans="1:16" s="7" customFormat="1" ht="119.25" customHeight="1">
      <c r="A41" s="55" t="s">
        <v>30</v>
      </c>
      <c r="B41" s="50" t="s">
        <v>72</v>
      </c>
      <c r="C41" s="56"/>
      <c r="D41" s="44" t="s">
        <v>29</v>
      </c>
      <c r="E41" s="44" t="s">
        <v>43</v>
      </c>
      <c r="F41" s="33" t="s">
        <v>116</v>
      </c>
      <c r="G41" s="44" t="s">
        <v>37</v>
      </c>
      <c r="H41" s="57">
        <v>6.4</v>
      </c>
      <c r="I41" s="57">
        <v>0</v>
      </c>
      <c r="J41" s="57">
        <v>0</v>
      </c>
      <c r="K41" s="57">
        <v>0</v>
      </c>
      <c r="L41" s="57">
        <v>0</v>
      </c>
      <c r="M41" s="54">
        <v>0</v>
      </c>
      <c r="N41" s="57">
        <v>0</v>
      </c>
      <c r="O41" s="57">
        <v>0</v>
      </c>
      <c r="P41" s="57">
        <v>0</v>
      </c>
    </row>
    <row r="42" spans="1:17" s="7" customFormat="1" ht="109.5" customHeight="1">
      <c r="A42" s="58"/>
      <c r="B42" s="36" t="s">
        <v>73</v>
      </c>
      <c r="C42" s="37" t="s">
        <v>23</v>
      </c>
      <c r="D42" s="38" t="s">
        <v>29</v>
      </c>
      <c r="E42" s="38" t="s">
        <v>25</v>
      </c>
      <c r="F42" s="39" t="s">
        <v>117</v>
      </c>
      <c r="G42" s="39" t="s">
        <v>24</v>
      </c>
      <c r="H42" s="40">
        <f aca="true" t="shared" si="4" ref="H42:P42">H43</f>
        <v>807.2</v>
      </c>
      <c r="I42" s="40">
        <f t="shared" si="4"/>
        <v>820</v>
      </c>
      <c r="J42" s="40">
        <f t="shared" si="4"/>
        <v>790</v>
      </c>
      <c r="K42" s="40">
        <f t="shared" si="4"/>
        <v>726.9</v>
      </c>
      <c r="L42" s="40">
        <f t="shared" si="4"/>
        <v>792.5</v>
      </c>
      <c r="M42" s="40">
        <f t="shared" si="4"/>
        <v>784.4</v>
      </c>
      <c r="N42" s="40">
        <f t="shared" si="4"/>
        <v>963.6</v>
      </c>
      <c r="O42" s="40">
        <f t="shared" si="4"/>
        <v>867.3</v>
      </c>
      <c r="P42" s="40">
        <f t="shared" si="4"/>
        <v>867.3</v>
      </c>
      <c r="Q42" s="14"/>
    </row>
    <row r="43" spans="1:17" s="7" customFormat="1" ht="70.5" customHeight="1">
      <c r="A43" s="32" t="s">
        <v>74</v>
      </c>
      <c r="B43" s="50" t="s">
        <v>73</v>
      </c>
      <c r="C43" s="43"/>
      <c r="D43" s="44" t="s">
        <v>29</v>
      </c>
      <c r="E43" s="44" t="s">
        <v>25</v>
      </c>
      <c r="F43" s="33" t="s">
        <v>118</v>
      </c>
      <c r="G43" s="44" t="s">
        <v>37</v>
      </c>
      <c r="H43" s="57">
        <v>807.2</v>
      </c>
      <c r="I43" s="57">
        <v>820</v>
      </c>
      <c r="J43" s="57">
        <v>790</v>
      </c>
      <c r="K43" s="57">
        <v>726.9</v>
      </c>
      <c r="L43" s="57">
        <v>792.5</v>
      </c>
      <c r="M43" s="54">
        <v>784.4</v>
      </c>
      <c r="N43" s="57">
        <v>963.6</v>
      </c>
      <c r="O43" s="57">
        <v>867.3</v>
      </c>
      <c r="P43" s="57">
        <v>867.3</v>
      </c>
      <c r="Q43" s="14"/>
    </row>
    <row r="44" spans="1:17" s="7" customFormat="1" ht="64.5" customHeight="1">
      <c r="A44" s="55" t="s">
        <v>30</v>
      </c>
      <c r="B44" s="32" t="s">
        <v>75</v>
      </c>
      <c r="C44" s="32" t="s">
        <v>76</v>
      </c>
      <c r="D44" s="44" t="s">
        <v>29</v>
      </c>
      <c r="E44" s="44" t="s">
        <v>77</v>
      </c>
      <c r="F44" s="33" t="s">
        <v>119</v>
      </c>
      <c r="G44" s="33" t="s">
        <v>24</v>
      </c>
      <c r="H44" s="34">
        <f aca="true" t="shared" si="5" ref="H44:P45">H45</f>
        <v>700</v>
      </c>
      <c r="I44" s="34">
        <f t="shared" si="5"/>
        <v>755</v>
      </c>
      <c r="J44" s="34">
        <f t="shared" si="5"/>
        <v>1000</v>
      </c>
      <c r="K44" s="34">
        <f t="shared" si="5"/>
        <v>1000</v>
      </c>
      <c r="L44" s="34">
        <f t="shared" si="5"/>
        <v>1089.8</v>
      </c>
      <c r="M44" s="35">
        <f t="shared" si="5"/>
        <v>1522.4</v>
      </c>
      <c r="N44" s="34">
        <f t="shared" si="5"/>
        <v>1359.7</v>
      </c>
      <c r="O44" s="57">
        <f t="shared" si="5"/>
        <v>1228.2</v>
      </c>
      <c r="P44" s="57">
        <f t="shared" si="5"/>
        <v>1228.2</v>
      </c>
      <c r="Q44" s="1"/>
    </row>
    <row r="45" spans="1:16" s="14" customFormat="1" ht="63" customHeight="1">
      <c r="A45" s="58"/>
      <c r="B45" s="36" t="s">
        <v>78</v>
      </c>
      <c r="C45" s="37" t="s">
        <v>76</v>
      </c>
      <c r="D45" s="38" t="s">
        <v>29</v>
      </c>
      <c r="E45" s="38" t="s">
        <v>77</v>
      </c>
      <c r="F45" s="39" t="s">
        <v>120</v>
      </c>
      <c r="G45" s="38" t="s">
        <v>24</v>
      </c>
      <c r="H45" s="59">
        <f t="shared" si="5"/>
        <v>700</v>
      </c>
      <c r="I45" s="59">
        <f t="shared" si="5"/>
        <v>755</v>
      </c>
      <c r="J45" s="59">
        <f t="shared" si="5"/>
        <v>1000</v>
      </c>
      <c r="K45" s="59">
        <f t="shared" si="5"/>
        <v>1000</v>
      </c>
      <c r="L45" s="59">
        <f t="shared" si="5"/>
        <v>1089.8</v>
      </c>
      <c r="M45" s="59">
        <f t="shared" si="5"/>
        <v>1522.4</v>
      </c>
      <c r="N45" s="59">
        <f t="shared" si="5"/>
        <v>1359.7</v>
      </c>
      <c r="O45" s="59">
        <f t="shared" si="5"/>
        <v>1228.2</v>
      </c>
      <c r="P45" s="40">
        <f t="shared" si="5"/>
        <v>1228.2</v>
      </c>
    </row>
    <row r="46" spans="1:16" s="14" customFormat="1" ht="55.5" customHeight="1">
      <c r="A46" s="32" t="s">
        <v>79</v>
      </c>
      <c r="B46" s="41" t="s">
        <v>80</v>
      </c>
      <c r="C46" s="43"/>
      <c r="D46" s="44" t="s">
        <v>29</v>
      </c>
      <c r="E46" s="44" t="s">
        <v>77</v>
      </c>
      <c r="F46" s="33" t="s">
        <v>121</v>
      </c>
      <c r="G46" s="44" t="s">
        <v>81</v>
      </c>
      <c r="H46" s="34">
        <v>700</v>
      </c>
      <c r="I46" s="34">
        <v>755</v>
      </c>
      <c r="J46" s="45">
        <v>1000</v>
      </c>
      <c r="K46" s="34">
        <v>1000</v>
      </c>
      <c r="L46" s="34">
        <v>1089.8</v>
      </c>
      <c r="M46" s="35">
        <v>1522.4</v>
      </c>
      <c r="N46" s="34">
        <v>1359.7</v>
      </c>
      <c r="O46" s="34">
        <v>1228.2</v>
      </c>
      <c r="P46" s="34">
        <v>1228.2</v>
      </c>
    </row>
    <row r="47" spans="1:16" ht="73.5" customHeight="1">
      <c r="A47" s="55" t="s">
        <v>30</v>
      </c>
      <c r="B47" s="32" t="s">
        <v>82</v>
      </c>
      <c r="C47" s="32" t="s">
        <v>23</v>
      </c>
      <c r="D47" s="44" t="s">
        <v>29</v>
      </c>
      <c r="E47" s="44" t="s">
        <v>83</v>
      </c>
      <c r="F47" s="33" t="s">
        <v>122</v>
      </c>
      <c r="G47" s="44" t="s">
        <v>24</v>
      </c>
      <c r="H47" s="34">
        <f>H48</f>
        <v>170</v>
      </c>
      <c r="I47" s="34">
        <f>I48</f>
        <v>100</v>
      </c>
      <c r="J47" s="34">
        <f>J48</f>
        <v>100</v>
      </c>
      <c r="K47" s="34">
        <f>SUM(K48)</f>
        <v>107</v>
      </c>
      <c r="L47" s="34">
        <f>SUM(L48)</f>
        <v>60</v>
      </c>
      <c r="M47" s="35">
        <f>SUM(M48)</f>
        <v>111</v>
      </c>
      <c r="N47" s="34">
        <v>107.3</v>
      </c>
      <c r="O47" s="34">
        <v>107.3</v>
      </c>
      <c r="P47" s="34">
        <v>107.3</v>
      </c>
    </row>
    <row r="48" spans="1:17" s="14" customFormat="1" ht="68.25" customHeight="1">
      <c r="A48" s="58"/>
      <c r="B48" s="36" t="s">
        <v>84</v>
      </c>
      <c r="C48" s="37" t="s">
        <v>23</v>
      </c>
      <c r="D48" s="38" t="s">
        <v>29</v>
      </c>
      <c r="E48" s="38" t="s">
        <v>83</v>
      </c>
      <c r="F48" s="39" t="s">
        <v>123</v>
      </c>
      <c r="G48" s="38" t="s">
        <v>24</v>
      </c>
      <c r="H48" s="59">
        <f aca="true" t="shared" si="6" ref="H48:N48">H49+H50</f>
        <v>170</v>
      </c>
      <c r="I48" s="59">
        <f t="shared" si="6"/>
        <v>100</v>
      </c>
      <c r="J48" s="59">
        <f t="shared" si="6"/>
        <v>100</v>
      </c>
      <c r="K48" s="59">
        <f t="shared" si="6"/>
        <v>107</v>
      </c>
      <c r="L48" s="59">
        <f t="shared" si="6"/>
        <v>60</v>
      </c>
      <c r="M48" s="59">
        <f t="shared" si="6"/>
        <v>111</v>
      </c>
      <c r="N48" s="59">
        <f t="shared" si="6"/>
        <v>107.3</v>
      </c>
      <c r="O48" s="59">
        <f>O49</f>
        <v>107.3</v>
      </c>
      <c r="P48" s="40">
        <f>P49</f>
        <v>107.3</v>
      </c>
      <c r="Q48" s="1"/>
    </row>
    <row r="49" spans="1:17" s="14" customFormat="1" ht="40.5" customHeight="1">
      <c r="A49" s="60"/>
      <c r="B49" s="61" t="s">
        <v>85</v>
      </c>
      <c r="C49" s="43"/>
      <c r="D49" s="44" t="s">
        <v>29</v>
      </c>
      <c r="E49" s="44" t="s">
        <v>83</v>
      </c>
      <c r="F49" s="33" t="s">
        <v>124</v>
      </c>
      <c r="G49" s="44" t="s">
        <v>86</v>
      </c>
      <c r="H49" s="45">
        <v>70</v>
      </c>
      <c r="I49" s="45">
        <v>100</v>
      </c>
      <c r="J49" s="45">
        <v>100</v>
      </c>
      <c r="K49" s="45">
        <v>107</v>
      </c>
      <c r="L49" s="45">
        <v>60</v>
      </c>
      <c r="M49" s="46">
        <v>111</v>
      </c>
      <c r="N49" s="34">
        <v>107.3</v>
      </c>
      <c r="O49" s="34">
        <v>107.3</v>
      </c>
      <c r="P49" s="34">
        <v>107.3</v>
      </c>
      <c r="Q49" s="1"/>
    </row>
    <row r="50" spans="1:16" ht="79.5" customHeight="1">
      <c r="A50" s="32" t="s">
        <v>87</v>
      </c>
      <c r="B50" s="32" t="s">
        <v>62</v>
      </c>
      <c r="C50" s="60"/>
      <c r="D50" s="44" t="s">
        <v>29</v>
      </c>
      <c r="E50" s="44" t="s">
        <v>83</v>
      </c>
      <c r="F50" s="33" t="s">
        <v>63</v>
      </c>
      <c r="G50" s="44" t="s">
        <v>88</v>
      </c>
      <c r="H50" s="45">
        <v>100</v>
      </c>
      <c r="I50" s="45">
        <v>0</v>
      </c>
      <c r="J50" s="45">
        <v>0</v>
      </c>
      <c r="K50" s="45">
        <v>0</v>
      </c>
      <c r="L50" s="45">
        <v>0</v>
      </c>
      <c r="M50" s="46">
        <v>0</v>
      </c>
      <c r="N50" s="45">
        <v>0</v>
      </c>
      <c r="O50" s="57">
        <v>0</v>
      </c>
      <c r="P50" s="57">
        <v>0</v>
      </c>
    </row>
    <row r="51" spans="1:16" ht="68.25" customHeight="1">
      <c r="A51" s="55" t="s">
        <v>30</v>
      </c>
      <c r="B51" s="32" t="s">
        <v>89</v>
      </c>
      <c r="C51" s="32" t="s">
        <v>90</v>
      </c>
      <c r="D51" s="44" t="s">
        <v>29</v>
      </c>
      <c r="E51" s="44" t="s">
        <v>91</v>
      </c>
      <c r="F51" s="33" t="s">
        <v>125</v>
      </c>
      <c r="G51" s="44" t="s">
        <v>24</v>
      </c>
      <c r="H51" s="45">
        <v>0</v>
      </c>
      <c r="I51" s="45">
        <v>0</v>
      </c>
      <c r="J51" s="34">
        <f>J52</f>
        <v>0</v>
      </c>
      <c r="K51" s="45">
        <v>0</v>
      </c>
      <c r="L51" s="45">
        <v>0</v>
      </c>
      <c r="M51" s="46">
        <v>0</v>
      </c>
      <c r="N51" s="45">
        <v>0</v>
      </c>
      <c r="O51" s="57">
        <v>0</v>
      </c>
      <c r="P51" s="57">
        <v>0</v>
      </c>
    </row>
    <row r="52" spans="1:17" ht="72.75" customHeight="1">
      <c r="A52" s="37"/>
      <c r="B52" s="36" t="s">
        <v>92</v>
      </c>
      <c r="C52" s="37" t="s">
        <v>90</v>
      </c>
      <c r="D52" s="38" t="s">
        <v>29</v>
      </c>
      <c r="E52" s="38" t="s">
        <v>91</v>
      </c>
      <c r="F52" s="39" t="s">
        <v>126</v>
      </c>
      <c r="G52" s="38" t="s">
        <v>24</v>
      </c>
      <c r="H52" s="59">
        <v>0</v>
      </c>
      <c r="I52" s="59">
        <v>0</v>
      </c>
      <c r="J52" s="40">
        <f>J53</f>
        <v>0</v>
      </c>
      <c r="K52" s="59">
        <v>0</v>
      </c>
      <c r="L52" s="59">
        <v>0</v>
      </c>
      <c r="M52" s="59">
        <v>0</v>
      </c>
      <c r="N52" s="59">
        <v>0</v>
      </c>
      <c r="O52" s="40">
        <v>0</v>
      </c>
      <c r="P52" s="40">
        <v>0</v>
      </c>
      <c r="Q52" s="14"/>
    </row>
    <row r="53" spans="1:17" ht="45.75" customHeight="1">
      <c r="A53" s="32" t="s">
        <v>93</v>
      </c>
      <c r="B53" s="32" t="s">
        <v>94</v>
      </c>
      <c r="C53" s="60"/>
      <c r="D53" s="44" t="s">
        <v>29</v>
      </c>
      <c r="E53" s="44" t="s">
        <v>91</v>
      </c>
      <c r="F53" s="33" t="s">
        <v>127</v>
      </c>
      <c r="G53" s="44" t="s">
        <v>24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5">
        <v>0</v>
      </c>
      <c r="N53" s="34">
        <v>0</v>
      </c>
      <c r="O53" s="57">
        <v>0</v>
      </c>
      <c r="P53" s="57">
        <v>0</v>
      </c>
      <c r="Q53" s="14"/>
    </row>
    <row r="54" spans="1:17" ht="57.75" customHeight="1">
      <c r="A54" s="55" t="s">
        <v>30</v>
      </c>
      <c r="B54" s="32" t="s">
        <v>95</v>
      </c>
      <c r="C54" s="32" t="s">
        <v>23</v>
      </c>
      <c r="D54" s="44" t="s">
        <v>29</v>
      </c>
      <c r="E54" s="44" t="s">
        <v>25</v>
      </c>
      <c r="F54" s="33" t="s">
        <v>128</v>
      </c>
      <c r="G54" s="44" t="s">
        <v>24</v>
      </c>
      <c r="H54" s="34">
        <f aca="true" t="shared" si="7" ref="H54:P54">H55</f>
        <v>8648.5</v>
      </c>
      <c r="I54" s="34">
        <f t="shared" si="7"/>
        <v>9578.5</v>
      </c>
      <c r="J54" s="34">
        <f t="shared" si="7"/>
        <v>12394.2</v>
      </c>
      <c r="K54" s="34">
        <f t="shared" si="7"/>
        <v>13530.4</v>
      </c>
      <c r="L54" s="34">
        <f t="shared" si="7"/>
        <v>12548.1</v>
      </c>
      <c r="M54" s="35">
        <f t="shared" si="7"/>
        <v>14516.91</v>
      </c>
      <c r="N54" s="34">
        <f t="shared" si="7"/>
        <v>14212.1</v>
      </c>
      <c r="O54" s="62">
        <f t="shared" si="7"/>
        <v>12923.68</v>
      </c>
      <c r="P54" s="62">
        <f t="shared" si="7"/>
        <v>12867.9</v>
      </c>
      <c r="Q54" s="14"/>
    </row>
    <row r="55" spans="1:17" s="14" customFormat="1" ht="74.25" customHeight="1">
      <c r="A55" s="41"/>
      <c r="B55" s="36" t="s">
        <v>96</v>
      </c>
      <c r="C55" s="47" t="s">
        <v>23</v>
      </c>
      <c r="D55" s="38" t="s">
        <v>29</v>
      </c>
      <c r="E55" s="38" t="s">
        <v>25</v>
      </c>
      <c r="F55" s="39" t="s">
        <v>129</v>
      </c>
      <c r="G55" s="38" t="s">
        <v>24</v>
      </c>
      <c r="H55" s="59">
        <f>H56+H57+H59</f>
        <v>8648.5</v>
      </c>
      <c r="I55" s="59">
        <f>I56+I57+I59</f>
        <v>9578.5</v>
      </c>
      <c r="J55" s="59">
        <f>+J56+J57+J59</f>
        <v>12394.2</v>
      </c>
      <c r="K55" s="59">
        <f>K56+K57+K59</f>
        <v>13530.4</v>
      </c>
      <c r="L55" s="59">
        <f>L56+L57+L59</f>
        <v>12548.1</v>
      </c>
      <c r="M55" s="59">
        <f>M56+M57+M59+M58</f>
        <v>14516.91</v>
      </c>
      <c r="N55" s="59">
        <f>N56+N57+N59</f>
        <v>14212.1</v>
      </c>
      <c r="O55" s="40">
        <f>O56+O57+O59</f>
        <v>12923.68</v>
      </c>
      <c r="P55" s="40">
        <f>P56+P57+P59</f>
        <v>12867.9</v>
      </c>
      <c r="Q55" s="1"/>
    </row>
    <row r="56" spans="1:17" s="14" customFormat="1" ht="54.75" customHeight="1">
      <c r="A56" s="41"/>
      <c r="B56" s="61" t="s">
        <v>97</v>
      </c>
      <c r="C56" s="43"/>
      <c r="D56" s="44" t="s">
        <v>29</v>
      </c>
      <c r="E56" s="44" t="s">
        <v>98</v>
      </c>
      <c r="F56" s="33" t="s">
        <v>130</v>
      </c>
      <c r="G56" s="44" t="s">
        <v>24</v>
      </c>
      <c r="H56" s="45">
        <v>1306</v>
      </c>
      <c r="I56" s="45">
        <v>1014.2</v>
      </c>
      <c r="J56" s="45">
        <v>1293.3</v>
      </c>
      <c r="K56" s="45">
        <v>1473.1</v>
      </c>
      <c r="L56" s="45">
        <v>1400.4</v>
      </c>
      <c r="M56" s="46">
        <v>1530</v>
      </c>
      <c r="N56" s="45">
        <v>1916.9</v>
      </c>
      <c r="O56" s="45">
        <v>1733.5</v>
      </c>
      <c r="P56" s="45">
        <v>1729.4</v>
      </c>
      <c r="Q56" s="1"/>
    </row>
    <row r="57" spans="1:17" s="14" customFormat="1" ht="72" customHeight="1">
      <c r="A57" s="41"/>
      <c r="B57" s="61" t="s">
        <v>46</v>
      </c>
      <c r="C57" s="43"/>
      <c r="D57" s="44" t="s">
        <v>29</v>
      </c>
      <c r="E57" s="44" t="s">
        <v>98</v>
      </c>
      <c r="F57" s="33" t="s">
        <v>99</v>
      </c>
      <c r="G57" s="44" t="s">
        <v>24</v>
      </c>
      <c r="H57" s="45">
        <v>0</v>
      </c>
      <c r="I57" s="45">
        <v>0</v>
      </c>
      <c r="J57" s="45">
        <v>29.7</v>
      </c>
      <c r="K57" s="45">
        <v>63.2</v>
      </c>
      <c r="L57" s="45">
        <v>0</v>
      </c>
      <c r="M57" s="46">
        <v>0</v>
      </c>
      <c r="N57" s="45">
        <v>0</v>
      </c>
      <c r="O57" s="45">
        <v>0</v>
      </c>
      <c r="P57" s="45">
        <v>0</v>
      </c>
      <c r="Q57" s="1"/>
    </row>
    <row r="58" spans="1:16" ht="102">
      <c r="A58" s="63" t="s">
        <v>100</v>
      </c>
      <c r="B58" s="61" t="s">
        <v>101</v>
      </c>
      <c r="C58" s="43"/>
      <c r="D58" s="44" t="s">
        <v>29</v>
      </c>
      <c r="E58" s="44" t="s">
        <v>98</v>
      </c>
      <c r="F58" s="33" t="s">
        <v>102</v>
      </c>
      <c r="G58" s="44" t="s">
        <v>24</v>
      </c>
      <c r="H58" s="45"/>
      <c r="I58" s="45"/>
      <c r="J58" s="45"/>
      <c r="K58" s="45"/>
      <c r="L58" s="45"/>
      <c r="M58" s="46">
        <v>52.01</v>
      </c>
      <c r="N58" s="45"/>
      <c r="O58" s="45"/>
      <c r="P58" s="45"/>
    </row>
    <row r="59" spans="1:16" ht="68.25" customHeight="1">
      <c r="A59" s="63"/>
      <c r="B59" s="61" t="s">
        <v>103</v>
      </c>
      <c r="C59" s="43"/>
      <c r="D59" s="44" t="s">
        <v>29</v>
      </c>
      <c r="E59" s="44" t="s">
        <v>104</v>
      </c>
      <c r="F59" s="33" t="s">
        <v>131</v>
      </c>
      <c r="G59" s="44" t="s">
        <v>24</v>
      </c>
      <c r="H59" s="45">
        <v>7342.5</v>
      </c>
      <c r="I59" s="45">
        <v>8564.3</v>
      </c>
      <c r="J59" s="45">
        <v>11071.2</v>
      </c>
      <c r="K59" s="45">
        <v>11994.1</v>
      </c>
      <c r="L59" s="45">
        <v>11147.7</v>
      </c>
      <c r="M59" s="46">
        <v>12934.9</v>
      </c>
      <c r="N59" s="45">
        <v>12295.2</v>
      </c>
      <c r="O59" s="45">
        <v>11190.18</v>
      </c>
      <c r="P59" s="45">
        <v>11138.5</v>
      </c>
    </row>
  </sheetData>
  <sheetProtection selectLockedCells="1" selectUnlockedCells="1"/>
  <mergeCells count="8">
    <mergeCell ref="L2:N2"/>
    <mergeCell ref="I3:N6"/>
    <mergeCell ref="A7:N10"/>
    <mergeCell ref="A12:A13"/>
    <mergeCell ref="B12:B13"/>
    <mergeCell ref="C12:C13"/>
    <mergeCell ref="D12:G12"/>
    <mergeCell ref="H12:P12"/>
  </mergeCells>
  <printOptions/>
  <pageMargins left="0.23611111111111113" right="0.19652777777777777" top="0.3541666666666667" bottom="0.7479166666666667" header="0.5118110236220472" footer="0.5118110236220472"/>
  <pageSetup fitToHeight="0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2023-01-23T14:45:45Z</cp:lastPrinted>
  <dcterms:created xsi:type="dcterms:W3CDTF">2023-01-23T14:46:12Z</dcterms:created>
  <dcterms:modified xsi:type="dcterms:W3CDTF">2023-01-23T14:46:12Z</dcterms:modified>
  <cp:category/>
  <cp:version/>
  <cp:contentType/>
  <cp:contentStatus/>
</cp:coreProperties>
</file>