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9320" windowHeight="10050" firstSheet="1" activeTab="3"/>
  </bookViews>
  <sheets>
    <sheet name="Приложение 1_Финансирование" sheetId="1" r:id="rId1"/>
    <sheet name="Приложение 2_Подтв.док-ты" sheetId="2" r:id="rId2"/>
    <sheet name="Приложение 3_Целевые показатели" sheetId="3" r:id="rId3"/>
    <sheet name="Приложение 4_Освещение" sheetId="4" r:id="rId4"/>
    <sheet name="Приложение 5_Оплата ТЭР" sheetId="5" r:id="rId5"/>
  </sheets>
  <definedNames>
    <definedName name="_xlnm.Print_Area" localSheetId="1">'Приложение 2_Подтв.док-ты'!$A$1:$N$13</definedName>
  </definedNames>
  <calcPr fullCalcOnLoad="1"/>
</workbook>
</file>

<file path=xl/sharedStrings.xml><?xml version="1.0" encoding="utf-8"?>
<sst xmlns="http://schemas.openxmlformats.org/spreadsheetml/2006/main" count="417" uniqueCount="275">
  <si>
    <t>Приложение № 1</t>
  </si>
  <si>
    <t>Таблица № 1</t>
  </si>
  <si>
    <t>№</t>
  </si>
  <si>
    <t>Наименование мероприятия</t>
  </si>
  <si>
    <t>Профинансировано всего, руб.</t>
  </si>
  <si>
    <t>в том числе:</t>
  </si>
  <si>
    <t xml:space="preserve">Замена ламп накаливания в государственных организациях Республики Марий Эл на энергосберегающие (люминесцентные, светодиодные) </t>
  </si>
  <si>
    <t>Метрологическое обеспечение измерений приборов учета потребления энергоресурсов в государственных организациях Республики Марий Эл</t>
  </si>
  <si>
    <t xml:space="preserve">Проведение технических мероприятий в государственных  организациях Республики Марий Эл по энергосбережению и повышению энергетической эффективности в системах электро-, тепло-, газоснабжения, водоснабжения и водоотведения </t>
  </si>
  <si>
    <t>Составление и трансляция тематических радио- и телепередач, информационно-просветительских программ и мероприятий в сфере энергосбережения</t>
  </si>
  <si>
    <t>ИТОГО:</t>
  </si>
  <si>
    <t>Таблица № 2</t>
  </si>
  <si>
    <t>Наименование показателя</t>
  </si>
  <si>
    <t>Ед. измер.</t>
  </si>
  <si>
    <t>шт.</t>
  </si>
  <si>
    <t>2.1.</t>
  </si>
  <si>
    <t>наружного освещения - всего, в том числе:</t>
  </si>
  <si>
    <t>2.1.1.</t>
  </si>
  <si>
    <t>2.2.</t>
  </si>
  <si>
    <t>внутреннего освещения - всего, в том числе:</t>
  </si>
  <si>
    <t>2.2.1.</t>
  </si>
  <si>
    <t>3.</t>
  </si>
  <si>
    <t>4.</t>
  </si>
  <si>
    <t>5.</t>
  </si>
  <si>
    <t>Необходимая потребность в энергосберегающих осветительных приборах на конец отчетного периода (сколько осталось установить)</t>
  </si>
  <si>
    <t>6.</t>
  </si>
  <si>
    <t>%</t>
  </si>
  <si>
    <t>Приложение № 2</t>
  </si>
  <si>
    <t>№ п/п</t>
  </si>
  <si>
    <t>Наименование бюджетного  учреждения</t>
  </si>
  <si>
    <t>Дата и номер договора/ контракта</t>
  </si>
  <si>
    <t>Сумма договора/ контракта, руб</t>
  </si>
  <si>
    <t>Наименование контрагента по договору/
контракту</t>
  </si>
  <si>
    <t>Предмет договора/ контракта</t>
  </si>
  <si>
    <t>№ и дата акта выполненных работ, услуг, счет-фактуры, товарной накладной</t>
  </si>
  <si>
    <t>Источник финансирования</t>
  </si>
  <si>
    <t>внебюджетные источники</t>
  </si>
  <si>
    <t>№ и дата платежного поручения</t>
  </si>
  <si>
    <t>Сумма, руб.</t>
  </si>
  <si>
    <t>…</t>
  </si>
  <si>
    <t xml:space="preserve">Ремонт зданий и сооружений по энергосберегающим проектам </t>
  </si>
  <si>
    <t>Приложение № 3</t>
  </si>
  <si>
    <t>чел.</t>
  </si>
  <si>
    <t>Общая занимаемая площадь (зданий, строений, сооружений),</t>
  </si>
  <si>
    <t>кв.м.</t>
  </si>
  <si>
    <t xml:space="preserve"> в том числе: - на праве собственности, в оперативном управлении;</t>
  </si>
  <si>
    <t xml:space="preserve">                       - арендуемая площадь;</t>
  </si>
  <si>
    <t xml:space="preserve">                       - площадь в безвозмездном пользовании.</t>
  </si>
  <si>
    <t>кВт.ч.</t>
  </si>
  <si>
    <t>Площадь занимаемых помещений, в которых осуществляется потребление электрической энергии</t>
  </si>
  <si>
    <t>Удельный расход электрической энергии на снабжение органов государственной власти и государственных учреждений  (в расчете на 1 кв. метр площади)</t>
  </si>
  <si>
    <t>кВт.ч/ кв.м.</t>
  </si>
  <si>
    <t>Объем потребления электрической энергии, расчеты за которую осуществляются с использованием приборов учета</t>
  </si>
  <si>
    <t>Площадь занимаемых помещений, в которых расчеты за электрическую энергию осуществляются с использованием приборов учета</t>
  </si>
  <si>
    <t>Объем потребления электрической энергии, расчеты за которую осуществляются с применением расчетных способов (по нормативу поставщика)</t>
  </si>
  <si>
    <t>Площадь занимаемых помещений, в которых расчеты за электрическую энергию осуществляются с применением расчетных способов (по нормативу поставщика)</t>
  </si>
  <si>
    <t xml:space="preserve">Доля объемов электрической энергии, расчеты за которую осуществляются с использованием приборов учета </t>
  </si>
  <si>
    <t>Гкал</t>
  </si>
  <si>
    <t xml:space="preserve">Площадь занимаемых помещений, в которых осуществляется потребление тепловой энергии </t>
  </si>
  <si>
    <t>Удельный расход тепловой энергии на снабжение органов государственной власти и государственных учреждений (в расчете на 1 кв. метр площади)</t>
  </si>
  <si>
    <t>Гкал / кв.м.</t>
  </si>
  <si>
    <t>Площадь занимаемых помещений, в которых расчеты за тепловую энергию осуществляются с использованием приборов учета</t>
  </si>
  <si>
    <t>Площадь занимаемых помещений, в которых расчеты за тепловую энергию осуществляются с применением расчетных способов (по нормативу поставщика)</t>
  </si>
  <si>
    <t xml:space="preserve">Доля объемов тепловой энергии, расчеты за которую осуществляются с использованием приборов учета </t>
  </si>
  <si>
    <t>куб.м.</t>
  </si>
  <si>
    <t>Среднедневная численность посетителей помещений, в которых осуществляется потребление холодной воды</t>
  </si>
  <si>
    <t>Удельный расход холодной воды на снабжение органов государственной власти и государственных учреждений (в расчете на 1 человека)</t>
  </si>
  <si>
    <t>куб.м./1 чел.</t>
  </si>
  <si>
    <t>Объем потребления холодной  воды, расчеты за которую осуществляются с использованием приборов учета</t>
  </si>
  <si>
    <t>Объем потребления холодной воды, расчеты за которую осуществляются с применением расчетных способов (по нормативу постащика)</t>
  </si>
  <si>
    <t xml:space="preserve">Доля объемов холодной  воды, расчеты за которую осуществляются с использованием приборов учета </t>
  </si>
  <si>
    <t>Объем потребления горячей воды</t>
  </si>
  <si>
    <t>Среднедневная численность посетителей помещений, в которых осуществляется потребление горячей воды</t>
  </si>
  <si>
    <t>Удельный расход горячей воды на снабжение органов государственной власти и государственных учреждений (в расчете на 1 человека)</t>
  </si>
  <si>
    <t>Объем потребления горячей воды, расчеты за которую осуществляются с использованием приборов учета</t>
  </si>
  <si>
    <t>Объем потребления горячей воды, расчеты за которую осуществляются с применением расчетных способов (по нормативу поставщика)</t>
  </si>
  <si>
    <t xml:space="preserve">Доля объемов горячей воды, расчеты за которую осуществляются с использованием приборов учета </t>
  </si>
  <si>
    <t>Объем водоотведения (стоки)</t>
  </si>
  <si>
    <t>Объем потребления природного газа</t>
  </si>
  <si>
    <t>в том числе: объем потребления природного газа в помещениях с индивидуальными системами газового отопления</t>
  </si>
  <si>
    <t>Среднедневная численность посетителей помещений, в которых осуществляется потребление природного газа</t>
  </si>
  <si>
    <t xml:space="preserve">Площадь занимаемых помещений, в которых осуществляется потребление природного газа </t>
  </si>
  <si>
    <t>в том числе: площадь занимаемых помещений с индивидуальными системами газового отопления</t>
  </si>
  <si>
    <t>Удельный расход природного газа на снабжение органов государственной власти и государственных учреждений (в расчете на 1 человека)</t>
  </si>
  <si>
    <t>куб.м./ чел.</t>
  </si>
  <si>
    <t>Количество транспортных средств, используемых органами государственной власти, государственными учреждениями,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</t>
  </si>
  <si>
    <t>ед.</t>
  </si>
  <si>
    <t xml:space="preserve">                   - среднедневная численность посетителей (для организаций культуры, учеников - для организаций образования, больных - здравоохранения, спортсменов - спорта, проживающих - социального обеспечения)</t>
  </si>
  <si>
    <t>1.1.</t>
  </si>
  <si>
    <t>1.2.</t>
  </si>
  <si>
    <t>2.</t>
  </si>
  <si>
    <t>1.</t>
  </si>
  <si>
    <t>2.3.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</si>
  <si>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</si>
  <si>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</si>
  <si>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</si>
  <si>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</si>
  <si>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</si>
  <si>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</si>
  <si>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</si>
  <si>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</si>
  <si>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</si>
  <si>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</si>
  <si>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</si>
  <si>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</si>
  <si>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4.6.</t>
  </si>
  <si>
    <t>4.7.</t>
  </si>
  <si>
    <t>Объем потребления холодной воды, всего</t>
  </si>
  <si>
    <t>Объем потребления тепловой энергии, всего</t>
  </si>
  <si>
    <t>Объем потребления электрической энергии, всего</t>
  </si>
  <si>
    <t>5.1.</t>
  </si>
  <si>
    <t>5.2.</t>
  </si>
  <si>
    <t>5.3.</t>
  </si>
  <si>
    <t>5.4.</t>
  </si>
  <si>
    <t>5.5.</t>
  </si>
  <si>
    <t>5.6.</t>
  </si>
  <si>
    <t>5.7.</t>
  </si>
  <si>
    <t>5.8.</t>
  </si>
  <si>
    <t>6.1.</t>
  </si>
  <si>
    <t>6.2.</t>
  </si>
  <si>
    <t>6.3.</t>
  </si>
  <si>
    <t>6.4.</t>
  </si>
  <si>
    <t>6.5.</t>
  </si>
  <si>
    <t>6.6.</t>
  </si>
  <si>
    <t>6.7.</t>
  </si>
  <si>
    <t>6.8.</t>
  </si>
  <si>
    <t>7.</t>
  </si>
  <si>
    <t>8.</t>
  </si>
  <si>
    <t>Удельный расход природного газа на снабжение органов государственной власти и государственных учреждений (в расчете на 1 кв. м )</t>
  </si>
  <si>
    <t>куб.м./ кв.м</t>
  </si>
  <si>
    <t>8.1.</t>
  </si>
  <si>
    <t>8.2.</t>
  </si>
  <si>
    <t>8.3.</t>
  </si>
  <si>
    <t>8.4.</t>
  </si>
  <si>
    <t>8.5.</t>
  </si>
  <si>
    <t>8.6.</t>
  </si>
  <si>
    <t>8.7.</t>
  </si>
  <si>
    <t>9.</t>
  </si>
  <si>
    <t>тыс. кВт.ч</t>
  </si>
  <si>
    <t>тыс. куб.м</t>
  </si>
  <si>
    <t>9.1.</t>
  </si>
  <si>
    <t>9.2.</t>
  </si>
  <si>
    <t>9.3.</t>
  </si>
  <si>
    <t>10.</t>
  </si>
  <si>
    <t>руб.</t>
  </si>
  <si>
    <t>Замена приборов учета потребления топливно-энергетических ресурсов</t>
  </si>
  <si>
    <t>за счет               целевых средств республиканского бюджета Республики                   Марий Эл, руб.</t>
  </si>
  <si>
    <t>за счет средств сметных назначений и субсидий республиканского бюджета Республики                   Марий Эл, руб.</t>
  </si>
  <si>
    <t>за счет внебюджетных источников, руб.</t>
  </si>
  <si>
    <t xml:space="preserve"> Числовое значение</t>
  </si>
  <si>
    <t>2.1.1.1.</t>
  </si>
  <si>
    <t>(наименование министерства/ведомства)</t>
  </si>
  <si>
    <t>9.4.</t>
  </si>
  <si>
    <t>9.5.</t>
  </si>
  <si>
    <t>Доля зданий, строений, сооружений, находящихся на праве оперативного управления или ином законном основании у органов государственной власти Республики Марий Эл и государственных учреждений Республики Марий Эл, оснащенных индивидуальными тепловыми пунктами с автоматическим погодным регулированием температуры теплоносителя, в общем количестве указанных зданий, строений, сооружений</t>
  </si>
  <si>
    <t>Количество зданий, строений, сооружений, находящихся на праве оперативного управления или ином законном основании у органов государственной власти Республики Марий Эл и государственных учреждений Республики Марий Эл</t>
  </si>
  <si>
    <t>Количество зданий, строений, сооружений, находящихся на праве оперативного управления или ином законном основании у органов государственной власти Республики Марий Эл и государственных учреждений Республики Марий Эл, оснащенных индивидуальными тепловыми пунктами с автоматическим погодным регулированием температуры теплоносителя</t>
  </si>
  <si>
    <t>11.</t>
  </si>
  <si>
    <t>12.</t>
  </si>
  <si>
    <t>13.</t>
  </si>
  <si>
    <t>14.</t>
  </si>
  <si>
    <t>15.</t>
  </si>
  <si>
    <t>16.</t>
  </si>
  <si>
    <t xml:space="preserve">Количество государственных учреждений Республики Марий Эл (с учетом министерства/ведомства, по которым предоставляется информация) </t>
  </si>
  <si>
    <t>Списочная численность сотрудников и посетителей, всего</t>
  </si>
  <si>
    <t>в том числе: - списочная численность сотрудников</t>
  </si>
  <si>
    <t>Списочная численность сотрудников, занимающих помещения, в которых осуществляется потребление холодной воды</t>
  </si>
  <si>
    <t>Списочная численность сотрудников и посетителей, занимающих помещения, в которых расчеты за холодную воду осуществляются с использованием приборов учета</t>
  </si>
  <si>
    <t>Списочная численность сотрудников и посетителей, занимающих помещения, в которых расчеты за холодную воду осуществляются с применением расчетных способов (по нормативу поставщика)</t>
  </si>
  <si>
    <t>Списочная численность сотрудников, занимающих помещения, в которых осуществляется потребление горячей воды</t>
  </si>
  <si>
    <t>Списочная численность сотрудников и посетителей, занимающих помещения, в которых расчеты за горячую воду осуществляются с использованием приборов учета</t>
  </si>
  <si>
    <t>Списочная численность сотрудников и посетителей, занимающих помещения, в которых расчеты за горячую воду осуществляются с применением расчетных способов (по нормативу поставщика)</t>
  </si>
  <si>
    <t>Списочная численность сотрудников, занимающих помещения, в которых осуществляется потребление природного газа</t>
  </si>
  <si>
    <t xml:space="preserve">                                               по тепловой энергии (отопление+ подогрев)</t>
  </si>
  <si>
    <t xml:space="preserve">                                               по природному газу</t>
  </si>
  <si>
    <t xml:space="preserve">                                               по воде (ГВС +ХВС)</t>
  </si>
  <si>
    <t xml:space="preserve">                                               по стокам </t>
  </si>
  <si>
    <r>
      <t xml:space="preserve">Полученная экономия(-)/перерасход(+) в стоимостном выражении по всем энергетическим ресурсам, воде и стокам  </t>
    </r>
    <r>
      <rPr>
        <i/>
        <sz val="10"/>
        <color indexed="8"/>
        <rFont val="Times New Roman"/>
        <family val="1"/>
      </rPr>
      <t>(общая сумма расходов по ТЭР за фактический отчетный период "-" общая сумма расходов по ТЭР за аналогичный период прошлого года)</t>
    </r>
  </si>
  <si>
    <t>Информация по переходу на энергоэффективные системы освещения в</t>
  </si>
  <si>
    <t>№ п/п</t>
  </si>
  <si>
    <t>Наименование показателей</t>
  </si>
  <si>
    <t>Освещение бюджетных учреждений</t>
  </si>
  <si>
    <t>*</t>
  </si>
  <si>
    <t>энергосберегающих, в том числе:</t>
  </si>
  <si>
    <t>светодиодных</t>
  </si>
  <si>
    <t>2.2.1.1</t>
  </si>
  <si>
    <t>тыс. руб.</t>
  </si>
  <si>
    <t>Лампы</t>
  </si>
  <si>
    <t>Необходимая потребность для закупки светодиодных приборов (светильников) до 100 % светодиодного освещения</t>
  </si>
  <si>
    <t>наружного освещения</t>
  </si>
  <si>
    <t xml:space="preserve">внутреннего освещения </t>
  </si>
  <si>
    <t xml:space="preserve">светодиодных </t>
  </si>
  <si>
    <t>Единица измере-ния</t>
  </si>
  <si>
    <t>Доля энергосберегающих приборов в общем объеме используемых осветительных устройств</t>
  </si>
  <si>
    <t>Доля светодиодных приборов в общем объеме используемых осветительных устройств</t>
  </si>
  <si>
    <t xml:space="preserve">Целевые показатели в области энергосервиса </t>
  </si>
  <si>
    <t>(Наименование энергосервисной компании и бюджетного учреждения)</t>
  </si>
  <si>
    <t>млн. рублей</t>
  </si>
  <si>
    <t>Число энергосервисных договоров (контрактов), заключенных государственными заказчиками - всего, в том числе:</t>
  </si>
  <si>
    <t>Примечание: необходимо приложить копии энергосервисных договоров (контрактов)</t>
  </si>
  <si>
    <t xml:space="preserve">Приложение № 4 </t>
  </si>
  <si>
    <t>Значение показателя</t>
  </si>
  <si>
    <r>
      <rPr>
        <b/>
        <sz val="10"/>
        <color indexed="8"/>
        <rFont val="Times New Roman"/>
        <family val="1"/>
      </rPr>
      <t>в т.ч. в натуральном выражении:</t>
    </r>
    <r>
      <rPr>
        <sz val="10"/>
        <color indexed="8"/>
        <rFont val="Times New Roman"/>
        <family val="1"/>
      </rPr>
      <t xml:space="preserve"> по электрической энергии </t>
    </r>
  </si>
  <si>
    <t>на светодиодное освещение</t>
  </si>
  <si>
    <t>Объем инвестиций, направленных  на модернизацию освещения</t>
  </si>
  <si>
    <t>в том числе: -  на отопление</t>
  </si>
  <si>
    <t xml:space="preserve">                        - на подогрев горячей воды</t>
  </si>
  <si>
    <t>Объем потребления тепловой энергии на отопление, расчеты за которую осуществляются с использованием приборов учета</t>
  </si>
  <si>
    <t>Объем потребления тепловой энергии на отопление, расчеты за которую осуществляются с применением расчетных способов (по нормативу поставщика)</t>
  </si>
  <si>
    <t>в том числе на светодиодные</t>
  </si>
  <si>
    <t>17.</t>
  </si>
  <si>
    <t>Количество транспортных средств, используемых органами государственной власти и государственными учреждениями - всего, в том числе:</t>
  </si>
  <si>
    <t>17.1.</t>
  </si>
  <si>
    <t>17.2.</t>
  </si>
  <si>
    <t>количество транспортных средств, испольующих в качестве моторного топлива сжиженный углеводородный газ (пропан-бутан)</t>
  </si>
  <si>
    <t>количество транспортных средств, использующих в качестве моторного топлива природный газ  (метан)</t>
  </si>
  <si>
    <t>за счет                средств федерального бюджета, руб.</t>
  </si>
  <si>
    <t>Доля государственных учреждений Республики Марий Эл, предоставивших декларацию о потреблении энергетических ресурсов за 2020 год, в общем количестве государственных учреждений Республики Марий Эл</t>
  </si>
  <si>
    <t>Количество  государственных учреждений Республики Марий Эл, предоставивших декларацию о потреблении энергетических ресурсов за 2020 год</t>
  </si>
  <si>
    <t>федеральный бюджет</t>
  </si>
  <si>
    <t xml:space="preserve">  республиканский бюджет Республики Марий Эл</t>
  </si>
  <si>
    <t>Замена/установка приборов учета потребления топливно-энергетических ресурсов</t>
  </si>
  <si>
    <t xml:space="preserve">Замена светильников на энергосберегающие </t>
  </si>
  <si>
    <t xml:space="preserve"> энергосберегающих, в том числе:</t>
  </si>
  <si>
    <t>Объем потребления природного газа, расчеты за который осуществляются с использованием приборов учета</t>
  </si>
  <si>
    <t xml:space="preserve">Доля объемов природного газа, расчеты за который осуществляются с использованием приборов учета </t>
  </si>
  <si>
    <t>8.8.</t>
  </si>
  <si>
    <t>8.9.</t>
  </si>
  <si>
    <t>Объем средств, направленных в отчетном периоде, на приобретение осветительных приборов - всего, в том числе:</t>
  </si>
  <si>
    <r>
      <t xml:space="preserve">Количество установленных энергосберегающих осветительных приборов  </t>
    </r>
    <r>
      <rPr>
        <b/>
        <sz val="10"/>
        <rFont val="Times New Roman"/>
        <family val="1"/>
      </rPr>
      <t>отчетный период</t>
    </r>
    <r>
      <rPr>
        <sz val="10"/>
        <rFont val="Times New Roman"/>
        <family val="1"/>
      </rPr>
      <t xml:space="preserve"> - всего, в том числе:</t>
    </r>
  </si>
  <si>
    <r>
      <t xml:space="preserve">Количество закупленных осветительных приборов </t>
    </r>
    <r>
      <rPr>
        <b/>
        <sz val="10"/>
        <rFont val="Times New Roman"/>
        <family val="1"/>
      </rPr>
      <t>за  отчетный период</t>
    </r>
    <r>
      <rPr>
        <sz val="10"/>
        <rFont val="Times New Roman"/>
        <family val="1"/>
      </rPr>
      <t>-всего, в том числе:</t>
    </r>
  </si>
  <si>
    <t>Количество светоточек в учреждении (сколько должно быть в идеале) - всего, в том числе:</t>
  </si>
  <si>
    <t>Светильники</t>
  </si>
  <si>
    <r>
      <t>Количество  испорченных/перегоревших/снятых осветительных приборов</t>
    </r>
    <r>
      <rPr>
        <b/>
        <sz val="10"/>
        <rFont val="Times New Roman"/>
        <family val="1"/>
      </rPr>
      <t xml:space="preserve"> отчетный период</t>
    </r>
    <r>
      <rPr>
        <sz val="10"/>
        <rFont val="Times New Roman"/>
        <family val="1"/>
      </rPr>
      <t xml:space="preserve"> - всего, в том числе:</t>
    </r>
  </si>
  <si>
    <t>энергосберегающих, в  том числе</t>
  </si>
  <si>
    <r>
      <t xml:space="preserve">Общее количество осветительных приборов, установленных на </t>
    </r>
    <r>
      <rPr>
        <b/>
        <sz val="10"/>
        <rFont val="Times New Roman"/>
        <family val="1"/>
      </rPr>
      <t>01.01.2022</t>
    </r>
    <r>
      <rPr>
        <sz val="10"/>
        <rFont val="Times New Roman"/>
        <family val="1"/>
      </rPr>
      <t xml:space="preserve"> года - всего, в том числе:</t>
    </r>
  </si>
  <si>
    <r>
      <t xml:space="preserve">Общее количество осветительных приборов  на </t>
    </r>
    <r>
      <rPr>
        <b/>
        <sz val="10"/>
        <rFont val="Times New Roman"/>
        <family val="1"/>
      </rPr>
      <t>01.04.2022</t>
    </r>
    <r>
      <rPr>
        <sz val="10"/>
        <rFont val="Times New Roman"/>
        <family val="1"/>
      </rPr>
      <t xml:space="preserve"> г. - всего, в том числе: </t>
    </r>
  </si>
  <si>
    <t>Информация
 о реализации мероприятий государственной программы  Республики Марий Эл «Энергосбережение и повышение энергетической эффективности  на 2013- 2025 годы» 
за 1 квартал 2022 года</t>
  </si>
  <si>
    <t>Информация
о подтверждающих документах по финансированию мероприятий государственной программы  Республики Марий Эл «Энергосбережение и повышение энергетической эффективности  на 2013- 2025 годы»  за  1 квартал 2022 года</t>
  </si>
  <si>
    <t>Целевые показатели в области энергосбережения и повышения энергетической эффективности за1 квартал 2022 года</t>
  </si>
  <si>
    <t>за  1 квартал 2022 года</t>
  </si>
  <si>
    <t>Потребление и оплата за энергоресурсы в 1 квартале 2022 г.</t>
  </si>
  <si>
    <t>наименование министерства (ведомства)</t>
  </si>
  <si>
    <t>Наименование энергоресурса</t>
  </si>
  <si>
    <r>
      <t xml:space="preserve">Фактически потреблено в </t>
    </r>
    <r>
      <rPr>
        <b/>
        <u val="single"/>
        <sz val="12"/>
        <rFont val="Times New Roman"/>
        <family val="1"/>
      </rPr>
      <t>стоимостном</t>
    </r>
    <r>
      <rPr>
        <sz val="12"/>
        <rFont val="Times New Roman"/>
        <family val="1"/>
      </rPr>
      <t xml:space="preserve"> выражении
(тыс. руб.)</t>
    </r>
  </si>
  <si>
    <t>Оплачено за потребленные энергоресурсы -всего
(тыс. руб.)</t>
  </si>
  <si>
    <t>в том числе за счет средств</t>
  </si>
  <si>
    <t>Задолженность
за
потребленные
энергоресурсы
(тыс. руб.)</t>
  </si>
  <si>
    <t>бюджетных</t>
  </si>
  <si>
    <t>внебюджетных</t>
  </si>
  <si>
    <t>федерального</t>
  </si>
  <si>
    <t>респуб
ликанского</t>
  </si>
  <si>
    <t>местного
(ОМС)</t>
  </si>
  <si>
    <t>Электроэнергия</t>
  </si>
  <si>
    <t>Тепловая энергия всего, том числе:</t>
  </si>
  <si>
    <t>2.1</t>
  </si>
  <si>
    <t>Тепловая энергия (на отопление)</t>
  </si>
  <si>
    <t>2.2</t>
  </si>
  <si>
    <t>Тепловая энергия (на подогрев горячей воды)</t>
  </si>
  <si>
    <t>3</t>
  </si>
  <si>
    <t>Холодная вода</t>
  </si>
  <si>
    <t>4</t>
  </si>
  <si>
    <t>Стоки</t>
  </si>
  <si>
    <t>5</t>
  </si>
  <si>
    <t>Плата за негативное воздействие за работу ЦСВ</t>
  </si>
  <si>
    <t>6</t>
  </si>
  <si>
    <t>Природный газ</t>
  </si>
  <si>
    <t>Итого:</t>
  </si>
  <si>
    <t>Департамент труда и занятости населения Республики Марий Эл</t>
  </si>
  <si>
    <t>Горячая вода</t>
  </si>
  <si>
    <t>7</t>
  </si>
  <si>
    <t>Исполнитель Попов А.А., тел. 45-14-26</t>
  </si>
  <si>
    <t>Руководитель:    _______________   (А.В.Лазарев)</t>
  </si>
  <si>
    <t>Руководитель __________________________ (А.В.Лазарев)</t>
  </si>
  <si>
    <t>А.А.Попов, тел. 45-14-26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</si>
</sst>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;[Red]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_-* #,##0.00_р_._-;\-* #,##0.00_р_._-;_-* &quot;-&quot;?_р_._-;_-@_-"/>
    <numFmt numFmtId="180" formatCode="_-* #,##0_р_._-;\-* #,##0_р_._-;_-* &quot;-&quot;?_р_._-;_-@_-"/>
    <numFmt numFmtId="181" formatCode="0.0"/>
  </numFmts>
  <fonts count="78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i/>
      <sz val="10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6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right" wrapText="1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justify" vertical="center"/>
    </xf>
    <xf numFmtId="0" fontId="1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/>
    </xf>
    <xf numFmtId="0" fontId="4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16" fontId="4" fillId="33" borderId="11" xfId="0" applyNumberFormat="1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34" borderId="11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right" vertical="top" wrapText="1"/>
    </xf>
    <xf numFmtId="0" fontId="12" fillId="0" borderId="11" xfId="0" applyFont="1" applyBorder="1" applyAlignment="1">
      <alignment horizontal="center" vertical="center" wrapText="1"/>
    </xf>
    <xf numFmtId="0" fontId="25" fillId="35" borderId="11" xfId="0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/>
    </xf>
    <xf numFmtId="171" fontId="4" fillId="0" borderId="11" xfId="58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3" fontId="7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8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>
      <alignment horizontal="right" vertical="center" wrapText="1"/>
    </xf>
    <xf numFmtId="16" fontId="4" fillId="0" borderId="11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6" fontId="7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7" fillId="36" borderId="11" xfId="0" applyFont="1" applyFill="1" applyBorder="1" applyAlignment="1" applyProtection="1">
      <alignment horizontal="center" vertical="center" wrapText="1"/>
      <protection locked="0"/>
    </xf>
    <xf numFmtId="4" fontId="5" fillId="34" borderId="11" xfId="0" applyNumberFormat="1" applyFont="1" applyFill="1" applyBorder="1" applyAlignment="1" applyProtection="1">
      <alignment horizontal="center" vertical="center"/>
      <protection hidden="1"/>
    </xf>
    <xf numFmtId="3" fontId="4" fillId="16" borderId="11" xfId="58" applyNumberFormat="1" applyFont="1" applyFill="1" applyBorder="1" applyAlignment="1" applyProtection="1">
      <alignment horizontal="center" vertical="center" wrapText="1"/>
      <protection hidden="1"/>
    </xf>
    <xf numFmtId="3" fontId="4" fillId="16" borderId="11" xfId="58" applyNumberFormat="1" applyFont="1" applyFill="1" applyBorder="1" applyAlignment="1">
      <alignment horizontal="center" vertical="center" wrapText="1"/>
    </xf>
    <xf numFmtId="3" fontId="7" fillId="16" borderId="11" xfId="58" applyNumberFormat="1" applyFont="1" applyFill="1" applyBorder="1" applyAlignment="1">
      <alignment horizontal="center" vertical="center" wrapText="1"/>
    </xf>
    <xf numFmtId="4" fontId="29" fillId="34" borderId="11" xfId="0" applyNumberFormat="1" applyFont="1" applyFill="1" applyBorder="1" applyAlignment="1" applyProtection="1">
      <alignment horizontal="right" vertical="center"/>
      <protection hidden="1"/>
    </xf>
    <xf numFmtId="0" fontId="28" fillId="0" borderId="11" xfId="0" applyFont="1" applyBorder="1" applyAlignment="1">
      <alignment horizontal="center" vertical="center"/>
    </xf>
    <xf numFmtId="3" fontId="7" fillId="0" borderId="11" xfId="58" applyNumberFormat="1" applyFont="1" applyFill="1" applyBorder="1" applyAlignment="1" applyProtection="1">
      <alignment horizontal="left" vertical="center" wrapText="1"/>
      <protection locked="0"/>
    </xf>
    <xf numFmtId="3" fontId="28" fillId="0" borderId="11" xfId="58" applyNumberFormat="1" applyFont="1" applyFill="1" applyBorder="1" applyAlignment="1" applyProtection="1">
      <alignment horizontal="right" vertical="center" wrapText="1"/>
      <protection locked="0"/>
    </xf>
    <xf numFmtId="4" fontId="12" fillId="36" borderId="11" xfId="0" applyNumberFormat="1" applyFont="1" applyFill="1" applyBorder="1" applyAlignment="1" applyProtection="1">
      <alignment horizontal="center" vertical="center"/>
      <protection hidden="1"/>
    </xf>
    <xf numFmtId="4" fontId="12" fillId="0" borderId="11" xfId="0" applyNumberFormat="1" applyFont="1" applyFill="1" applyBorder="1" applyAlignment="1" applyProtection="1">
      <alignment horizontal="center" vertical="center"/>
      <protection hidden="1"/>
    </xf>
    <xf numFmtId="4" fontId="30" fillId="0" borderId="11" xfId="0" applyNumberFormat="1" applyFont="1" applyFill="1" applyBorder="1" applyAlignment="1" applyProtection="1">
      <alignment horizontal="right" vertical="center"/>
      <protection hidden="1"/>
    </xf>
    <xf numFmtId="4" fontId="30" fillId="36" borderId="11" xfId="0" applyNumberFormat="1" applyFont="1" applyFill="1" applyBorder="1" applyAlignment="1" applyProtection="1">
      <alignment horizontal="right" vertical="center"/>
      <protection hidden="1"/>
    </xf>
    <xf numFmtId="3" fontId="28" fillId="16" borderId="11" xfId="58" applyNumberFormat="1" applyFont="1" applyFill="1" applyBorder="1" applyAlignment="1">
      <alignment horizontal="right" vertical="center" wrapText="1"/>
    </xf>
    <xf numFmtId="3" fontId="4" fillId="0" borderId="11" xfId="58" applyNumberFormat="1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Alignment="1">
      <alignment horizontal="center"/>
    </xf>
    <xf numFmtId="0" fontId="72" fillId="0" borderId="11" xfId="0" applyFont="1" applyBorder="1" applyAlignment="1">
      <alignment horizontal="center"/>
    </xf>
    <xf numFmtId="0" fontId="72" fillId="0" borderId="11" xfId="0" applyFont="1" applyBorder="1" applyAlignment="1">
      <alignment/>
    </xf>
    <xf numFmtId="0" fontId="73" fillId="0" borderId="11" xfId="0" applyFont="1" applyBorder="1" applyAlignment="1">
      <alignment/>
    </xf>
    <xf numFmtId="49" fontId="72" fillId="0" borderId="11" xfId="0" applyNumberFormat="1" applyFont="1" applyBorder="1" applyAlignment="1">
      <alignment horizontal="center"/>
    </xf>
    <xf numFmtId="0" fontId="74" fillId="0" borderId="11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0" fillId="0" borderId="15" xfId="0" applyFont="1" applyBorder="1" applyAlignment="1">
      <alignment horizontal="justify" vertical="center" wrapText="1"/>
    </xf>
    <xf numFmtId="0" fontId="20" fillId="0" borderId="16" xfId="0" applyFont="1" applyBorder="1" applyAlignment="1">
      <alignment horizontal="justify" vertical="center" wrapText="1"/>
    </xf>
    <xf numFmtId="0" fontId="20" fillId="0" borderId="17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justify" vertical="center" wrapText="1"/>
    </xf>
    <xf numFmtId="0" fontId="0" fillId="0" borderId="16" xfId="0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2" fillId="0" borderId="16" xfId="0" applyFont="1" applyFill="1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/>
      <protection locked="0"/>
    </xf>
    <xf numFmtId="0" fontId="26" fillId="35" borderId="12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76" fillId="0" borderId="16" xfId="0" applyFont="1" applyBorder="1" applyAlignment="1">
      <alignment horizontal="center" vertical="top"/>
    </xf>
    <xf numFmtId="0" fontId="77" fillId="0" borderId="16" xfId="0" applyFont="1" applyBorder="1" applyAlignment="1">
      <alignment horizontal="center" vertical="top"/>
    </xf>
    <xf numFmtId="0" fontId="72" fillId="0" borderId="11" xfId="0" applyFont="1" applyBorder="1" applyAlignment="1">
      <alignment vertical="center"/>
    </xf>
    <xf numFmtId="181" fontId="1" fillId="0" borderId="18" xfId="0" applyNumberFormat="1" applyFont="1" applyBorder="1" applyAlignment="1">
      <alignment horizontal="left" vertical="center" wrapText="1"/>
    </xf>
    <xf numFmtId="181" fontId="1" fillId="0" borderId="19" xfId="0" applyNumberFormat="1" applyFont="1" applyBorder="1" applyAlignment="1">
      <alignment horizontal="left" vertical="center" wrapText="1"/>
    </xf>
    <xf numFmtId="181" fontId="1" fillId="0" borderId="20" xfId="0" applyNumberFormat="1" applyFont="1" applyBorder="1" applyAlignment="1">
      <alignment horizontal="left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workbookViewId="0" topLeftCell="A7">
      <selection activeCell="A3" sqref="A3:G3"/>
    </sheetView>
  </sheetViews>
  <sheetFormatPr defaultColWidth="9.00390625" defaultRowHeight="12.75"/>
  <cols>
    <col min="1" max="1" width="6.125" style="19" customWidth="1"/>
    <col min="2" max="2" width="47.625" style="19" customWidth="1"/>
    <col min="3" max="3" width="19.75390625" style="19" customWidth="1"/>
    <col min="4" max="4" width="13.625" style="19" customWidth="1"/>
    <col min="5" max="5" width="14.875" style="19" customWidth="1"/>
    <col min="6" max="6" width="15.25390625" style="19" customWidth="1"/>
    <col min="7" max="7" width="17.625" style="19" customWidth="1"/>
  </cols>
  <sheetData>
    <row r="1" ht="15.75">
      <c r="G1" s="1" t="s">
        <v>0</v>
      </c>
    </row>
    <row r="2" spans="1:7" ht="93.75" customHeight="1">
      <c r="A2" s="106" t="s">
        <v>237</v>
      </c>
      <c r="B2" s="106"/>
      <c r="C2" s="106"/>
      <c r="D2" s="106"/>
      <c r="E2" s="106"/>
      <c r="F2" s="106"/>
      <c r="G2" s="106"/>
    </row>
    <row r="3" spans="1:7" ht="37.5" customHeight="1">
      <c r="A3" s="107" t="s">
        <v>268</v>
      </c>
      <c r="B3" s="107"/>
      <c r="C3" s="107"/>
      <c r="D3" s="107"/>
      <c r="E3" s="107"/>
      <c r="F3" s="107"/>
      <c r="G3" s="107"/>
    </row>
    <row r="4" spans="1:7" ht="16.5" customHeight="1">
      <c r="A4" s="108" t="s">
        <v>151</v>
      </c>
      <c r="B4" s="108"/>
      <c r="C4" s="108"/>
      <c r="D4" s="108"/>
      <c r="E4" s="108"/>
      <c r="F4" s="108"/>
      <c r="G4" s="108"/>
    </row>
    <row r="5" ht="18.75" customHeight="1">
      <c r="G5" s="2" t="s">
        <v>1</v>
      </c>
    </row>
    <row r="6" spans="1:7" ht="15.75">
      <c r="A6" s="3"/>
      <c r="B6" s="3"/>
      <c r="C6" s="3"/>
      <c r="D6" s="3"/>
      <c r="E6" s="3"/>
      <c r="F6" s="3"/>
      <c r="G6" s="4"/>
    </row>
    <row r="7" spans="1:7" ht="12.75" customHeight="1">
      <c r="A7" s="109" t="s">
        <v>2</v>
      </c>
      <c r="B7" s="109" t="s">
        <v>3</v>
      </c>
      <c r="C7" s="109" t="s">
        <v>4</v>
      </c>
      <c r="D7" s="110" t="s">
        <v>5</v>
      </c>
      <c r="E7" s="111"/>
      <c r="F7" s="111"/>
      <c r="G7" s="112"/>
    </row>
    <row r="8" spans="1:7" ht="106.5" customHeight="1">
      <c r="A8" s="109"/>
      <c r="B8" s="109"/>
      <c r="C8" s="109"/>
      <c r="D8" s="50" t="s">
        <v>216</v>
      </c>
      <c r="E8" s="50" t="s">
        <v>146</v>
      </c>
      <c r="F8" s="51" t="s">
        <v>147</v>
      </c>
      <c r="G8" s="13" t="s">
        <v>148</v>
      </c>
    </row>
    <row r="9" spans="1:7" ht="12.75">
      <c r="A9" s="5">
        <v>1</v>
      </c>
      <c r="B9" s="5">
        <v>2</v>
      </c>
      <c r="C9" s="5">
        <v>3</v>
      </c>
      <c r="D9" s="5"/>
      <c r="E9" s="5">
        <v>4</v>
      </c>
      <c r="F9" s="5">
        <v>5</v>
      </c>
      <c r="G9" s="5">
        <v>6</v>
      </c>
    </row>
    <row r="10" spans="1:7" ht="33.75" customHeight="1">
      <c r="A10" s="5" t="s">
        <v>91</v>
      </c>
      <c r="B10" s="6" t="s">
        <v>221</v>
      </c>
      <c r="C10" s="86">
        <f aca="true" t="shared" si="0" ref="C10:C16">SUM(E10:G10)</f>
        <v>0</v>
      </c>
      <c r="D10" s="94"/>
      <c r="E10" s="95"/>
      <c r="F10" s="95"/>
      <c r="G10" s="95"/>
    </row>
    <row r="11" spans="1:7" ht="38.25" customHeight="1">
      <c r="A11" s="5" t="s">
        <v>90</v>
      </c>
      <c r="B11" s="10" t="s">
        <v>222</v>
      </c>
      <c r="C11" s="86">
        <f t="shared" si="0"/>
        <v>0</v>
      </c>
      <c r="D11" s="94"/>
      <c r="E11" s="95"/>
      <c r="F11" s="95"/>
      <c r="G11" s="95"/>
    </row>
    <row r="12" spans="1:7" ht="33.75" customHeight="1">
      <c r="A12" s="91" t="s">
        <v>15</v>
      </c>
      <c r="B12" s="79" t="s">
        <v>209</v>
      </c>
      <c r="C12" s="90">
        <f t="shared" si="0"/>
        <v>0</v>
      </c>
      <c r="D12" s="97"/>
      <c r="E12" s="96"/>
      <c r="F12" s="96"/>
      <c r="G12" s="96"/>
    </row>
    <row r="13" spans="1:7" ht="39.75" customHeight="1">
      <c r="A13" s="5" t="s">
        <v>21</v>
      </c>
      <c r="B13" s="6" t="s">
        <v>40</v>
      </c>
      <c r="C13" s="86">
        <f t="shared" si="0"/>
        <v>0</v>
      </c>
      <c r="D13" s="94"/>
      <c r="E13" s="95"/>
      <c r="F13" s="95"/>
      <c r="G13" s="95"/>
    </row>
    <row r="14" spans="1:7" ht="48.75" customHeight="1">
      <c r="A14" s="5" t="s">
        <v>22</v>
      </c>
      <c r="B14" s="6" t="s">
        <v>7</v>
      </c>
      <c r="C14" s="86">
        <f t="shared" si="0"/>
        <v>0</v>
      </c>
      <c r="D14" s="94"/>
      <c r="E14" s="95"/>
      <c r="F14" s="95"/>
      <c r="G14" s="95"/>
    </row>
    <row r="15" spans="1:7" ht="73.5" customHeight="1">
      <c r="A15" s="5" t="s">
        <v>23</v>
      </c>
      <c r="B15" s="6" t="s">
        <v>8</v>
      </c>
      <c r="C15" s="86">
        <f t="shared" si="0"/>
        <v>0</v>
      </c>
      <c r="D15" s="94"/>
      <c r="E15" s="95"/>
      <c r="F15" s="95"/>
      <c r="G15" s="95"/>
    </row>
    <row r="16" spans="1:7" ht="53.25" customHeight="1">
      <c r="A16" s="5" t="s">
        <v>25</v>
      </c>
      <c r="B16" s="6" t="s">
        <v>9</v>
      </c>
      <c r="C16" s="86">
        <f t="shared" si="0"/>
        <v>0</v>
      </c>
      <c r="D16" s="94"/>
      <c r="E16" s="95"/>
      <c r="F16" s="95"/>
      <c r="G16" s="95"/>
    </row>
    <row r="17" spans="1:7" ht="27.75" customHeight="1">
      <c r="A17" s="118" t="s">
        <v>10</v>
      </c>
      <c r="B17" s="119"/>
      <c r="C17" s="86">
        <f>SUM(C10:C16)-C12</f>
        <v>0</v>
      </c>
      <c r="D17" s="86">
        <f>SUM(D10:D16)-D12</f>
        <v>0</v>
      </c>
      <c r="E17" s="86">
        <f>SUM(E10:E16)-E12</f>
        <v>0</v>
      </c>
      <c r="F17" s="86">
        <f>SUM(F10:F16)-F12</f>
        <v>0</v>
      </c>
      <c r="G17" s="86">
        <f>SUM(G10:G16)-G12</f>
        <v>0</v>
      </c>
    </row>
    <row r="18" ht="39" customHeight="1">
      <c r="G18" s="7" t="s">
        <v>11</v>
      </c>
    </row>
    <row r="19" spans="1:7" ht="63" customHeight="1">
      <c r="A19" s="120" t="s">
        <v>195</v>
      </c>
      <c r="B19" s="120"/>
      <c r="C19" s="120"/>
      <c r="D19" s="120"/>
      <c r="E19" s="120"/>
      <c r="F19" s="120"/>
      <c r="G19" s="120"/>
    </row>
    <row r="20" spans="1:7" ht="37.5" customHeight="1">
      <c r="A20" s="49" t="s">
        <v>2</v>
      </c>
      <c r="B20" s="121" t="s">
        <v>12</v>
      </c>
      <c r="C20" s="122"/>
      <c r="D20" s="122"/>
      <c r="E20" s="123"/>
      <c r="F20" s="49" t="s">
        <v>13</v>
      </c>
      <c r="G20" s="49" t="s">
        <v>149</v>
      </c>
    </row>
    <row r="21" spans="1:7" ht="12.75">
      <c r="A21" s="8">
        <v>1</v>
      </c>
      <c r="B21" s="124">
        <v>2</v>
      </c>
      <c r="C21" s="125"/>
      <c r="D21" s="125"/>
      <c r="E21" s="126"/>
      <c r="F21" s="8">
        <v>3</v>
      </c>
      <c r="G21" s="8">
        <v>4</v>
      </c>
    </row>
    <row r="22" spans="1:7" ht="32.25" customHeight="1">
      <c r="A22" s="44" t="s">
        <v>91</v>
      </c>
      <c r="B22" s="113" t="s">
        <v>198</v>
      </c>
      <c r="C22" s="114"/>
      <c r="D22" s="114"/>
      <c r="E22" s="115"/>
      <c r="F22" s="47" t="s">
        <v>14</v>
      </c>
      <c r="G22" s="48"/>
    </row>
    <row r="23" spans="1:7" ht="38.25" customHeight="1">
      <c r="A23" s="5" t="s">
        <v>88</v>
      </c>
      <c r="B23" s="116" t="s">
        <v>196</v>
      </c>
      <c r="C23" s="116"/>
      <c r="D23" s="116"/>
      <c r="E23" s="116"/>
      <c r="F23" s="9" t="s">
        <v>197</v>
      </c>
      <c r="G23" s="48"/>
    </row>
    <row r="24" spans="1:7" ht="27.75" customHeight="1">
      <c r="A24" s="127" t="s">
        <v>199</v>
      </c>
      <c r="B24" s="128"/>
      <c r="C24" s="128"/>
      <c r="D24" s="128"/>
      <c r="E24" s="128"/>
      <c r="F24" s="128"/>
      <c r="G24" s="128"/>
    </row>
    <row r="25" spans="1:7" ht="20.25" customHeight="1">
      <c r="A25" s="71"/>
      <c r="B25" s="117"/>
      <c r="C25" s="117"/>
      <c r="D25" s="117"/>
      <c r="E25" s="117"/>
      <c r="F25" s="69"/>
      <c r="G25" s="70"/>
    </row>
  </sheetData>
  <sheetProtection/>
  <mergeCells count="15">
    <mergeCell ref="B22:E22"/>
    <mergeCell ref="B23:E23"/>
    <mergeCell ref="B25:E25"/>
    <mergeCell ref="A17:B17"/>
    <mergeCell ref="A19:G19"/>
    <mergeCell ref="B20:E20"/>
    <mergeCell ref="B21:E21"/>
    <mergeCell ref="A24:G24"/>
    <mergeCell ref="A2:G2"/>
    <mergeCell ref="A3:G3"/>
    <mergeCell ref="A4:G4"/>
    <mergeCell ref="A7:A8"/>
    <mergeCell ref="B7:B8"/>
    <mergeCell ref="C7:C8"/>
    <mergeCell ref="D7:G7"/>
  </mergeCells>
  <printOptions/>
  <pageMargins left="0.5905511811023623" right="0.1968503937007874" top="0.4724409448818898" bottom="0.35433070866141736" header="0.5118110236220472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="75" zoomScaleSheetLayoutView="75" zoomScalePageLayoutView="0" workbookViewId="0" topLeftCell="A4">
      <selection activeCell="A4" sqref="A4:N4"/>
    </sheetView>
  </sheetViews>
  <sheetFormatPr defaultColWidth="9.00390625" defaultRowHeight="12.75"/>
  <cols>
    <col min="2" max="2" width="29.625" style="0" customWidth="1"/>
    <col min="3" max="3" width="17.00390625" style="0" customWidth="1"/>
    <col min="4" max="4" width="14.125" style="0" customWidth="1"/>
    <col min="5" max="5" width="15.00390625" style="0" customWidth="1"/>
    <col min="6" max="6" width="14.25390625" style="0" customWidth="1"/>
    <col min="7" max="7" width="18.375" style="0" customWidth="1"/>
    <col min="8" max="8" width="14.625" style="0" customWidth="1"/>
    <col min="9" max="9" width="12.625" style="0" customWidth="1"/>
    <col min="10" max="10" width="12.125" style="0" customWidth="1"/>
    <col min="11" max="11" width="16.625" style="0" customWidth="1"/>
    <col min="12" max="12" width="16.25390625" style="0" customWidth="1"/>
    <col min="13" max="13" width="15.375" style="0" customWidth="1"/>
    <col min="14" max="14" width="16.875" style="0" customWidth="1"/>
  </cols>
  <sheetData>
    <row r="1" ht="15.75">
      <c r="N1" s="1" t="s">
        <v>27</v>
      </c>
    </row>
    <row r="2" spans="1:14" ht="60" customHeight="1">
      <c r="A2" s="106" t="s">
        <v>238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60" customHeight="1">
      <c r="A3" s="137" t="s">
        <v>268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21" customHeight="1">
      <c r="A4" s="138" t="s">
        <v>151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6" spans="1:14" ht="25.5" customHeight="1">
      <c r="A6" s="129" t="s">
        <v>28</v>
      </c>
      <c r="B6" s="129" t="s">
        <v>3</v>
      </c>
      <c r="C6" s="129" t="s">
        <v>29</v>
      </c>
      <c r="D6" s="129" t="s">
        <v>30</v>
      </c>
      <c r="E6" s="130" t="s">
        <v>31</v>
      </c>
      <c r="F6" s="133" t="s">
        <v>32</v>
      </c>
      <c r="G6" s="130" t="s">
        <v>33</v>
      </c>
      <c r="H6" s="130" t="s">
        <v>34</v>
      </c>
      <c r="I6" s="136" t="s">
        <v>35</v>
      </c>
      <c r="J6" s="136"/>
      <c r="K6" s="136"/>
      <c r="L6" s="136"/>
      <c r="M6" s="136"/>
      <c r="N6" s="136"/>
    </row>
    <row r="7" spans="1:14" ht="85.5" customHeight="1">
      <c r="A7" s="129"/>
      <c r="B7" s="129"/>
      <c r="C7" s="129"/>
      <c r="D7" s="129"/>
      <c r="E7" s="131"/>
      <c r="F7" s="134"/>
      <c r="G7" s="131"/>
      <c r="H7" s="131"/>
      <c r="I7" s="129" t="s">
        <v>219</v>
      </c>
      <c r="J7" s="129"/>
      <c r="K7" s="129" t="s">
        <v>220</v>
      </c>
      <c r="L7" s="129"/>
      <c r="M7" s="129" t="s">
        <v>36</v>
      </c>
      <c r="N7" s="129"/>
    </row>
    <row r="8" spans="1:14" ht="102.75" customHeight="1">
      <c r="A8" s="129"/>
      <c r="B8" s="129"/>
      <c r="C8" s="129"/>
      <c r="D8" s="129"/>
      <c r="E8" s="132"/>
      <c r="F8" s="135"/>
      <c r="G8" s="132"/>
      <c r="H8" s="132"/>
      <c r="I8" s="25" t="s">
        <v>37</v>
      </c>
      <c r="J8" s="25" t="s">
        <v>38</v>
      </c>
      <c r="K8" s="25" t="s">
        <v>37</v>
      </c>
      <c r="L8" s="25" t="s">
        <v>38</v>
      </c>
      <c r="M8" s="25" t="s">
        <v>37</v>
      </c>
      <c r="N8" s="25" t="s">
        <v>38</v>
      </c>
    </row>
    <row r="9" spans="1:14" ht="15.75">
      <c r="A9" s="42">
        <v>1</v>
      </c>
      <c r="B9" s="42">
        <v>2</v>
      </c>
      <c r="C9" s="42">
        <v>3</v>
      </c>
      <c r="D9" s="42">
        <v>4</v>
      </c>
      <c r="E9" s="42">
        <v>5</v>
      </c>
      <c r="F9" s="42">
        <v>6</v>
      </c>
      <c r="G9" s="42">
        <f>F9+1</f>
        <v>7</v>
      </c>
      <c r="H9" s="42">
        <f aca="true" t="shared" si="0" ref="H9:N9">G9+1</f>
        <v>8</v>
      </c>
      <c r="I9" s="42">
        <f t="shared" si="0"/>
        <v>9</v>
      </c>
      <c r="J9" s="42">
        <f t="shared" si="0"/>
        <v>10</v>
      </c>
      <c r="K9" s="42">
        <f t="shared" si="0"/>
        <v>11</v>
      </c>
      <c r="L9" s="42">
        <f t="shared" si="0"/>
        <v>12</v>
      </c>
      <c r="M9" s="42">
        <f t="shared" si="0"/>
        <v>13</v>
      </c>
      <c r="N9" s="42">
        <f t="shared" si="0"/>
        <v>14</v>
      </c>
    </row>
    <row r="10" spans="1:14" ht="63.75" customHeight="1">
      <c r="A10" s="43" t="s">
        <v>91</v>
      </c>
      <c r="B10" s="46" t="s">
        <v>145</v>
      </c>
      <c r="C10" s="11"/>
      <c r="D10" s="11"/>
      <c r="E10" s="11"/>
      <c r="F10" s="11"/>
      <c r="G10" s="11"/>
      <c r="H10" s="11"/>
      <c r="I10" s="11"/>
      <c r="J10" s="12"/>
      <c r="K10" s="12"/>
      <c r="L10" s="12"/>
      <c r="M10" s="12"/>
      <c r="N10" s="12"/>
    </row>
    <row r="11" spans="1:14" s="17" customFormat="1" ht="114.75" customHeight="1">
      <c r="A11" s="43" t="s">
        <v>90</v>
      </c>
      <c r="B11" s="46" t="s">
        <v>6</v>
      </c>
      <c r="C11" s="13"/>
      <c r="D11" s="14"/>
      <c r="E11" s="15"/>
      <c r="F11" s="14"/>
      <c r="G11" s="14"/>
      <c r="H11" s="14"/>
      <c r="I11" s="15"/>
      <c r="J11" s="16"/>
      <c r="K11" s="16"/>
      <c r="L11" s="16"/>
      <c r="M11" s="14"/>
      <c r="N11" s="15"/>
    </row>
    <row r="12" spans="1:14" s="17" customFormat="1" ht="63.75" customHeight="1">
      <c r="A12" s="43" t="s">
        <v>21</v>
      </c>
      <c r="B12" s="10" t="s">
        <v>39</v>
      </c>
      <c r="C12" s="13"/>
      <c r="D12" s="14"/>
      <c r="E12" s="15"/>
      <c r="F12" s="14"/>
      <c r="G12" s="14"/>
      <c r="H12" s="14"/>
      <c r="I12" s="15"/>
      <c r="J12" s="16"/>
      <c r="K12" s="16"/>
      <c r="L12" s="16"/>
      <c r="M12" s="14"/>
      <c r="N12" s="15"/>
    </row>
    <row r="13" spans="1:14" s="18" customFormat="1" ht="45" customHeight="1">
      <c r="A13" s="44"/>
      <c r="B13" s="44" t="s">
        <v>10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4"/>
      <c r="N13" s="44"/>
    </row>
  </sheetData>
  <sheetProtection/>
  <mergeCells count="15">
    <mergeCell ref="A3:N3"/>
    <mergeCell ref="A4:N4"/>
    <mergeCell ref="I7:J7"/>
    <mergeCell ref="K7:L7"/>
    <mergeCell ref="M7:N7"/>
    <mergeCell ref="A2:N2"/>
    <mergeCell ref="A6:A8"/>
    <mergeCell ref="B6:B8"/>
    <mergeCell ref="C6:C8"/>
    <mergeCell ref="D6:D8"/>
    <mergeCell ref="E6:E8"/>
    <mergeCell ref="F6:F8"/>
    <mergeCell ref="G6:G8"/>
    <mergeCell ref="H6:H8"/>
    <mergeCell ref="I6:N6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1"/>
  <sheetViews>
    <sheetView zoomScalePageLayoutView="0" workbookViewId="0" topLeftCell="A40">
      <selection activeCell="C98" sqref="C98"/>
    </sheetView>
  </sheetViews>
  <sheetFormatPr defaultColWidth="9.00390625" defaultRowHeight="12.75"/>
  <cols>
    <col min="1" max="1" width="5.125" style="0" customWidth="1"/>
    <col min="2" max="2" width="56.125" style="0" customWidth="1"/>
    <col min="3" max="3" width="9.75390625" style="0" customWidth="1"/>
    <col min="4" max="4" width="12.375" style="0" customWidth="1"/>
  </cols>
  <sheetData>
    <row r="1" spans="1:4" ht="15.75" customHeight="1">
      <c r="A1" s="20"/>
      <c r="B1" s="21"/>
      <c r="C1" s="139" t="s">
        <v>41</v>
      </c>
      <c r="D1" s="140"/>
    </row>
    <row r="2" spans="1:4" ht="42.75" customHeight="1">
      <c r="A2" s="141" t="s">
        <v>239</v>
      </c>
      <c r="B2" s="141"/>
      <c r="C2" s="141"/>
      <c r="D2" s="142"/>
    </row>
    <row r="3" spans="1:4" ht="28.5" customHeight="1">
      <c r="A3" s="107" t="s">
        <v>268</v>
      </c>
      <c r="B3" s="143"/>
      <c r="C3" s="143"/>
      <c r="D3" s="144"/>
    </row>
    <row r="4" spans="1:4" ht="13.5" customHeight="1">
      <c r="A4" s="108" t="s">
        <v>151</v>
      </c>
      <c r="B4" s="108"/>
      <c r="C4" s="108"/>
      <c r="D4" s="142"/>
    </row>
    <row r="5" spans="1:4" ht="48" customHeight="1">
      <c r="A5" s="13" t="s">
        <v>2</v>
      </c>
      <c r="B5" s="13" t="s">
        <v>12</v>
      </c>
      <c r="C5" s="13" t="s">
        <v>13</v>
      </c>
      <c r="D5" s="13" t="s">
        <v>201</v>
      </c>
    </row>
    <row r="6" spans="1:4" ht="12" customHeight="1">
      <c r="A6" s="8">
        <v>1</v>
      </c>
      <c r="B6" s="8">
        <v>2</v>
      </c>
      <c r="C6" s="8">
        <v>3</v>
      </c>
      <c r="D6" s="8">
        <v>4</v>
      </c>
    </row>
    <row r="7" spans="1:4" ht="18.75" customHeight="1">
      <c r="A7" s="27" t="s">
        <v>91</v>
      </c>
      <c r="B7" s="28" t="s">
        <v>164</v>
      </c>
      <c r="C7" s="29" t="s">
        <v>42</v>
      </c>
      <c r="D7" s="54">
        <f>D8+D9</f>
        <v>660</v>
      </c>
    </row>
    <row r="8" spans="1:4" ht="18.75" customHeight="1">
      <c r="A8" s="30" t="s">
        <v>88</v>
      </c>
      <c r="B8" s="31" t="s">
        <v>165</v>
      </c>
      <c r="C8" s="32" t="s">
        <v>42</v>
      </c>
      <c r="D8" s="55">
        <v>205</v>
      </c>
    </row>
    <row r="9" spans="1:4" ht="47.25" customHeight="1">
      <c r="A9" s="30" t="s">
        <v>89</v>
      </c>
      <c r="B9" s="31" t="s">
        <v>87</v>
      </c>
      <c r="C9" s="32" t="s">
        <v>42</v>
      </c>
      <c r="D9" s="55">
        <v>455</v>
      </c>
    </row>
    <row r="10" spans="1:4" ht="21" customHeight="1">
      <c r="A10" s="27" t="s">
        <v>90</v>
      </c>
      <c r="B10" s="33" t="s">
        <v>43</v>
      </c>
      <c r="C10" s="29" t="s">
        <v>44</v>
      </c>
      <c r="D10" s="54">
        <f>D11+D13+D12</f>
        <v>5019</v>
      </c>
    </row>
    <row r="11" spans="1:4" ht="15.75" customHeight="1">
      <c r="A11" s="30" t="s">
        <v>15</v>
      </c>
      <c r="B11" s="34" t="s">
        <v>45</v>
      </c>
      <c r="C11" s="32" t="s">
        <v>44</v>
      </c>
      <c r="D11" s="56">
        <v>4185</v>
      </c>
    </row>
    <row r="12" spans="1:4" ht="15.75" customHeight="1">
      <c r="A12" s="30" t="s">
        <v>18</v>
      </c>
      <c r="B12" s="34" t="s">
        <v>46</v>
      </c>
      <c r="C12" s="32" t="s">
        <v>44</v>
      </c>
      <c r="D12" s="56">
        <v>561</v>
      </c>
    </row>
    <row r="13" spans="1:4" ht="15.75" customHeight="1">
      <c r="A13" s="30" t="s">
        <v>92</v>
      </c>
      <c r="B13" s="34" t="s">
        <v>47</v>
      </c>
      <c r="C13" s="32" t="s">
        <v>44</v>
      </c>
      <c r="D13" s="56">
        <v>273</v>
      </c>
    </row>
    <row r="14" spans="1:4" ht="24" customHeight="1">
      <c r="A14" s="27" t="s">
        <v>21</v>
      </c>
      <c r="B14" s="28" t="s">
        <v>109</v>
      </c>
      <c r="C14" s="29" t="s">
        <v>48</v>
      </c>
      <c r="D14" s="54">
        <f>D17+D19</f>
        <v>41583</v>
      </c>
    </row>
    <row r="15" spans="1:4" ht="26.25" customHeight="1">
      <c r="A15" s="35" t="s">
        <v>93</v>
      </c>
      <c r="B15" s="36" t="s">
        <v>49</v>
      </c>
      <c r="C15" s="32" t="s">
        <v>44</v>
      </c>
      <c r="D15" s="57">
        <v>4880.4</v>
      </c>
    </row>
    <row r="16" spans="1:4" ht="39.75" customHeight="1">
      <c r="A16" s="35" t="s">
        <v>94</v>
      </c>
      <c r="B16" s="37" t="s">
        <v>50</v>
      </c>
      <c r="C16" s="32" t="s">
        <v>51</v>
      </c>
      <c r="D16" s="58">
        <f>D14/D15</f>
        <v>8.520408163265307</v>
      </c>
    </row>
    <row r="17" spans="1:4" ht="26.25" customHeight="1">
      <c r="A17" s="35" t="s">
        <v>95</v>
      </c>
      <c r="B17" s="36" t="s">
        <v>52</v>
      </c>
      <c r="C17" s="32" t="s">
        <v>48</v>
      </c>
      <c r="D17" s="55">
        <v>41583</v>
      </c>
    </row>
    <row r="18" spans="1:4" ht="41.25" customHeight="1">
      <c r="A18" s="35" t="s">
        <v>96</v>
      </c>
      <c r="B18" s="36" t="s">
        <v>53</v>
      </c>
      <c r="C18" s="32" t="s">
        <v>44</v>
      </c>
      <c r="D18" s="55">
        <v>4880.4</v>
      </c>
    </row>
    <row r="19" spans="1:4" ht="41.25" customHeight="1">
      <c r="A19" s="35" t="s">
        <v>97</v>
      </c>
      <c r="B19" s="36" t="s">
        <v>54</v>
      </c>
      <c r="C19" s="32" t="s">
        <v>48</v>
      </c>
      <c r="D19" s="55"/>
    </row>
    <row r="20" spans="1:4" ht="39.75" customHeight="1">
      <c r="A20" s="35" t="s">
        <v>98</v>
      </c>
      <c r="B20" s="36" t="s">
        <v>55</v>
      </c>
      <c r="C20" s="32" t="s">
        <v>44</v>
      </c>
      <c r="D20" s="55"/>
    </row>
    <row r="21" spans="1:4" ht="30" customHeight="1">
      <c r="A21" s="35" t="s">
        <v>99</v>
      </c>
      <c r="B21" s="38" t="s">
        <v>56</v>
      </c>
      <c r="C21" s="32" t="s">
        <v>26</v>
      </c>
      <c r="D21" s="58">
        <f>D17/D14*100</f>
        <v>100</v>
      </c>
    </row>
    <row r="22" spans="1:4" ht="20.25" customHeight="1">
      <c r="A22" s="27">
        <v>4</v>
      </c>
      <c r="B22" s="28" t="s">
        <v>108</v>
      </c>
      <c r="C22" s="29" t="s">
        <v>57</v>
      </c>
      <c r="D22" s="54">
        <f>D23+D24</f>
        <v>333.90000000000003</v>
      </c>
    </row>
    <row r="23" spans="1:4" ht="20.25" customHeight="1">
      <c r="A23" s="27"/>
      <c r="B23" s="36" t="s">
        <v>205</v>
      </c>
      <c r="C23" s="32" t="s">
        <v>57</v>
      </c>
      <c r="D23" s="58">
        <f>D27+D29</f>
        <v>331.3</v>
      </c>
    </row>
    <row r="24" spans="1:4" ht="20.25" customHeight="1">
      <c r="A24" s="27"/>
      <c r="B24" s="36" t="s">
        <v>206</v>
      </c>
      <c r="C24" s="32" t="s">
        <v>57</v>
      </c>
      <c r="D24" s="53">
        <v>2.6</v>
      </c>
    </row>
    <row r="25" spans="1:4" ht="37.5" customHeight="1">
      <c r="A25" s="35" t="s">
        <v>100</v>
      </c>
      <c r="B25" s="36" t="s">
        <v>58</v>
      </c>
      <c r="C25" s="32" t="s">
        <v>44</v>
      </c>
      <c r="D25" s="57">
        <v>4087</v>
      </c>
    </row>
    <row r="26" spans="1:4" ht="38.25" customHeight="1">
      <c r="A26" s="35" t="s">
        <v>101</v>
      </c>
      <c r="B26" s="37" t="s">
        <v>59</v>
      </c>
      <c r="C26" s="32" t="s">
        <v>60</v>
      </c>
      <c r="D26" s="58">
        <f>D23/D25</f>
        <v>0.08106190359677025</v>
      </c>
    </row>
    <row r="27" spans="1:4" ht="29.25" customHeight="1">
      <c r="A27" s="35" t="s">
        <v>102</v>
      </c>
      <c r="B27" s="36" t="s">
        <v>207</v>
      </c>
      <c r="C27" s="32" t="s">
        <v>57</v>
      </c>
      <c r="D27" s="55">
        <v>217.3</v>
      </c>
    </row>
    <row r="28" spans="1:4" ht="33" customHeight="1">
      <c r="A28" s="35" t="s">
        <v>103</v>
      </c>
      <c r="B28" s="36" t="s">
        <v>61</v>
      </c>
      <c r="C28" s="32" t="s">
        <v>44</v>
      </c>
      <c r="D28" s="55">
        <v>2720</v>
      </c>
    </row>
    <row r="29" spans="1:4" ht="42" customHeight="1">
      <c r="A29" s="35" t="s">
        <v>104</v>
      </c>
      <c r="B29" s="36" t="s">
        <v>208</v>
      </c>
      <c r="C29" s="32" t="s">
        <v>57</v>
      </c>
      <c r="D29" s="55">
        <v>114</v>
      </c>
    </row>
    <row r="30" spans="1:4" ht="39" customHeight="1">
      <c r="A30" s="35" t="s">
        <v>105</v>
      </c>
      <c r="B30" s="36" t="s">
        <v>62</v>
      </c>
      <c r="C30" s="32" t="s">
        <v>44</v>
      </c>
      <c r="D30" s="55">
        <v>1382.6</v>
      </c>
    </row>
    <row r="31" spans="1:4" ht="28.5" customHeight="1">
      <c r="A31" s="35" t="s">
        <v>106</v>
      </c>
      <c r="B31" s="38" t="s">
        <v>63</v>
      </c>
      <c r="C31" s="32" t="s">
        <v>26</v>
      </c>
      <c r="D31" s="58">
        <f>D27/D23*100</f>
        <v>65.5900996076064</v>
      </c>
    </row>
    <row r="32" spans="1:4" ht="21.75" customHeight="1">
      <c r="A32" s="27" t="s">
        <v>23</v>
      </c>
      <c r="B32" s="28" t="s">
        <v>107</v>
      </c>
      <c r="C32" s="29" t="s">
        <v>64</v>
      </c>
      <c r="D32" s="54">
        <f>D36+D38</f>
        <v>339</v>
      </c>
    </row>
    <row r="33" spans="1:4" ht="27" customHeight="1">
      <c r="A33" s="35" t="s">
        <v>110</v>
      </c>
      <c r="B33" s="36" t="s">
        <v>166</v>
      </c>
      <c r="C33" s="32" t="s">
        <v>42</v>
      </c>
      <c r="D33" s="57">
        <v>205</v>
      </c>
    </row>
    <row r="34" spans="1:4" ht="30.75" customHeight="1">
      <c r="A34" s="35" t="s">
        <v>111</v>
      </c>
      <c r="B34" s="36" t="s">
        <v>65</v>
      </c>
      <c r="C34" s="32" t="s">
        <v>42</v>
      </c>
      <c r="D34" s="57">
        <v>455</v>
      </c>
    </row>
    <row r="35" spans="1:4" ht="38.25" customHeight="1">
      <c r="A35" s="35" t="s">
        <v>112</v>
      </c>
      <c r="B35" s="36" t="s">
        <v>66</v>
      </c>
      <c r="C35" s="32" t="s">
        <v>67</v>
      </c>
      <c r="D35" s="58">
        <f>D32/(D33+D34)</f>
        <v>0.5136363636363637</v>
      </c>
    </row>
    <row r="36" spans="1:4" ht="28.5" customHeight="1">
      <c r="A36" s="35" t="s">
        <v>113</v>
      </c>
      <c r="B36" s="36" t="s">
        <v>68</v>
      </c>
      <c r="C36" s="32" t="s">
        <v>64</v>
      </c>
      <c r="D36" s="55">
        <v>339</v>
      </c>
    </row>
    <row r="37" spans="1:4" ht="39" customHeight="1">
      <c r="A37" s="35" t="s">
        <v>114</v>
      </c>
      <c r="B37" s="36" t="s">
        <v>167</v>
      </c>
      <c r="C37" s="32" t="s">
        <v>42</v>
      </c>
      <c r="D37" s="55">
        <v>660</v>
      </c>
    </row>
    <row r="38" spans="1:4" ht="42" customHeight="1">
      <c r="A38" s="35" t="s">
        <v>115</v>
      </c>
      <c r="B38" s="36" t="s">
        <v>69</v>
      </c>
      <c r="C38" s="32" t="s">
        <v>64</v>
      </c>
      <c r="D38" s="55"/>
    </row>
    <row r="39" spans="1:4" ht="40.5" customHeight="1">
      <c r="A39" s="35" t="s">
        <v>116</v>
      </c>
      <c r="B39" s="36" t="s">
        <v>168</v>
      </c>
      <c r="C39" s="32" t="s">
        <v>42</v>
      </c>
      <c r="D39" s="55"/>
    </row>
    <row r="40" spans="1:4" ht="26.25" customHeight="1">
      <c r="A40" s="35" t="s">
        <v>117</v>
      </c>
      <c r="B40" s="38" t="s">
        <v>70</v>
      </c>
      <c r="C40" s="32" t="s">
        <v>26</v>
      </c>
      <c r="D40" s="58">
        <f>D36/D32*100</f>
        <v>100</v>
      </c>
    </row>
    <row r="41" spans="1:4" ht="21" customHeight="1">
      <c r="A41" s="27" t="s">
        <v>25</v>
      </c>
      <c r="B41" s="28" t="s">
        <v>71</v>
      </c>
      <c r="C41" s="29" t="s">
        <v>64</v>
      </c>
      <c r="D41" s="54">
        <f>D45+D47</f>
        <v>35</v>
      </c>
    </row>
    <row r="42" spans="1:4" ht="30.75" customHeight="1">
      <c r="A42" s="35" t="s">
        <v>118</v>
      </c>
      <c r="B42" s="36" t="s">
        <v>169</v>
      </c>
      <c r="C42" s="32" t="s">
        <v>42</v>
      </c>
      <c r="D42" s="57">
        <v>89</v>
      </c>
    </row>
    <row r="43" spans="1:4" ht="32.25" customHeight="1">
      <c r="A43" s="35" t="s">
        <v>119</v>
      </c>
      <c r="B43" s="36" t="s">
        <v>72</v>
      </c>
      <c r="C43" s="32" t="s">
        <v>42</v>
      </c>
      <c r="D43" s="57">
        <v>227</v>
      </c>
    </row>
    <row r="44" spans="1:4" ht="42" customHeight="1">
      <c r="A44" s="35" t="s">
        <v>120</v>
      </c>
      <c r="B44" s="36" t="s">
        <v>73</v>
      </c>
      <c r="C44" s="32" t="s">
        <v>67</v>
      </c>
      <c r="D44" s="58">
        <f>D41/(D42+D43)</f>
        <v>0.11075949367088607</v>
      </c>
    </row>
    <row r="45" spans="1:4" ht="32.25" customHeight="1">
      <c r="A45" s="35" t="s">
        <v>121</v>
      </c>
      <c r="B45" s="36" t="s">
        <v>74</v>
      </c>
      <c r="C45" s="32" t="s">
        <v>64</v>
      </c>
      <c r="D45" s="55">
        <v>35</v>
      </c>
    </row>
    <row r="46" spans="1:4" ht="39.75" customHeight="1">
      <c r="A46" s="35" t="s">
        <v>122</v>
      </c>
      <c r="B46" s="36" t="s">
        <v>170</v>
      </c>
      <c r="C46" s="32" t="s">
        <v>42</v>
      </c>
      <c r="D46" s="55">
        <v>317</v>
      </c>
    </row>
    <row r="47" spans="1:4" ht="40.5" customHeight="1">
      <c r="A47" s="35" t="s">
        <v>123</v>
      </c>
      <c r="B47" s="36" t="s">
        <v>75</v>
      </c>
      <c r="C47" s="32" t="s">
        <v>64</v>
      </c>
      <c r="D47" s="55"/>
    </row>
    <row r="48" spans="1:4" ht="42" customHeight="1">
      <c r="A48" s="35" t="s">
        <v>124</v>
      </c>
      <c r="B48" s="36" t="s">
        <v>171</v>
      </c>
      <c r="C48" s="32" t="s">
        <v>42</v>
      </c>
      <c r="D48" s="55"/>
    </row>
    <row r="49" spans="1:4" ht="26.25" customHeight="1">
      <c r="A49" s="35" t="s">
        <v>125</v>
      </c>
      <c r="B49" s="38" t="s">
        <v>76</v>
      </c>
      <c r="C49" s="32" t="s">
        <v>26</v>
      </c>
      <c r="D49" s="58">
        <f>D45/D41*100</f>
        <v>100</v>
      </c>
    </row>
    <row r="50" spans="1:4" ht="26.25" customHeight="1">
      <c r="A50" s="27" t="s">
        <v>126</v>
      </c>
      <c r="B50" s="28" t="s">
        <v>77</v>
      </c>
      <c r="C50" s="29" t="s">
        <v>64</v>
      </c>
      <c r="D50" s="59">
        <v>247</v>
      </c>
    </row>
    <row r="51" spans="1:4" ht="22.5" customHeight="1">
      <c r="A51" s="27" t="s">
        <v>127</v>
      </c>
      <c r="B51" s="28" t="s">
        <v>78</v>
      </c>
      <c r="C51" s="29" t="s">
        <v>64</v>
      </c>
      <c r="D51" s="59">
        <v>4918</v>
      </c>
    </row>
    <row r="52" spans="1:4" ht="27.75" customHeight="1">
      <c r="A52" s="35" t="s">
        <v>130</v>
      </c>
      <c r="B52" s="36" t="s">
        <v>79</v>
      </c>
      <c r="C52" s="32" t="s">
        <v>64</v>
      </c>
      <c r="D52" s="57">
        <v>4918</v>
      </c>
    </row>
    <row r="53" spans="1:4" ht="33" customHeight="1">
      <c r="A53" s="35" t="s">
        <v>131</v>
      </c>
      <c r="B53" s="36" t="s">
        <v>172</v>
      </c>
      <c r="C53" s="32" t="s">
        <v>42</v>
      </c>
      <c r="D53" s="57">
        <v>22</v>
      </c>
    </row>
    <row r="54" spans="1:4" ht="33" customHeight="1">
      <c r="A54" s="35" t="s">
        <v>132</v>
      </c>
      <c r="B54" s="36" t="s">
        <v>80</v>
      </c>
      <c r="C54" s="32" t="s">
        <v>42</v>
      </c>
      <c r="D54" s="57">
        <v>38</v>
      </c>
    </row>
    <row r="55" spans="1:4" ht="33" customHeight="1">
      <c r="A55" s="35" t="s">
        <v>133</v>
      </c>
      <c r="B55" s="36" t="s">
        <v>81</v>
      </c>
      <c r="C55" s="32" t="s">
        <v>44</v>
      </c>
      <c r="D55" s="57">
        <v>523</v>
      </c>
    </row>
    <row r="56" spans="1:4" ht="33" customHeight="1">
      <c r="A56" s="35" t="s">
        <v>134</v>
      </c>
      <c r="B56" s="36" t="s">
        <v>82</v>
      </c>
      <c r="C56" s="32" t="s">
        <v>44</v>
      </c>
      <c r="D56" s="57">
        <v>523</v>
      </c>
    </row>
    <row r="57" spans="1:4" ht="36.75" customHeight="1">
      <c r="A57" s="39" t="s">
        <v>135</v>
      </c>
      <c r="B57" s="36" t="s">
        <v>83</v>
      </c>
      <c r="C57" s="32" t="s">
        <v>84</v>
      </c>
      <c r="D57" s="58">
        <f>D51/(D53+D54)</f>
        <v>81.96666666666667</v>
      </c>
    </row>
    <row r="58" spans="1:4" ht="36.75" customHeight="1">
      <c r="A58" s="35" t="s">
        <v>136</v>
      </c>
      <c r="B58" s="36" t="s">
        <v>128</v>
      </c>
      <c r="C58" s="32" t="s">
        <v>129</v>
      </c>
      <c r="D58" s="58">
        <f>D51/D55</f>
        <v>9.403441682600382</v>
      </c>
    </row>
    <row r="59" spans="1:4" ht="36.75" customHeight="1">
      <c r="A59" s="35" t="s">
        <v>226</v>
      </c>
      <c r="B59" s="36" t="s">
        <v>224</v>
      </c>
      <c r="C59" s="32" t="s">
        <v>64</v>
      </c>
      <c r="D59" s="57">
        <v>4918</v>
      </c>
    </row>
    <row r="60" spans="1:4" ht="36.75" customHeight="1">
      <c r="A60" s="35" t="s">
        <v>227</v>
      </c>
      <c r="B60" s="36" t="s">
        <v>225</v>
      </c>
      <c r="C60" s="32" t="s">
        <v>26</v>
      </c>
      <c r="D60" s="58">
        <f>D59/D51</f>
        <v>1</v>
      </c>
    </row>
    <row r="61" spans="1:4" ht="52.5" customHeight="1">
      <c r="A61" s="27" t="s">
        <v>137</v>
      </c>
      <c r="B61" s="40" t="s">
        <v>177</v>
      </c>
      <c r="C61" s="29" t="s">
        <v>144</v>
      </c>
      <c r="D61" s="53">
        <v>-18133</v>
      </c>
    </row>
    <row r="62" spans="1:4" ht="24" customHeight="1">
      <c r="A62" s="35" t="s">
        <v>140</v>
      </c>
      <c r="B62" s="38" t="s">
        <v>202</v>
      </c>
      <c r="C62" s="32" t="s">
        <v>138</v>
      </c>
      <c r="D62" s="57">
        <v>-0.7</v>
      </c>
    </row>
    <row r="63" spans="1:4" ht="24" customHeight="1">
      <c r="A63" s="35" t="s">
        <v>141</v>
      </c>
      <c r="B63" s="38" t="s">
        <v>173</v>
      </c>
      <c r="C63" s="32" t="s">
        <v>57</v>
      </c>
      <c r="D63" s="57">
        <v>-14.8</v>
      </c>
    </row>
    <row r="64" spans="1:4" ht="24" customHeight="1">
      <c r="A64" s="35" t="s">
        <v>142</v>
      </c>
      <c r="B64" s="38" t="s">
        <v>174</v>
      </c>
      <c r="C64" s="32" t="s">
        <v>139</v>
      </c>
      <c r="D64" s="57"/>
    </row>
    <row r="65" spans="1:4" ht="24" customHeight="1">
      <c r="A65" s="35" t="s">
        <v>152</v>
      </c>
      <c r="B65" s="38" t="s">
        <v>175</v>
      </c>
      <c r="C65" s="32" t="s">
        <v>139</v>
      </c>
      <c r="D65" s="57"/>
    </row>
    <row r="66" spans="1:4" ht="24" customHeight="1">
      <c r="A66" s="35" t="s">
        <v>153</v>
      </c>
      <c r="B66" s="38" t="s">
        <v>176</v>
      </c>
      <c r="C66" s="32" t="s">
        <v>139</v>
      </c>
      <c r="D66" s="57"/>
    </row>
    <row r="67" spans="1:4" ht="124.5" customHeight="1">
      <c r="A67" s="27" t="s">
        <v>143</v>
      </c>
      <c r="B67" s="40" t="s">
        <v>85</v>
      </c>
      <c r="C67" s="29" t="s">
        <v>86</v>
      </c>
      <c r="D67" s="60"/>
    </row>
    <row r="68" spans="1:4" ht="70.5" customHeight="1">
      <c r="A68" s="27" t="s">
        <v>157</v>
      </c>
      <c r="B68" s="6" t="s">
        <v>155</v>
      </c>
      <c r="C68" s="32" t="s">
        <v>86</v>
      </c>
      <c r="D68" s="55"/>
    </row>
    <row r="69" spans="1:4" ht="89.25" customHeight="1">
      <c r="A69" s="27" t="s">
        <v>158</v>
      </c>
      <c r="B69" s="6" t="s">
        <v>156</v>
      </c>
      <c r="C69" s="32" t="s">
        <v>86</v>
      </c>
      <c r="D69" s="55"/>
    </row>
    <row r="70" spans="1:4" ht="98.25" customHeight="1">
      <c r="A70" s="27" t="s">
        <v>159</v>
      </c>
      <c r="B70" s="52" t="s">
        <v>154</v>
      </c>
      <c r="C70" s="29" t="s">
        <v>26</v>
      </c>
      <c r="D70" s="54" t="e">
        <f>D69/D68*100</f>
        <v>#DIV/0!</v>
      </c>
    </row>
    <row r="71" spans="1:4" ht="45" customHeight="1">
      <c r="A71" s="27" t="s">
        <v>160</v>
      </c>
      <c r="B71" s="6" t="s">
        <v>163</v>
      </c>
      <c r="C71" s="32" t="s">
        <v>86</v>
      </c>
      <c r="D71" s="55">
        <v>16</v>
      </c>
    </row>
    <row r="72" spans="1:4" ht="46.5" customHeight="1">
      <c r="A72" s="27" t="s">
        <v>161</v>
      </c>
      <c r="B72" s="6" t="s">
        <v>218</v>
      </c>
      <c r="C72" s="32" t="s">
        <v>86</v>
      </c>
      <c r="D72" s="55">
        <v>16</v>
      </c>
    </row>
    <row r="73" spans="1:4" ht="60.75" customHeight="1">
      <c r="A73" s="27" t="s">
        <v>162</v>
      </c>
      <c r="B73" s="52" t="s">
        <v>217</v>
      </c>
      <c r="C73" s="29" t="s">
        <v>26</v>
      </c>
      <c r="D73" s="54">
        <f>D72/D71*100</f>
        <v>100</v>
      </c>
    </row>
    <row r="74" spans="1:4" ht="38.25" customHeight="1">
      <c r="A74" s="27" t="s">
        <v>210</v>
      </c>
      <c r="B74" s="6" t="s">
        <v>211</v>
      </c>
      <c r="C74" s="32" t="s">
        <v>86</v>
      </c>
      <c r="D74" s="55">
        <v>24</v>
      </c>
    </row>
    <row r="75" spans="1:4" ht="33.75" customHeight="1">
      <c r="A75" s="35" t="s">
        <v>212</v>
      </c>
      <c r="B75" s="6" t="s">
        <v>214</v>
      </c>
      <c r="C75" s="32" t="s">
        <v>86</v>
      </c>
      <c r="D75" s="55"/>
    </row>
    <row r="76" spans="1:4" ht="32.25" customHeight="1">
      <c r="A76" s="35" t="s">
        <v>213</v>
      </c>
      <c r="B76" s="6" t="s">
        <v>215</v>
      </c>
      <c r="C76" s="32" t="s">
        <v>86</v>
      </c>
      <c r="D76" s="55"/>
    </row>
    <row r="77" spans="1:4" ht="47.25" customHeight="1">
      <c r="A77" s="145" t="s">
        <v>272</v>
      </c>
      <c r="B77" s="145"/>
      <c r="C77" s="145"/>
      <c r="D77" s="142"/>
    </row>
    <row r="78" spans="1:3" ht="12.75">
      <c r="A78" s="23"/>
      <c r="B78" s="26"/>
      <c r="C78" s="22"/>
    </row>
    <row r="79" spans="1:2" ht="17.25" customHeight="1">
      <c r="A79" s="23"/>
      <c r="B79" s="41" t="s">
        <v>271</v>
      </c>
    </row>
    <row r="80" ht="15.75" customHeight="1">
      <c r="A80" s="23"/>
    </row>
    <row r="81" spans="1:2" ht="12.75">
      <c r="A81" s="23"/>
      <c r="B81" s="24"/>
    </row>
    <row r="82" spans="1:2" ht="12.75">
      <c r="A82" s="23"/>
      <c r="B82" s="24"/>
    </row>
    <row r="83" spans="1:2" ht="12.75">
      <c r="A83" s="23"/>
      <c r="B83" s="24"/>
    </row>
    <row r="84" spans="1:2" ht="12.75">
      <c r="A84" s="23"/>
      <c r="B84" s="24"/>
    </row>
    <row r="85" spans="1:2" ht="12.75">
      <c r="A85" s="23"/>
      <c r="B85" s="24"/>
    </row>
    <row r="86" spans="1:2" ht="12.75">
      <c r="A86" s="23"/>
      <c r="B86" s="24"/>
    </row>
    <row r="87" spans="1:2" ht="12.75">
      <c r="A87" s="23"/>
      <c r="B87" s="24"/>
    </row>
    <row r="88" spans="1:2" ht="12.75">
      <c r="A88" s="23"/>
      <c r="B88" s="24"/>
    </row>
    <row r="89" spans="1:2" ht="12.75">
      <c r="A89" s="23"/>
      <c r="B89" s="24"/>
    </row>
    <row r="90" spans="1:2" ht="12.75">
      <c r="A90" s="23"/>
      <c r="B90" s="24"/>
    </row>
    <row r="91" spans="1:2" ht="12.75">
      <c r="A91" s="23"/>
      <c r="B91" s="24"/>
    </row>
    <row r="92" spans="1:2" ht="12.75">
      <c r="A92" s="23"/>
      <c r="B92" s="24"/>
    </row>
    <row r="93" spans="1:2" ht="12.75">
      <c r="A93" s="23"/>
      <c r="B93" s="24"/>
    </row>
    <row r="94" ht="12.75">
      <c r="B94" s="24"/>
    </row>
    <row r="95" ht="12.75">
      <c r="B95" s="24"/>
    </row>
    <row r="96" ht="12.75">
      <c r="B96" s="24"/>
    </row>
    <row r="97" ht="12.75">
      <c r="B97" s="24"/>
    </row>
    <row r="98" ht="12.75">
      <c r="B98" s="24"/>
    </row>
    <row r="99" ht="12.75">
      <c r="B99" s="24"/>
    </row>
    <row r="100" ht="12.75">
      <c r="B100" s="24"/>
    </row>
    <row r="101" ht="12.75">
      <c r="B101" s="24"/>
    </row>
    <row r="102" ht="12.75">
      <c r="B102" s="24"/>
    </row>
    <row r="103" ht="12.75">
      <c r="B103" s="24"/>
    </row>
    <row r="104" ht="12.75">
      <c r="B104" s="24"/>
    </row>
    <row r="105" ht="12.75">
      <c r="B105" s="24"/>
    </row>
    <row r="106" ht="12.75">
      <c r="B106" s="24"/>
    </row>
    <row r="107" ht="12.75">
      <c r="B107" s="24"/>
    </row>
    <row r="108" ht="12.75">
      <c r="B108" s="24"/>
    </row>
    <row r="109" ht="12.75">
      <c r="B109" s="24"/>
    </row>
    <row r="110" ht="12.75">
      <c r="B110" s="24"/>
    </row>
    <row r="111" ht="12.75">
      <c r="B111" s="24"/>
    </row>
    <row r="112" ht="12.75">
      <c r="B112" s="24"/>
    </row>
    <row r="113" ht="12.75">
      <c r="B113" s="24"/>
    </row>
    <row r="114" ht="12.75">
      <c r="B114" s="24"/>
    </row>
    <row r="115" ht="12.75">
      <c r="B115" s="24"/>
    </row>
    <row r="116" ht="12.75">
      <c r="B116" s="24"/>
    </row>
    <row r="117" ht="12.75">
      <c r="B117" s="24"/>
    </row>
    <row r="118" ht="12.75">
      <c r="B118" s="24"/>
    </row>
    <row r="119" ht="12.75">
      <c r="B119" s="24"/>
    </row>
    <row r="120" ht="12.75">
      <c r="B120" s="24"/>
    </row>
    <row r="121" ht="12.75">
      <c r="B121" s="24"/>
    </row>
    <row r="122" ht="12.75">
      <c r="B122" s="24"/>
    </row>
    <row r="123" ht="12.75">
      <c r="B123" s="24"/>
    </row>
    <row r="124" ht="12.75">
      <c r="B124" s="24"/>
    </row>
    <row r="125" ht="12.75">
      <c r="B125" s="24"/>
    </row>
    <row r="126" ht="12.75">
      <c r="B126" s="24"/>
    </row>
    <row r="127" ht="12.75">
      <c r="B127" s="24"/>
    </row>
    <row r="128" ht="12.75">
      <c r="B128" s="24"/>
    </row>
    <row r="129" ht="12.75">
      <c r="B129" s="24"/>
    </row>
    <row r="130" ht="12.75">
      <c r="B130" s="24"/>
    </row>
    <row r="131" ht="12.75">
      <c r="B131" s="24"/>
    </row>
    <row r="132" ht="12.75">
      <c r="B132" s="24"/>
    </row>
    <row r="133" ht="12.75">
      <c r="B133" s="24"/>
    </row>
    <row r="134" ht="12.75">
      <c r="B134" s="24"/>
    </row>
    <row r="135" ht="12.75">
      <c r="B135" s="24"/>
    </row>
    <row r="136" ht="12.75">
      <c r="B136" s="24"/>
    </row>
    <row r="137" ht="12.75">
      <c r="B137" s="24"/>
    </row>
    <row r="138" ht="12.75">
      <c r="B138" s="24"/>
    </row>
    <row r="139" ht="12.75">
      <c r="B139" s="24"/>
    </row>
    <row r="140" ht="12.75">
      <c r="B140" s="24"/>
    </row>
    <row r="141" ht="12.75">
      <c r="B141" s="24"/>
    </row>
    <row r="142" ht="12.75">
      <c r="B142" s="24"/>
    </row>
    <row r="143" ht="12.75">
      <c r="B143" s="24"/>
    </row>
    <row r="144" ht="12.75">
      <c r="B144" s="24"/>
    </row>
    <row r="145" ht="12.75">
      <c r="B145" s="24"/>
    </row>
    <row r="146" ht="12.75">
      <c r="B146" s="24"/>
    </row>
    <row r="147" ht="12.75">
      <c r="B147" s="24"/>
    </row>
    <row r="148" ht="12.75">
      <c r="B148" s="24"/>
    </row>
    <row r="149" ht="12.75">
      <c r="B149" s="24"/>
    </row>
    <row r="150" ht="12.75">
      <c r="B150" s="24"/>
    </row>
    <row r="151" ht="12.75">
      <c r="B151" s="24"/>
    </row>
    <row r="152" ht="12.75">
      <c r="B152" s="24"/>
    </row>
    <row r="153" ht="12.75">
      <c r="B153" s="24"/>
    </row>
    <row r="154" ht="12.75">
      <c r="B154" s="24"/>
    </row>
    <row r="155" ht="12.75">
      <c r="B155" s="24"/>
    </row>
    <row r="156" ht="12.75">
      <c r="B156" s="24"/>
    </row>
    <row r="157" ht="12.75">
      <c r="B157" s="24"/>
    </row>
    <row r="158" ht="12.75">
      <c r="B158" s="24"/>
    </row>
    <row r="159" ht="12.75">
      <c r="B159" s="24"/>
    </row>
    <row r="160" ht="12.75">
      <c r="B160" s="24"/>
    </row>
    <row r="161" ht="12.75">
      <c r="B161" s="24"/>
    </row>
    <row r="162" ht="12.75">
      <c r="B162" s="24"/>
    </row>
    <row r="163" ht="12.75">
      <c r="B163" s="24"/>
    </row>
    <row r="164" ht="12.75">
      <c r="B164" s="24"/>
    </row>
    <row r="165" ht="12.75">
      <c r="B165" s="24"/>
    </row>
    <row r="166" ht="12.75">
      <c r="B166" s="24"/>
    </row>
    <row r="167" ht="12.75">
      <c r="B167" s="24"/>
    </row>
    <row r="168" ht="12.75">
      <c r="B168" s="24"/>
    </row>
    <row r="169" ht="12.75">
      <c r="B169" s="24"/>
    </row>
    <row r="170" ht="12.75">
      <c r="B170" s="24"/>
    </row>
    <row r="171" ht="12.75">
      <c r="B171" s="24"/>
    </row>
    <row r="172" ht="12.75">
      <c r="B172" s="24"/>
    </row>
    <row r="173" ht="12.75">
      <c r="B173" s="24"/>
    </row>
    <row r="174" ht="12.75">
      <c r="B174" s="24"/>
    </row>
    <row r="175" ht="12.75">
      <c r="B175" s="24"/>
    </row>
    <row r="176" ht="12.75">
      <c r="B176" s="24"/>
    </row>
    <row r="177" ht="12.75">
      <c r="B177" s="24"/>
    </row>
    <row r="178" ht="12.75">
      <c r="B178" s="24"/>
    </row>
    <row r="179" ht="12.75">
      <c r="B179" s="24"/>
    </row>
    <row r="180" ht="12.75">
      <c r="B180" s="24"/>
    </row>
    <row r="181" ht="12.75">
      <c r="B181" s="24"/>
    </row>
    <row r="182" ht="12.75">
      <c r="B182" s="24"/>
    </row>
    <row r="183" ht="12.75">
      <c r="B183" s="24"/>
    </row>
    <row r="184" ht="12.75">
      <c r="B184" s="24"/>
    </row>
    <row r="185" ht="12.75">
      <c r="B185" s="24"/>
    </row>
    <row r="186" ht="12.75">
      <c r="B186" s="24"/>
    </row>
    <row r="187" ht="12.75">
      <c r="B187" s="24"/>
    </row>
    <row r="188" ht="12.75">
      <c r="B188" s="24"/>
    </row>
    <row r="189" ht="12.75">
      <c r="B189" s="24"/>
    </row>
    <row r="190" ht="12.75">
      <c r="B190" s="24"/>
    </row>
    <row r="191" ht="12.75">
      <c r="B191" s="24"/>
    </row>
    <row r="192" ht="12.75">
      <c r="B192" s="24"/>
    </row>
    <row r="193" ht="12.75">
      <c r="B193" s="24"/>
    </row>
    <row r="194" ht="12.75">
      <c r="B194" s="24"/>
    </row>
    <row r="195" ht="12.75">
      <c r="B195" s="24"/>
    </row>
    <row r="196" ht="12.75">
      <c r="B196" s="24"/>
    </row>
    <row r="197" ht="12.75">
      <c r="B197" s="24"/>
    </row>
    <row r="198" ht="12.75">
      <c r="B198" s="24"/>
    </row>
    <row r="199" ht="12.75">
      <c r="B199" s="24"/>
    </row>
    <row r="200" ht="12.75">
      <c r="B200" s="24"/>
    </row>
    <row r="201" ht="12.75">
      <c r="B201" s="24"/>
    </row>
    <row r="202" ht="12.75">
      <c r="B202" s="24"/>
    </row>
    <row r="203" ht="12.75">
      <c r="B203" s="24"/>
    </row>
    <row r="204" ht="12.75">
      <c r="B204" s="24"/>
    </row>
    <row r="205" ht="12.75">
      <c r="B205" s="24"/>
    </row>
    <row r="206" ht="12.75">
      <c r="B206" s="24"/>
    </row>
    <row r="207" ht="12.75">
      <c r="B207" s="24"/>
    </row>
    <row r="208" ht="12.75">
      <c r="B208" s="24"/>
    </row>
    <row r="209" ht="12.75">
      <c r="B209" s="24"/>
    </row>
    <row r="210" ht="12.75">
      <c r="B210" s="24"/>
    </row>
    <row r="211" ht="12.75">
      <c r="B211" s="24"/>
    </row>
    <row r="212" ht="12.75">
      <c r="B212" s="24"/>
    </row>
    <row r="213" ht="12.75">
      <c r="B213" s="24"/>
    </row>
    <row r="214" ht="12.75">
      <c r="B214" s="24"/>
    </row>
    <row r="215" ht="12.75">
      <c r="B215" s="24"/>
    </row>
    <row r="216" ht="12.75">
      <c r="B216" s="24"/>
    </row>
    <row r="217" ht="12.75">
      <c r="B217" s="24"/>
    </row>
    <row r="218" ht="12.75">
      <c r="B218" s="24"/>
    </row>
    <row r="219" ht="12.75">
      <c r="B219" s="24"/>
    </row>
    <row r="220" ht="12.75">
      <c r="B220" s="24"/>
    </row>
    <row r="221" ht="12.75">
      <c r="B221" s="24"/>
    </row>
    <row r="222" ht="12.75">
      <c r="B222" s="24"/>
    </row>
    <row r="223" ht="12.75">
      <c r="B223" s="24"/>
    </row>
    <row r="224" ht="12.75">
      <c r="B224" s="24"/>
    </row>
    <row r="225" ht="12.75">
      <c r="B225" s="24"/>
    </row>
    <row r="226" ht="12.75">
      <c r="B226" s="24"/>
    </row>
    <row r="227" ht="12.75">
      <c r="B227" s="24"/>
    </row>
    <row r="228" ht="12.75">
      <c r="B228" s="24"/>
    </row>
    <row r="229" ht="12.75">
      <c r="B229" s="24"/>
    </row>
    <row r="230" ht="12.75">
      <c r="B230" s="24"/>
    </row>
    <row r="231" ht="12.75">
      <c r="B231" s="24"/>
    </row>
  </sheetData>
  <sheetProtection/>
  <mergeCells count="5">
    <mergeCell ref="C1:D1"/>
    <mergeCell ref="A2:D2"/>
    <mergeCell ref="A3:D3"/>
    <mergeCell ref="A4:D4"/>
    <mergeCell ref="A77:D77"/>
  </mergeCells>
  <printOptions/>
  <pageMargins left="1.1811023622047245" right="0.7874015748031497" top="0.4724409448818898" bottom="0.4724409448818898" header="0.5118110236220472" footer="0.5118110236220472"/>
  <pageSetup fitToHeight="3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7.00390625" style="0" customWidth="1"/>
    <col min="2" max="2" width="52.375" style="0" customWidth="1"/>
    <col min="3" max="3" width="8.25390625" style="0" customWidth="1"/>
    <col min="4" max="4" width="13.125" style="0" customWidth="1"/>
    <col min="5" max="5" width="14.00390625" style="0" customWidth="1"/>
  </cols>
  <sheetData>
    <row r="1" spans="1:5" ht="15" customHeight="1">
      <c r="A1" s="61"/>
      <c r="B1" s="61"/>
      <c r="C1" s="62"/>
      <c r="D1" s="154" t="s">
        <v>200</v>
      </c>
      <c r="E1" s="155"/>
    </row>
    <row r="2" spans="1:5" ht="30" customHeight="1">
      <c r="A2" s="158" t="s">
        <v>178</v>
      </c>
      <c r="B2" s="158"/>
      <c r="C2" s="158"/>
      <c r="D2" s="158"/>
      <c r="E2" s="159"/>
    </row>
    <row r="3" spans="1:5" ht="18.75">
      <c r="A3" s="156" t="s">
        <v>268</v>
      </c>
      <c r="B3" s="156"/>
      <c r="C3" s="156"/>
      <c r="D3" s="156"/>
      <c r="E3" s="157"/>
    </row>
    <row r="4" spans="1:5" ht="12.75">
      <c r="A4" s="160" t="s">
        <v>151</v>
      </c>
      <c r="B4" s="160"/>
      <c r="C4" s="160"/>
      <c r="D4" s="160"/>
      <c r="E4" s="142"/>
    </row>
    <row r="5" spans="1:5" ht="18.75">
      <c r="A5" s="161" t="s">
        <v>240</v>
      </c>
      <c r="B5" s="161"/>
      <c r="C5" s="161"/>
      <c r="D5" s="161"/>
      <c r="E5" s="142"/>
    </row>
    <row r="6" spans="1:4" ht="8.25" customHeight="1">
      <c r="A6" s="153"/>
      <c r="B6" s="153"/>
      <c r="C6" s="153"/>
      <c r="D6" s="153"/>
    </row>
    <row r="7" spans="1:5" ht="51" customHeight="1">
      <c r="A7" s="63" t="s">
        <v>179</v>
      </c>
      <c r="B7" s="63" t="s">
        <v>180</v>
      </c>
      <c r="C7" s="63" t="s">
        <v>192</v>
      </c>
      <c r="D7" s="63" t="s">
        <v>232</v>
      </c>
      <c r="E7" s="63" t="s">
        <v>187</v>
      </c>
    </row>
    <row r="8" spans="1:5" ht="20.25">
      <c r="A8" s="149" t="s">
        <v>181</v>
      </c>
      <c r="B8" s="150"/>
      <c r="C8" s="64" t="s">
        <v>182</v>
      </c>
      <c r="D8" s="64" t="s">
        <v>182</v>
      </c>
      <c r="E8" s="64" t="s">
        <v>182</v>
      </c>
    </row>
    <row r="9" spans="1:5" ht="24.75" customHeight="1">
      <c r="A9" s="10" t="s">
        <v>91</v>
      </c>
      <c r="B9" s="10" t="s">
        <v>231</v>
      </c>
      <c r="C9" s="73" t="s">
        <v>14</v>
      </c>
      <c r="D9" s="87">
        <f>D10+D11</f>
        <v>1074</v>
      </c>
      <c r="E9" s="87">
        <f>E10+E11</f>
        <v>1543</v>
      </c>
    </row>
    <row r="10" spans="1:5" ht="17.25" customHeight="1">
      <c r="A10" s="80" t="s">
        <v>88</v>
      </c>
      <c r="B10" s="81" t="s">
        <v>189</v>
      </c>
      <c r="C10" s="74" t="s">
        <v>14</v>
      </c>
      <c r="D10" s="77">
        <v>21</v>
      </c>
      <c r="E10" s="77">
        <v>21</v>
      </c>
    </row>
    <row r="11" spans="1:5" ht="18" customHeight="1">
      <c r="A11" s="10" t="s">
        <v>89</v>
      </c>
      <c r="B11" s="81" t="s">
        <v>190</v>
      </c>
      <c r="C11" s="74" t="s">
        <v>14</v>
      </c>
      <c r="D11" s="77">
        <v>1053</v>
      </c>
      <c r="E11" s="77">
        <v>1522</v>
      </c>
    </row>
    <row r="12" spans="1:5" ht="33" customHeight="1">
      <c r="A12" s="10" t="s">
        <v>90</v>
      </c>
      <c r="B12" s="10" t="s">
        <v>235</v>
      </c>
      <c r="C12" s="73" t="s">
        <v>14</v>
      </c>
      <c r="D12" s="88">
        <f>D13+D16</f>
        <v>1074</v>
      </c>
      <c r="E12" s="88">
        <f>E13+E16</f>
        <v>1543</v>
      </c>
    </row>
    <row r="13" spans="1:5" ht="18" customHeight="1">
      <c r="A13" s="82" t="s">
        <v>15</v>
      </c>
      <c r="B13" s="81" t="s">
        <v>16</v>
      </c>
      <c r="C13" s="74" t="s">
        <v>14</v>
      </c>
      <c r="D13" s="92">
        <v>21</v>
      </c>
      <c r="E13" s="92">
        <v>21</v>
      </c>
    </row>
    <row r="14" spans="1:5" ht="21" customHeight="1">
      <c r="A14" s="80" t="s">
        <v>17</v>
      </c>
      <c r="B14" s="83" t="s">
        <v>183</v>
      </c>
      <c r="C14" s="73" t="s">
        <v>14</v>
      </c>
      <c r="D14" s="78">
        <v>18</v>
      </c>
      <c r="E14" s="78">
        <v>18</v>
      </c>
    </row>
    <row r="15" spans="1:5" ht="22.5" customHeight="1">
      <c r="A15" s="10" t="s">
        <v>150</v>
      </c>
      <c r="B15" s="79" t="s">
        <v>184</v>
      </c>
      <c r="C15" s="75" t="s">
        <v>14</v>
      </c>
      <c r="D15" s="93">
        <v>12</v>
      </c>
      <c r="E15" s="93">
        <v>12</v>
      </c>
    </row>
    <row r="16" spans="1:5" ht="20.25" customHeight="1">
      <c r="A16" s="81" t="s">
        <v>18</v>
      </c>
      <c r="B16" s="81" t="s">
        <v>19</v>
      </c>
      <c r="C16" s="74" t="s">
        <v>14</v>
      </c>
      <c r="D16" s="92">
        <v>1053</v>
      </c>
      <c r="E16" s="92">
        <v>1522</v>
      </c>
    </row>
    <row r="17" spans="1:5" ht="23.25" customHeight="1">
      <c r="A17" s="10" t="s">
        <v>20</v>
      </c>
      <c r="B17" s="83" t="s">
        <v>183</v>
      </c>
      <c r="C17" s="73" t="s">
        <v>14</v>
      </c>
      <c r="D17" s="78">
        <v>1053</v>
      </c>
      <c r="E17" s="78">
        <v>1522</v>
      </c>
    </row>
    <row r="18" spans="1:5" ht="24" customHeight="1">
      <c r="A18" s="10" t="s">
        <v>185</v>
      </c>
      <c r="B18" s="79" t="s">
        <v>184</v>
      </c>
      <c r="C18" s="75" t="s">
        <v>14</v>
      </c>
      <c r="D18" s="93">
        <v>376</v>
      </c>
      <c r="E18" s="93">
        <v>477</v>
      </c>
    </row>
    <row r="19" spans="1:5" ht="33.75" customHeight="1">
      <c r="A19" s="10" t="s">
        <v>21</v>
      </c>
      <c r="B19" s="10" t="s">
        <v>233</v>
      </c>
      <c r="C19" s="73" t="s">
        <v>14</v>
      </c>
      <c r="D19" s="99"/>
      <c r="E19" s="99"/>
    </row>
    <row r="20" spans="1:5" ht="25.5" customHeight="1">
      <c r="A20" s="10" t="s">
        <v>93</v>
      </c>
      <c r="B20" s="83" t="s">
        <v>223</v>
      </c>
      <c r="C20" s="73" t="s">
        <v>14</v>
      </c>
      <c r="D20" s="78"/>
      <c r="E20" s="78"/>
    </row>
    <row r="21" spans="1:5" ht="22.5" customHeight="1">
      <c r="A21" s="10" t="s">
        <v>94</v>
      </c>
      <c r="B21" s="79" t="s">
        <v>191</v>
      </c>
      <c r="C21" s="75" t="s">
        <v>14</v>
      </c>
      <c r="D21" s="93"/>
      <c r="E21" s="93"/>
    </row>
    <row r="22" spans="1:5" ht="38.25">
      <c r="A22" s="10" t="s">
        <v>22</v>
      </c>
      <c r="B22" s="10" t="s">
        <v>229</v>
      </c>
      <c r="C22" s="73" t="s">
        <v>14</v>
      </c>
      <c r="D22" s="78"/>
      <c r="E22" s="78"/>
    </row>
    <row r="23" spans="1:5" ht="21" customHeight="1">
      <c r="A23" s="10" t="s">
        <v>100</v>
      </c>
      <c r="B23" s="79" t="s">
        <v>191</v>
      </c>
      <c r="C23" s="75" t="s">
        <v>14</v>
      </c>
      <c r="D23" s="93"/>
      <c r="E23" s="93"/>
    </row>
    <row r="24" spans="1:5" ht="30.75" customHeight="1">
      <c r="A24" s="10" t="s">
        <v>23</v>
      </c>
      <c r="B24" s="10" t="s">
        <v>236</v>
      </c>
      <c r="C24" s="73" t="s">
        <v>14</v>
      </c>
      <c r="D24" s="88">
        <f>D12-D19+D22</f>
        <v>1074</v>
      </c>
      <c r="E24" s="88">
        <f>E12-E19+E22</f>
        <v>1543</v>
      </c>
    </row>
    <row r="25" spans="1:5" ht="30.75" customHeight="1">
      <c r="A25" s="10"/>
      <c r="B25" s="83" t="s">
        <v>234</v>
      </c>
      <c r="C25" s="73"/>
      <c r="D25" s="88">
        <f>D14+D17-D20+D22</f>
        <v>1071</v>
      </c>
      <c r="E25" s="88">
        <f>E14+E17-E20+E22</f>
        <v>1540</v>
      </c>
    </row>
    <row r="26" spans="1:5" ht="23.25" customHeight="1">
      <c r="A26" s="80" t="s">
        <v>110</v>
      </c>
      <c r="B26" s="79" t="s">
        <v>184</v>
      </c>
      <c r="C26" s="75" t="s">
        <v>14</v>
      </c>
      <c r="D26" s="98">
        <f>D15+D18-D21+D23</f>
        <v>388</v>
      </c>
      <c r="E26" s="98">
        <f>E15+E18-E21+E23</f>
        <v>489</v>
      </c>
    </row>
    <row r="27" spans="1:5" ht="38.25">
      <c r="A27" s="10" t="s">
        <v>25</v>
      </c>
      <c r="B27" s="10" t="s">
        <v>24</v>
      </c>
      <c r="C27" s="73" t="s">
        <v>14</v>
      </c>
      <c r="D27" s="88">
        <f>D9-D24</f>
        <v>0</v>
      </c>
      <c r="E27" s="88">
        <f>E9-E24</f>
        <v>0</v>
      </c>
    </row>
    <row r="28" spans="1:5" ht="31.5" customHeight="1">
      <c r="A28" s="10" t="s">
        <v>126</v>
      </c>
      <c r="B28" s="81" t="s">
        <v>193</v>
      </c>
      <c r="C28" s="74" t="s">
        <v>26</v>
      </c>
      <c r="D28" s="89">
        <f>D25/D24*100</f>
        <v>99.72067039106145</v>
      </c>
      <c r="E28" s="89">
        <f>E25/E24*100</f>
        <v>99.80557355800389</v>
      </c>
    </row>
    <row r="29" spans="1:5" ht="33.75" customHeight="1">
      <c r="A29" s="10" t="s">
        <v>127</v>
      </c>
      <c r="B29" s="81" t="s">
        <v>194</v>
      </c>
      <c r="C29" s="74" t="s">
        <v>26</v>
      </c>
      <c r="D29" s="89">
        <f>D26/D24*100</f>
        <v>36.12662942271881</v>
      </c>
      <c r="E29" s="89">
        <f>E26/E24*100</f>
        <v>31.691510045366172</v>
      </c>
    </row>
    <row r="30" spans="1:5" ht="19.5" customHeight="1">
      <c r="A30" s="151" t="s">
        <v>204</v>
      </c>
      <c r="B30" s="152"/>
      <c r="C30" s="76" t="s">
        <v>182</v>
      </c>
      <c r="D30" s="76" t="s">
        <v>182</v>
      </c>
      <c r="E30" s="76" t="s">
        <v>182</v>
      </c>
    </row>
    <row r="31" spans="1:5" ht="34.5" customHeight="1">
      <c r="A31" s="84" t="s">
        <v>137</v>
      </c>
      <c r="B31" s="10" t="s">
        <v>228</v>
      </c>
      <c r="C31" s="73" t="s">
        <v>186</v>
      </c>
      <c r="D31" s="85"/>
      <c r="E31" s="85"/>
    </row>
    <row r="32" spans="1:5" ht="34.5" customHeight="1">
      <c r="A32" s="84"/>
      <c r="B32" s="83" t="s">
        <v>223</v>
      </c>
      <c r="C32" s="73" t="s">
        <v>186</v>
      </c>
      <c r="D32" s="85"/>
      <c r="E32" s="85"/>
    </row>
    <row r="33" spans="1:5" ht="19.5" customHeight="1">
      <c r="A33" s="84" t="s">
        <v>140</v>
      </c>
      <c r="B33" s="79" t="s">
        <v>203</v>
      </c>
      <c r="C33" s="73" t="s">
        <v>186</v>
      </c>
      <c r="D33" s="85"/>
      <c r="E33" s="85"/>
    </row>
    <row r="34" spans="1:5" ht="25.5" customHeight="1">
      <c r="A34" s="84" t="s">
        <v>143</v>
      </c>
      <c r="B34" s="10" t="s">
        <v>230</v>
      </c>
      <c r="C34" s="73"/>
      <c r="D34" s="85"/>
      <c r="E34" s="85"/>
    </row>
    <row r="35" spans="1:5" ht="19.5" customHeight="1">
      <c r="A35" s="84"/>
      <c r="B35" s="83" t="s">
        <v>223</v>
      </c>
      <c r="C35" s="73" t="s">
        <v>14</v>
      </c>
      <c r="D35" s="78"/>
      <c r="E35" s="78"/>
    </row>
    <row r="36" spans="1:5" ht="19.5" customHeight="1">
      <c r="A36" s="84"/>
      <c r="B36" s="79" t="s">
        <v>191</v>
      </c>
      <c r="C36" s="75" t="s">
        <v>14</v>
      </c>
      <c r="D36" s="93"/>
      <c r="E36" s="93"/>
    </row>
    <row r="37" spans="1:5" ht="29.25" customHeight="1">
      <c r="A37" s="10" t="s">
        <v>157</v>
      </c>
      <c r="B37" s="10" t="s">
        <v>188</v>
      </c>
      <c r="C37" s="73" t="s">
        <v>186</v>
      </c>
      <c r="D37" s="72">
        <v>300</v>
      </c>
      <c r="E37" s="76" t="s">
        <v>182</v>
      </c>
    </row>
    <row r="38" spans="1:5" ht="27" customHeight="1">
      <c r="A38" s="147" t="s">
        <v>273</v>
      </c>
      <c r="B38" s="147"/>
      <c r="C38" s="147"/>
      <c r="D38" s="147"/>
      <c r="E38" s="148"/>
    </row>
    <row r="39" spans="1:5" ht="7.5" customHeight="1">
      <c r="A39" s="65"/>
      <c r="B39" s="65"/>
      <c r="C39" s="65"/>
      <c r="D39" s="65"/>
      <c r="E39" s="68"/>
    </row>
    <row r="40" spans="1:5" ht="15">
      <c r="A40" s="146" t="s">
        <v>274</v>
      </c>
      <c r="B40" s="146"/>
      <c r="C40" s="66"/>
      <c r="D40" s="67"/>
      <c r="E40" s="68"/>
    </row>
    <row r="41" spans="1:5" ht="15">
      <c r="A41" s="146"/>
      <c r="B41" s="146"/>
      <c r="C41" s="66"/>
      <c r="D41" s="67"/>
      <c r="E41" s="68"/>
    </row>
  </sheetData>
  <sheetProtection/>
  <mergeCells count="11">
    <mergeCell ref="D1:E1"/>
    <mergeCell ref="A3:E3"/>
    <mergeCell ref="A2:E2"/>
    <mergeCell ref="A4:E4"/>
    <mergeCell ref="A5:E5"/>
    <mergeCell ref="A40:B40"/>
    <mergeCell ref="A38:E38"/>
    <mergeCell ref="A41:B41"/>
    <mergeCell ref="A8:B8"/>
    <mergeCell ref="A30:B30"/>
    <mergeCell ref="A6:D6"/>
  </mergeCells>
  <printOptions/>
  <pageMargins left="0.7" right="0.2" top="0.23" bottom="0.2" header="0.2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J23"/>
  <sheetViews>
    <sheetView zoomScalePageLayoutView="0" workbookViewId="0" topLeftCell="A4">
      <selection activeCell="H23" sqref="H23"/>
    </sheetView>
  </sheetViews>
  <sheetFormatPr defaultColWidth="9.00390625" defaultRowHeight="12.75"/>
  <cols>
    <col min="2" max="2" width="50.25390625" style="0" customWidth="1"/>
    <col min="3" max="3" width="19.00390625" style="0" customWidth="1"/>
    <col min="4" max="4" width="18.875" style="0" customWidth="1"/>
    <col min="5" max="5" width="9.75390625" style="0" customWidth="1"/>
    <col min="6" max="6" width="12.75390625" style="0" customWidth="1"/>
    <col min="7" max="7" width="12.875" style="0" customWidth="1"/>
    <col min="8" max="8" width="12.375" style="0" customWidth="1"/>
    <col min="9" max="9" width="12.125" style="0" customWidth="1"/>
  </cols>
  <sheetData>
    <row r="4" spans="2:10" ht="18.75">
      <c r="B4" s="164" t="s">
        <v>241</v>
      </c>
      <c r="C4" s="164"/>
      <c r="D4" s="164"/>
      <c r="E4" s="164"/>
      <c r="F4" s="164"/>
      <c r="G4" s="164"/>
      <c r="H4" s="164"/>
      <c r="I4" s="164"/>
      <c r="J4" s="164"/>
    </row>
    <row r="5" spans="2:10" ht="14.25">
      <c r="B5" s="100"/>
      <c r="C5" s="162" t="s">
        <v>268</v>
      </c>
      <c r="D5" s="162"/>
      <c r="E5" s="162"/>
      <c r="F5" s="162"/>
      <c r="G5" s="162"/>
      <c r="H5" s="100"/>
      <c r="I5" s="100"/>
      <c r="J5" s="100"/>
    </row>
    <row r="6" spans="2:10" ht="14.25">
      <c r="B6" s="100"/>
      <c r="C6" s="165" t="s">
        <v>242</v>
      </c>
      <c r="D6" s="166"/>
      <c r="E6" s="166"/>
      <c r="F6" s="166"/>
      <c r="G6" s="166"/>
      <c r="H6" s="100"/>
      <c r="I6" s="100"/>
      <c r="J6" s="100"/>
    </row>
    <row r="7" spans="2:10" ht="14.25">
      <c r="B7" s="100"/>
      <c r="C7" s="100"/>
      <c r="D7" s="100"/>
      <c r="E7" s="100"/>
      <c r="F7" s="100"/>
      <c r="G7" s="100"/>
      <c r="H7" s="100"/>
      <c r="I7" s="100"/>
      <c r="J7" s="100"/>
    </row>
    <row r="8" spans="1:9" ht="15.75">
      <c r="A8" s="167" t="s">
        <v>28</v>
      </c>
      <c r="B8" s="168" t="s">
        <v>243</v>
      </c>
      <c r="C8" s="171" t="s">
        <v>244</v>
      </c>
      <c r="D8" s="171" t="s">
        <v>245</v>
      </c>
      <c r="E8" s="163" t="s">
        <v>246</v>
      </c>
      <c r="F8" s="163"/>
      <c r="G8" s="163"/>
      <c r="H8" s="163"/>
      <c r="I8" s="163" t="s">
        <v>247</v>
      </c>
    </row>
    <row r="9" spans="1:9" ht="15.75">
      <c r="A9" s="167"/>
      <c r="B9" s="169"/>
      <c r="C9" s="172"/>
      <c r="D9" s="174"/>
      <c r="E9" s="163" t="s">
        <v>248</v>
      </c>
      <c r="F9" s="163"/>
      <c r="G9" s="163"/>
      <c r="H9" s="163" t="s">
        <v>249</v>
      </c>
      <c r="I9" s="163"/>
    </row>
    <row r="10" spans="1:9" ht="12.75">
      <c r="A10" s="167"/>
      <c r="B10" s="169"/>
      <c r="C10" s="172"/>
      <c r="D10" s="174"/>
      <c r="E10" s="163" t="s">
        <v>250</v>
      </c>
      <c r="F10" s="163" t="s">
        <v>251</v>
      </c>
      <c r="G10" s="163" t="s">
        <v>252</v>
      </c>
      <c r="H10" s="163"/>
      <c r="I10" s="163"/>
    </row>
    <row r="11" spans="1:9" ht="12.75">
      <c r="A11" s="167"/>
      <c r="B11" s="169"/>
      <c r="C11" s="172"/>
      <c r="D11" s="174"/>
      <c r="E11" s="163"/>
      <c r="F11" s="163"/>
      <c r="G11" s="163"/>
      <c r="H11" s="163"/>
      <c r="I11" s="163"/>
    </row>
    <row r="12" spans="1:9" ht="12.75">
      <c r="A12" s="167"/>
      <c r="B12" s="169"/>
      <c r="C12" s="172"/>
      <c r="D12" s="174"/>
      <c r="E12" s="163"/>
      <c r="F12" s="163"/>
      <c r="G12" s="163"/>
      <c r="H12" s="163"/>
      <c r="I12" s="163"/>
    </row>
    <row r="13" spans="1:9" ht="76.5" customHeight="1">
      <c r="A13" s="167"/>
      <c r="B13" s="170"/>
      <c r="C13" s="173"/>
      <c r="D13" s="175"/>
      <c r="E13" s="163"/>
      <c r="F13" s="163"/>
      <c r="G13" s="163"/>
      <c r="H13" s="163"/>
      <c r="I13" s="163"/>
    </row>
    <row r="14" spans="1:9" ht="15.75">
      <c r="A14" s="101">
        <v>1</v>
      </c>
      <c r="B14" s="102" t="s">
        <v>253</v>
      </c>
      <c r="C14" s="103">
        <v>360.12</v>
      </c>
      <c r="D14" s="103">
        <v>332.83</v>
      </c>
      <c r="E14" s="103"/>
      <c r="F14" s="103">
        <v>332.83</v>
      </c>
      <c r="G14" s="103"/>
      <c r="H14" s="103"/>
      <c r="I14" s="103">
        <v>27.31</v>
      </c>
    </row>
    <row r="15" spans="1:9" ht="15.75">
      <c r="A15" s="101">
        <v>2</v>
      </c>
      <c r="B15" s="102" t="s">
        <v>254</v>
      </c>
      <c r="C15" s="103">
        <f>C16+C17</f>
        <v>932.98</v>
      </c>
      <c r="D15" s="103">
        <f aca="true" t="shared" si="0" ref="D15:I15">D16+D17</f>
        <v>815.4</v>
      </c>
      <c r="E15" s="103"/>
      <c r="F15" s="103">
        <f t="shared" si="0"/>
        <v>815.4</v>
      </c>
      <c r="G15" s="103"/>
      <c r="H15" s="103"/>
      <c r="I15" s="103">
        <f t="shared" si="0"/>
        <v>117.58</v>
      </c>
    </row>
    <row r="16" spans="1:9" ht="15.75">
      <c r="A16" s="104" t="s">
        <v>255</v>
      </c>
      <c r="B16" s="102" t="s">
        <v>256</v>
      </c>
      <c r="C16" s="103">
        <v>927.85</v>
      </c>
      <c r="D16" s="103">
        <v>811.37</v>
      </c>
      <c r="E16" s="103"/>
      <c r="F16" s="103">
        <v>811.37</v>
      </c>
      <c r="G16" s="103"/>
      <c r="H16" s="103"/>
      <c r="I16" s="103">
        <v>116.48</v>
      </c>
    </row>
    <row r="17" spans="1:9" ht="15.75">
      <c r="A17" s="104" t="s">
        <v>257</v>
      </c>
      <c r="B17" s="102" t="s">
        <v>258</v>
      </c>
      <c r="C17" s="103">
        <v>5.13</v>
      </c>
      <c r="D17" s="103">
        <v>4.03</v>
      </c>
      <c r="E17" s="103"/>
      <c r="F17" s="103">
        <v>4.03</v>
      </c>
      <c r="G17" s="103"/>
      <c r="H17" s="103"/>
      <c r="I17" s="103">
        <v>1.1</v>
      </c>
    </row>
    <row r="18" spans="1:9" ht="15.75">
      <c r="A18" s="104" t="s">
        <v>259</v>
      </c>
      <c r="B18" s="102" t="s">
        <v>260</v>
      </c>
      <c r="C18" s="103">
        <v>11.02</v>
      </c>
      <c r="D18" s="103">
        <v>9.62</v>
      </c>
      <c r="E18" s="103"/>
      <c r="F18" s="103">
        <v>9.62</v>
      </c>
      <c r="G18" s="103"/>
      <c r="H18" s="103"/>
      <c r="I18" s="103">
        <v>1.4</v>
      </c>
    </row>
    <row r="19" spans="1:9" ht="15.75">
      <c r="A19" s="104" t="s">
        <v>261</v>
      </c>
      <c r="B19" s="102" t="s">
        <v>269</v>
      </c>
      <c r="C19" s="103">
        <v>2.3</v>
      </c>
      <c r="D19" s="103">
        <v>2.3</v>
      </c>
      <c r="E19" s="103"/>
      <c r="F19" s="103">
        <v>2.3</v>
      </c>
      <c r="G19" s="103"/>
      <c r="H19" s="103"/>
      <c r="I19" s="103"/>
    </row>
    <row r="20" spans="1:9" ht="15.75">
      <c r="A20" s="104" t="s">
        <v>263</v>
      </c>
      <c r="B20" s="102" t="s">
        <v>262</v>
      </c>
      <c r="C20" s="103">
        <v>11.25</v>
      </c>
      <c r="D20" s="103">
        <v>10.29</v>
      </c>
      <c r="E20" s="103"/>
      <c r="F20" s="103">
        <v>10.29</v>
      </c>
      <c r="G20" s="103"/>
      <c r="H20" s="103"/>
      <c r="I20" s="103">
        <v>0.96</v>
      </c>
    </row>
    <row r="21" spans="1:9" ht="15.75">
      <c r="A21" s="104" t="s">
        <v>265</v>
      </c>
      <c r="B21" s="102" t="s">
        <v>264</v>
      </c>
      <c r="C21" s="103">
        <v>3.71</v>
      </c>
      <c r="D21" s="103">
        <v>3.41</v>
      </c>
      <c r="E21" s="103"/>
      <c r="F21" s="103">
        <v>3.41</v>
      </c>
      <c r="G21" s="103"/>
      <c r="H21" s="103"/>
      <c r="I21" s="103">
        <v>0.3</v>
      </c>
    </row>
    <row r="22" spans="1:9" ht="15.75">
      <c r="A22" s="104" t="s">
        <v>270</v>
      </c>
      <c r="B22" s="102" t="s">
        <v>266</v>
      </c>
      <c r="C22" s="103">
        <v>33.17</v>
      </c>
      <c r="D22" s="103">
        <v>24.29</v>
      </c>
      <c r="E22" s="103"/>
      <c r="F22" s="103">
        <v>24.29</v>
      </c>
      <c r="G22" s="103"/>
      <c r="H22" s="103"/>
      <c r="I22" s="103">
        <v>8.86</v>
      </c>
    </row>
    <row r="23" spans="1:9" ht="15.75">
      <c r="A23" s="104"/>
      <c r="B23" s="105" t="s">
        <v>267</v>
      </c>
      <c r="C23" s="103">
        <f>C14+C15+C18+C19+C20+C21+C22</f>
        <v>1354.55</v>
      </c>
      <c r="D23" s="103">
        <f>D14+D15+D18+D19+D20+D21+D22</f>
        <v>1198.1399999999999</v>
      </c>
      <c r="E23" s="103"/>
      <c r="F23" s="103">
        <f>F14+F15+F18+F19+F20+F21+F22</f>
        <v>1198.1399999999999</v>
      </c>
      <c r="G23" s="103"/>
      <c r="H23" s="103"/>
      <c r="I23" s="103">
        <f>I14+I15+I18+I19+I20+I21+I22</f>
        <v>156.41000000000003</v>
      </c>
    </row>
  </sheetData>
  <sheetProtection/>
  <mergeCells count="14">
    <mergeCell ref="A8:A13"/>
    <mergeCell ref="B8:B13"/>
    <mergeCell ref="C8:C13"/>
    <mergeCell ref="D8:D13"/>
    <mergeCell ref="E8:H8"/>
    <mergeCell ref="I8:I13"/>
    <mergeCell ref="E9:G9"/>
    <mergeCell ref="H9:H13"/>
    <mergeCell ref="C5:G5"/>
    <mergeCell ref="E10:E13"/>
    <mergeCell ref="F10:F13"/>
    <mergeCell ref="G10:G13"/>
    <mergeCell ref="B4:J4"/>
    <mergeCell ref="C6:G6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LauksLA</dc:creator>
  <cp:keywords/>
  <dc:description/>
  <cp:lastModifiedBy>Попов А.А.</cp:lastModifiedBy>
  <cp:lastPrinted>2022-04-29T05:50:45Z</cp:lastPrinted>
  <dcterms:created xsi:type="dcterms:W3CDTF">2014-04-04T13:17:56Z</dcterms:created>
  <dcterms:modified xsi:type="dcterms:W3CDTF">2022-04-29T06:19:45Z</dcterms:modified>
  <cp:category/>
  <cp:version/>
  <cp:contentType/>
  <cp:contentStatus/>
</cp:coreProperties>
</file>