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"/>
  <bookViews>
    <workbookView xWindow="1350" yWindow="1410" windowWidth="14040" windowHeight="6675" tabRatio="670" activeTab="0"/>
  </bookViews>
  <sheets>
    <sheet name="Солнеч" sheetId="1" r:id="rId1"/>
  </sheets>
  <definedNames>
    <definedName name="_xlnm.Print_Area" localSheetId="0">'Солнеч'!$A$1:$D$59</definedName>
  </definedNames>
  <calcPr fullCalcOnLoad="1"/>
</workbook>
</file>

<file path=xl/sharedStrings.xml><?xml version="1.0" encoding="utf-8"?>
<sst xmlns="http://schemas.openxmlformats.org/spreadsheetml/2006/main" count="59" uniqueCount="58">
  <si>
    <t>Дефицит (-), профицит (+) бюджета</t>
  </si>
  <si>
    <t>ДОХОДЫ, ВСЕГО</t>
  </si>
  <si>
    <t>Показатели</t>
  </si>
  <si>
    <t>% исп к плану года</t>
  </si>
  <si>
    <t>00020000000000000000 Безвозмездные поступления</t>
  </si>
  <si>
    <t>0203 Мобилизационная и вневойсковая подготовка</t>
  </si>
  <si>
    <t>0503 Благоустройство</t>
  </si>
  <si>
    <t>0113 Другие общегосударственные вопросы</t>
  </si>
  <si>
    <t>0502 Коммунальное хозяйство</t>
  </si>
  <si>
    <t xml:space="preserve">0104 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 </t>
  </si>
  <si>
    <t>1001 Пенсионное обеспечение</t>
  </si>
  <si>
    <t>0400 Национальная экономика</t>
  </si>
  <si>
    <t>0111 Резервные фонды</t>
  </si>
  <si>
    <t>0501 Жилищное хозяйство</t>
  </si>
  <si>
    <t>0412 Другие вопросы в области национальной экономики</t>
  </si>
  <si>
    <t>0100 Общегосударственные вопросы</t>
  </si>
  <si>
    <t>0200 Национальная оборона</t>
  </si>
  <si>
    <t xml:space="preserve">00010000000000000000  Налоговые и неналоговые доходы  </t>
  </si>
  <si>
    <t>903 111 05 025 10 0000 120 Доходы в виде арендной платы за земельные участки, находящиеся в собственности сельских поселений</t>
  </si>
  <si>
    <t>0409 Дорожное хозяйство (дорожные фонды)</t>
  </si>
  <si>
    <t>904 202 25 555 10 0000 150 Субсидии бюджетам сельских поселений на поддержку программ субъектов Российской Федерации и муниципальных программ формирования современной городской среды.</t>
  </si>
  <si>
    <t>992 202 40 014 10 0020 150 Межбюджетные трансферты, передаваемые бюджетам сельских поселений из бюджета муниципального района на исполнение передаваемых полномочий по дорожной деятельности в отношении автомобильных дорог местного значения</t>
  </si>
  <si>
    <t>18210102000000000110 Налог на доходы физических лиц</t>
  </si>
  <si>
    <t>18210503000000000110 Единый сельскохозяйственный налог</t>
  </si>
  <si>
    <t>18210601030100000110 Налог на имущество физических лиц</t>
  </si>
  <si>
    <t>18210606000000000110 Земельный налог</t>
  </si>
  <si>
    <t>90311105013100000120 Арендная плата за земли, находящиеся в государственной собственности до разграничения государственной собственности на землю</t>
  </si>
  <si>
    <t>90311105075100000120 Доходы от сдачи в аренду имущества, составляющего казну сельских поселений</t>
  </si>
  <si>
    <t>90411109045100000120 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</si>
  <si>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90311406025100000430 Доходы от продажи земельных участков, находящихся в собственности поселений</t>
  </si>
  <si>
    <t xml:space="preserve">0300 Национальная безопасность и правоохранительная деятельность </t>
  </si>
  <si>
    <t>0405 Сельское хозяйство и рыболовство</t>
  </si>
  <si>
    <t>0500 Жилищно-коммунальное хозяйство</t>
  </si>
  <si>
    <t>992 202 16 001 10 0000 150 Дотации бюджетам сельских поселений на выравнивание бюджетной обеспеченности</t>
  </si>
  <si>
    <t>0309 Защита населения и территории от чрезвычайных ситуаций природного и техногенного характера, гражданская оборона</t>
  </si>
  <si>
    <t>администрации  Советского муниципального района</t>
  </si>
  <si>
    <t xml:space="preserve">Исполнение бюджета  </t>
  </si>
  <si>
    <t>Солнечного сельского поселения Советского муниципального района Республики Марий Эл</t>
  </si>
  <si>
    <t>90411701050100000180  Невыясненные поступления, зачисляемые в бюджеты сельских поселений</t>
  </si>
  <si>
    <t>90411607010 10 0000 140 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сельского поселения</t>
  </si>
  <si>
    <t>904 202 35 118 10 0000 150 Субвенции бюджетам сельских поселений на осуществление первичного воинского учета органами местного самоуправления поселений, муниципальных и городских округов</t>
  </si>
  <si>
    <t>992 202 40 014 10 0010 150 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 (иные межбюджетные трансферты, передаваемые бюджетам сельских поселений из бюджета муниципального района на исполнение передаваемых полномочий по дорожной деятельности в отношении автомобильных дорог местного значения в границах и вне границ населенных пунктов поселений в границах муниципального района за счет муниципального дорожного фонда)</t>
  </si>
  <si>
    <t>992 202 40 014 10 0050 150 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 (иные межбюджетные трансферты, передаваемые бюджетам сельских поселений на осуществление целевых мероприятий в отношении автомобильных дорог общего пользования местного значения за счет муниципального дорожного фонда)</t>
  </si>
  <si>
    <t>992 202 40 014 10 0060 150 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 (иные межбюджетные трансферты, передаваемые бюджетам сельских поселений на обеспечение расходных обязательств городского и сельских поселений по решению вопросов местного значения)</t>
  </si>
  <si>
    <t>992 202 40 014 10 0070 150 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 (иные межбюджетные трансферты, передаваемые бюджетам  сельских поселений из бюджета муниципального района на исполнение передаваемых полномочий по осуществлению муниципального земельного контроля в границах поселений)</t>
  </si>
  <si>
    <t>904 2 02 29999 10 0010 150 Прочие субсидии (на осуществление целевых мероприятий в отношении автомобильных дорог общего пользования местного значения)</t>
  </si>
  <si>
    <t>904 113 02995 10 0000 130 Прочие доходы от компенсации затрат  бюджетов  сельских поселений</t>
  </si>
  <si>
    <t xml:space="preserve">Руководитель финансового управления </t>
  </si>
  <si>
    <t>Е.С.Кропотова</t>
  </si>
  <si>
    <t>1000 Социальная политика</t>
  </si>
  <si>
    <t>РАСХОДЫ ВСЕГО</t>
  </si>
  <si>
    <t>0310 Защита населения и территории от чрезвычайных ситуаций природного и техногенного характера, пожарная безопасность</t>
  </si>
  <si>
    <t>План 2023 г.</t>
  </si>
  <si>
    <t>992 202 40 014 10 0030 150 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 (иные межбюджетные трансферты, передаваемые бюджетам сельских поселений из бюджета муниципального района по организации в границах поселения электро -, тепло -, газо - и водоснабжения населения, водоотведения, снабжения населения топливом в пределах полномочий, установленных законодательством Российской Федерации)</t>
  </si>
  <si>
    <t>992 202 40 014 10 0040 150 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 (иные межбюджетные трансферты, передаваемые бюджетам поселений из бюджета муниципального района на осуществление муниципального контроля за исполнением единой теплоснабжающей организацией обязательств по строительству, реконструкции и (или) модернизации объектов теплоснабжения)</t>
  </si>
  <si>
    <t>904 207 05020 10 0000 150 Поступление от денежных пожертвований, предоставляемых физ лицами получателям средств бюдж.  сельских поселений</t>
  </si>
  <si>
    <t>на 1 июля  2023 г.</t>
  </si>
  <si>
    <t>Факт на 01.07.23 г.</t>
  </si>
</sst>
</file>

<file path=xl/styles.xml><?xml version="1.0" encoding="utf-8"?>
<styleSheet xmlns="http://schemas.openxmlformats.org/spreadsheetml/2006/main">
  <numFmts count="3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#,##0.0&quot;р.&quot;"/>
    <numFmt numFmtId="174" formatCode="#,##0.0"/>
    <numFmt numFmtId="175" formatCode="0.000"/>
    <numFmt numFmtId="176" formatCode="000000"/>
    <numFmt numFmtId="177" formatCode="[$-FC19]d\ mmmm\ yyyy\ &quot;г.&quot;"/>
    <numFmt numFmtId="178" formatCode="&quot;Да&quot;;&quot;Да&quot;;&quot;Нет&quot;"/>
    <numFmt numFmtId="179" formatCode="&quot;Истина&quot;;&quot;Истина&quot;;&quot;Ложь&quot;"/>
    <numFmt numFmtId="180" formatCode="&quot;Вкл&quot;;&quot;Вкл&quot;;&quot;Выкл&quot;"/>
    <numFmt numFmtId="181" formatCode="[$€-2]\ ###,000_);[Red]\([$€-2]\ ###,000\)"/>
    <numFmt numFmtId="182" formatCode="#,##0.00_р_."/>
    <numFmt numFmtId="183" formatCode="0.0000"/>
    <numFmt numFmtId="184" formatCode="0.0000000"/>
    <numFmt numFmtId="185" formatCode="0.000000"/>
    <numFmt numFmtId="186" formatCode="0.00000"/>
    <numFmt numFmtId="187" formatCode="#,##0.00000"/>
    <numFmt numFmtId="188" formatCode="0.00000000"/>
  </numFmts>
  <fonts count="45">
    <font>
      <sz val="10"/>
      <name val="Arial Cyr"/>
      <family val="0"/>
    </font>
    <font>
      <sz val="11"/>
      <color indexed="8"/>
      <name val="Calibri"/>
      <family val="2"/>
    </font>
    <font>
      <b/>
      <sz val="12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1"/>
      <color indexed="9"/>
      <name val="Calibri"/>
      <family val="2"/>
    </font>
    <font>
      <b/>
      <sz val="10"/>
      <color indexed="8"/>
      <name val="Arial CYR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0"/>
      <color rgb="FF000000"/>
      <name val="Arial CYR"/>
      <family val="0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4" fontId="27" fillId="20" borderId="1">
      <alignment horizontal="right" vertical="top" shrinkToFit="1"/>
      <protection/>
    </xf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8" fillId="27" borderId="2" applyNumberFormat="0" applyAlignment="0" applyProtection="0"/>
    <xf numFmtId="0" fontId="29" fillId="28" borderId="3" applyNumberFormat="0" applyAlignment="0" applyProtection="0"/>
    <xf numFmtId="0" fontId="30" fillId="28" borderId="2" applyNumberFormat="0" applyAlignment="0" applyProtection="0"/>
    <xf numFmtId="0" fontId="3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36" fillId="29" borderId="8" applyNumberFormat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9" fillId="0" borderId="0" applyNumberFormat="0" applyFill="0" applyBorder="0" applyAlignment="0" applyProtection="0"/>
    <xf numFmtId="0" fontId="40" fillId="31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2" borderId="9" applyNumberFormat="0" applyFont="0" applyAlignment="0" applyProtection="0"/>
    <xf numFmtId="9" fontId="0" fillId="0" borderId="0" applyFont="0" applyFill="0" applyBorder="0" applyAlignment="0" applyProtection="0"/>
    <xf numFmtId="0" fontId="42" fillId="0" borderId="10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3" borderId="0" applyNumberFormat="0" applyBorder="0" applyAlignment="0" applyProtection="0"/>
  </cellStyleXfs>
  <cellXfs count="29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Border="1" applyAlignment="1">
      <alignment horizontal="justify" vertical="top" wrapText="1"/>
    </xf>
    <xf numFmtId="172" fontId="4" fillId="0" borderId="0" xfId="0" applyNumberFormat="1" applyFont="1" applyBorder="1" applyAlignment="1">
      <alignment horizontal="right" vertical="top" wrapText="1"/>
    </xf>
    <xf numFmtId="172" fontId="4" fillId="0" borderId="0" xfId="60" applyNumberFormat="1" applyFont="1" applyBorder="1" applyAlignment="1">
      <alignment horizontal="right" vertical="top" wrapText="1"/>
    </xf>
    <xf numFmtId="0" fontId="5" fillId="0" borderId="0" xfId="0" applyFont="1" applyBorder="1" applyAlignment="1">
      <alignment horizontal="justify" vertical="top" wrapText="1"/>
    </xf>
    <xf numFmtId="172" fontId="5" fillId="0" borderId="0" xfId="0" applyNumberFormat="1" applyFont="1" applyBorder="1" applyAlignment="1">
      <alignment horizontal="right" vertical="top" wrapText="1"/>
    </xf>
    <xf numFmtId="172" fontId="5" fillId="0" borderId="0" xfId="60" applyNumberFormat="1" applyFont="1" applyBorder="1" applyAlignment="1">
      <alignment horizontal="right" vertical="top" wrapText="1"/>
    </xf>
    <xf numFmtId="172" fontId="4" fillId="0" borderId="0" xfId="0" applyNumberFormat="1" applyFont="1" applyBorder="1" applyAlignment="1" applyProtection="1">
      <alignment horizontal="right" vertical="top" wrapText="1"/>
      <protection locked="0"/>
    </xf>
    <xf numFmtId="172" fontId="4" fillId="0" borderId="0" xfId="0" applyNumberFormat="1" applyFont="1" applyBorder="1" applyAlignment="1">
      <alignment horizontal="justify" vertical="top" wrapText="1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top" wrapText="1"/>
    </xf>
    <xf numFmtId="0" fontId="4" fillId="0" borderId="0" xfId="0" applyFont="1" applyBorder="1" applyAlignment="1">
      <alignment horizontal="left" vertical="top" wrapText="1"/>
    </xf>
    <xf numFmtId="0" fontId="4" fillId="0" borderId="0" xfId="0" applyFont="1" applyBorder="1" applyAlignment="1">
      <alignment horizontal="justify" wrapText="1"/>
    </xf>
    <xf numFmtId="0" fontId="2" fillId="0" borderId="11" xfId="0" applyFont="1" applyBorder="1" applyAlignment="1">
      <alignment horizontal="center" vertical="center" wrapText="1"/>
    </xf>
    <xf numFmtId="0" fontId="4" fillId="0" borderId="0" xfId="0" applyFont="1" applyAlignment="1">
      <alignment horizontal="justify"/>
    </xf>
    <xf numFmtId="172" fontId="5" fillId="0" borderId="0" xfId="0" applyNumberFormat="1" applyFont="1" applyBorder="1" applyAlignment="1" applyProtection="1">
      <alignment horizontal="right" vertical="top"/>
      <protection locked="0"/>
    </xf>
    <xf numFmtId="0" fontId="2" fillId="0" borderId="0" xfId="0" applyFont="1" applyAlignment="1">
      <alignment horizontal="center"/>
    </xf>
    <xf numFmtId="0" fontId="2" fillId="0" borderId="12" xfId="0" applyFont="1" applyBorder="1" applyAlignment="1">
      <alignment horizontal="center" vertical="center" wrapText="1"/>
    </xf>
    <xf numFmtId="172" fontId="4" fillId="0" borderId="0" xfId="0" applyNumberFormat="1" applyFont="1" applyBorder="1" applyAlignment="1" applyProtection="1">
      <alignment horizontal="right" vertical="top"/>
      <protection locked="0"/>
    </xf>
    <xf numFmtId="0" fontId="2" fillId="0" borderId="0" xfId="0" applyFont="1" applyBorder="1" applyAlignment="1">
      <alignment horizontal="justify" vertical="top" wrapText="1"/>
    </xf>
    <xf numFmtId="3" fontId="4" fillId="0" borderId="0" xfId="0" applyNumberFormat="1" applyFont="1" applyBorder="1" applyAlignment="1">
      <alignment horizontal="justify" vertical="top" wrapText="1"/>
    </xf>
    <xf numFmtId="0" fontId="4" fillId="0" borderId="0" xfId="0" applyFont="1" applyFill="1" applyBorder="1" applyAlignment="1">
      <alignment horizontal="justify" vertical="top" wrapText="1"/>
    </xf>
    <xf numFmtId="0" fontId="4" fillId="0" borderId="0" xfId="0" applyFont="1" applyAlignment="1">
      <alignment horizontal="justify" vertical="top"/>
    </xf>
    <xf numFmtId="172" fontId="5" fillId="34" borderId="0" xfId="0" applyNumberFormat="1" applyFont="1" applyFill="1" applyBorder="1" applyAlignment="1">
      <alignment horizontal="right" vertical="top" wrapText="1"/>
    </xf>
    <xf numFmtId="172" fontId="4" fillId="34" borderId="0" xfId="0" applyNumberFormat="1" applyFont="1" applyFill="1" applyBorder="1" applyAlignment="1">
      <alignment horizontal="right" vertical="top" wrapText="1"/>
    </xf>
    <xf numFmtId="2" fontId="4" fillId="34" borderId="0" xfId="0" applyNumberFormat="1" applyFont="1" applyFill="1" applyBorder="1" applyAlignment="1">
      <alignment horizontal="right" vertical="top" wrapText="1"/>
    </xf>
    <xf numFmtId="176" fontId="4" fillId="0" borderId="0" xfId="0" applyNumberFormat="1" applyFont="1" applyBorder="1" applyAlignment="1">
      <alignment horizontal="justify" vertical="top" wrapText="1"/>
    </xf>
    <xf numFmtId="0" fontId="2" fillId="0" borderId="0" xfId="0" applyFont="1" applyAlignment="1">
      <alignment horizontal="center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xl38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Обычный 2 2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7030A0"/>
  </sheetPr>
  <dimension ref="A1:E58"/>
  <sheetViews>
    <sheetView tabSelected="1" view="pageBreakPreview" zoomScaleSheetLayoutView="100" zoomScalePageLayoutView="0" workbookViewId="0" topLeftCell="A30">
      <pane xSplit="1" topLeftCell="B1" activePane="topRight" state="frozen"/>
      <selection pane="topLeft" activeCell="A1" sqref="A1"/>
      <selection pane="topRight" activeCell="C20" sqref="C20"/>
    </sheetView>
  </sheetViews>
  <sheetFormatPr defaultColWidth="9.00390625" defaultRowHeight="12.75"/>
  <cols>
    <col min="1" max="1" width="77.125" style="0" customWidth="1"/>
    <col min="2" max="2" width="16.00390625" style="0" customWidth="1"/>
    <col min="3" max="3" width="15.375" style="0" customWidth="1"/>
    <col min="4" max="4" width="14.75390625" style="0" customWidth="1"/>
  </cols>
  <sheetData>
    <row r="1" spans="1:4" ht="15.75">
      <c r="A1" s="28" t="s">
        <v>36</v>
      </c>
      <c r="B1" s="28"/>
      <c r="C1" s="28"/>
      <c r="D1" s="28"/>
    </row>
    <row r="2" spans="1:4" ht="15.75">
      <c r="A2" s="28" t="s">
        <v>37</v>
      </c>
      <c r="B2" s="28"/>
      <c r="C2" s="28"/>
      <c r="D2" s="28"/>
    </row>
    <row r="3" spans="1:5" ht="15.75">
      <c r="A3" s="28" t="s">
        <v>56</v>
      </c>
      <c r="B3" s="28"/>
      <c r="C3" s="28"/>
      <c r="D3" s="28"/>
      <c r="E3" s="28"/>
    </row>
    <row r="4" spans="1:4" ht="8.25" customHeight="1">
      <c r="A4" s="17"/>
      <c r="B4" s="17"/>
      <c r="C4" s="17"/>
      <c r="D4" s="17"/>
    </row>
    <row r="5" spans="1:4" ht="48" customHeight="1">
      <c r="A5" s="18" t="s">
        <v>2</v>
      </c>
      <c r="B5" s="18" t="s">
        <v>52</v>
      </c>
      <c r="C5" s="18" t="s">
        <v>57</v>
      </c>
      <c r="D5" s="14" t="s">
        <v>3</v>
      </c>
    </row>
    <row r="6" spans="1:4" ht="13.5" customHeight="1">
      <c r="A6" s="10"/>
      <c r="B6" s="11"/>
      <c r="C6" s="11"/>
      <c r="D6" s="11"/>
    </row>
    <row r="7" spans="1:4" ht="15" customHeight="1">
      <c r="A7" s="20" t="s">
        <v>17</v>
      </c>
      <c r="B7" s="6">
        <f>SUM(B8:B19)</f>
        <v>1141</v>
      </c>
      <c r="C7" s="6">
        <f>SUM(C8:C19)</f>
        <v>653.60473</v>
      </c>
      <c r="D7" s="7">
        <f>C7/B7*100</f>
        <v>57.283499561787906</v>
      </c>
    </row>
    <row r="8" spans="1:4" ht="15" customHeight="1">
      <c r="A8" s="2" t="s">
        <v>22</v>
      </c>
      <c r="B8" s="8">
        <v>259</v>
      </c>
      <c r="C8" s="8">
        <v>131.16578</v>
      </c>
      <c r="D8" s="4">
        <f>C8/B8*100</f>
        <v>50.64315830115831</v>
      </c>
    </row>
    <row r="9" spans="1:4" ht="19.5" customHeight="1" hidden="1">
      <c r="A9" s="2" t="s">
        <v>23</v>
      </c>
      <c r="B9" s="8">
        <v>0</v>
      </c>
      <c r="C9" s="8">
        <v>0</v>
      </c>
      <c r="D9" s="4">
        <v>0</v>
      </c>
    </row>
    <row r="10" spans="1:4" ht="15.75" customHeight="1">
      <c r="A10" s="2" t="s">
        <v>24</v>
      </c>
      <c r="B10" s="8">
        <v>175</v>
      </c>
      <c r="C10" s="8">
        <v>4.8283</v>
      </c>
      <c r="D10" s="4">
        <f>C10/B10*100</f>
        <v>2.7590285714285714</v>
      </c>
    </row>
    <row r="11" spans="1:4" ht="15" customHeight="1">
      <c r="A11" s="2" t="s">
        <v>25</v>
      </c>
      <c r="B11" s="8">
        <v>446</v>
      </c>
      <c r="C11" s="8">
        <v>193.08711</v>
      </c>
      <c r="D11" s="4">
        <f>C11/B11*100</f>
        <v>43.29307399103139</v>
      </c>
    </row>
    <row r="12" spans="1:4" ht="28.5" customHeight="1" hidden="1">
      <c r="A12" s="2" t="s">
        <v>26</v>
      </c>
      <c r="B12" s="8">
        <v>0</v>
      </c>
      <c r="C12" s="8">
        <v>0</v>
      </c>
      <c r="D12" s="4">
        <v>0</v>
      </c>
    </row>
    <row r="13" spans="1:4" ht="34.5" customHeight="1">
      <c r="A13" s="2" t="s">
        <v>18</v>
      </c>
      <c r="B13" s="8">
        <v>9</v>
      </c>
      <c r="C13" s="8">
        <v>2.47883</v>
      </c>
      <c r="D13" s="4">
        <v>0</v>
      </c>
    </row>
    <row r="14" spans="1:4" ht="32.25" customHeight="1">
      <c r="A14" s="2" t="s">
        <v>27</v>
      </c>
      <c r="B14" s="8">
        <v>57</v>
      </c>
      <c r="C14" s="8">
        <v>21.63186</v>
      </c>
      <c r="D14" s="4">
        <f>C14/B14*100</f>
        <v>37.950631578947366</v>
      </c>
    </row>
    <row r="15" spans="1:4" ht="63.75" customHeight="1">
      <c r="A15" s="9" t="s">
        <v>28</v>
      </c>
      <c r="B15" s="8">
        <v>195</v>
      </c>
      <c r="C15" s="8">
        <v>235.66773</v>
      </c>
      <c r="D15" s="4">
        <f>C15/B15*100</f>
        <v>120.85524615384615</v>
      </c>
    </row>
    <row r="16" spans="1:4" ht="30.75" customHeight="1">
      <c r="A16" s="2" t="s">
        <v>46</v>
      </c>
      <c r="B16" s="8">
        <v>0</v>
      </c>
      <c r="C16" s="8">
        <v>64.74512</v>
      </c>
      <c r="D16" s="4">
        <v>0</v>
      </c>
    </row>
    <row r="17" spans="1:4" ht="19.5" customHeight="1" hidden="1">
      <c r="A17" s="2" t="s">
        <v>29</v>
      </c>
      <c r="B17" s="8"/>
      <c r="C17" s="8"/>
      <c r="D17" s="4"/>
    </row>
    <row r="18" spans="1:4" ht="14.25" customHeight="1" hidden="1">
      <c r="A18" s="21" t="s">
        <v>39</v>
      </c>
      <c r="B18" s="8">
        <v>0</v>
      </c>
      <c r="C18" s="8">
        <v>0</v>
      </c>
      <c r="D18" s="4">
        <v>0</v>
      </c>
    </row>
    <row r="19" spans="1:4" ht="30.75" customHeight="1" hidden="1">
      <c r="A19" s="27" t="s">
        <v>38</v>
      </c>
      <c r="B19" s="8">
        <v>0</v>
      </c>
      <c r="C19" s="8">
        <v>0</v>
      </c>
      <c r="D19" s="4">
        <v>0</v>
      </c>
    </row>
    <row r="20" spans="1:4" ht="19.5" customHeight="1">
      <c r="A20" s="20" t="s">
        <v>4</v>
      </c>
      <c r="B20" s="16">
        <f>B21+B22+B26+B23+B25+B27+B28+B29+B32+B31+B30+B24</f>
        <v>3152.4392699999994</v>
      </c>
      <c r="C20" s="16">
        <f>C21+C22+C25+C29+C23+C27+C30+C31+C32</f>
        <v>1904.43894</v>
      </c>
      <c r="D20" s="7">
        <f>C20/B20*100</f>
        <v>60.41159803214862</v>
      </c>
    </row>
    <row r="21" spans="1:4" ht="30.75" customHeight="1">
      <c r="A21" s="2" t="s">
        <v>33</v>
      </c>
      <c r="B21" s="19">
        <v>990.18226</v>
      </c>
      <c r="C21" s="19">
        <v>606.96514</v>
      </c>
      <c r="D21" s="4">
        <f>C21/B21*100</f>
        <v>61.29832501745689</v>
      </c>
    </row>
    <row r="22" spans="1:4" ht="47.25" customHeight="1">
      <c r="A22" s="2" t="s">
        <v>40</v>
      </c>
      <c r="B22" s="19">
        <v>138.6</v>
      </c>
      <c r="C22" s="19">
        <v>76.01679</v>
      </c>
      <c r="D22" s="4">
        <f>C22/B22*100</f>
        <v>54.84616883116883</v>
      </c>
    </row>
    <row r="23" spans="1:4" ht="49.5" customHeight="1">
      <c r="A23" s="23" t="s">
        <v>20</v>
      </c>
      <c r="B23" s="19">
        <v>752.05311</v>
      </c>
      <c r="C23" s="19">
        <v>752.05311</v>
      </c>
      <c r="D23" s="4">
        <f>C23/B23*100</f>
        <v>100</v>
      </c>
    </row>
    <row r="24" spans="1:4" ht="30.75" customHeight="1" hidden="1">
      <c r="A24" s="15" t="s">
        <v>45</v>
      </c>
      <c r="B24" s="19">
        <v>0</v>
      </c>
      <c r="C24" s="19">
        <v>0</v>
      </c>
      <c r="D24" s="4"/>
    </row>
    <row r="25" spans="1:4" ht="130.5" customHeight="1">
      <c r="A25" s="2" t="s">
        <v>41</v>
      </c>
      <c r="B25" s="19">
        <v>59.2</v>
      </c>
      <c r="C25" s="19">
        <v>50</v>
      </c>
      <c r="D25" s="4">
        <f>C25/B25*100</f>
        <v>84.45945945945945</v>
      </c>
    </row>
    <row r="26" spans="1:4" ht="33" customHeight="1" hidden="1">
      <c r="A26" s="2" t="s">
        <v>21</v>
      </c>
      <c r="B26" s="19"/>
      <c r="C26" s="19"/>
      <c r="D26" s="4" t="e">
        <f aca="true" t="shared" si="0" ref="D26:D31">C26/B26*100</f>
        <v>#DIV/0!</v>
      </c>
    </row>
    <row r="27" spans="1:4" ht="127.5" customHeight="1">
      <c r="A27" s="2" t="s">
        <v>53</v>
      </c>
      <c r="B27" s="19">
        <v>53.078</v>
      </c>
      <c r="C27" s="19">
        <v>52.978</v>
      </c>
      <c r="D27" s="4">
        <f t="shared" si="0"/>
        <v>99.81159802554731</v>
      </c>
    </row>
    <row r="28" spans="1:4" ht="124.5" customHeight="1" hidden="1">
      <c r="A28" s="2" t="s">
        <v>54</v>
      </c>
      <c r="B28" s="19">
        <v>0</v>
      </c>
      <c r="C28" s="19">
        <v>0</v>
      </c>
      <c r="D28" s="4">
        <v>0</v>
      </c>
    </row>
    <row r="29" spans="1:4" ht="107.25" customHeight="1">
      <c r="A29" s="2" t="s">
        <v>42</v>
      </c>
      <c r="B29" s="19">
        <v>143.538</v>
      </c>
      <c r="C29" s="19">
        <v>124.738</v>
      </c>
      <c r="D29" s="4">
        <f t="shared" si="0"/>
        <v>86.90242305173543</v>
      </c>
    </row>
    <row r="30" spans="1:4" ht="93" customHeight="1">
      <c r="A30" s="22" t="s">
        <v>43</v>
      </c>
      <c r="B30" s="19">
        <v>1012</v>
      </c>
      <c r="C30" s="19">
        <v>238</v>
      </c>
      <c r="D30" s="4">
        <f t="shared" si="0"/>
        <v>23.517786561264824</v>
      </c>
    </row>
    <row r="31" spans="1:4" ht="108" customHeight="1">
      <c r="A31" s="2" t="s">
        <v>44</v>
      </c>
      <c r="B31" s="19">
        <v>0.1</v>
      </c>
      <c r="C31" s="19">
        <v>0</v>
      </c>
      <c r="D31" s="4">
        <f t="shared" si="0"/>
        <v>0</v>
      </c>
    </row>
    <row r="32" spans="1:4" ht="33" customHeight="1">
      <c r="A32" s="2" t="s">
        <v>55</v>
      </c>
      <c r="B32" s="19">
        <v>3.6879</v>
      </c>
      <c r="C32" s="19">
        <v>3.6879</v>
      </c>
      <c r="D32" s="4">
        <v>0</v>
      </c>
    </row>
    <row r="33" spans="1:4" ht="21" customHeight="1">
      <c r="A33" s="20" t="s">
        <v>1</v>
      </c>
      <c r="B33" s="6">
        <f>B20+B7</f>
        <v>4293.439269999999</v>
      </c>
      <c r="C33" s="6">
        <f>C20+C7</f>
        <v>2558.04367</v>
      </c>
      <c r="D33" s="7">
        <f>C33/B33*100</f>
        <v>59.58029237478887</v>
      </c>
    </row>
    <row r="34" spans="1:4" ht="14.25">
      <c r="A34" s="5" t="s">
        <v>50</v>
      </c>
      <c r="B34" s="6">
        <f>B35+B39+B41+B44+B48</f>
        <v>4324.73927</v>
      </c>
      <c r="C34" s="6">
        <f>C35+C39+C41+C44+C48+C52</f>
        <v>2581.96753</v>
      </c>
      <c r="D34" s="7">
        <f>C34/B34*100</f>
        <v>59.702270329004136</v>
      </c>
    </row>
    <row r="35" spans="1:4" ht="14.25">
      <c r="A35" s="5" t="s">
        <v>15</v>
      </c>
      <c r="B35" s="6">
        <f>B36+B37+B38</f>
        <v>1756.08269</v>
      </c>
      <c r="C35" s="6">
        <f>C36+C37+C38</f>
        <v>1006.5771400000001</v>
      </c>
      <c r="D35" s="7">
        <f aca="true" t="shared" si="1" ref="D35:D51">C35/B35*100</f>
        <v>57.31946142012254</v>
      </c>
    </row>
    <row r="36" spans="1:4" ht="44.25" customHeight="1">
      <c r="A36" s="13" t="s">
        <v>9</v>
      </c>
      <c r="B36" s="3">
        <v>1514.7</v>
      </c>
      <c r="C36" s="3">
        <v>780.72162</v>
      </c>
      <c r="D36" s="7">
        <f t="shared" si="1"/>
        <v>51.542986730045556</v>
      </c>
    </row>
    <row r="37" spans="1:4" ht="15" customHeight="1">
      <c r="A37" s="13" t="s">
        <v>12</v>
      </c>
      <c r="B37" s="25">
        <v>2</v>
      </c>
      <c r="C37" s="25">
        <v>0</v>
      </c>
      <c r="D37" s="7">
        <f t="shared" si="1"/>
        <v>0</v>
      </c>
    </row>
    <row r="38" spans="1:4" ht="15" customHeight="1">
      <c r="A38" s="2" t="s">
        <v>7</v>
      </c>
      <c r="B38" s="25">
        <v>239.38269</v>
      </c>
      <c r="C38" s="25">
        <v>225.85552</v>
      </c>
      <c r="D38" s="7">
        <f t="shared" si="1"/>
        <v>94.3491444598605</v>
      </c>
    </row>
    <row r="39" spans="1:4" ht="16.5" customHeight="1">
      <c r="A39" s="5" t="s">
        <v>16</v>
      </c>
      <c r="B39" s="24">
        <f>B40</f>
        <v>138.6</v>
      </c>
      <c r="C39" s="24">
        <f>C40</f>
        <v>76.01679</v>
      </c>
      <c r="D39" s="7">
        <f t="shared" si="1"/>
        <v>54.84616883116883</v>
      </c>
    </row>
    <row r="40" spans="1:4" ht="15" customHeight="1">
      <c r="A40" s="2" t="s">
        <v>5</v>
      </c>
      <c r="B40" s="25">
        <v>138.6</v>
      </c>
      <c r="C40" s="25">
        <v>76.01679</v>
      </c>
      <c r="D40" s="7">
        <f t="shared" si="1"/>
        <v>54.84616883116883</v>
      </c>
    </row>
    <row r="41" spans="1:4" ht="14.25">
      <c r="A41" s="5" t="s">
        <v>30</v>
      </c>
      <c r="B41" s="24">
        <f>B42+B43</f>
        <v>10.1</v>
      </c>
      <c r="C41" s="24">
        <f>C42+C43</f>
        <v>0</v>
      </c>
      <c r="D41" s="7">
        <f t="shared" si="1"/>
        <v>0</v>
      </c>
    </row>
    <row r="42" spans="1:4" ht="30" hidden="1">
      <c r="A42" s="2" t="s">
        <v>34</v>
      </c>
      <c r="B42" s="25">
        <v>0</v>
      </c>
      <c r="C42" s="25">
        <v>0</v>
      </c>
      <c r="D42" s="7" t="e">
        <f t="shared" si="1"/>
        <v>#DIV/0!</v>
      </c>
    </row>
    <row r="43" spans="1:4" ht="31.5" customHeight="1">
      <c r="A43" s="2" t="s">
        <v>51</v>
      </c>
      <c r="B43" s="25">
        <v>10.1</v>
      </c>
      <c r="C43" s="25">
        <v>0</v>
      </c>
      <c r="D43" s="7">
        <f t="shared" si="1"/>
        <v>0</v>
      </c>
    </row>
    <row r="44" spans="1:4" ht="15" customHeight="1">
      <c r="A44" s="5" t="s">
        <v>11</v>
      </c>
      <c r="B44" s="24">
        <f>B45+B46+B47</f>
        <v>918.738</v>
      </c>
      <c r="C44" s="24">
        <f>C45+C46+C47</f>
        <v>303.738</v>
      </c>
      <c r="D44" s="7">
        <f t="shared" si="1"/>
        <v>33.060350176002295</v>
      </c>
    </row>
    <row r="45" spans="1:4" ht="17.25" customHeight="1" hidden="1">
      <c r="A45" s="2" t="s">
        <v>31</v>
      </c>
      <c r="B45" s="25">
        <v>0</v>
      </c>
      <c r="C45" s="25">
        <v>0</v>
      </c>
      <c r="D45" s="7" t="e">
        <f t="shared" si="1"/>
        <v>#DIV/0!</v>
      </c>
    </row>
    <row r="46" spans="1:4" ht="15.75" customHeight="1">
      <c r="A46" s="2" t="s">
        <v>19</v>
      </c>
      <c r="B46" s="25">
        <v>202.738</v>
      </c>
      <c r="C46" s="25">
        <v>174.738</v>
      </c>
      <c r="D46" s="7">
        <f t="shared" si="1"/>
        <v>86.1890716096637</v>
      </c>
    </row>
    <row r="47" spans="1:4" ht="16.5" customHeight="1">
      <c r="A47" s="2" t="s">
        <v>14</v>
      </c>
      <c r="B47" s="25">
        <v>716</v>
      </c>
      <c r="C47" s="25">
        <v>129</v>
      </c>
      <c r="D47" s="7">
        <f t="shared" si="1"/>
        <v>18.01675977653631</v>
      </c>
    </row>
    <row r="48" spans="1:4" ht="15.75" customHeight="1">
      <c r="A48" s="5" t="s">
        <v>32</v>
      </c>
      <c r="B48" s="24">
        <f>B49+B50+B51</f>
        <v>1501.21858</v>
      </c>
      <c r="C48" s="24">
        <f>C49+C50+C51</f>
        <v>1195.6356</v>
      </c>
      <c r="D48" s="7">
        <f t="shared" si="1"/>
        <v>79.64433800173191</v>
      </c>
    </row>
    <row r="49" spans="1:4" ht="15.75" customHeight="1">
      <c r="A49" s="2" t="s">
        <v>13</v>
      </c>
      <c r="B49" s="25">
        <v>502.37058</v>
      </c>
      <c r="C49" s="25">
        <v>251.64622</v>
      </c>
      <c r="D49" s="7">
        <f t="shared" si="1"/>
        <v>50.09175099385795</v>
      </c>
    </row>
    <row r="50" spans="1:4" ht="15.75" customHeight="1">
      <c r="A50" s="12" t="s">
        <v>8</v>
      </c>
      <c r="B50" s="25">
        <v>53.078</v>
      </c>
      <c r="C50" s="25">
        <v>52.97778</v>
      </c>
      <c r="D50" s="7">
        <f t="shared" si="1"/>
        <v>99.8111835412035</v>
      </c>
    </row>
    <row r="51" spans="1:4" ht="15">
      <c r="A51" s="2" t="s">
        <v>6</v>
      </c>
      <c r="B51" s="25">
        <v>945.77</v>
      </c>
      <c r="C51" s="25">
        <v>891.0116</v>
      </c>
      <c r="D51" s="7">
        <f t="shared" si="1"/>
        <v>94.21017795024162</v>
      </c>
    </row>
    <row r="52" spans="1:4" ht="14.25" customHeight="1" hidden="1">
      <c r="A52" s="5" t="s">
        <v>49</v>
      </c>
      <c r="B52" s="24">
        <f>B53</f>
        <v>0</v>
      </c>
      <c r="C52" s="24">
        <f>C53</f>
        <v>0</v>
      </c>
      <c r="D52" s="7">
        <v>0</v>
      </c>
    </row>
    <row r="53" spans="1:4" ht="14.25" customHeight="1" hidden="1">
      <c r="A53" s="2" t="s">
        <v>10</v>
      </c>
      <c r="B53" s="25"/>
      <c r="C53" s="25"/>
      <c r="D53" s="4">
        <v>0</v>
      </c>
    </row>
    <row r="54" spans="1:5" ht="6" customHeight="1" hidden="1">
      <c r="A54" s="2" t="s">
        <v>0</v>
      </c>
      <c r="B54" s="26">
        <f>B33-B34</f>
        <v>-31.30000000000109</v>
      </c>
      <c r="C54" s="26">
        <f>C33-C34</f>
        <v>-23.923859999999877</v>
      </c>
      <c r="D54" s="4"/>
      <c r="E54" s="1"/>
    </row>
    <row r="55" spans="1:4" ht="15">
      <c r="A55" s="2" t="s">
        <v>0</v>
      </c>
      <c r="B55" s="26">
        <f>B33-B34</f>
        <v>-31.30000000000109</v>
      </c>
      <c r="C55" s="25">
        <f>C33-C34</f>
        <v>-23.923859999999877</v>
      </c>
      <c r="D55" s="4"/>
    </row>
    <row r="56" spans="1:4" ht="15">
      <c r="A56" s="2"/>
      <c r="B56" s="26"/>
      <c r="C56" s="25"/>
      <c r="D56" s="4"/>
    </row>
    <row r="57" spans="1:4" ht="15.75">
      <c r="A57" s="1" t="s">
        <v>47</v>
      </c>
      <c r="B57" s="1"/>
      <c r="C57" s="1"/>
      <c r="D57" s="1"/>
    </row>
    <row r="58" spans="1:4" ht="15.75">
      <c r="A58" s="1" t="s">
        <v>35</v>
      </c>
      <c r="B58" s="1"/>
      <c r="C58" s="1" t="s">
        <v>48</v>
      </c>
      <c r="D58" s="1"/>
    </row>
  </sheetData>
  <sheetProtection/>
  <mergeCells count="3">
    <mergeCell ref="A1:D1"/>
    <mergeCell ref="A2:D2"/>
    <mergeCell ref="A3:E3"/>
  </mergeCells>
  <printOptions/>
  <pageMargins left="0.9055118110236221" right="0.5118110236220472" top="0.5511811023622047" bottom="0.5511811023622047" header="0.31496062992125984" footer="0.31496062992125984"/>
  <pageSetup horizontalDpi="600" verticalDpi="600" orientation="portrait" paperSize="9" scale="71" r:id="rId1"/>
  <rowBreaks count="1" manualBreakCount="1">
    <brk id="33" max="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DOHOD1</dc:creator>
  <cp:keywords/>
  <dc:description/>
  <cp:lastModifiedBy>DOHOD-1</cp:lastModifiedBy>
  <cp:lastPrinted>2023-05-05T05:20:43Z</cp:lastPrinted>
  <dcterms:created xsi:type="dcterms:W3CDTF">2007-03-05T11:59:24Z</dcterms:created>
  <dcterms:modified xsi:type="dcterms:W3CDTF">2023-07-04T10:09:27Z</dcterms:modified>
  <cp:category/>
  <cp:version/>
  <cp:contentType/>
  <cp:contentStatus/>
</cp:coreProperties>
</file>