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13065" yWindow="45" windowWidth="13560" windowHeight="10710" tabRatio="481" activeTab="3"/>
  </bookViews>
  <sheets>
    <sheet name="дотации " sheetId="1" r:id="rId1"/>
    <sheet name="субсидии " sheetId="2" r:id="rId2"/>
    <sheet name="субвенции" sheetId="3" r:id="rId3"/>
    <sheet name=" иные " sheetId="4" r:id="rId4"/>
    <sheet name="Лист1" sheetId="5" state="hidden" r:id="rId5"/>
    <sheet name="Лист2" sheetId="6" state="hidden" r:id="rId6"/>
    <sheet name="Лист3" sheetId="7" state="hidden" r:id="rId7"/>
    <sheet name="Лист4" sheetId="8" state="hidden" r:id="rId8"/>
  </sheets>
  <definedNames>
    <definedName name="_xlnm._FilterDatabase" localSheetId="3" hidden="1">' иные '!$A$11:$AN$130</definedName>
    <definedName name="_xlnm._FilterDatabase" localSheetId="0" hidden="1">'дотации '!$A$8:$AKR$58</definedName>
    <definedName name="_xlnm._FilterDatabase" localSheetId="2" hidden="1">субвенции!$A$13:$ER$13</definedName>
    <definedName name="_xlnm._FilterDatabase" localSheetId="1" hidden="1">'субсидии '!$A$11:$JB$174</definedName>
    <definedName name="Z_1D693339_18FB_4BA2_B92E_9DFB4683D3D5_.wvu.Cols" localSheetId="0" hidden="1">'дотации '!#REF!</definedName>
    <definedName name="Z_1D693339_18FB_4BA2_B92E_9DFB4683D3D5_.wvu.Cols" localSheetId="2" hidden="1">субвенции!#REF!</definedName>
    <definedName name="Z_1D693339_18FB_4BA2_B92E_9DFB4683D3D5_.wvu.PrintArea" localSheetId="0" hidden="1">'дотации '!$A$1:$M$58</definedName>
    <definedName name="Z_1D693339_18FB_4BA2_B92E_9DFB4683D3D5_.wvu.PrintTitles" localSheetId="3" hidden="1">' иные '!$A:$A</definedName>
    <definedName name="Z_1D693339_18FB_4BA2_B92E_9DFB4683D3D5_.wvu.PrintTitles" localSheetId="0" hidden="1">'дотации '!$A:$A</definedName>
    <definedName name="Z_1D693339_18FB_4BA2_B92E_9DFB4683D3D5_.wvu.PrintTitles" localSheetId="2" hidden="1">субвенции!$A:$A</definedName>
    <definedName name="Z_1D693339_18FB_4BA2_B92E_9DFB4683D3D5_.wvu.PrintTitles" localSheetId="1" hidden="1">'субсидии '!$A:$A</definedName>
    <definedName name="Z_23AA7850_0BCA_44C6_A8DB_6750B6FCE36A_.wvu.FilterData" localSheetId="3" hidden="1">' иные '!$A$11:$AN$130</definedName>
    <definedName name="Z_23AA7850_0BCA_44C6_A8DB_6750B6FCE36A_.wvu.FilterData" localSheetId="0" hidden="1">'дотации '!$A$8:$AKR$58</definedName>
    <definedName name="Z_23AA7850_0BCA_44C6_A8DB_6750B6FCE36A_.wvu.FilterData" localSheetId="2" hidden="1">субвенции!$A$13:$ER$13</definedName>
    <definedName name="Z_23AA7850_0BCA_44C6_A8DB_6750B6FCE36A_.wvu.FilterData" localSheetId="1" hidden="1">'субсидии '!$A$11:$JB$174</definedName>
    <definedName name="Z_23AA7850_0BCA_44C6_A8DB_6750B6FCE36A_.wvu.PrintArea" localSheetId="0" hidden="1">'дотации '!$A$1:$M$58</definedName>
    <definedName name="Z_23AA7850_0BCA_44C6_A8DB_6750B6FCE36A_.wvu.PrintArea" localSheetId="2" hidden="1">субвенции!$A$1:$CJ$166</definedName>
    <definedName name="Z_23AA7850_0BCA_44C6_A8DB_6750B6FCE36A_.wvu.PrintTitles" localSheetId="3" hidden="1">' иные '!$A:$A</definedName>
    <definedName name="Z_23AA7850_0BCA_44C6_A8DB_6750B6FCE36A_.wvu.PrintTitles" localSheetId="0" hidden="1">'дотации '!$A:$A</definedName>
    <definedName name="Z_23AA7850_0BCA_44C6_A8DB_6750B6FCE36A_.wvu.PrintTitles" localSheetId="2" hidden="1">субвенции!$A:$A</definedName>
    <definedName name="Z_23AA7850_0BCA_44C6_A8DB_6750B6FCE36A_.wvu.PrintTitles" localSheetId="1" hidden="1">'субсидии '!$A:$A</definedName>
    <definedName name="Z_23AA7850_0BCA_44C6_A8DB_6750B6FCE36A_.wvu.Rows" localSheetId="1" hidden="1">'субсидии '!$6:$6</definedName>
    <definedName name="Z_3556436A_C311_4B70_B0DA_7F2536446A45_.wvu.FilterData" localSheetId="3" hidden="1">' иные '!$A$11:$AN$130</definedName>
    <definedName name="Z_3556436A_C311_4B70_B0DA_7F2536446A45_.wvu.FilterData" localSheetId="0" hidden="1">'дотации '!$A$8:$AKR$58</definedName>
    <definedName name="Z_3556436A_C311_4B70_B0DA_7F2536446A45_.wvu.FilterData" localSheetId="2" hidden="1">субвенции!$A$13:$ER$13</definedName>
    <definedName name="Z_3556436A_C311_4B70_B0DA_7F2536446A45_.wvu.FilterData" localSheetId="1" hidden="1">'субсидии '!$A$11:$JB$174</definedName>
    <definedName name="Z_3556436A_C311_4B70_B0DA_7F2536446A45_.wvu.PrintArea" localSheetId="0" hidden="1">'дотации '!$A$1:$M$58</definedName>
    <definedName name="Z_3556436A_C311_4B70_B0DA_7F2536446A45_.wvu.PrintArea" localSheetId="2" hidden="1">субвенции!$A$1:$CJ$166</definedName>
    <definedName name="Z_3556436A_C311_4B70_B0DA_7F2536446A45_.wvu.PrintTitles" localSheetId="3" hidden="1">' иные '!$A:$A</definedName>
    <definedName name="Z_3556436A_C311_4B70_B0DA_7F2536446A45_.wvu.PrintTitles" localSheetId="0" hidden="1">'дотации '!$A:$A</definedName>
    <definedName name="Z_3556436A_C311_4B70_B0DA_7F2536446A45_.wvu.PrintTitles" localSheetId="2" hidden="1">субвенции!$A:$A</definedName>
    <definedName name="Z_3556436A_C311_4B70_B0DA_7F2536446A45_.wvu.PrintTitles" localSheetId="1" hidden="1">'субсидии '!$A:$A</definedName>
    <definedName name="Z_3556436A_C311_4B70_B0DA_7F2536446A45_.wvu.Rows" localSheetId="1" hidden="1">'субсидии '!$6:$6</definedName>
    <definedName name="Z_41BA604A_43EE_4629_94F2_F260D0B28AFE_.wvu.PrintArea" localSheetId="0" hidden="1">'дотации '!$A$1:$M$58</definedName>
    <definedName name="Z_41BA604A_43EE_4629_94F2_F260D0B28AFE_.wvu.PrintArea" localSheetId="2" hidden="1">субвенции!$A$1:$CJ$166</definedName>
    <definedName name="Z_41BA604A_43EE_4629_94F2_F260D0B28AFE_.wvu.PrintArea" localSheetId="1" hidden="1">'субсидии '!$A$1:$V$174</definedName>
    <definedName name="Z_41BA604A_43EE_4629_94F2_F260D0B28AFE_.wvu.PrintTitles" localSheetId="3" hidden="1">' иные '!$A:$A</definedName>
    <definedName name="Z_41BA604A_43EE_4629_94F2_F260D0B28AFE_.wvu.PrintTitles" localSheetId="0" hidden="1">'дотации '!$A:$A</definedName>
    <definedName name="Z_41BA604A_43EE_4629_94F2_F260D0B28AFE_.wvu.PrintTitles" localSheetId="2" hidden="1">субвенции!$A:$A</definedName>
    <definedName name="Z_41BA604A_43EE_4629_94F2_F260D0B28AFE_.wvu.PrintTitles" localSheetId="1" hidden="1">'субсидии '!$A:$A</definedName>
    <definedName name="Z_C8322F89_87C6_45E7_889E_2904A1FABC31_.wvu.FilterData" localSheetId="3" hidden="1">' иные '!$A$11:$AN$130</definedName>
    <definedName name="Z_C8322F89_87C6_45E7_889E_2904A1FABC31_.wvu.FilterData" localSheetId="0" hidden="1">'дотации '!$A$8:$AKR$58</definedName>
    <definedName name="Z_C8322F89_87C6_45E7_889E_2904A1FABC31_.wvu.FilterData" localSheetId="2" hidden="1">субвенции!$A$13:$ER$13</definedName>
    <definedName name="Z_C8322F89_87C6_45E7_889E_2904A1FABC31_.wvu.FilterData" localSheetId="1" hidden="1">'субсидии '!$A$11:$JB$174</definedName>
    <definedName name="Z_C8322F89_87C6_45E7_889E_2904A1FABC31_.wvu.PrintArea" localSheetId="0" hidden="1">'дотации '!$A$1:$M$58</definedName>
    <definedName name="Z_C8322F89_87C6_45E7_889E_2904A1FABC31_.wvu.PrintArea" localSheetId="2" hidden="1">субвенции!$A$1:$CJ$166</definedName>
    <definedName name="Z_C8322F89_87C6_45E7_889E_2904A1FABC31_.wvu.PrintTitles" localSheetId="3" hidden="1">' иные '!$A:$A</definedName>
    <definedName name="Z_C8322F89_87C6_45E7_889E_2904A1FABC31_.wvu.PrintTitles" localSheetId="0" hidden="1">'дотации '!$A:$A</definedName>
    <definedName name="Z_C8322F89_87C6_45E7_889E_2904A1FABC31_.wvu.PrintTitles" localSheetId="2" hidden="1">субвенции!$A:$A</definedName>
    <definedName name="Z_C8322F89_87C6_45E7_889E_2904A1FABC31_.wvu.PrintTitles" localSheetId="1" hidden="1">'субсидии '!$A:$A</definedName>
    <definedName name="Z_C8322F89_87C6_45E7_889E_2904A1FABC31_.wvu.Rows" localSheetId="1" hidden="1">'субсидии '!$6:$6</definedName>
    <definedName name="Z_E2495AD0_B87A_4C01_9209_9BB683D27353_.wvu.Cols" localSheetId="0" hidden="1">'дотации '!$B:$J</definedName>
    <definedName name="Z_E2495AD0_B87A_4C01_9209_9BB683D27353_.wvu.FilterData" localSheetId="3" hidden="1">' иные '!$A$11:$AN$130</definedName>
    <definedName name="Z_E2495AD0_B87A_4C01_9209_9BB683D27353_.wvu.FilterData" localSheetId="0" hidden="1">'дотации '!$A$8:$AKR$58</definedName>
    <definedName name="Z_E2495AD0_B87A_4C01_9209_9BB683D27353_.wvu.FilterData" localSheetId="2" hidden="1">субвенции!$A$13:$ER$13</definedName>
    <definedName name="Z_E2495AD0_B87A_4C01_9209_9BB683D27353_.wvu.FilterData" localSheetId="1" hidden="1">'субсидии '!$A$11:$JB$174</definedName>
    <definedName name="Z_E2495AD0_B87A_4C01_9209_9BB683D27353_.wvu.PrintArea" localSheetId="0" hidden="1">'дотации '!$A$1:$M$58</definedName>
    <definedName name="Z_E2495AD0_B87A_4C01_9209_9BB683D27353_.wvu.PrintArea" localSheetId="2" hidden="1">субвенции!$A$1:$CJ$166</definedName>
    <definedName name="Z_E2495AD0_B87A_4C01_9209_9BB683D27353_.wvu.PrintTitles" localSheetId="3" hidden="1">' иные '!$A:$A</definedName>
    <definedName name="Z_E2495AD0_B87A_4C01_9209_9BB683D27353_.wvu.PrintTitles" localSheetId="0" hidden="1">'дотации '!$A:$A</definedName>
    <definedName name="Z_E2495AD0_B87A_4C01_9209_9BB683D27353_.wvu.PrintTitles" localSheetId="2" hidden="1">субвенции!$A:$A</definedName>
    <definedName name="Z_E2495AD0_B87A_4C01_9209_9BB683D27353_.wvu.PrintTitles" localSheetId="1" hidden="1">'субсидии '!$A:$A</definedName>
    <definedName name="Z_E2495AD0_B87A_4C01_9209_9BB683D27353_.wvu.Rows" localSheetId="1" hidden="1">'субсидии '!$6:$6</definedName>
    <definedName name="Z_F005480A_D133_4FA5_B5A6_C8C7D1CE1272_.wvu.FilterData" localSheetId="3" hidden="1">' иные '!$A$11:$AN$130</definedName>
    <definedName name="Z_F005480A_D133_4FA5_B5A6_C8C7D1CE1272_.wvu.FilterData" localSheetId="0" hidden="1">'дотации '!$A$8:$AKR$58</definedName>
    <definedName name="Z_F005480A_D133_4FA5_B5A6_C8C7D1CE1272_.wvu.FilterData" localSheetId="2" hidden="1">субвенции!$A$10:$ER$166</definedName>
    <definedName name="Z_F005480A_D133_4FA5_B5A6_C8C7D1CE1272_.wvu.FilterData" localSheetId="1" hidden="1">'субсидии '!$A$11:$JB$174</definedName>
    <definedName name="Z_F005480A_D133_4FA5_B5A6_C8C7D1CE1272_.wvu.PrintArea" localSheetId="0" hidden="1">'дотации '!$A$1:$M$58</definedName>
    <definedName name="Z_F005480A_D133_4FA5_B5A6_C8C7D1CE1272_.wvu.PrintTitles" localSheetId="3" hidden="1">' иные '!$A:$A</definedName>
    <definedName name="Z_F005480A_D133_4FA5_B5A6_C8C7D1CE1272_.wvu.PrintTitles" localSheetId="0" hidden="1">'дотации '!$A:$A</definedName>
    <definedName name="Z_F005480A_D133_4FA5_B5A6_C8C7D1CE1272_.wvu.PrintTitles" localSheetId="2" hidden="1">субвенции!$A:$A</definedName>
    <definedName name="Z_F005480A_D133_4FA5_B5A6_C8C7D1CE1272_.wvu.PrintTitles" localSheetId="1" hidden="1">'субсидии '!$A:$A</definedName>
    <definedName name="Z_F005480A_D133_4FA5_B5A6_C8C7D1CE1272_.wvu.Rows" localSheetId="1" hidden="1">'субсидии '!$6:$6</definedName>
    <definedName name="_xlnm.Print_Titles" localSheetId="3">' иные '!$A:$A</definedName>
    <definedName name="_xlnm.Print_Titles" localSheetId="0">'дотации '!$A:$A</definedName>
    <definedName name="_xlnm.Print_Titles" localSheetId="2">субвенции!$A:$A</definedName>
    <definedName name="_xlnm.Print_Titles" localSheetId="1">'субсидии '!$A:$A</definedName>
    <definedName name="_xlnm.Print_Area" localSheetId="0">'дотации '!$A$1:$M$58</definedName>
    <definedName name="_xlnm.Print_Area" localSheetId="2">субвенции!$A$1:$CJ$166</definedName>
    <definedName name="_xlnm.Print_Area" localSheetId="1">'субсидии '!#REF!</definedName>
  </definedNames>
  <calcPr calcId="125725"/>
  <customWorkbookViews>
    <customWorkbookView name="MF-SerIA - Личное представление" guid="{23AA7850-0BCA-44C6-A8DB-6750B6FCE36A}" mergeInterval="0" personalView="1" xWindow="14" yWindow="32" windowWidth="970" windowHeight="789" tabRatio="481" activeSheetId="1"/>
    <customWorkbookView name="MF-MosYV - Личное представление" guid="{3556436A-C311-4B70-B0DA-7F2536446A45}" mergeInterval="0" personalView="1" maximized="1" xWindow="1" yWindow="1" windowWidth="1916" windowHeight="863" activeSheetId="3"/>
    <customWorkbookView name="MF-ZhuMA - Личное представление" guid="{41BA604A-43EE-4629-94F2-F260D0B28AFE}" mergeInterval="0" personalView="1" maximized="1" xWindow="1" yWindow="1" windowWidth="1276" windowHeight="804" activeSheetId="2"/>
    <customWorkbookView name="MF-GreMV - Личное представление" guid="{1D693339-18FB-4BA2-B92E-9DFB4683D3D5}" mergeInterval="0" personalView="1" maximized="1" xWindow="1" yWindow="1" windowWidth="1916" windowHeight="850" tabRatio="422" activeSheetId="4"/>
    <customWorkbookView name="MF-PurEL - Личное представление" guid="{F005480A-D133-4FA5-B5A6-C8C7D1CE1272}" mergeInterval="0" personalView="1" xWindow="986" yWindow="24" windowWidth="914" windowHeight="783" tabRatio="481" activeSheetId="1"/>
    <customWorkbookView name="MF-KudEA - Личное представление" guid="{E2495AD0-B87A-4C01-9209-9BB683D27353}" mergeInterval="0" personalView="1" maximized="1" xWindow="1" yWindow="1" windowWidth="1916" windowHeight="850" activeSheetId="1"/>
    <customWorkbookView name="Наумова Ирина Леонидовна - Личное представление" guid="{C8322F89-87C6-45E7-889E-2904A1FABC31}" mergeInterval="0" personalView="1" maximized="1" windowWidth="1916" windowHeight="855" tabRatio="481" activeSheetId="1"/>
  </customWorkbookViews>
</workbook>
</file>

<file path=xl/calcChain.xml><?xml version="1.0" encoding="utf-8"?>
<calcChain xmlns="http://schemas.openxmlformats.org/spreadsheetml/2006/main">
  <c r="CS143" i="3"/>
  <c r="CS144"/>
  <c r="CS153"/>
  <c r="CS154"/>
  <c r="CP143"/>
  <c r="CP144"/>
  <c r="CP153"/>
  <c r="CP154"/>
  <c r="CP163"/>
  <c r="CS132"/>
  <c r="CS133"/>
  <c r="CP114"/>
  <c r="HZ49" i="2"/>
  <c r="IC8"/>
  <c r="IC9"/>
  <c r="HT8"/>
  <c r="HT9"/>
  <c r="HK9"/>
  <c r="HK8"/>
  <c r="HH10"/>
  <c r="GS174"/>
  <c r="GS172"/>
  <c r="GS170"/>
  <c r="GS163"/>
  <c r="GS162"/>
  <c r="GS152"/>
  <c r="GS151"/>
  <c r="GS140"/>
  <c r="GS139"/>
  <c r="GS128"/>
  <c r="GS127"/>
  <c r="GS121"/>
  <c r="GS120"/>
  <c r="GS113"/>
  <c r="GS112"/>
  <c r="GS100"/>
  <c r="GS99"/>
  <c r="GS58"/>
  <c r="GS57"/>
  <c r="GS24"/>
  <c r="GS23"/>
  <c r="GS9"/>
  <c r="GS8"/>
  <c r="GA9"/>
  <c r="GA12"/>
  <c r="GA13"/>
  <c r="GA23"/>
  <c r="GA24"/>
  <c r="GA36"/>
  <c r="GA37"/>
  <c r="GA48"/>
  <c r="GA49"/>
  <c r="GA57"/>
  <c r="GA58"/>
  <c r="GA69"/>
  <c r="GA70"/>
  <c r="GA78"/>
  <c r="GA79"/>
  <c r="GA99"/>
  <c r="GA100"/>
  <c r="GA112"/>
  <c r="GA113"/>
  <c r="GA120"/>
  <c r="GA121"/>
  <c r="GA127"/>
  <c r="GA128"/>
  <c r="GA139"/>
  <c r="GA140"/>
  <c r="GA151"/>
  <c r="GA152"/>
  <c r="GA162"/>
  <c r="GA163"/>
  <c r="GA170"/>
  <c r="GA171"/>
  <c r="GA172"/>
  <c r="GA173"/>
  <c r="GA174"/>
  <c r="GA8"/>
  <c r="EK155"/>
  <c r="DG171"/>
  <c r="CB36"/>
  <c r="J24"/>
  <c r="CS164" i="3"/>
  <c r="CP164"/>
  <c r="CM164"/>
  <c r="CJ164"/>
  <c r="CG164"/>
  <c r="CD164"/>
  <c r="BX164"/>
  <c r="BR164"/>
  <c r="BO164"/>
  <c r="BL164"/>
  <c r="BI164"/>
  <c r="BC164"/>
  <c r="AZ164"/>
  <c r="AW164"/>
  <c r="AQ164"/>
  <c r="AK164"/>
  <c r="AH164"/>
  <c r="AE164"/>
  <c r="AB164"/>
  <c r="Y164"/>
  <c r="V164"/>
  <c r="U164"/>
  <c r="T164"/>
  <c r="S164"/>
  <c r="M164"/>
  <c r="J164"/>
  <c r="M31" i="1" l="1"/>
  <c r="J31"/>
  <c r="HS98" i="2"/>
  <c r="HR98"/>
  <c r="HJ98"/>
  <c r="HI98"/>
  <c r="HA98"/>
  <c r="GZ98"/>
  <c r="GR98"/>
  <c r="GQ98"/>
  <c r="GI98"/>
  <c r="GH98"/>
  <c r="FZ98"/>
  <c r="FY98"/>
  <c r="FQ98"/>
  <c r="FP98"/>
  <c r="FH98"/>
  <c r="FG98"/>
  <c r="EP98"/>
  <c r="EO98"/>
  <c r="EG98"/>
  <c r="EF98"/>
  <c r="DC98"/>
  <c r="DB98"/>
  <c r="CT98"/>
  <c r="CS98"/>
  <c r="CA98"/>
  <c r="BZ98"/>
  <c r="BV98"/>
  <c r="BR98"/>
  <c r="BQ98"/>
  <c r="BG98"/>
  <c r="BD98"/>
  <c r="AZ98"/>
  <c r="AY98"/>
  <c r="HS97"/>
  <c r="HR97"/>
  <c r="HJ97"/>
  <c r="HI97"/>
  <c r="HA97"/>
  <c r="GZ97"/>
  <c r="GR97"/>
  <c r="GQ97"/>
  <c r="GI97"/>
  <c r="GH97"/>
  <c r="FZ97"/>
  <c r="FY97"/>
  <c r="FQ97"/>
  <c r="FP97"/>
  <c r="FH97"/>
  <c r="FG97"/>
  <c r="EP97"/>
  <c r="EO97"/>
  <c r="EG97"/>
  <c r="EF97"/>
  <c r="DC97"/>
  <c r="DB97"/>
  <c r="CT97"/>
  <c r="CS97"/>
  <c r="CA97"/>
  <c r="BZ97"/>
  <c r="BR97"/>
  <c r="BQ97"/>
  <c r="AZ97"/>
  <c r="AY97"/>
  <c r="HS96"/>
  <c r="HR96"/>
  <c r="HJ96"/>
  <c r="HI96"/>
  <c r="HA96"/>
  <c r="GZ96"/>
  <c r="GR96"/>
  <c r="GQ96"/>
  <c r="GI96"/>
  <c r="GH96"/>
  <c r="FZ96"/>
  <c r="FY96"/>
  <c r="FQ96"/>
  <c r="FP96"/>
  <c r="FH96"/>
  <c r="FG96"/>
  <c r="EP96"/>
  <c r="EO96"/>
  <c r="EG96"/>
  <c r="EF96"/>
  <c r="DC96"/>
  <c r="DB96"/>
  <c r="CT96"/>
  <c r="CS96"/>
  <c r="CA96"/>
  <c r="BZ96"/>
  <c r="BV96"/>
  <c r="BR96"/>
  <c r="BQ96"/>
  <c r="BP96"/>
  <c r="BM96"/>
  <c r="BI96"/>
  <c r="BH96"/>
  <c r="AZ96"/>
  <c r="AY96"/>
  <c r="HS95"/>
  <c r="HR95"/>
  <c r="HJ95"/>
  <c r="HI95"/>
  <c r="HA95"/>
  <c r="GZ95"/>
  <c r="GR95"/>
  <c r="GQ95"/>
  <c r="GI95"/>
  <c r="GH95"/>
  <c r="FZ95"/>
  <c r="FY95"/>
  <c r="FQ95"/>
  <c r="FP95"/>
  <c r="FH95"/>
  <c r="FG95"/>
  <c r="EP95"/>
  <c r="EO95"/>
  <c r="EG95"/>
  <c r="EF95"/>
  <c r="DC95"/>
  <c r="DB95"/>
  <c r="CT95"/>
  <c r="CS95"/>
  <c r="CA95"/>
  <c r="BZ95"/>
  <c r="BR95"/>
  <c r="BQ95"/>
  <c r="BP95"/>
  <c r="BM95"/>
  <c r="BI95"/>
  <c r="BH95"/>
  <c r="AZ95"/>
  <c r="AY95"/>
  <c r="HS94"/>
  <c r="HR94"/>
  <c r="HJ94"/>
  <c r="HI94"/>
  <c r="HA94"/>
  <c r="GZ94"/>
  <c r="GR94"/>
  <c r="GQ94"/>
  <c r="GI94"/>
  <c r="GH94"/>
  <c r="FZ94"/>
  <c r="FY94"/>
  <c r="FQ94"/>
  <c r="FP94"/>
  <c r="FH94"/>
  <c r="FG94"/>
  <c r="EP94"/>
  <c r="EO94"/>
  <c r="EG94"/>
  <c r="EF94"/>
  <c r="DC94"/>
  <c r="DB94"/>
  <c r="CT94"/>
  <c r="CS94"/>
  <c r="CA94"/>
  <c r="BZ94"/>
  <c r="BV94"/>
  <c r="BR94"/>
  <c r="BQ94"/>
  <c r="BP94"/>
  <c r="BM94"/>
  <c r="BI94"/>
  <c r="BH94"/>
  <c r="BG94"/>
  <c r="BD94"/>
  <c r="AZ94"/>
  <c r="AY94"/>
  <c r="HS93"/>
  <c r="HR93"/>
  <c r="HJ93"/>
  <c r="HI93"/>
  <c r="HA93"/>
  <c r="GZ93"/>
  <c r="GR93"/>
  <c r="GQ93"/>
  <c r="GI93"/>
  <c r="GH93"/>
  <c r="FZ93"/>
  <c r="FY93"/>
  <c r="FQ93"/>
  <c r="FP93"/>
  <c r="FH93"/>
  <c r="FG93"/>
  <c r="EP93"/>
  <c r="EO93"/>
  <c r="EG93"/>
  <c r="EF93"/>
  <c r="DC93"/>
  <c r="DB93"/>
  <c r="CT93"/>
  <c r="CS93"/>
  <c r="CA93"/>
  <c r="BZ93"/>
  <c r="BV93"/>
  <c r="BR93"/>
  <c r="BQ93"/>
  <c r="BP93"/>
  <c r="BM93"/>
  <c r="BI93"/>
  <c r="BH93"/>
  <c r="AZ93"/>
  <c r="AY93"/>
  <c r="HS92"/>
  <c r="HR92"/>
  <c r="HJ92"/>
  <c r="HI92"/>
  <c r="HA92"/>
  <c r="GZ92"/>
  <c r="GR92"/>
  <c r="GQ92"/>
  <c r="GI92"/>
  <c r="GH92"/>
  <c r="FZ92"/>
  <c r="FY92"/>
  <c r="FQ92"/>
  <c r="FP92"/>
  <c r="FH92"/>
  <c r="FG92"/>
  <c r="EP92"/>
  <c r="EO92"/>
  <c r="EG92"/>
  <c r="EF92"/>
  <c r="DC92"/>
  <c r="DB92"/>
  <c r="CT92"/>
  <c r="CS92"/>
  <c r="CA92"/>
  <c r="BZ92"/>
  <c r="BR92"/>
  <c r="BQ92"/>
  <c r="BP92"/>
  <c r="BM92"/>
  <c r="BI92"/>
  <c r="BH92"/>
  <c r="AZ92"/>
  <c r="AY92"/>
  <c r="HS91"/>
  <c r="HR91"/>
  <c r="HJ91"/>
  <c r="HI91"/>
  <c r="HA91"/>
  <c r="GZ91"/>
  <c r="GR91"/>
  <c r="GQ91"/>
  <c r="GI91"/>
  <c r="GH91"/>
  <c r="FZ91"/>
  <c r="FY91"/>
  <c r="FQ91"/>
  <c r="FP91"/>
  <c r="FH91"/>
  <c r="FG91"/>
  <c r="EP91"/>
  <c r="EO91"/>
  <c r="EG91"/>
  <c r="EF91"/>
  <c r="DC91"/>
  <c r="DB91"/>
  <c r="CT91"/>
  <c r="CS91"/>
  <c r="CA91"/>
  <c r="BZ91"/>
  <c r="BV91"/>
  <c r="BR91"/>
  <c r="BQ91"/>
  <c r="BP91"/>
  <c r="BM91"/>
  <c r="BI91"/>
  <c r="BH91"/>
  <c r="AZ91"/>
  <c r="AY91"/>
  <c r="HS90"/>
  <c r="HR90"/>
  <c r="HJ90"/>
  <c r="HI90"/>
  <c r="HA90"/>
  <c r="GZ90"/>
  <c r="GR90"/>
  <c r="GQ90"/>
  <c r="GI90"/>
  <c r="GH90"/>
  <c r="FZ90"/>
  <c r="FY90"/>
  <c r="FQ90"/>
  <c r="FP90"/>
  <c r="FH90"/>
  <c r="FG90"/>
  <c r="EP90"/>
  <c r="EO90"/>
  <c r="EG90"/>
  <c r="EF90"/>
  <c r="DC90"/>
  <c r="DB90"/>
  <c r="CT90"/>
  <c r="CS90"/>
  <c r="CA90"/>
  <c r="BZ90"/>
  <c r="BV90"/>
  <c r="BR90"/>
  <c r="BQ90"/>
  <c r="BP90"/>
  <c r="BM90"/>
  <c r="BI90"/>
  <c r="BH90"/>
  <c r="AZ90"/>
  <c r="AY90"/>
  <c r="HS89"/>
  <c r="HR89"/>
  <c r="HJ89"/>
  <c r="HI89"/>
  <c r="HA89"/>
  <c r="GZ89"/>
  <c r="GR89"/>
  <c r="GQ89"/>
  <c r="GI89"/>
  <c r="GH89"/>
  <c r="FZ89"/>
  <c r="FY89"/>
  <c r="FQ89"/>
  <c r="FP89"/>
  <c r="FH89"/>
  <c r="FG89"/>
  <c r="EP89"/>
  <c r="EO89"/>
  <c r="EG89"/>
  <c r="EF89"/>
  <c r="DC89"/>
  <c r="DB89"/>
  <c r="CT89"/>
  <c r="CS89"/>
  <c r="CA89"/>
  <c r="BZ89"/>
  <c r="BR89"/>
  <c r="BQ89"/>
  <c r="BP89"/>
  <c r="BM89"/>
  <c r="BI89"/>
  <c r="BH89"/>
  <c r="AZ89"/>
  <c r="AY89"/>
  <c r="HS88"/>
  <c r="HR88"/>
  <c r="HJ88"/>
  <c r="HI88"/>
  <c r="HA88"/>
  <c r="GZ88"/>
  <c r="GR88"/>
  <c r="GQ88"/>
  <c r="GI88"/>
  <c r="GH88"/>
  <c r="FZ88"/>
  <c r="FY88"/>
  <c r="FQ88"/>
  <c r="FP88"/>
  <c r="FH88"/>
  <c r="FG88"/>
  <c r="EP88"/>
  <c r="EO88"/>
  <c r="EG88"/>
  <c r="EF88"/>
  <c r="DC88"/>
  <c r="DB88"/>
  <c r="CT88"/>
  <c r="CS88"/>
  <c r="CA88"/>
  <c r="BZ88"/>
  <c r="BR88"/>
  <c r="BQ88"/>
  <c r="BP88"/>
  <c r="BM88"/>
  <c r="BI88"/>
  <c r="BH88"/>
  <c r="AZ88"/>
  <c r="AY88"/>
  <c r="HS87"/>
  <c r="HR87"/>
  <c r="HJ87"/>
  <c r="HI87"/>
  <c r="HA87"/>
  <c r="GZ87"/>
  <c r="GR87"/>
  <c r="GQ87"/>
  <c r="GI87"/>
  <c r="GH87"/>
  <c r="FZ87"/>
  <c r="FY87"/>
  <c r="FQ87"/>
  <c r="FP87"/>
  <c r="FH87"/>
  <c r="FG87"/>
  <c r="EP87"/>
  <c r="EO87"/>
  <c r="EG87"/>
  <c r="EF87"/>
  <c r="DC87"/>
  <c r="DB87"/>
  <c r="CT87"/>
  <c r="CS87"/>
  <c r="CA87"/>
  <c r="BZ87"/>
  <c r="BR87"/>
  <c r="BQ87"/>
  <c r="BP87"/>
  <c r="BM87"/>
  <c r="BI87"/>
  <c r="BH87"/>
  <c r="AZ87"/>
  <c r="AY87"/>
  <c r="HS86"/>
  <c r="HR86"/>
  <c r="HJ86"/>
  <c r="HI86"/>
  <c r="HA86"/>
  <c r="GZ86"/>
  <c r="GR86"/>
  <c r="GQ86"/>
  <c r="GI86"/>
  <c r="GH86"/>
  <c r="FZ86"/>
  <c r="FY86"/>
  <c r="FQ86"/>
  <c r="FP86"/>
  <c r="FH86"/>
  <c r="FG86"/>
  <c r="EP86"/>
  <c r="EO86"/>
  <c r="EG86"/>
  <c r="EF86"/>
  <c r="DC86"/>
  <c r="DB86"/>
  <c r="CT86"/>
  <c r="CS86"/>
  <c r="CA86"/>
  <c r="BZ86"/>
  <c r="BR86"/>
  <c r="BQ86"/>
  <c r="BP86"/>
  <c r="BM86"/>
  <c r="BI86"/>
  <c r="BH86"/>
  <c r="AZ86"/>
  <c r="AY86"/>
  <c r="HS85"/>
  <c r="HR85"/>
  <c r="HJ85"/>
  <c r="HI85"/>
  <c r="HA85"/>
  <c r="GZ85"/>
  <c r="GR85"/>
  <c r="GQ85"/>
  <c r="GI85"/>
  <c r="GH85"/>
  <c r="FZ85"/>
  <c r="FY85"/>
  <c r="FQ85"/>
  <c r="FP85"/>
  <c r="FH85"/>
  <c r="FG85"/>
  <c r="EP85"/>
  <c r="EO85"/>
  <c r="EG85"/>
  <c r="EF85"/>
  <c r="DC85"/>
  <c r="DB85"/>
  <c r="CT85"/>
  <c r="CS85"/>
  <c r="CA85"/>
  <c r="BZ85"/>
  <c r="BV85"/>
  <c r="BR85"/>
  <c r="BQ85"/>
  <c r="BP85"/>
  <c r="BM85"/>
  <c r="BI85"/>
  <c r="BH85"/>
  <c r="AZ85"/>
  <c r="AY85"/>
  <c r="HS84"/>
  <c r="HR84"/>
  <c r="HJ84"/>
  <c r="HI84"/>
  <c r="HA84"/>
  <c r="GZ84"/>
  <c r="GR84"/>
  <c r="GQ84"/>
  <c r="GI84"/>
  <c r="GH84"/>
  <c r="FZ84"/>
  <c r="FY84"/>
  <c r="FQ84"/>
  <c r="FP84"/>
  <c r="FH84"/>
  <c r="FG84"/>
  <c r="EP84"/>
  <c r="EO84"/>
  <c r="EG84"/>
  <c r="EF84"/>
  <c r="DC84"/>
  <c r="DB84"/>
  <c r="CT84"/>
  <c r="CS84"/>
  <c r="CA84"/>
  <c r="BZ84"/>
  <c r="BV84"/>
  <c r="BR84"/>
  <c r="BQ84"/>
  <c r="BP84"/>
  <c r="BM84"/>
  <c r="BI84"/>
  <c r="BH84"/>
  <c r="BG84"/>
  <c r="BD84"/>
  <c r="AZ84"/>
  <c r="AY84"/>
  <c r="HS83"/>
  <c r="HR83"/>
  <c r="HJ83"/>
  <c r="HI83"/>
  <c r="HA83"/>
  <c r="GZ83"/>
  <c r="GR83"/>
  <c r="GQ83"/>
  <c r="GI83"/>
  <c r="GH83"/>
  <c r="FZ83"/>
  <c r="FY83"/>
  <c r="FQ83"/>
  <c r="FP83"/>
  <c r="FH83"/>
  <c r="FG83"/>
  <c r="EP83"/>
  <c r="EO83"/>
  <c r="EG83"/>
  <c r="EF83"/>
  <c r="DC83"/>
  <c r="DB83"/>
  <c r="CT83"/>
  <c r="CS83"/>
  <c r="CA83"/>
  <c r="BZ83"/>
  <c r="BV83"/>
  <c r="BR83"/>
  <c r="BQ83"/>
  <c r="BP83"/>
  <c r="BM83"/>
  <c r="BI83"/>
  <c r="BH83"/>
  <c r="AZ83"/>
  <c r="AY83"/>
  <c r="HS82"/>
  <c r="HR82"/>
  <c r="HJ82"/>
  <c r="HI82"/>
  <c r="HA82"/>
  <c r="GZ82"/>
  <c r="GR82"/>
  <c r="GQ82"/>
  <c r="GI82"/>
  <c r="GH82"/>
  <c r="FZ82"/>
  <c r="FY82"/>
  <c r="FQ82"/>
  <c r="FP82"/>
  <c r="FH82"/>
  <c r="FG82"/>
  <c r="EP82"/>
  <c r="EO82"/>
  <c r="EG82"/>
  <c r="EF82"/>
  <c r="DC82"/>
  <c r="DB82"/>
  <c r="CT82"/>
  <c r="CS82"/>
  <c r="CA82"/>
  <c r="BZ82"/>
  <c r="BV82"/>
  <c r="BR82"/>
  <c r="BQ82"/>
  <c r="AZ82"/>
  <c r="AY82"/>
  <c r="HS81"/>
  <c r="HR81"/>
  <c r="HJ81"/>
  <c r="HI81"/>
  <c r="HA81"/>
  <c r="GZ81"/>
  <c r="GR81"/>
  <c r="GQ81"/>
  <c r="GI81"/>
  <c r="GH81"/>
  <c r="FZ81"/>
  <c r="FY81"/>
  <c r="FQ81"/>
  <c r="FP81"/>
  <c r="FH81"/>
  <c r="FG81"/>
  <c r="EP81"/>
  <c r="EO81"/>
  <c r="EG81"/>
  <c r="EF81"/>
  <c r="DC81"/>
  <c r="DB81"/>
  <c r="CT81"/>
  <c r="CS81"/>
  <c r="CA81"/>
  <c r="BZ81"/>
  <c r="BV81"/>
  <c r="BR81"/>
  <c r="BQ81"/>
  <c r="BP81"/>
  <c r="BM81"/>
  <c r="BI81"/>
  <c r="BH81"/>
  <c r="AZ81"/>
  <c r="AY81"/>
  <c r="HY80"/>
  <c r="HX80"/>
  <c r="HV80"/>
  <c r="HU80"/>
  <c r="HP80"/>
  <c r="HO80"/>
  <c r="HM80"/>
  <c r="HL80"/>
  <c r="HG80"/>
  <c r="HF80"/>
  <c r="HD80"/>
  <c r="HC80"/>
  <c r="GX80"/>
  <c r="GW80"/>
  <c r="GU80"/>
  <c r="GT80"/>
  <c r="GO80"/>
  <c r="GN80"/>
  <c r="GL80"/>
  <c r="GK80"/>
  <c r="GF80"/>
  <c r="GE80"/>
  <c r="GC80"/>
  <c r="GB80"/>
  <c r="FW80"/>
  <c r="FV80"/>
  <c r="FT80"/>
  <c r="FS80"/>
  <c r="FN80"/>
  <c r="FM80"/>
  <c r="FK80"/>
  <c r="FJ80"/>
  <c r="FE80"/>
  <c r="FD80"/>
  <c r="FB80"/>
  <c r="FA80"/>
  <c r="EY80"/>
  <c r="EX80"/>
  <c r="EV80"/>
  <c r="EU80"/>
  <c r="ES80"/>
  <c r="ER80"/>
  <c r="EM80"/>
  <c r="EL80"/>
  <c r="EJ80"/>
  <c r="EI80"/>
  <c r="ED80"/>
  <c r="EC80"/>
  <c r="EA80"/>
  <c r="DZ80"/>
  <c r="DX80"/>
  <c r="DW80"/>
  <c r="DU80"/>
  <c r="DT80"/>
  <c r="DR80"/>
  <c r="DQ80"/>
  <c r="DO80"/>
  <c r="DN80"/>
  <c r="DL80"/>
  <c r="DK80"/>
  <c r="DI80"/>
  <c r="DH80"/>
  <c r="DF80"/>
  <c r="DE80"/>
  <c r="CZ80"/>
  <c r="CY80"/>
  <c r="CW80"/>
  <c r="CV80"/>
  <c r="CQ80"/>
  <c r="CP80"/>
  <c r="CN80"/>
  <c r="CM80"/>
  <c r="CK80"/>
  <c r="CJ80"/>
  <c r="CI80"/>
  <c r="CG80"/>
  <c r="CF80"/>
  <c r="CD80"/>
  <c r="CC80"/>
  <c r="BX80"/>
  <c r="BW80"/>
  <c r="BU80"/>
  <c r="BT80"/>
  <c r="BO80"/>
  <c r="BN80"/>
  <c r="BL80"/>
  <c r="BK80"/>
  <c r="BF80"/>
  <c r="BE80"/>
  <c r="BC80"/>
  <c r="BB80"/>
  <c r="AW80"/>
  <c r="AV80"/>
  <c r="AT80"/>
  <c r="AS80"/>
  <c r="AQ80"/>
  <c r="AP80"/>
  <c r="AN80"/>
  <c r="AM80"/>
  <c r="AK80"/>
  <c r="AJ80"/>
  <c r="AH80"/>
  <c r="AG80"/>
  <c r="AE80"/>
  <c r="AD80"/>
  <c r="AB80"/>
  <c r="AA80"/>
  <c r="Y80"/>
  <c r="X80"/>
  <c r="W80"/>
  <c r="U80"/>
  <c r="T80"/>
  <c r="R80"/>
  <c r="Q80"/>
  <c r="O80"/>
  <c r="N80"/>
  <c r="L80"/>
  <c r="K80"/>
  <c r="I80"/>
  <c r="H80"/>
  <c r="F80"/>
  <c r="E80"/>
  <c r="HZ79"/>
  <c r="HW79"/>
  <c r="HS79"/>
  <c r="HR79"/>
  <c r="HJ79"/>
  <c r="HI79"/>
  <c r="HA79"/>
  <c r="GZ79"/>
  <c r="GR79"/>
  <c r="GQ79"/>
  <c r="GI79"/>
  <c r="GH79"/>
  <c r="GG79"/>
  <c r="GD79"/>
  <c r="FZ79"/>
  <c r="FY79"/>
  <c r="FQ79"/>
  <c r="FP79"/>
  <c r="FH79"/>
  <c r="FG79"/>
  <c r="FE79"/>
  <c r="FF79" s="1"/>
  <c r="FC79"/>
  <c r="EX79"/>
  <c r="ET79"/>
  <c r="EP79"/>
  <c r="EO79"/>
  <c r="EG79"/>
  <c r="EF79"/>
  <c r="EE79"/>
  <c r="EB79"/>
  <c r="DY79"/>
  <c r="DU79"/>
  <c r="DT79"/>
  <c r="CT79"/>
  <c r="CS79"/>
  <c r="CH79"/>
  <c r="CE79"/>
  <c r="CA79"/>
  <c r="BZ79"/>
  <c r="BR79"/>
  <c r="BQ79"/>
  <c r="BG79"/>
  <c r="BD79"/>
  <c r="AZ79"/>
  <c r="AY79"/>
  <c r="AX79"/>
  <c r="AU79"/>
  <c r="AQ79"/>
  <c r="AP79"/>
  <c r="AH79"/>
  <c r="AG79"/>
  <c r="AF79"/>
  <c r="AC79"/>
  <c r="Z79"/>
  <c r="Y79"/>
  <c r="X79"/>
  <c r="P79"/>
  <c r="M79"/>
  <c r="I79"/>
  <c r="H79"/>
  <c r="G79"/>
  <c r="U94" i="3"/>
  <c r="T94"/>
  <c r="P94"/>
  <c r="U93"/>
  <c r="T93"/>
  <c r="P93"/>
  <c r="U92"/>
  <c r="T92"/>
  <c r="P92"/>
  <c r="U91"/>
  <c r="T91"/>
  <c r="P91"/>
  <c r="U90"/>
  <c r="T90"/>
  <c r="P90"/>
  <c r="U89"/>
  <c r="T89"/>
  <c r="P89"/>
  <c r="U88"/>
  <c r="T88"/>
  <c r="P88"/>
  <c r="U87"/>
  <c r="T87"/>
  <c r="P87"/>
  <c r="U86"/>
  <c r="T86"/>
  <c r="P86"/>
  <c r="U85"/>
  <c r="T85"/>
  <c r="P85"/>
  <c r="U84"/>
  <c r="T84"/>
  <c r="P84"/>
  <c r="U83"/>
  <c r="T83"/>
  <c r="P83"/>
  <c r="U82"/>
  <c r="T82"/>
  <c r="P82"/>
  <c r="U81"/>
  <c r="T81"/>
  <c r="P81"/>
  <c r="U80"/>
  <c r="T80"/>
  <c r="P80"/>
  <c r="U79"/>
  <c r="T79"/>
  <c r="P79"/>
  <c r="U78"/>
  <c r="T78"/>
  <c r="P78"/>
  <c r="CR77"/>
  <c r="CQ77"/>
  <c r="CO77"/>
  <c r="CN77"/>
  <c r="CL77"/>
  <c r="CK77"/>
  <c r="CI77"/>
  <c r="CH77"/>
  <c r="CF77"/>
  <c r="CE77"/>
  <c r="CC77"/>
  <c r="CB77"/>
  <c r="BZ77"/>
  <c r="BY77"/>
  <c r="BW77"/>
  <c r="BV77"/>
  <c r="BT77"/>
  <c r="BS77"/>
  <c r="BQ77"/>
  <c r="BP77"/>
  <c r="BN77"/>
  <c r="BM77"/>
  <c r="BK77"/>
  <c r="BJ77"/>
  <c r="BH77"/>
  <c r="BG77"/>
  <c r="BE77"/>
  <c r="BD77"/>
  <c r="BB77"/>
  <c r="BA77"/>
  <c r="AY77"/>
  <c r="AX77"/>
  <c r="AV77"/>
  <c r="AU77"/>
  <c r="AS77"/>
  <c r="AR77"/>
  <c r="AP77"/>
  <c r="AO77"/>
  <c r="AM77"/>
  <c r="AL77"/>
  <c r="AJ77"/>
  <c r="AI77"/>
  <c r="AG77"/>
  <c r="AF77"/>
  <c r="AD77"/>
  <c r="AC77"/>
  <c r="AA77"/>
  <c r="Z77"/>
  <c r="X77"/>
  <c r="W77"/>
  <c r="R77"/>
  <c r="Q77"/>
  <c r="O77"/>
  <c r="P77" s="1"/>
  <c r="N77"/>
  <c r="L77"/>
  <c r="K77"/>
  <c r="I77"/>
  <c r="H77"/>
  <c r="F77"/>
  <c r="E77"/>
  <c r="CS76"/>
  <c r="CP76"/>
  <c r="CM76"/>
  <c r="CD76"/>
  <c r="CA76"/>
  <c r="BX76"/>
  <c r="BU76"/>
  <c r="BR76"/>
  <c r="BO76"/>
  <c r="BL76"/>
  <c r="BI76"/>
  <c r="BC76"/>
  <c r="AZ76"/>
  <c r="AW76"/>
  <c r="AT76"/>
  <c r="AQ76"/>
  <c r="AN76"/>
  <c r="AK76"/>
  <c r="AH76"/>
  <c r="AE76"/>
  <c r="AB76"/>
  <c r="Z76"/>
  <c r="W76"/>
  <c r="Y76" s="1"/>
  <c r="U76"/>
  <c r="S76"/>
  <c r="M76"/>
  <c r="J76"/>
  <c r="G76"/>
  <c r="M25" i="1"/>
  <c r="J25"/>
  <c r="IK68" i="2"/>
  <c r="IJ68"/>
  <c r="IB68"/>
  <c r="IA68"/>
  <c r="HS68"/>
  <c r="HR68"/>
  <c r="HJ68"/>
  <c r="HI68"/>
  <c r="HA68"/>
  <c r="GZ68"/>
  <c r="GR68"/>
  <c r="GQ68"/>
  <c r="GI68"/>
  <c r="GH68"/>
  <c r="FZ68"/>
  <c r="FY68"/>
  <c r="FQ68"/>
  <c r="FP68"/>
  <c r="FH68"/>
  <c r="FG68"/>
  <c r="EP68"/>
  <c r="EO68"/>
  <c r="EG68"/>
  <c r="EF68"/>
  <c r="DU68"/>
  <c r="DT68"/>
  <c r="DL68"/>
  <c r="DK68"/>
  <c r="DC68"/>
  <c r="DB68"/>
  <c r="CT68"/>
  <c r="CS68"/>
  <c r="CK68"/>
  <c r="CJ68"/>
  <c r="CA68"/>
  <c r="BZ68"/>
  <c r="BR68"/>
  <c r="BQ68"/>
  <c r="AZ68"/>
  <c r="AY68"/>
  <c r="AQ68"/>
  <c r="AP68"/>
  <c r="AH68"/>
  <c r="AG68"/>
  <c r="Y68"/>
  <c r="X68"/>
  <c r="I68"/>
  <c r="H68"/>
  <c r="IK67"/>
  <c r="IJ67"/>
  <c r="IB67"/>
  <c r="IA67"/>
  <c r="HS67"/>
  <c r="HR67"/>
  <c r="HJ67"/>
  <c r="HI67"/>
  <c r="HA67"/>
  <c r="GZ67"/>
  <c r="GR67"/>
  <c r="GQ67"/>
  <c r="GI67"/>
  <c r="GH67"/>
  <c r="FZ67"/>
  <c r="FY67"/>
  <c r="FQ67"/>
  <c r="FP67"/>
  <c r="FH67"/>
  <c r="FG67"/>
  <c r="EP67"/>
  <c r="EO67"/>
  <c r="EG67"/>
  <c r="EF67"/>
  <c r="DU67"/>
  <c r="DT67"/>
  <c r="DL67"/>
  <c r="DK67"/>
  <c r="DC67"/>
  <c r="DB67"/>
  <c r="CT67"/>
  <c r="CS67"/>
  <c r="CK67"/>
  <c r="CJ67"/>
  <c r="CA67"/>
  <c r="BZ67"/>
  <c r="BR67"/>
  <c r="BQ67"/>
  <c r="AZ67"/>
  <c r="AY67"/>
  <c r="AQ67"/>
  <c r="AP67"/>
  <c r="AH67"/>
  <c r="AG67"/>
  <c r="Y67"/>
  <c r="X67"/>
  <c r="I67"/>
  <c r="H67"/>
  <c r="IK66"/>
  <c r="IJ66"/>
  <c r="IB66"/>
  <c r="IA66"/>
  <c r="HS66"/>
  <c r="HR66"/>
  <c r="HJ66"/>
  <c r="HI66"/>
  <c r="HA66"/>
  <c r="GZ66"/>
  <c r="GR66"/>
  <c r="GQ66"/>
  <c r="GI66"/>
  <c r="GH66"/>
  <c r="FZ66"/>
  <c r="FY66"/>
  <c r="FQ66"/>
  <c r="FP66"/>
  <c r="FH66"/>
  <c r="FG66"/>
  <c r="EP66"/>
  <c r="EO66"/>
  <c r="EG66"/>
  <c r="EF66"/>
  <c r="DU66"/>
  <c r="DT66"/>
  <c r="DL66"/>
  <c r="DK66"/>
  <c r="DC66"/>
  <c r="DB66"/>
  <c r="CT66"/>
  <c r="CS66"/>
  <c r="CK66"/>
  <c r="CJ66"/>
  <c r="CA66"/>
  <c r="BZ66"/>
  <c r="BY66"/>
  <c r="BR66"/>
  <c r="BQ66"/>
  <c r="AZ66"/>
  <c r="AY66"/>
  <c r="AQ66"/>
  <c r="AP66"/>
  <c r="AH66"/>
  <c r="AG66"/>
  <c r="Y66"/>
  <c r="X66"/>
  <c r="I66"/>
  <c r="H66"/>
  <c r="IK65"/>
  <c r="IJ65"/>
  <c r="IB65"/>
  <c r="IA65"/>
  <c r="HS65"/>
  <c r="HR65"/>
  <c r="HJ65"/>
  <c r="HI65"/>
  <c r="HA65"/>
  <c r="GZ65"/>
  <c r="GR65"/>
  <c r="GQ65"/>
  <c r="GI65"/>
  <c r="GH65"/>
  <c r="FZ65"/>
  <c r="FY65"/>
  <c r="FQ65"/>
  <c r="FP65"/>
  <c r="FH65"/>
  <c r="FG65"/>
  <c r="EP65"/>
  <c r="EO65"/>
  <c r="EG65"/>
  <c r="EF65"/>
  <c r="DU65"/>
  <c r="DT65"/>
  <c r="DL65"/>
  <c r="DK65"/>
  <c r="DC65"/>
  <c r="DB65"/>
  <c r="CT65"/>
  <c r="CS65"/>
  <c r="CK65"/>
  <c r="CJ65"/>
  <c r="CA65"/>
  <c r="BZ65"/>
  <c r="BR65"/>
  <c r="BQ65"/>
  <c r="AZ65"/>
  <c r="AY65"/>
  <c r="AQ65"/>
  <c r="AP65"/>
  <c r="AH65"/>
  <c r="AG65"/>
  <c r="Y65"/>
  <c r="X65"/>
  <c r="I65"/>
  <c r="H65"/>
  <c r="IK64"/>
  <c r="IJ64"/>
  <c r="IB64"/>
  <c r="IA64"/>
  <c r="HS64"/>
  <c r="HR64"/>
  <c r="HJ64"/>
  <c r="HI64"/>
  <c r="HA64"/>
  <c r="GZ64"/>
  <c r="GR64"/>
  <c r="GQ64"/>
  <c r="GI64"/>
  <c r="GH64"/>
  <c r="FZ64"/>
  <c r="FY64"/>
  <c r="FQ64"/>
  <c r="FP64"/>
  <c r="FH64"/>
  <c r="FG64"/>
  <c r="EP64"/>
  <c r="EO64"/>
  <c r="EG64"/>
  <c r="EF64"/>
  <c r="DU64"/>
  <c r="DT64"/>
  <c r="DL64"/>
  <c r="DK64"/>
  <c r="DC64"/>
  <c r="DB64"/>
  <c r="CT64"/>
  <c r="CS64"/>
  <c r="CR64"/>
  <c r="CO64"/>
  <c r="CK64"/>
  <c r="CJ64"/>
  <c r="CA64"/>
  <c r="BZ64"/>
  <c r="BR64"/>
  <c r="BQ64"/>
  <c r="AZ64"/>
  <c r="AY64"/>
  <c r="AQ64"/>
  <c r="AP64"/>
  <c r="AH64"/>
  <c r="AG64"/>
  <c r="Y64"/>
  <c r="X64"/>
  <c r="I64"/>
  <c r="H64"/>
  <c r="IK63"/>
  <c r="IJ63"/>
  <c r="IB63"/>
  <c r="IA63"/>
  <c r="HS63"/>
  <c r="HR63"/>
  <c r="HJ63"/>
  <c r="HI63"/>
  <c r="HA63"/>
  <c r="GZ63"/>
  <c r="GR63"/>
  <c r="GQ63"/>
  <c r="GI63"/>
  <c r="GH63"/>
  <c r="FZ63"/>
  <c r="FY63"/>
  <c r="FQ63"/>
  <c r="FP63"/>
  <c r="FH63"/>
  <c r="FG63"/>
  <c r="EP63"/>
  <c r="EO63"/>
  <c r="EG63"/>
  <c r="EF63"/>
  <c r="DU63"/>
  <c r="DT63"/>
  <c r="DL63"/>
  <c r="DK63"/>
  <c r="DC63"/>
  <c r="DB63"/>
  <c r="CT63"/>
  <c r="CS63"/>
  <c r="CK63"/>
  <c r="CJ63"/>
  <c r="CA63"/>
  <c r="BZ63"/>
  <c r="BR63"/>
  <c r="BQ63"/>
  <c r="AZ63"/>
  <c r="AY63"/>
  <c r="AQ63"/>
  <c r="AP63"/>
  <c r="AH63"/>
  <c r="AG63"/>
  <c r="Y63"/>
  <c r="X63"/>
  <c r="I63"/>
  <c r="H63"/>
  <c r="IK62"/>
  <c r="IJ62"/>
  <c r="IB62"/>
  <c r="IA62"/>
  <c r="HS62"/>
  <c r="HR62"/>
  <c r="HJ62"/>
  <c r="HI62"/>
  <c r="HA62"/>
  <c r="GZ62"/>
  <c r="GR62"/>
  <c r="GQ62"/>
  <c r="GI62"/>
  <c r="GH62"/>
  <c r="FZ62"/>
  <c r="FY62"/>
  <c r="FQ62"/>
  <c r="FP62"/>
  <c r="FH62"/>
  <c r="FG62"/>
  <c r="EP62"/>
  <c r="EO62"/>
  <c r="EG62"/>
  <c r="EF62"/>
  <c r="DU62"/>
  <c r="DT62"/>
  <c r="DL62"/>
  <c r="DK62"/>
  <c r="DC62"/>
  <c r="DB62"/>
  <c r="CT62"/>
  <c r="CS62"/>
  <c r="CK62"/>
  <c r="CJ62"/>
  <c r="CA62"/>
  <c r="BZ62"/>
  <c r="BV62"/>
  <c r="BR62"/>
  <c r="BQ62"/>
  <c r="AZ62"/>
  <c r="AY62"/>
  <c r="AQ62"/>
  <c r="AP62"/>
  <c r="AH62"/>
  <c r="AG62"/>
  <c r="Y62"/>
  <c r="X62"/>
  <c r="I62"/>
  <c r="H62"/>
  <c r="IK61"/>
  <c r="IJ61"/>
  <c r="IB61"/>
  <c r="IA61"/>
  <c r="HS61"/>
  <c r="HR61"/>
  <c r="HJ61"/>
  <c r="HI61"/>
  <c r="HA61"/>
  <c r="GZ61"/>
  <c r="GR61"/>
  <c r="GQ61"/>
  <c r="GI61"/>
  <c r="GH61"/>
  <c r="FZ61"/>
  <c r="FY61"/>
  <c r="FQ61"/>
  <c r="FP61"/>
  <c r="FH61"/>
  <c r="FG61"/>
  <c r="EP61"/>
  <c r="EO61"/>
  <c r="EG61"/>
  <c r="EF61"/>
  <c r="DU61"/>
  <c r="DT61"/>
  <c r="DL61"/>
  <c r="DK61"/>
  <c r="DC61"/>
  <c r="DB61"/>
  <c r="CT61"/>
  <c r="CS61"/>
  <c r="CK61"/>
  <c r="CJ61"/>
  <c r="CA61"/>
  <c r="BZ61"/>
  <c r="BR61"/>
  <c r="BQ61"/>
  <c r="AZ61"/>
  <c r="AY61"/>
  <c r="AQ61"/>
  <c r="AP61"/>
  <c r="AH61"/>
  <c r="AG61"/>
  <c r="Y61"/>
  <c r="X61"/>
  <c r="I61"/>
  <c r="H61"/>
  <c r="IK60"/>
  <c r="IJ60"/>
  <c r="IB60"/>
  <c r="IA60"/>
  <c r="HS60"/>
  <c r="HR60"/>
  <c r="HJ60"/>
  <c r="HI60"/>
  <c r="HA60"/>
  <c r="GZ60"/>
  <c r="GR60"/>
  <c r="GQ60"/>
  <c r="GI60"/>
  <c r="GH60"/>
  <c r="FZ60"/>
  <c r="FY60"/>
  <c r="FQ60"/>
  <c r="FP60"/>
  <c r="FH60"/>
  <c r="FG60"/>
  <c r="EP60"/>
  <c r="EO60"/>
  <c r="EG60"/>
  <c r="EF60"/>
  <c r="DU60"/>
  <c r="DT60"/>
  <c r="DL60"/>
  <c r="DK60"/>
  <c r="DC60"/>
  <c r="DB60"/>
  <c r="CT60"/>
  <c r="CS60"/>
  <c r="CK60"/>
  <c r="CJ60"/>
  <c r="CA60"/>
  <c r="BZ60"/>
  <c r="BY60"/>
  <c r="BR60"/>
  <c r="BQ60"/>
  <c r="BP60"/>
  <c r="BM60"/>
  <c r="BI60"/>
  <c r="BH60"/>
  <c r="BH59" s="1"/>
  <c r="AZ60"/>
  <c r="AY60"/>
  <c r="AQ60"/>
  <c r="AP60"/>
  <c r="AH60"/>
  <c r="AG60"/>
  <c r="Y60"/>
  <c r="X60"/>
  <c r="I60"/>
  <c r="H60"/>
  <c r="IW59"/>
  <c r="IV59"/>
  <c r="IT59"/>
  <c r="IS59"/>
  <c r="IQ59"/>
  <c r="IP59"/>
  <c r="IN59"/>
  <c r="IM59"/>
  <c r="IH59"/>
  <c r="IG59"/>
  <c r="IE59"/>
  <c r="ID59"/>
  <c r="HY59"/>
  <c r="HX59"/>
  <c r="HV59"/>
  <c r="HU59"/>
  <c r="HP59"/>
  <c r="HO59"/>
  <c r="HM59"/>
  <c r="HL59"/>
  <c r="HG59"/>
  <c r="HF59"/>
  <c r="HD59"/>
  <c r="HC59"/>
  <c r="GX59"/>
  <c r="GW59"/>
  <c r="GU59"/>
  <c r="GT59"/>
  <c r="GO59"/>
  <c r="GN59"/>
  <c r="GL59"/>
  <c r="GK59"/>
  <c r="GF59"/>
  <c r="GE59"/>
  <c r="GC59"/>
  <c r="GB59"/>
  <c r="FW59"/>
  <c r="FV59"/>
  <c r="FT59"/>
  <c r="FS59"/>
  <c r="FN59"/>
  <c r="FM59"/>
  <c r="FK59"/>
  <c r="FJ59"/>
  <c r="FE59"/>
  <c r="FD59"/>
  <c r="FB59"/>
  <c r="FA59"/>
  <c r="EY59"/>
  <c r="EX59"/>
  <c r="EV59"/>
  <c r="EU59"/>
  <c r="ES59"/>
  <c r="ER59"/>
  <c r="EM59"/>
  <c r="EL59"/>
  <c r="EJ59"/>
  <c r="EI59"/>
  <c r="ED59"/>
  <c r="EC59"/>
  <c r="EA59"/>
  <c r="DZ59"/>
  <c r="DX59"/>
  <c r="DW59"/>
  <c r="DR59"/>
  <c r="DQ59"/>
  <c r="DO59"/>
  <c r="DN59"/>
  <c r="DI59"/>
  <c r="DH59"/>
  <c r="DF59"/>
  <c r="DE59"/>
  <c r="CQ59"/>
  <c r="CP59"/>
  <c r="CN59"/>
  <c r="CM59"/>
  <c r="CI59"/>
  <c r="CG59"/>
  <c r="CF59"/>
  <c r="CD59"/>
  <c r="CC59"/>
  <c r="BX59"/>
  <c r="BW59"/>
  <c r="BU59"/>
  <c r="BT59"/>
  <c r="BO59"/>
  <c r="BN59"/>
  <c r="BL59"/>
  <c r="BK59"/>
  <c r="BF59"/>
  <c r="BE59"/>
  <c r="BC59"/>
  <c r="BB59"/>
  <c r="AW59"/>
  <c r="AV59"/>
  <c r="AT59"/>
  <c r="AS59"/>
  <c r="AN59"/>
  <c r="AM59"/>
  <c r="AK59"/>
  <c r="AJ59"/>
  <c r="AE59"/>
  <c r="AD59"/>
  <c r="AB59"/>
  <c r="AA59"/>
  <c r="W59"/>
  <c r="U59"/>
  <c r="T59"/>
  <c r="R59"/>
  <c r="Q59"/>
  <c r="O59"/>
  <c r="N59"/>
  <c r="L59"/>
  <c r="K59"/>
  <c r="F59"/>
  <c r="E59"/>
  <c r="IK58"/>
  <c r="IJ58"/>
  <c r="II58"/>
  <c r="IF58"/>
  <c r="IB58"/>
  <c r="IA58"/>
  <c r="HZ58"/>
  <c r="HW58"/>
  <c r="HS58"/>
  <c r="HR58"/>
  <c r="HJ58"/>
  <c r="HI58"/>
  <c r="HA58"/>
  <c r="GZ58"/>
  <c r="GY58"/>
  <c r="GV58"/>
  <c r="GR58"/>
  <c r="GQ58"/>
  <c r="GI58"/>
  <c r="GH58"/>
  <c r="GG58"/>
  <c r="GD58"/>
  <c r="FZ58"/>
  <c r="FY58"/>
  <c r="FX58"/>
  <c r="FU58"/>
  <c r="FQ58"/>
  <c r="FP58"/>
  <c r="FH58"/>
  <c r="FG58"/>
  <c r="FD58"/>
  <c r="FF58" s="1"/>
  <c r="FA58"/>
  <c r="FC58" s="1"/>
  <c r="EY58"/>
  <c r="EP58"/>
  <c r="EO58"/>
  <c r="DU58"/>
  <c r="DT58"/>
  <c r="DL58"/>
  <c r="DK58"/>
  <c r="DC58"/>
  <c r="DB58"/>
  <c r="CT58"/>
  <c r="CS58"/>
  <c r="CK58"/>
  <c r="CJ58"/>
  <c r="CH58"/>
  <c r="CE58"/>
  <c r="CA58"/>
  <c r="BZ58"/>
  <c r="BR58"/>
  <c r="BQ58"/>
  <c r="AZ58"/>
  <c r="AY58"/>
  <c r="AX58"/>
  <c r="AU58"/>
  <c r="AQ58"/>
  <c r="AP58"/>
  <c r="AH58"/>
  <c r="AG58"/>
  <c r="AF58"/>
  <c r="AC58"/>
  <c r="Y58"/>
  <c r="X58"/>
  <c r="S58"/>
  <c r="P58"/>
  <c r="M58"/>
  <c r="I58"/>
  <c r="H58"/>
  <c r="G58"/>
  <c r="U66" i="3"/>
  <c r="T66"/>
  <c r="P66"/>
  <c r="U65"/>
  <c r="T65"/>
  <c r="P65"/>
  <c r="U64"/>
  <c r="T64"/>
  <c r="P64"/>
  <c r="U63"/>
  <c r="T63"/>
  <c r="P63"/>
  <c r="U62"/>
  <c r="T62"/>
  <c r="P62"/>
  <c r="U61"/>
  <c r="T61"/>
  <c r="P61"/>
  <c r="U60"/>
  <c r="T60"/>
  <c r="P60"/>
  <c r="U59"/>
  <c r="T59"/>
  <c r="P59"/>
  <c r="CR58"/>
  <c r="CQ58"/>
  <c r="CO58"/>
  <c r="CN58"/>
  <c r="CL58"/>
  <c r="CK58"/>
  <c r="CI58"/>
  <c r="CH58"/>
  <c r="CF58"/>
  <c r="CE58"/>
  <c r="CC58"/>
  <c r="CB58"/>
  <c r="BZ58"/>
  <c r="BY58"/>
  <c r="BW58"/>
  <c r="BV58"/>
  <c r="BT58"/>
  <c r="BS58"/>
  <c r="BQ58"/>
  <c r="BP58"/>
  <c r="BN58"/>
  <c r="BM58"/>
  <c r="BK58"/>
  <c r="BJ58"/>
  <c r="BH58"/>
  <c r="BG58"/>
  <c r="BE58"/>
  <c r="BD58"/>
  <c r="BB58"/>
  <c r="BA58"/>
  <c r="AY58"/>
  <c r="AX58"/>
  <c r="AV58"/>
  <c r="AU58"/>
  <c r="AS58"/>
  <c r="AR58"/>
  <c r="AP58"/>
  <c r="AO58"/>
  <c r="AM58"/>
  <c r="AL58"/>
  <c r="AJ58"/>
  <c r="AI58"/>
  <c r="AG58"/>
  <c r="AF58"/>
  <c r="AD58"/>
  <c r="AC58"/>
  <c r="AA58"/>
  <c r="Z58"/>
  <c r="X58"/>
  <c r="W58"/>
  <c r="R58"/>
  <c r="Q58"/>
  <c r="O58"/>
  <c r="N58"/>
  <c r="L58"/>
  <c r="K58"/>
  <c r="I58"/>
  <c r="H58"/>
  <c r="F58"/>
  <c r="E58"/>
  <c r="CP57"/>
  <c r="CM57"/>
  <c r="CD57"/>
  <c r="BX57"/>
  <c r="BR57"/>
  <c r="BO57"/>
  <c r="BL57"/>
  <c r="BI57"/>
  <c r="BC57"/>
  <c r="AZ57"/>
  <c r="AW57"/>
  <c r="AT57"/>
  <c r="AQ57"/>
  <c r="AK57"/>
  <c r="AH57"/>
  <c r="AE57"/>
  <c r="AB57"/>
  <c r="Y57"/>
  <c r="U57"/>
  <c r="T57"/>
  <c r="V57" s="1"/>
  <c r="S57"/>
  <c r="M57"/>
  <c r="J57"/>
  <c r="G57"/>
  <c r="BJ94" i="2" l="1"/>
  <c r="BJ87"/>
  <c r="J58"/>
  <c r="CA59"/>
  <c r="FP59"/>
  <c r="IA59"/>
  <c r="HJ80"/>
  <c r="IC58"/>
  <c r="AG59"/>
  <c r="HJ59"/>
  <c r="DL59"/>
  <c r="I59"/>
  <c r="AZ59"/>
  <c r="AZ80"/>
  <c r="BZ80"/>
  <c r="DB80"/>
  <c r="FH80"/>
  <c r="FZ80"/>
  <c r="GR80"/>
  <c r="EF80"/>
  <c r="BJ84"/>
  <c r="BJ90"/>
  <c r="BS90"/>
  <c r="BJ95"/>
  <c r="CT80"/>
  <c r="CO59"/>
  <c r="BP80"/>
  <c r="FZ59"/>
  <c r="J79"/>
  <c r="DV79"/>
  <c r="AQ59"/>
  <c r="BR59"/>
  <c r="EP59"/>
  <c r="CK59"/>
  <c r="BR80"/>
  <c r="EP80"/>
  <c r="BZ59"/>
  <c r="EF59"/>
  <c r="BP59"/>
  <c r="BY59"/>
  <c r="DC59"/>
  <c r="X59"/>
  <c r="AP59"/>
  <c r="BQ59"/>
  <c r="EG59"/>
  <c r="AH59"/>
  <c r="CS59"/>
  <c r="DK59"/>
  <c r="FG59"/>
  <c r="FY59"/>
  <c r="GQ59"/>
  <c r="HI59"/>
  <c r="EO59"/>
  <c r="IJ59"/>
  <c r="CJ59"/>
  <c r="DB59"/>
  <c r="GH59"/>
  <c r="GZ59"/>
  <c r="HR59"/>
  <c r="BS62"/>
  <c r="FQ80"/>
  <c r="GI80"/>
  <c r="U58" i="3"/>
  <c r="U77"/>
  <c r="T77"/>
  <c r="P58"/>
  <c r="T58"/>
  <c r="FQ59" i="2"/>
  <c r="GI59"/>
  <c r="HA59"/>
  <c r="HS59"/>
  <c r="IK59"/>
  <c r="CA80"/>
  <c r="FP80"/>
  <c r="GH80"/>
  <c r="GZ80"/>
  <c r="BJ89"/>
  <c r="FG80"/>
  <c r="FR58"/>
  <c r="HT58"/>
  <c r="HA80"/>
  <c r="HS80"/>
  <c r="HT80" s="1"/>
  <c r="CB58"/>
  <c r="FH59"/>
  <c r="GR59"/>
  <c r="IB59"/>
  <c r="EY79"/>
  <c r="EZ79" s="1"/>
  <c r="BV80"/>
  <c r="AY80"/>
  <c r="EG80"/>
  <c r="FY80"/>
  <c r="GQ80"/>
  <c r="HI80"/>
  <c r="BJ83"/>
  <c r="BJ85"/>
  <c r="BM80"/>
  <c r="BJ81"/>
  <c r="CS80"/>
  <c r="EO80"/>
  <c r="HR80"/>
  <c r="BH80"/>
  <c r="DC80"/>
  <c r="BJ86"/>
  <c r="BJ91"/>
  <c r="BS98"/>
  <c r="CU79"/>
  <c r="BD80"/>
  <c r="BJ92"/>
  <c r="BV59"/>
  <c r="CR59"/>
  <c r="Y59"/>
  <c r="BJ60"/>
  <c r="DT59"/>
  <c r="CB79"/>
  <c r="BS81"/>
  <c r="BJ93"/>
  <c r="Z58"/>
  <c r="BM59"/>
  <c r="CT59"/>
  <c r="EH60"/>
  <c r="EH79"/>
  <c r="H59"/>
  <c r="AY59"/>
  <c r="HT79"/>
  <c r="BJ96"/>
  <c r="DU59"/>
  <c r="BG80"/>
  <c r="BJ88"/>
  <c r="BS96"/>
  <c r="BI80"/>
  <c r="BQ80"/>
  <c r="T76" i="3"/>
  <c r="V76" s="1"/>
  <c r="EX58" i="2"/>
  <c r="EZ58" s="1"/>
  <c r="BI59"/>
  <c r="BJ59" s="1"/>
  <c r="BS80" l="1"/>
  <c r="BJ80"/>
  <c r="BS59"/>
  <c r="EH59"/>
  <c r="M19" i="1"/>
  <c r="J19"/>
  <c r="IJ47" i="2"/>
  <c r="IB47"/>
  <c r="IA47"/>
  <c r="HS47"/>
  <c r="HR47"/>
  <c r="HJ47"/>
  <c r="HI47"/>
  <c r="HA47"/>
  <c r="GZ47"/>
  <c r="GR47"/>
  <c r="GQ47"/>
  <c r="GI47"/>
  <c r="GH47"/>
  <c r="FZ47"/>
  <c r="FY47"/>
  <c r="FQ47"/>
  <c r="FP47"/>
  <c r="FH47"/>
  <c r="FG47"/>
  <c r="EP47"/>
  <c r="EO47"/>
  <c r="EK47"/>
  <c r="EG47"/>
  <c r="EF47"/>
  <c r="DU47"/>
  <c r="DT47"/>
  <c r="DL47"/>
  <c r="DK47"/>
  <c r="DC47"/>
  <c r="DB47"/>
  <c r="CT47"/>
  <c r="CS47"/>
  <c r="CK47"/>
  <c r="CJ47"/>
  <c r="CA47"/>
  <c r="BZ47"/>
  <c r="BR47"/>
  <c r="BQ47"/>
  <c r="BP47"/>
  <c r="BM47"/>
  <c r="BI47"/>
  <c r="BH47"/>
  <c r="BG47"/>
  <c r="BD47"/>
  <c r="AZ47"/>
  <c r="AY47"/>
  <c r="AQ47"/>
  <c r="AP47"/>
  <c r="AH47"/>
  <c r="AG47"/>
  <c r="Y47"/>
  <c r="X47"/>
  <c r="I47"/>
  <c r="H47"/>
  <c r="IK46"/>
  <c r="IJ46"/>
  <c r="IB46"/>
  <c r="IA46"/>
  <c r="HS46"/>
  <c r="HR46"/>
  <c r="HJ46"/>
  <c r="HI46"/>
  <c r="HA46"/>
  <c r="GZ46"/>
  <c r="GR46"/>
  <c r="GQ46"/>
  <c r="GI46"/>
  <c r="GH46"/>
  <c r="FZ46"/>
  <c r="FY46"/>
  <c r="FQ46"/>
  <c r="FP46"/>
  <c r="FH46"/>
  <c r="FG46"/>
  <c r="EP46"/>
  <c r="EO46"/>
  <c r="EK46"/>
  <c r="EG46"/>
  <c r="EF46"/>
  <c r="DU46"/>
  <c r="DT46"/>
  <c r="DL46"/>
  <c r="DK46"/>
  <c r="DC46"/>
  <c r="DB46"/>
  <c r="CT46"/>
  <c r="CS46"/>
  <c r="CK46"/>
  <c r="CJ46"/>
  <c r="CA46"/>
  <c r="BZ46"/>
  <c r="BV46"/>
  <c r="BR46"/>
  <c r="BQ46"/>
  <c r="BP46"/>
  <c r="BM46"/>
  <c r="BI46"/>
  <c r="BH46"/>
  <c r="AZ46"/>
  <c r="AY46"/>
  <c r="AQ46"/>
  <c r="AP46"/>
  <c r="AH46"/>
  <c r="AG46"/>
  <c r="Y46"/>
  <c r="X46"/>
  <c r="I46"/>
  <c r="H46"/>
  <c r="IK45"/>
  <c r="IJ45"/>
  <c r="IB45"/>
  <c r="IA45"/>
  <c r="HS45"/>
  <c r="HR45"/>
  <c r="HJ45"/>
  <c r="HI45"/>
  <c r="HA45"/>
  <c r="GZ45"/>
  <c r="GR45"/>
  <c r="GQ45"/>
  <c r="GI45"/>
  <c r="GH45"/>
  <c r="FZ45"/>
  <c r="FY45"/>
  <c r="FQ45"/>
  <c r="FP45"/>
  <c r="FH45"/>
  <c r="FG45"/>
  <c r="EP45"/>
  <c r="EO45"/>
  <c r="EK45"/>
  <c r="EG45"/>
  <c r="EF45"/>
  <c r="DU45"/>
  <c r="DT45"/>
  <c r="DL45"/>
  <c r="DK45"/>
  <c r="DC45"/>
  <c r="DB45"/>
  <c r="CT45"/>
  <c r="CS45"/>
  <c r="CK45"/>
  <c r="CJ45"/>
  <c r="CA45"/>
  <c r="BZ45"/>
  <c r="BR45"/>
  <c r="BQ45"/>
  <c r="BP45"/>
  <c r="BM45"/>
  <c r="BI45"/>
  <c r="BH45"/>
  <c r="BG45"/>
  <c r="BD45"/>
  <c r="AZ45"/>
  <c r="AY45"/>
  <c r="AQ45"/>
  <c r="AP45"/>
  <c r="AH45"/>
  <c r="AG45"/>
  <c r="Y45"/>
  <c r="X45"/>
  <c r="I45"/>
  <c r="H45"/>
  <c r="IK44"/>
  <c r="IJ44"/>
  <c r="IB44"/>
  <c r="IA44"/>
  <c r="HS44"/>
  <c r="HR44"/>
  <c r="HJ44"/>
  <c r="HI44"/>
  <c r="HA44"/>
  <c r="GZ44"/>
  <c r="GR44"/>
  <c r="GQ44"/>
  <c r="GI44"/>
  <c r="GH44"/>
  <c r="FZ44"/>
  <c r="FY44"/>
  <c r="FQ44"/>
  <c r="FP44"/>
  <c r="FH44"/>
  <c r="FG44"/>
  <c r="EP44"/>
  <c r="EO44"/>
  <c r="EK44"/>
  <c r="EG44"/>
  <c r="EF44"/>
  <c r="DU44"/>
  <c r="DT44"/>
  <c r="DL44"/>
  <c r="DK44"/>
  <c r="DC44"/>
  <c r="DB44"/>
  <c r="CT44"/>
  <c r="CS44"/>
  <c r="CK44"/>
  <c r="CJ44"/>
  <c r="CA44"/>
  <c r="BZ44"/>
  <c r="BR44"/>
  <c r="BQ44"/>
  <c r="BP44"/>
  <c r="BM44"/>
  <c r="BI44"/>
  <c r="BH44"/>
  <c r="AZ44"/>
  <c r="AY44"/>
  <c r="AQ44"/>
  <c r="AP44"/>
  <c r="AH44"/>
  <c r="AG44"/>
  <c r="Y44"/>
  <c r="X44"/>
  <c r="I44"/>
  <c r="H44"/>
  <c r="IK43"/>
  <c r="IJ43"/>
  <c r="IB43"/>
  <c r="IA43"/>
  <c r="HS43"/>
  <c r="HR43"/>
  <c r="HJ43"/>
  <c r="HI43"/>
  <c r="HA43"/>
  <c r="GZ43"/>
  <c r="GR43"/>
  <c r="GQ43"/>
  <c r="GI43"/>
  <c r="GH43"/>
  <c r="FZ43"/>
  <c r="FY43"/>
  <c r="FQ43"/>
  <c r="FP43"/>
  <c r="FH43"/>
  <c r="FG43"/>
  <c r="EP43"/>
  <c r="EO43"/>
  <c r="EK43"/>
  <c r="EG43"/>
  <c r="EF43"/>
  <c r="DU43"/>
  <c r="DT43"/>
  <c r="DL43"/>
  <c r="DK43"/>
  <c r="DC43"/>
  <c r="DB43"/>
  <c r="CT43"/>
  <c r="CS43"/>
  <c r="CK43"/>
  <c r="CJ43"/>
  <c r="CA43"/>
  <c r="BZ43"/>
  <c r="BR43"/>
  <c r="BQ43"/>
  <c r="BP43"/>
  <c r="BM43"/>
  <c r="BI43"/>
  <c r="BH43"/>
  <c r="AZ43"/>
  <c r="AY43"/>
  <c r="AQ43"/>
  <c r="AP43"/>
  <c r="AH43"/>
  <c r="AG43"/>
  <c r="Y43"/>
  <c r="X43"/>
  <c r="I43"/>
  <c r="H43"/>
  <c r="IK42"/>
  <c r="IJ42"/>
  <c r="IB42"/>
  <c r="IA42"/>
  <c r="HS42"/>
  <c r="HR42"/>
  <c r="HJ42"/>
  <c r="HI42"/>
  <c r="HA42"/>
  <c r="GZ42"/>
  <c r="GR42"/>
  <c r="GQ42"/>
  <c r="GI42"/>
  <c r="GH42"/>
  <c r="FZ42"/>
  <c r="FY42"/>
  <c r="FQ42"/>
  <c r="FP42"/>
  <c r="FH42"/>
  <c r="FG42"/>
  <c r="EP42"/>
  <c r="EO42"/>
  <c r="EK42"/>
  <c r="EG42"/>
  <c r="EF42"/>
  <c r="DU42"/>
  <c r="DT42"/>
  <c r="DL42"/>
  <c r="DK42"/>
  <c r="DC42"/>
  <c r="DB42"/>
  <c r="CT42"/>
  <c r="CS42"/>
  <c r="CK42"/>
  <c r="CJ42"/>
  <c r="CA42"/>
  <c r="BZ42"/>
  <c r="BV42"/>
  <c r="BR42"/>
  <c r="BQ42"/>
  <c r="BI42"/>
  <c r="BH42"/>
  <c r="AZ42"/>
  <c r="AY42"/>
  <c r="AQ42"/>
  <c r="AP42"/>
  <c r="AH42"/>
  <c r="AG42"/>
  <c r="Y42"/>
  <c r="X42"/>
  <c r="I42"/>
  <c r="H42"/>
  <c r="IK41"/>
  <c r="IJ41"/>
  <c r="IB41"/>
  <c r="IA41"/>
  <c r="HS41"/>
  <c r="HR41"/>
  <c r="HJ41"/>
  <c r="HI41"/>
  <c r="HA41"/>
  <c r="GZ41"/>
  <c r="GR41"/>
  <c r="GQ41"/>
  <c r="GI41"/>
  <c r="GH41"/>
  <c r="FZ41"/>
  <c r="FY41"/>
  <c r="FQ41"/>
  <c r="FP41"/>
  <c r="FH41"/>
  <c r="FG41"/>
  <c r="EP41"/>
  <c r="EO41"/>
  <c r="EK41"/>
  <c r="EG41"/>
  <c r="EF41"/>
  <c r="DU41"/>
  <c r="DT41"/>
  <c r="DL41"/>
  <c r="DK41"/>
  <c r="DC41"/>
  <c r="DB41"/>
  <c r="CT41"/>
  <c r="CS41"/>
  <c r="CK41"/>
  <c r="CJ41"/>
  <c r="CA41"/>
  <c r="BZ41"/>
  <c r="BV41"/>
  <c r="BR41"/>
  <c r="BQ41"/>
  <c r="AZ41"/>
  <c r="AY41"/>
  <c r="AQ41"/>
  <c r="AP41"/>
  <c r="AH41"/>
  <c r="AG41"/>
  <c r="Y41"/>
  <c r="X41"/>
  <c r="I41"/>
  <c r="H41"/>
  <c r="IK40"/>
  <c r="IJ40"/>
  <c r="IB40"/>
  <c r="IA40"/>
  <c r="HS40"/>
  <c r="HR40"/>
  <c r="HJ40"/>
  <c r="HI40"/>
  <c r="HA40"/>
  <c r="GZ40"/>
  <c r="GR40"/>
  <c r="GQ40"/>
  <c r="GI40"/>
  <c r="GH40"/>
  <c r="FZ40"/>
  <c r="FY40"/>
  <c r="FQ40"/>
  <c r="FP40"/>
  <c r="FH40"/>
  <c r="FG40"/>
  <c r="EP40"/>
  <c r="EO40"/>
  <c r="EK40"/>
  <c r="EG40"/>
  <c r="EF40"/>
  <c r="DU40"/>
  <c r="DT40"/>
  <c r="DL40"/>
  <c r="DK40"/>
  <c r="DC40"/>
  <c r="DB40"/>
  <c r="CT40"/>
  <c r="CS40"/>
  <c r="CK40"/>
  <c r="CJ40"/>
  <c r="CA40"/>
  <c r="BZ40"/>
  <c r="BR40"/>
  <c r="BQ40"/>
  <c r="BP40"/>
  <c r="BM40"/>
  <c r="BI40"/>
  <c r="BH40"/>
  <c r="AZ40"/>
  <c r="AY40"/>
  <c r="AQ40"/>
  <c r="AP40"/>
  <c r="AH40"/>
  <c r="AG40"/>
  <c r="Y40"/>
  <c r="X40"/>
  <c r="I40"/>
  <c r="H40"/>
  <c r="IK39"/>
  <c r="IJ39"/>
  <c r="IB39"/>
  <c r="IA39"/>
  <c r="HS39"/>
  <c r="HR39"/>
  <c r="HJ39"/>
  <c r="HI39"/>
  <c r="HA39"/>
  <c r="GZ39"/>
  <c r="GR39"/>
  <c r="GQ39"/>
  <c r="GI39"/>
  <c r="GH39"/>
  <c r="FZ39"/>
  <c r="FY39"/>
  <c r="FQ39"/>
  <c r="FP39"/>
  <c r="FH39"/>
  <c r="FG39"/>
  <c r="EP39"/>
  <c r="EO39"/>
  <c r="EK39"/>
  <c r="EG39"/>
  <c r="EF39"/>
  <c r="DU39"/>
  <c r="DT39"/>
  <c r="DL39"/>
  <c r="DK39"/>
  <c r="DC39"/>
  <c r="DB39"/>
  <c r="CT39"/>
  <c r="CS39"/>
  <c r="CK39"/>
  <c r="CJ39"/>
  <c r="CA39"/>
  <c r="BZ39"/>
  <c r="BR39"/>
  <c r="BQ39"/>
  <c r="BP39"/>
  <c r="BM39"/>
  <c r="BI39"/>
  <c r="BH39"/>
  <c r="AZ39"/>
  <c r="AY39"/>
  <c r="AQ39"/>
  <c r="AP39"/>
  <c r="AH39"/>
  <c r="AG39"/>
  <c r="Y39"/>
  <c r="X39"/>
  <c r="I39"/>
  <c r="H39"/>
  <c r="IW38"/>
  <c r="IV38"/>
  <c r="IT38"/>
  <c r="IS38"/>
  <c r="IQ38"/>
  <c r="IP38"/>
  <c r="IN38"/>
  <c r="IM38"/>
  <c r="IH38"/>
  <c r="IG38"/>
  <c r="IE38"/>
  <c r="ID38"/>
  <c r="HY38"/>
  <c r="HX38"/>
  <c r="HV38"/>
  <c r="HU38"/>
  <c r="HP38"/>
  <c r="HO38"/>
  <c r="HM38"/>
  <c r="HL38"/>
  <c r="HG38"/>
  <c r="HF38"/>
  <c r="HD38"/>
  <c r="HC38"/>
  <c r="GX38"/>
  <c r="GW38"/>
  <c r="GU38"/>
  <c r="GT38"/>
  <c r="GO38"/>
  <c r="GN38"/>
  <c r="GL38"/>
  <c r="GK38"/>
  <c r="GF38"/>
  <c r="GE38"/>
  <c r="GC38"/>
  <c r="GB38"/>
  <c r="FW38"/>
  <c r="FV38"/>
  <c r="FT38"/>
  <c r="FS38"/>
  <c r="FN38"/>
  <c r="FM38"/>
  <c r="FK38"/>
  <c r="FJ38"/>
  <c r="FE38"/>
  <c r="FD38"/>
  <c r="FB38"/>
  <c r="FA38"/>
  <c r="EY38"/>
  <c r="EX38"/>
  <c r="EV38"/>
  <c r="EU38"/>
  <c r="ES38"/>
  <c r="ER38"/>
  <c r="EM38"/>
  <c r="EL38"/>
  <c r="EJ38"/>
  <c r="EI38"/>
  <c r="ED38"/>
  <c r="EC38"/>
  <c r="EA38"/>
  <c r="DZ38"/>
  <c r="DX38"/>
  <c r="DW38"/>
  <c r="DR38"/>
  <c r="DQ38"/>
  <c r="DO38"/>
  <c r="DN38"/>
  <c r="DI38"/>
  <c r="DH38"/>
  <c r="DF38"/>
  <c r="DE38"/>
  <c r="CZ38"/>
  <c r="CY38"/>
  <c r="CW38"/>
  <c r="CV38"/>
  <c r="CQ38"/>
  <c r="CP38"/>
  <c r="CN38"/>
  <c r="CM38"/>
  <c r="CI38"/>
  <c r="CG38"/>
  <c r="CF38"/>
  <c r="CD38"/>
  <c r="CC38"/>
  <c r="BX38"/>
  <c r="BW38"/>
  <c r="BU38"/>
  <c r="BT38"/>
  <c r="BO38"/>
  <c r="BN38"/>
  <c r="BL38"/>
  <c r="BK38"/>
  <c r="BF38"/>
  <c r="BE38"/>
  <c r="BC38"/>
  <c r="BB38"/>
  <c r="AW38"/>
  <c r="AV38"/>
  <c r="AT38"/>
  <c r="AS38"/>
  <c r="AN38"/>
  <c r="AM38"/>
  <c r="AK38"/>
  <c r="AJ38"/>
  <c r="AE38"/>
  <c r="AD38"/>
  <c r="AB38"/>
  <c r="AA38"/>
  <c r="W38"/>
  <c r="U38"/>
  <c r="T38"/>
  <c r="R38"/>
  <c r="Q38"/>
  <c r="O38"/>
  <c r="N38"/>
  <c r="L38"/>
  <c r="K38"/>
  <c r="F38"/>
  <c r="E38"/>
  <c r="IR37"/>
  <c r="IO37"/>
  <c r="IK37"/>
  <c r="IJ37"/>
  <c r="II37"/>
  <c r="IF37"/>
  <c r="IB37"/>
  <c r="IA37"/>
  <c r="HZ37"/>
  <c r="HW37"/>
  <c r="HS37"/>
  <c r="HR37"/>
  <c r="HQ37"/>
  <c r="HN37"/>
  <c r="HJ37"/>
  <c r="HI37"/>
  <c r="HA37"/>
  <c r="GZ37"/>
  <c r="GR37"/>
  <c r="GQ37"/>
  <c r="GI37"/>
  <c r="GH37"/>
  <c r="GG37"/>
  <c r="GD37"/>
  <c r="FZ37"/>
  <c r="FY37"/>
  <c r="FQ37"/>
  <c r="FP37"/>
  <c r="FH37"/>
  <c r="FG37"/>
  <c r="FF37"/>
  <c r="FC37"/>
  <c r="EY37"/>
  <c r="EX37"/>
  <c r="EP37"/>
  <c r="EO37"/>
  <c r="EG37"/>
  <c r="EF37"/>
  <c r="DU37"/>
  <c r="DT37"/>
  <c r="DL37"/>
  <c r="DK37"/>
  <c r="DC37"/>
  <c r="DB37"/>
  <c r="DA37"/>
  <c r="CX37"/>
  <c r="CT37"/>
  <c r="CS37"/>
  <c r="CK37"/>
  <c r="CJ37"/>
  <c r="CH37"/>
  <c r="CE37"/>
  <c r="CA37"/>
  <c r="BZ37"/>
  <c r="BR37"/>
  <c r="BQ37"/>
  <c r="AZ37"/>
  <c r="AY37"/>
  <c r="AX37"/>
  <c r="AU37"/>
  <c r="AQ37"/>
  <c r="AP37"/>
  <c r="AH37"/>
  <c r="AG37"/>
  <c r="Y37"/>
  <c r="X37"/>
  <c r="S37"/>
  <c r="P37"/>
  <c r="M37"/>
  <c r="I37"/>
  <c r="H37"/>
  <c r="G37"/>
  <c r="U46" i="3"/>
  <c r="T46"/>
  <c r="P46"/>
  <c r="U45"/>
  <c r="T45"/>
  <c r="P45"/>
  <c r="U44"/>
  <c r="T44"/>
  <c r="P44"/>
  <c r="U43"/>
  <c r="T43"/>
  <c r="P43"/>
  <c r="U42"/>
  <c r="T42"/>
  <c r="P42"/>
  <c r="U41"/>
  <c r="T41"/>
  <c r="P41"/>
  <c r="U40"/>
  <c r="T40"/>
  <c r="P40"/>
  <c r="U39"/>
  <c r="T39"/>
  <c r="P39"/>
  <c r="U38"/>
  <c r="T38"/>
  <c r="P38"/>
  <c r="CS36"/>
  <c r="CP36"/>
  <c r="CM36"/>
  <c r="CG36"/>
  <c r="CD36"/>
  <c r="BX36"/>
  <c r="BU36"/>
  <c r="BR36"/>
  <c r="BO36"/>
  <c r="BL36"/>
  <c r="BI36"/>
  <c r="BC36"/>
  <c r="AZ36"/>
  <c r="AW36"/>
  <c r="AT36"/>
  <c r="AQ36"/>
  <c r="AK36"/>
  <c r="AH36"/>
  <c r="AE36"/>
  <c r="AB36"/>
  <c r="Y36"/>
  <c r="U36"/>
  <c r="T36"/>
  <c r="S36"/>
  <c r="M36"/>
  <c r="J36"/>
  <c r="G36"/>
  <c r="J34" i="4"/>
  <c r="G34"/>
  <c r="HR38" i="2" l="1"/>
  <c r="DB38"/>
  <c r="I38"/>
  <c r="BJ40"/>
  <c r="EZ37"/>
  <c r="BD38"/>
  <c r="BJ46"/>
  <c r="BS46"/>
  <c r="BJ47"/>
  <c r="CB37"/>
  <c r="V36" i="3"/>
  <c r="BG38" i="2"/>
  <c r="J37"/>
  <c r="HT37"/>
  <c r="BV38"/>
  <c r="AZ38"/>
  <c r="GQ38"/>
  <c r="HI38"/>
  <c r="EF38"/>
  <c r="GI38"/>
  <c r="BS41"/>
  <c r="CK38"/>
  <c r="BP38"/>
  <c r="DU38"/>
  <c r="BS42"/>
  <c r="IC37"/>
  <c r="Y38"/>
  <c r="AQ38"/>
  <c r="BI38"/>
  <c r="EH47"/>
  <c r="BQ38"/>
  <c r="CJ38"/>
  <c r="DT38"/>
  <c r="FH38"/>
  <c r="FZ38"/>
  <c r="GR38"/>
  <c r="HJ38"/>
  <c r="IB38"/>
  <c r="CA38"/>
  <c r="CT38"/>
  <c r="DL38"/>
  <c r="EH40"/>
  <c r="FG38"/>
  <c r="FY38"/>
  <c r="IA38"/>
  <c r="H38"/>
  <c r="AY38"/>
  <c r="DC38"/>
  <c r="GH38"/>
  <c r="AP38"/>
  <c r="BH38"/>
  <c r="DK38"/>
  <c r="HS38"/>
  <c r="BJ44"/>
  <c r="EH45"/>
  <c r="CU37"/>
  <c r="HK37"/>
  <c r="EK38"/>
  <c r="AH38"/>
  <c r="BZ38"/>
  <c r="CS38"/>
  <c r="EH39"/>
  <c r="EH41"/>
  <c r="BJ43"/>
  <c r="EH44"/>
  <c r="BJ45"/>
  <c r="EH46"/>
  <c r="IL37"/>
  <c r="BM38"/>
  <c r="AG38"/>
  <c r="BJ39"/>
  <c r="BR38"/>
  <c r="EO38"/>
  <c r="FP38"/>
  <c r="GZ38"/>
  <c r="IJ38"/>
  <c r="X38"/>
  <c r="EH43"/>
  <c r="EP38"/>
  <c r="FQ38"/>
  <c r="HA38"/>
  <c r="IK38"/>
  <c r="EH42"/>
  <c r="EG38"/>
  <c r="BJ38" l="1"/>
  <c r="BS38"/>
  <c r="EH38"/>
  <c r="M49" i="1"/>
  <c r="J49"/>
  <c r="IK161" i="2"/>
  <c r="IJ161"/>
  <c r="IB161"/>
  <c r="IA161"/>
  <c r="HS161"/>
  <c r="HR161"/>
  <c r="HJ161"/>
  <c r="HI161"/>
  <c r="HA161"/>
  <c r="GZ161"/>
  <c r="GR161"/>
  <c r="GQ161"/>
  <c r="GI161"/>
  <c r="GH161"/>
  <c r="FZ161"/>
  <c r="FY161"/>
  <c r="FQ161"/>
  <c r="FP161"/>
  <c r="FH161"/>
  <c r="FG161"/>
  <c r="EP161"/>
  <c r="EO161"/>
  <c r="EG161"/>
  <c r="EF161"/>
  <c r="DU161"/>
  <c r="DT161"/>
  <c r="DL161"/>
  <c r="DK161"/>
  <c r="DC161"/>
  <c r="DB161"/>
  <c r="CT161"/>
  <c r="CS161"/>
  <c r="CK161"/>
  <c r="CJ161"/>
  <c r="CA161"/>
  <c r="BZ161"/>
  <c r="BV161"/>
  <c r="BR161"/>
  <c r="BQ161"/>
  <c r="BH161"/>
  <c r="AZ161"/>
  <c r="AY161"/>
  <c r="AQ161"/>
  <c r="AP161"/>
  <c r="AH161"/>
  <c r="AG161"/>
  <c r="Y161"/>
  <c r="X161"/>
  <c r="I161"/>
  <c r="H161"/>
  <c r="IK160"/>
  <c r="IJ160"/>
  <c r="IB160"/>
  <c r="IA160"/>
  <c r="HS160"/>
  <c r="HR160"/>
  <c r="HJ160"/>
  <c r="HI160"/>
  <c r="HA160"/>
  <c r="GZ160"/>
  <c r="GR160"/>
  <c r="GQ160"/>
  <c r="GI160"/>
  <c r="GH160"/>
  <c r="FZ160"/>
  <c r="FY160"/>
  <c r="FQ160"/>
  <c r="FP160"/>
  <c r="FH160"/>
  <c r="FG160"/>
  <c r="EP160"/>
  <c r="EO160"/>
  <c r="EG160"/>
  <c r="EF160"/>
  <c r="DU160"/>
  <c r="DT160"/>
  <c r="DL160"/>
  <c r="DK160"/>
  <c r="DC160"/>
  <c r="DB160"/>
  <c r="CT160"/>
  <c r="CS160"/>
  <c r="CK160"/>
  <c r="CJ160"/>
  <c r="CA160"/>
  <c r="BZ160"/>
  <c r="BR160"/>
  <c r="BQ160"/>
  <c r="BP160"/>
  <c r="BM160"/>
  <c r="BI160"/>
  <c r="BH160"/>
  <c r="AZ160"/>
  <c r="AY160"/>
  <c r="AQ160"/>
  <c r="AP160"/>
  <c r="AH160"/>
  <c r="AG160"/>
  <c r="Y160"/>
  <c r="X160"/>
  <c r="I160"/>
  <c r="H160"/>
  <c r="IK159"/>
  <c r="IJ159"/>
  <c r="IB159"/>
  <c r="IA159"/>
  <c r="HS159"/>
  <c r="HR159"/>
  <c r="HJ159"/>
  <c r="HI159"/>
  <c r="HA159"/>
  <c r="GZ159"/>
  <c r="GR159"/>
  <c r="GQ159"/>
  <c r="GI159"/>
  <c r="GH159"/>
  <c r="FZ159"/>
  <c r="FY159"/>
  <c r="FQ159"/>
  <c r="FP159"/>
  <c r="FH159"/>
  <c r="FG159"/>
  <c r="EP159"/>
  <c r="EO159"/>
  <c r="EG159"/>
  <c r="EF159"/>
  <c r="DU159"/>
  <c r="DT159"/>
  <c r="DL159"/>
  <c r="DK159"/>
  <c r="DC159"/>
  <c r="DB159"/>
  <c r="CT159"/>
  <c r="CS159"/>
  <c r="CK159"/>
  <c r="CJ159"/>
  <c r="CA159"/>
  <c r="BZ159"/>
  <c r="BV159"/>
  <c r="BR159"/>
  <c r="BQ159"/>
  <c r="BH159"/>
  <c r="AZ159"/>
  <c r="AY159"/>
  <c r="AQ159"/>
  <c r="AP159"/>
  <c r="AH159"/>
  <c r="AG159"/>
  <c r="Y159"/>
  <c r="X159"/>
  <c r="I159"/>
  <c r="H159"/>
  <c r="IK158"/>
  <c r="IJ158"/>
  <c r="IB158"/>
  <c r="IA158"/>
  <c r="HS158"/>
  <c r="HR158"/>
  <c r="HJ158"/>
  <c r="HI158"/>
  <c r="HA158"/>
  <c r="GZ158"/>
  <c r="GR158"/>
  <c r="GQ158"/>
  <c r="GI158"/>
  <c r="GH158"/>
  <c r="FZ158"/>
  <c r="FY158"/>
  <c r="FQ158"/>
  <c r="FP158"/>
  <c r="FH158"/>
  <c r="FG158"/>
  <c r="EP158"/>
  <c r="EO158"/>
  <c r="EG158"/>
  <c r="EF158"/>
  <c r="DU158"/>
  <c r="DT158"/>
  <c r="DL158"/>
  <c r="DK158"/>
  <c r="DC158"/>
  <c r="DB158"/>
  <c r="CT158"/>
  <c r="CS158"/>
  <c r="CK158"/>
  <c r="CJ158"/>
  <c r="CA158"/>
  <c r="BZ158"/>
  <c r="BR158"/>
  <c r="BQ158"/>
  <c r="BP158"/>
  <c r="BM158"/>
  <c r="BI158"/>
  <c r="BH158"/>
  <c r="AZ158"/>
  <c r="AY158"/>
  <c r="AQ158"/>
  <c r="AP158"/>
  <c r="AH158"/>
  <c r="AG158"/>
  <c r="Y158"/>
  <c r="X158"/>
  <c r="I158"/>
  <c r="H158"/>
  <c r="IK157"/>
  <c r="IJ157"/>
  <c r="IB157"/>
  <c r="IA157"/>
  <c r="HS157"/>
  <c r="HR157"/>
  <c r="HJ157"/>
  <c r="HI157"/>
  <c r="HA157"/>
  <c r="GZ157"/>
  <c r="GR157"/>
  <c r="GQ157"/>
  <c r="GI157"/>
  <c r="GH157"/>
  <c r="FZ157"/>
  <c r="FY157"/>
  <c r="FQ157"/>
  <c r="FP157"/>
  <c r="FH157"/>
  <c r="FG157"/>
  <c r="EP157"/>
  <c r="EO157"/>
  <c r="EG157"/>
  <c r="EF157"/>
  <c r="DU157"/>
  <c r="DT157"/>
  <c r="DL157"/>
  <c r="DK157"/>
  <c r="DC157"/>
  <c r="DB157"/>
  <c r="CT157"/>
  <c r="CS157"/>
  <c r="CK157"/>
  <c r="CJ157"/>
  <c r="CA157"/>
  <c r="BZ157"/>
  <c r="BV157"/>
  <c r="BR157"/>
  <c r="BQ157"/>
  <c r="BH157"/>
  <c r="AZ157"/>
  <c r="AY157"/>
  <c r="AQ157"/>
  <c r="AP157"/>
  <c r="AH157"/>
  <c r="AG157"/>
  <c r="Y157"/>
  <c r="X157"/>
  <c r="I157"/>
  <c r="H157"/>
  <c r="IK156"/>
  <c r="IJ156"/>
  <c r="IB156"/>
  <c r="IA156"/>
  <c r="HS156"/>
  <c r="HR156"/>
  <c r="HJ156"/>
  <c r="HI156"/>
  <c r="HA156"/>
  <c r="GZ156"/>
  <c r="GR156"/>
  <c r="GQ156"/>
  <c r="GI156"/>
  <c r="GH156"/>
  <c r="FZ156"/>
  <c r="FY156"/>
  <c r="FQ156"/>
  <c r="FP156"/>
  <c r="FH156"/>
  <c r="FG156"/>
  <c r="EP156"/>
  <c r="EO156"/>
  <c r="EG156"/>
  <c r="EF156"/>
  <c r="DU156"/>
  <c r="DT156"/>
  <c r="DL156"/>
  <c r="DK156"/>
  <c r="DC156"/>
  <c r="DB156"/>
  <c r="CT156"/>
  <c r="CS156"/>
  <c r="CK156"/>
  <c r="CJ156"/>
  <c r="CA156"/>
  <c r="BZ156"/>
  <c r="BV156"/>
  <c r="BR156"/>
  <c r="BQ156"/>
  <c r="BP156"/>
  <c r="BM156"/>
  <c r="BI156"/>
  <c r="BH156"/>
  <c r="AZ156"/>
  <c r="AY156"/>
  <c r="AQ156"/>
  <c r="AP156"/>
  <c r="AH156"/>
  <c r="AG156"/>
  <c r="Y156"/>
  <c r="X156"/>
  <c r="I156"/>
  <c r="H156"/>
  <c r="IK155"/>
  <c r="IJ155"/>
  <c r="IB155"/>
  <c r="IA155"/>
  <c r="HS155"/>
  <c r="HR155"/>
  <c r="HJ155"/>
  <c r="HI155"/>
  <c r="HA155"/>
  <c r="GZ155"/>
  <c r="GR155"/>
  <c r="GQ155"/>
  <c r="GI155"/>
  <c r="GH155"/>
  <c r="FZ155"/>
  <c r="FY155"/>
  <c r="FQ155"/>
  <c r="FP155"/>
  <c r="FH155"/>
  <c r="FG155"/>
  <c r="EP155"/>
  <c r="EO155"/>
  <c r="EG155"/>
  <c r="EF155"/>
  <c r="DU155"/>
  <c r="DT155"/>
  <c r="DL155"/>
  <c r="DK155"/>
  <c r="DC155"/>
  <c r="DB155"/>
  <c r="CT155"/>
  <c r="CS155"/>
  <c r="CK155"/>
  <c r="CJ155"/>
  <c r="CA155"/>
  <c r="BZ155"/>
  <c r="BR155"/>
  <c r="BQ155"/>
  <c r="BP155"/>
  <c r="BM155"/>
  <c r="BI155"/>
  <c r="BH155"/>
  <c r="AZ155"/>
  <c r="AY155"/>
  <c r="AQ155"/>
  <c r="AP155"/>
  <c r="AH155"/>
  <c r="AG155"/>
  <c r="Y155"/>
  <c r="X155"/>
  <c r="I155"/>
  <c r="H155"/>
  <c r="IK154"/>
  <c r="IJ154"/>
  <c r="IB154"/>
  <c r="IA154"/>
  <c r="HS154"/>
  <c r="HR154"/>
  <c r="HJ154"/>
  <c r="HI154"/>
  <c r="HA154"/>
  <c r="GZ154"/>
  <c r="GR154"/>
  <c r="GQ154"/>
  <c r="GI154"/>
  <c r="GH154"/>
  <c r="FZ154"/>
  <c r="FY154"/>
  <c r="FQ154"/>
  <c r="FP154"/>
  <c r="FH154"/>
  <c r="FG154"/>
  <c r="EP154"/>
  <c r="EO154"/>
  <c r="EG154"/>
  <c r="EF154"/>
  <c r="DU154"/>
  <c r="DT154"/>
  <c r="DL154"/>
  <c r="DK154"/>
  <c r="DC154"/>
  <c r="DB154"/>
  <c r="CT154"/>
  <c r="CS154"/>
  <c r="CK154"/>
  <c r="CJ154"/>
  <c r="CA154"/>
  <c r="BZ154"/>
  <c r="BR154"/>
  <c r="BQ154"/>
  <c r="BP154"/>
  <c r="BM154"/>
  <c r="BI154"/>
  <c r="BH154"/>
  <c r="AZ154"/>
  <c r="AY154"/>
  <c r="AQ154"/>
  <c r="AP154"/>
  <c r="AH154"/>
  <c r="AG154"/>
  <c r="Y154"/>
  <c r="X154"/>
  <c r="I154"/>
  <c r="H154"/>
  <c r="IW153"/>
  <c r="IV153"/>
  <c r="IT153"/>
  <c r="IS153"/>
  <c r="IQ153"/>
  <c r="IP153"/>
  <c r="IN153"/>
  <c r="IM153"/>
  <c r="IH153"/>
  <c r="IG153"/>
  <c r="IE153"/>
  <c r="ID153"/>
  <c r="HY153"/>
  <c r="HX153"/>
  <c r="HV153"/>
  <c r="HU153"/>
  <c r="HP153"/>
  <c r="HO153"/>
  <c r="HM153"/>
  <c r="HL153"/>
  <c r="HG153"/>
  <c r="HF153"/>
  <c r="HD153"/>
  <c r="HC153"/>
  <c r="GX153"/>
  <c r="GW153"/>
  <c r="GU153"/>
  <c r="GT153"/>
  <c r="GO153"/>
  <c r="GN153"/>
  <c r="GL153"/>
  <c r="GK153"/>
  <c r="GF153"/>
  <c r="GE153"/>
  <c r="GC153"/>
  <c r="GB153"/>
  <c r="FW153"/>
  <c r="FV153"/>
  <c r="FT153"/>
  <c r="FS153"/>
  <c r="FN153"/>
  <c r="FM153"/>
  <c r="FK153"/>
  <c r="FJ153"/>
  <c r="FE153"/>
  <c r="FD153"/>
  <c r="FB153"/>
  <c r="FA153"/>
  <c r="EY153"/>
  <c r="EX153"/>
  <c r="EV153"/>
  <c r="EU153"/>
  <c r="ES153"/>
  <c r="ER153"/>
  <c r="EM153"/>
  <c r="EL153"/>
  <c r="EJ153"/>
  <c r="EI153"/>
  <c r="ED153"/>
  <c r="EC153"/>
  <c r="EA153"/>
  <c r="DZ153"/>
  <c r="DX153"/>
  <c r="DW153"/>
  <c r="DR153"/>
  <c r="DQ153"/>
  <c r="DO153"/>
  <c r="DN153"/>
  <c r="DI153"/>
  <c r="DC153" s="1"/>
  <c r="DH153"/>
  <c r="DE153"/>
  <c r="CQ153"/>
  <c r="CP153"/>
  <c r="CN153"/>
  <c r="CM153"/>
  <c r="CI153"/>
  <c r="CG153"/>
  <c r="CF153"/>
  <c r="CD153"/>
  <c r="CC153"/>
  <c r="BX153"/>
  <c r="BW153"/>
  <c r="BU153"/>
  <c r="BT153"/>
  <c r="BO153"/>
  <c r="BN153"/>
  <c r="BL153"/>
  <c r="BK153"/>
  <c r="BF153"/>
  <c r="BE153"/>
  <c r="BC153"/>
  <c r="BB153"/>
  <c r="AW153"/>
  <c r="AV153"/>
  <c r="AT153"/>
  <c r="AS153"/>
  <c r="AN153"/>
  <c r="AM153"/>
  <c r="AK153"/>
  <c r="AJ153"/>
  <c r="AE153"/>
  <c r="AD153"/>
  <c r="AB153"/>
  <c r="AA153"/>
  <c r="W153"/>
  <c r="U153"/>
  <c r="T153"/>
  <c r="R153"/>
  <c r="Q153"/>
  <c r="O153"/>
  <c r="N153"/>
  <c r="L153"/>
  <c r="K153"/>
  <c r="F153"/>
  <c r="E153"/>
  <c r="IK152"/>
  <c r="IJ152"/>
  <c r="II152"/>
  <c r="IF152"/>
  <c r="IB152"/>
  <c r="IA152"/>
  <c r="HZ152"/>
  <c r="HW152"/>
  <c r="HS152"/>
  <c r="HR152"/>
  <c r="HJ152"/>
  <c r="HI152"/>
  <c r="HA152"/>
  <c r="GZ152"/>
  <c r="GY152"/>
  <c r="GV152"/>
  <c r="GR152"/>
  <c r="GQ152"/>
  <c r="GI152"/>
  <c r="GH152"/>
  <c r="GG152"/>
  <c r="GD152"/>
  <c r="FZ152"/>
  <c r="FY152"/>
  <c r="FQ152"/>
  <c r="FP152"/>
  <c r="FH152"/>
  <c r="FG152"/>
  <c r="FF152"/>
  <c r="FC152"/>
  <c r="EY152"/>
  <c r="EX152"/>
  <c r="EP152"/>
  <c r="EO152"/>
  <c r="EG152"/>
  <c r="EF152"/>
  <c r="DU152"/>
  <c r="DT152"/>
  <c r="DL152"/>
  <c r="DK152"/>
  <c r="DC152"/>
  <c r="DB152"/>
  <c r="CT152"/>
  <c r="CS152"/>
  <c r="CK152"/>
  <c r="CJ152"/>
  <c r="CA152"/>
  <c r="BZ152"/>
  <c r="BR152"/>
  <c r="BQ152"/>
  <c r="AZ152"/>
  <c r="AY152"/>
  <c r="AX152"/>
  <c r="AU152"/>
  <c r="AQ152"/>
  <c r="AP152"/>
  <c r="AH152"/>
  <c r="AG152"/>
  <c r="AF152"/>
  <c r="AC152"/>
  <c r="Y152"/>
  <c r="X152"/>
  <c r="V152"/>
  <c r="S152"/>
  <c r="P152"/>
  <c r="M152"/>
  <c r="I152"/>
  <c r="H152"/>
  <c r="G152"/>
  <c r="U152" i="3"/>
  <c r="T152"/>
  <c r="P152"/>
  <c r="U151"/>
  <c r="T151"/>
  <c r="P151"/>
  <c r="U150"/>
  <c r="T150"/>
  <c r="P150"/>
  <c r="U149"/>
  <c r="T149"/>
  <c r="T145" s="1"/>
  <c r="P149"/>
  <c r="U148"/>
  <c r="T148"/>
  <c r="P148"/>
  <c r="U147"/>
  <c r="T147"/>
  <c r="P147"/>
  <c r="U146"/>
  <c r="T146"/>
  <c r="P146"/>
  <c r="CR145"/>
  <c r="CQ145"/>
  <c r="CO145"/>
  <c r="CN145"/>
  <c r="CL145"/>
  <c r="CK145"/>
  <c r="CI145"/>
  <c r="CH145"/>
  <c r="CF145"/>
  <c r="CE145"/>
  <c r="CC145"/>
  <c r="CB145"/>
  <c r="BZ145"/>
  <c r="BY145"/>
  <c r="BW145"/>
  <c r="BV145"/>
  <c r="BT145"/>
  <c r="BS145"/>
  <c r="BQ145"/>
  <c r="BP145"/>
  <c r="BN145"/>
  <c r="BM145"/>
  <c r="BK145"/>
  <c r="BJ145"/>
  <c r="BH145"/>
  <c r="BG145"/>
  <c r="BE145"/>
  <c r="BD145"/>
  <c r="BB145"/>
  <c r="BA145"/>
  <c r="AY145"/>
  <c r="AX145"/>
  <c r="AV145"/>
  <c r="AU145"/>
  <c r="AS145"/>
  <c r="AR145"/>
  <c r="AP145"/>
  <c r="AO145"/>
  <c r="AM145"/>
  <c r="AL145"/>
  <c r="AJ145"/>
  <c r="AI145"/>
  <c r="AG145"/>
  <c r="AF145"/>
  <c r="AD145"/>
  <c r="AC145"/>
  <c r="AA145"/>
  <c r="Z145"/>
  <c r="X145"/>
  <c r="W145"/>
  <c r="R145"/>
  <c r="Q145"/>
  <c r="O145"/>
  <c r="N145"/>
  <c r="L145"/>
  <c r="K145"/>
  <c r="I145"/>
  <c r="H145"/>
  <c r="F145"/>
  <c r="E145"/>
  <c r="CM144"/>
  <c r="CG144"/>
  <c r="CD144"/>
  <c r="BX144"/>
  <c r="BU144"/>
  <c r="BR144"/>
  <c r="BO144"/>
  <c r="BL144"/>
  <c r="BI144"/>
  <c r="BC144"/>
  <c r="AZ144"/>
  <c r="AW144"/>
  <c r="AT144"/>
  <c r="AQ144"/>
  <c r="AK144"/>
  <c r="AH144"/>
  <c r="AE144"/>
  <c r="AB144"/>
  <c r="Y144"/>
  <c r="U144"/>
  <c r="T144"/>
  <c r="S144"/>
  <c r="M144"/>
  <c r="J144"/>
  <c r="G144"/>
  <c r="CT153" i="2" l="1"/>
  <c r="I153"/>
  <c r="FY153"/>
  <c r="HR153"/>
  <c r="BQ153"/>
  <c r="CJ153"/>
  <c r="AH153"/>
  <c r="AZ153"/>
  <c r="DL153"/>
  <c r="CS153"/>
  <c r="DK153"/>
  <c r="EF153"/>
  <c r="BV153"/>
  <c r="EP153"/>
  <c r="FQ153"/>
  <c r="GI153"/>
  <c r="HS153"/>
  <c r="IC152"/>
  <c r="HT152"/>
  <c r="H153"/>
  <c r="BZ153"/>
  <c r="HI153"/>
  <c r="P145" i="3"/>
  <c r="U145"/>
  <c r="V144"/>
  <c r="J152" i="2"/>
  <c r="AR152"/>
  <c r="BM153"/>
  <c r="BJ158"/>
  <c r="CK153"/>
  <c r="DU153"/>
  <c r="GH153"/>
  <c r="AP153"/>
  <c r="BH153"/>
  <c r="BS157"/>
  <c r="Z152"/>
  <c r="Y153"/>
  <c r="AQ153"/>
  <c r="EZ152"/>
  <c r="EG153"/>
  <c r="BJ154"/>
  <c r="BR153"/>
  <c r="X153"/>
  <c r="DT153"/>
  <c r="FH153"/>
  <c r="FZ153"/>
  <c r="GR153"/>
  <c r="HJ153"/>
  <c r="IB153"/>
  <c r="BJ156"/>
  <c r="AY153"/>
  <c r="EH158"/>
  <c r="BS159"/>
  <c r="BJ160"/>
  <c r="BI153"/>
  <c r="BP153"/>
  <c r="EK153"/>
  <c r="AG153"/>
  <c r="EO153"/>
  <c r="FP153"/>
  <c r="GZ153"/>
  <c r="IJ153"/>
  <c r="BJ155"/>
  <c r="HA153"/>
  <c r="IK153"/>
  <c r="DB153"/>
  <c r="FG153"/>
  <c r="GQ153"/>
  <c r="IA153"/>
  <c r="BS156"/>
  <c r="CA153"/>
  <c r="M34" i="1"/>
  <c r="J34"/>
  <c r="IK111" i="2"/>
  <c r="IJ111"/>
  <c r="IB111"/>
  <c r="IA111"/>
  <c r="HS111"/>
  <c r="HR111"/>
  <c r="HJ111"/>
  <c r="HI111"/>
  <c r="HA111"/>
  <c r="GZ111"/>
  <c r="GR111"/>
  <c r="GQ111"/>
  <c r="GI111"/>
  <c r="GH111"/>
  <c r="FZ111"/>
  <c r="FY111"/>
  <c r="FQ111"/>
  <c r="FP111"/>
  <c r="FH111"/>
  <c r="FG111"/>
  <c r="EP111"/>
  <c r="EO111"/>
  <c r="EG111"/>
  <c r="EF111"/>
  <c r="DU111"/>
  <c r="DT111"/>
  <c r="DL111"/>
  <c r="DK111"/>
  <c r="DC111"/>
  <c r="DB111"/>
  <c r="CT111"/>
  <c r="CS111"/>
  <c r="CK111"/>
  <c r="CJ111"/>
  <c r="CA111"/>
  <c r="BZ111"/>
  <c r="BV111"/>
  <c r="BR111"/>
  <c r="BQ111"/>
  <c r="AZ111"/>
  <c r="AY111"/>
  <c r="AQ111"/>
  <c r="AP111"/>
  <c r="AH111"/>
  <c r="AG111"/>
  <c r="Y111"/>
  <c r="X111"/>
  <c r="I111"/>
  <c r="H111"/>
  <c r="IK110"/>
  <c r="IJ110"/>
  <c r="IB110"/>
  <c r="IA110"/>
  <c r="HS110"/>
  <c r="HR110"/>
  <c r="HJ110"/>
  <c r="HI110"/>
  <c r="HA110"/>
  <c r="GZ110"/>
  <c r="GR110"/>
  <c r="GQ110"/>
  <c r="GI110"/>
  <c r="GH110"/>
  <c r="FZ110"/>
  <c r="FY110"/>
  <c r="FQ110"/>
  <c r="FP110"/>
  <c r="FH110"/>
  <c r="FG110"/>
  <c r="EP110"/>
  <c r="EO110"/>
  <c r="EG110"/>
  <c r="EF110"/>
  <c r="DU110"/>
  <c r="DT110"/>
  <c r="DL110"/>
  <c r="DK110"/>
  <c r="DC110"/>
  <c r="DB110"/>
  <c r="CT110"/>
  <c r="CS110"/>
  <c r="CK110"/>
  <c r="CJ110"/>
  <c r="CA110"/>
  <c r="BZ110"/>
  <c r="BR110"/>
  <c r="BQ110"/>
  <c r="AZ110"/>
  <c r="AY110"/>
  <c r="AQ110"/>
  <c r="AP110"/>
  <c r="AH110"/>
  <c r="AG110"/>
  <c r="Y110"/>
  <c r="X110"/>
  <c r="I110"/>
  <c r="H110"/>
  <c r="IK109"/>
  <c r="IJ109"/>
  <c r="IB109"/>
  <c r="IA109"/>
  <c r="HS109"/>
  <c r="HR109"/>
  <c r="HJ109"/>
  <c r="HI109"/>
  <c r="HA109"/>
  <c r="GZ109"/>
  <c r="GR109"/>
  <c r="GQ109"/>
  <c r="GI109"/>
  <c r="GH109"/>
  <c r="FZ109"/>
  <c r="FY109"/>
  <c r="FQ109"/>
  <c r="FP109"/>
  <c r="FH109"/>
  <c r="FG109"/>
  <c r="EP109"/>
  <c r="EO109"/>
  <c r="EG109"/>
  <c r="EF109"/>
  <c r="DU109"/>
  <c r="DT109"/>
  <c r="DL109"/>
  <c r="DK109"/>
  <c r="DC109"/>
  <c r="DB109"/>
  <c r="CT109"/>
  <c r="CS109"/>
  <c r="CK109"/>
  <c r="CJ109"/>
  <c r="CA109"/>
  <c r="BZ109"/>
  <c r="BV109"/>
  <c r="BR109"/>
  <c r="BQ109"/>
  <c r="AZ109"/>
  <c r="AY109"/>
  <c r="AQ109"/>
  <c r="AP109"/>
  <c r="AH109"/>
  <c r="AG109"/>
  <c r="Y109"/>
  <c r="X109"/>
  <c r="I109"/>
  <c r="H109"/>
  <c r="IK108"/>
  <c r="IJ108"/>
  <c r="IB108"/>
  <c r="IA108"/>
  <c r="HS108"/>
  <c r="HR108"/>
  <c r="HJ108"/>
  <c r="HI108"/>
  <c r="HA108"/>
  <c r="GZ108"/>
  <c r="GR108"/>
  <c r="GQ108"/>
  <c r="GI108"/>
  <c r="GH108"/>
  <c r="FZ108"/>
  <c r="FY108"/>
  <c r="FQ108"/>
  <c r="FP108"/>
  <c r="FH108"/>
  <c r="FG108"/>
  <c r="EP108"/>
  <c r="EO108"/>
  <c r="EK108"/>
  <c r="EG108"/>
  <c r="EF108"/>
  <c r="DU108"/>
  <c r="DT108"/>
  <c r="DL108"/>
  <c r="DK108"/>
  <c r="DC108"/>
  <c r="DB108"/>
  <c r="CT108"/>
  <c r="CS108"/>
  <c r="CK108"/>
  <c r="CJ108"/>
  <c r="CA108"/>
  <c r="BZ108"/>
  <c r="BV108"/>
  <c r="BR108"/>
  <c r="BQ108"/>
  <c r="AZ108"/>
  <c r="AY108"/>
  <c r="AQ108"/>
  <c r="AP108"/>
  <c r="AH108"/>
  <c r="AG108"/>
  <c r="Y108"/>
  <c r="X108"/>
  <c r="I108"/>
  <c r="H108"/>
  <c r="IK107"/>
  <c r="IJ107"/>
  <c r="IB107"/>
  <c r="IA107"/>
  <c r="HS107"/>
  <c r="HR107"/>
  <c r="HJ107"/>
  <c r="HI107"/>
  <c r="HA107"/>
  <c r="GZ107"/>
  <c r="GR107"/>
  <c r="GQ107"/>
  <c r="GI107"/>
  <c r="GH107"/>
  <c r="FZ107"/>
  <c r="FY107"/>
  <c r="FQ107"/>
  <c r="FP107"/>
  <c r="FH107"/>
  <c r="FG107"/>
  <c r="EP107"/>
  <c r="EO107"/>
  <c r="EG107"/>
  <c r="EF107"/>
  <c r="DU107"/>
  <c r="DT107"/>
  <c r="DL107"/>
  <c r="DK107"/>
  <c r="DC107"/>
  <c r="DB107"/>
  <c r="CT107"/>
  <c r="CS107"/>
  <c r="CK107"/>
  <c r="CJ107"/>
  <c r="CA107"/>
  <c r="BZ107"/>
  <c r="BR107"/>
  <c r="BQ107"/>
  <c r="AZ107"/>
  <c r="AY107"/>
  <c r="AQ107"/>
  <c r="AP107"/>
  <c r="AH107"/>
  <c r="AG107"/>
  <c r="Y107"/>
  <c r="X107"/>
  <c r="I107"/>
  <c r="H107"/>
  <c r="IK106"/>
  <c r="IJ106"/>
  <c r="IB106"/>
  <c r="IA106"/>
  <c r="HS106"/>
  <c r="HR106"/>
  <c r="HJ106"/>
  <c r="HI106"/>
  <c r="HA106"/>
  <c r="GZ106"/>
  <c r="GR106"/>
  <c r="GQ106"/>
  <c r="GI106"/>
  <c r="GH106"/>
  <c r="FZ106"/>
  <c r="FY106"/>
  <c r="FQ106"/>
  <c r="FP106"/>
  <c r="FH106"/>
  <c r="FG106"/>
  <c r="EP106"/>
  <c r="EO106"/>
  <c r="EG106"/>
  <c r="EF106"/>
  <c r="DU106"/>
  <c r="DT106"/>
  <c r="DL106"/>
  <c r="DK106"/>
  <c r="DC106"/>
  <c r="DB106"/>
  <c r="CT106"/>
  <c r="CS106"/>
  <c r="CK106"/>
  <c r="CJ106"/>
  <c r="CA106"/>
  <c r="BZ106"/>
  <c r="BR106"/>
  <c r="BQ106"/>
  <c r="AZ106"/>
  <c r="AY106"/>
  <c r="AQ106"/>
  <c r="AP106"/>
  <c r="AH106"/>
  <c r="AG106"/>
  <c r="Y106"/>
  <c r="X106"/>
  <c r="I106"/>
  <c r="H106"/>
  <c r="IK105"/>
  <c r="IJ105"/>
  <c r="IB105"/>
  <c r="IA105"/>
  <c r="HS105"/>
  <c r="HR105"/>
  <c r="HJ105"/>
  <c r="HI105"/>
  <c r="HA105"/>
  <c r="GZ105"/>
  <c r="GR105"/>
  <c r="GQ105"/>
  <c r="GI105"/>
  <c r="GH105"/>
  <c r="FZ105"/>
  <c r="FY105"/>
  <c r="FQ105"/>
  <c r="FP105"/>
  <c r="FH105"/>
  <c r="FG105"/>
  <c r="EP105"/>
  <c r="EO105"/>
  <c r="EG105"/>
  <c r="EF105"/>
  <c r="DU105"/>
  <c r="DT105"/>
  <c r="DL105"/>
  <c r="DK105"/>
  <c r="DC105"/>
  <c r="DB105"/>
  <c r="CT105"/>
  <c r="CS105"/>
  <c r="CK105"/>
  <c r="CJ105"/>
  <c r="CA105"/>
  <c r="BZ105"/>
  <c r="BV105"/>
  <c r="BR105"/>
  <c r="BQ105"/>
  <c r="BP105"/>
  <c r="BM105"/>
  <c r="BI105"/>
  <c r="BH105"/>
  <c r="AZ105"/>
  <c r="AY105"/>
  <c r="AQ105"/>
  <c r="AP105"/>
  <c r="AH105"/>
  <c r="AG105"/>
  <c r="Y105"/>
  <c r="X105"/>
  <c r="I105"/>
  <c r="H105"/>
  <c r="IK104"/>
  <c r="IJ104"/>
  <c r="IB104"/>
  <c r="IA104"/>
  <c r="HS104"/>
  <c r="HR104"/>
  <c r="HJ104"/>
  <c r="HI104"/>
  <c r="HA104"/>
  <c r="GZ104"/>
  <c r="GR104"/>
  <c r="GQ104"/>
  <c r="GI104"/>
  <c r="GH104"/>
  <c r="FZ104"/>
  <c r="FY104"/>
  <c r="FQ104"/>
  <c r="FP104"/>
  <c r="FH104"/>
  <c r="FG104"/>
  <c r="EP104"/>
  <c r="EO104"/>
  <c r="EK104"/>
  <c r="EG104"/>
  <c r="EF104"/>
  <c r="DU104"/>
  <c r="DT104"/>
  <c r="DL104"/>
  <c r="DK104"/>
  <c r="DC104"/>
  <c r="DB104"/>
  <c r="CT104"/>
  <c r="CS104"/>
  <c r="CK104"/>
  <c r="CJ104"/>
  <c r="CA104"/>
  <c r="BZ104"/>
  <c r="BR104"/>
  <c r="BQ104"/>
  <c r="AZ104"/>
  <c r="AY104"/>
  <c r="AQ104"/>
  <c r="AP104"/>
  <c r="AH104"/>
  <c r="AG104"/>
  <c r="Y104"/>
  <c r="X104"/>
  <c r="I104"/>
  <c r="H104"/>
  <c r="IK103"/>
  <c r="IJ103"/>
  <c r="IB103"/>
  <c r="IA103"/>
  <c r="HS103"/>
  <c r="HR103"/>
  <c r="HJ103"/>
  <c r="HI103"/>
  <c r="HA103"/>
  <c r="GZ103"/>
  <c r="GR103"/>
  <c r="GQ103"/>
  <c r="GI103"/>
  <c r="GH103"/>
  <c r="FZ103"/>
  <c r="FY103"/>
  <c r="FQ103"/>
  <c r="FP103"/>
  <c r="FH103"/>
  <c r="FG103"/>
  <c r="EP103"/>
  <c r="EO103"/>
  <c r="EG103"/>
  <c r="EF103"/>
  <c r="DU103"/>
  <c r="DT103"/>
  <c r="DL103"/>
  <c r="DK103"/>
  <c r="DC103"/>
  <c r="DB103"/>
  <c r="CT103"/>
  <c r="CS103"/>
  <c r="CK103"/>
  <c r="CJ103"/>
  <c r="CA103"/>
  <c r="BZ103"/>
  <c r="BR103"/>
  <c r="BQ103"/>
  <c r="AZ103"/>
  <c r="AY103"/>
  <c r="AQ103"/>
  <c r="AP103"/>
  <c r="AH103"/>
  <c r="AG103"/>
  <c r="Y103"/>
  <c r="X103"/>
  <c r="I103"/>
  <c r="H103"/>
  <c r="IK102"/>
  <c r="IJ102"/>
  <c r="IB102"/>
  <c r="IA102"/>
  <c r="HS102"/>
  <c r="HR102"/>
  <c r="HJ102"/>
  <c r="HI102"/>
  <c r="HA102"/>
  <c r="GZ102"/>
  <c r="GR102"/>
  <c r="GQ102"/>
  <c r="GI102"/>
  <c r="GH102"/>
  <c r="FZ102"/>
  <c r="FY102"/>
  <c r="FQ102"/>
  <c r="FP102"/>
  <c r="FH102"/>
  <c r="FG102"/>
  <c r="EP102"/>
  <c r="EO102"/>
  <c r="EK102"/>
  <c r="EG102"/>
  <c r="EF102"/>
  <c r="DU102"/>
  <c r="DT102"/>
  <c r="DL102"/>
  <c r="DK102"/>
  <c r="DC102"/>
  <c r="DB102"/>
  <c r="CT102"/>
  <c r="CS102"/>
  <c r="CK102"/>
  <c r="CJ102"/>
  <c r="CA102"/>
  <c r="BZ102"/>
  <c r="BR102"/>
  <c r="BQ102"/>
  <c r="BP102"/>
  <c r="BM102"/>
  <c r="BI102"/>
  <c r="BH102"/>
  <c r="AZ102"/>
  <c r="AY102"/>
  <c r="AQ102"/>
  <c r="AP102"/>
  <c r="AH102"/>
  <c r="AG102"/>
  <c r="Y102"/>
  <c r="X102"/>
  <c r="I102"/>
  <c r="H102"/>
  <c r="IW101"/>
  <c r="IW99" s="1"/>
  <c r="IV101"/>
  <c r="IV99" s="1"/>
  <c r="IT101"/>
  <c r="IS101"/>
  <c r="IQ101"/>
  <c r="IP101"/>
  <c r="IN101"/>
  <c r="IM101"/>
  <c r="IH101"/>
  <c r="IG101"/>
  <c r="IE101"/>
  <c r="ID101"/>
  <c r="HY101"/>
  <c r="HX101"/>
  <c r="HV101"/>
  <c r="HU101"/>
  <c r="HP101"/>
  <c r="HO101"/>
  <c r="HM101"/>
  <c r="HL101"/>
  <c r="HG101"/>
  <c r="HF101"/>
  <c r="HD101"/>
  <c r="HC101"/>
  <c r="GX101"/>
  <c r="GW101"/>
  <c r="GU101"/>
  <c r="GT101"/>
  <c r="GO101"/>
  <c r="GN101"/>
  <c r="GL101"/>
  <c r="GK101"/>
  <c r="GF101"/>
  <c r="GE101"/>
  <c r="GC101"/>
  <c r="GB101"/>
  <c r="FW101"/>
  <c r="FV101"/>
  <c r="FT101"/>
  <c r="FS101"/>
  <c r="FN101"/>
  <c r="FM101"/>
  <c r="FK101"/>
  <c r="FJ101"/>
  <c r="FE101"/>
  <c r="FD101"/>
  <c r="FB101"/>
  <c r="FA101"/>
  <c r="EY101"/>
  <c r="EX101"/>
  <c r="EV101"/>
  <c r="EU101"/>
  <c r="ES101"/>
  <c r="ER101"/>
  <c r="EM101"/>
  <c r="EL101"/>
  <c r="EJ101"/>
  <c r="EI101"/>
  <c r="ED101"/>
  <c r="EC101"/>
  <c r="EA101"/>
  <c r="DZ101"/>
  <c r="DX101"/>
  <c r="DW101"/>
  <c r="DR101"/>
  <c r="DQ101"/>
  <c r="DO101"/>
  <c r="DN101"/>
  <c r="DI101"/>
  <c r="DH101"/>
  <c r="DE101"/>
  <c r="CQ101"/>
  <c r="CP101"/>
  <c r="CN101"/>
  <c r="CM101"/>
  <c r="CI101"/>
  <c r="CG101"/>
  <c r="CF101"/>
  <c r="CD101"/>
  <c r="CC101"/>
  <c r="BX101"/>
  <c r="BW101"/>
  <c r="BU101"/>
  <c r="BT101"/>
  <c r="BO101"/>
  <c r="BN101"/>
  <c r="BL101"/>
  <c r="BK101"/>
  <c r="BF101"/>
  <c r="BE101"/>
  <c r="BC101"/>
  <c r="BB101"/>
  <c r="AW101"/>
  <c r="AV101"/>
  <c r="AT101"/>
  <c r="AS101"/>
  <c r="AN101"/>
  <c r="AM101"/>
  <c r="AK101"/>
  <c r="AJ101"/>
  <c r="AE101"/>
  <c r="AD101"/>
  <c r="AB101"/>
  <c r="AA101"/>
  <c r="W101"/>
  <c r="U101"/>
  <c r="T101"/>
  <c r="R101"/>
  <c r="Q101"/>
  <c r="O101"/>
  <c r="N101"/>
  <c r="L101"/>
  <c r="K101"/>
  <c r="F101"/>
  <c r="E101"/>
  <c r="IK100"/>
  <c r="IJ100"/>
  <c r="II100"/>
  <c r="IF100"/>
  <c r="IB100"/>
  <c r="IA100"/>
  <c r="HZ100"/>
  <c r="HW100"/>
  <c r="HS100"/>
  <c r="HR100"/>
  <c r="HJ100"/>
  <c r="HI100"/>
  <c r="HA100"/>
  <c r="GZ100"/>
  <c r="GY100"/>
  <c r="GV100"/>
  <c r="GR100"/>
  <c r="GQ100"/>
  <c r="GI100"/>
  <c r="GH100"/>
  <c r="GG100"/>
  <c r="GD100"/>
  <c r="FZ100"/>
  <c r="FY100"/>
  <c r="FQ100"/>
  <c r="FP100"/>
  <c r="FH100"/>
  <c r="FG100"/>
  <c r="FF100"/>
  <c r="FC100"/>
  <c r="EY100"/>
  <c r="EX100"/>
  <c r="EP100"/>
  <c r="EO100"/>
  <c r="EG100"/>
  <c r="EF100"/>
  <c r="DU100"/>
  <c r="DT100"/>
  <c r="DL100"/>
  <c r="DK100"/>
  <c r="DC100"/>
  <c r="DB100"/>
  <c r="CT100"/>
  <c r="CS100"/>
  <c r="CK100"/>
  <c r="CJ100"/>
  <c r="CH100"/>
  <c r="CE100"/>
  <c r="CA100"/>
  <c r="BZ100"/>
  <c r="BR100"/>
  <c r="BQ100"/>
  <c r="AZ100"/>
  <c r="AY100"/>
  <c r="AX100"/>
  <c r="AU100"/>
  <c r="AQ100"/>
  <c r="AP100"/>
  <c r="AH100"/>
  <c r="AG100"/>
  <c r="AF100"/>
  <c r="AC100"/>
  <c r="Y100"/>
  <c r="X100"/>
  <c r="V100"/>
  <c r="S100"/>
  <c r="P100"/>
  <c r="M100"/>
  <c r="I100"/>
  <c r="H100"/>
  <c r="G100"/>
  <c r="U106" i="3"/>
  <c r="T106"/>
  <c r="P106"/>
  <c r="U105"/>
  <c r="T105"/>
  <c r="P105"/>
  <c r="U104"/>
  <c r="T104"/>
  <c r="P104"/>
  <c r="U103"/>
  <c r="T103"/>
  <c r="P103"/>
  <c r="U102"/>
  <c r="T102"/>
  <c r="P102"/>
  <c r="U101"/>
  <c r="T101"/>
  <c r="P101"/>
  <c r="U100"/>
  <c r="T100"/>
  <c r="P100"/>
  <c r="U99"/>
  <c r="T99"/>
  <c r="P99"/>
  <c r="U98"/>
  <c r="T98"/>
  <c r="P98"/>
  <c r="CR97"/>
  <c r="CQ97"/>
  <c r="CO97"/>
  <c r="CN97"/>
  <c r="CL97"/>
  <c r="CK97"/>
  <c r="CI97"/>
  <c r="CH97"/>
  <c r="CF97"/>
  <c r="CE97"/>
  <c r="CC97"/>
  <c r="CB97"/>
  <c r="BZ97"/>
  <c r="BY97"/>
  <c r="BW97"/>
  <c r="BV97"/>
  <c r="BT97"/>
  <c r="BS97"/>
  <c r="BQ97"/>
  <c r="BP97"/>
  <c r="BN97"/>
  <c r="BM97"/>
  <c r="BK97"/>
  <c r="BJ97"/>
  <c r="BH97"/>
  <c r="BG97"/>
  <c r="BE97"/>
  <c r="BD97"/>
  <c r="BB97"/>
  <c r="BA97"/>
  <c r="AY97"/>
  <c r="AX97"/>
  <c r="AV97"/>
  <c r="AU97"/>
  <c r="AS97"/>
  <c r="AR97"/>
  <c r="AP97"/>
  <c r="AO97"/>
  <c r="AM97"/>
  <c r="AL97"/>
  <c r="AJ97"/>
  <c r="AI97"/>
  <c r="AG97"/>
  <c r="AF97"/>
  <c r="AD97"/>
  <c r="AC97"/>
  <c r="AA97"/>
  <c r="Z97"/>
  <c r="X97"/>
  <c r="W97"/>
  <c r="R97"/>
  <c r="Q97"/>
  <c r="O97"/>
  <c r="N97"/>
  <c r="L97"/>
  <c r="K97"/>
  <c r="I97"/>
  <c r="H97"/>
  <c r="F97"/>
  <c r="E97"/>
  <c r="CS96"/>
  <c r="CP96"/>
  <c r="CM96"/>
  <c r="CD96"/>
  <c r="BX96"/>
  <c r="BR96"/>
  <c r="BO96"/>
  <c r="BL96"/>
  <c r="BI96"/>
  <c r="BF96"/>
  <c r="BC96"/>
  <c r="AZ96"/>
  <c r="AW96"/>
  <c r="AT96"/>
  <c r="AQ96"/>
  <c r="AK96"/>
  <c r="AH96"/>
  <c r="AE96"/>
  <c r="AB96"/>
  <c r="Y96"/>
  <c r="U96"/>
  <c r="T96"/>
  <c r="M96"/>
  <c r="J96"/>
  <c r="G96"/>
  <c r="Z100" i="2" l="1"/>
  <c r="BS153"/>
  <c r="BJ153"/>
  <c r="AZ101"/>
  <c r="DK101"/>
  <c r="HR101"/>
  <c r="CJ101"/>
  <c r="BI101"/>
  <c r="AP101"/>
  <c r="BH101"/>
  <c r="BQ101"/>
  <c r="DB101"/>
  <c r="FH101"/>
  <c r="GR101"/>
  <c r="IB101"/>
  <c r="EH104"/>
  <c r="CK101"/>
  <c r="DU101"/>
  <c r="EH153"/>
  <c r="I101"/>
  <c r="DL101"/>
  <c r="EG101"/>
  <c r="FY101"/>
  <c r="HI101"/>
  <c r="EF101"/>
  <c r="Y101"/>
  <c r="GH101"/>
  <c r="CB100"/>
  <c r="BZ101"/>
  <c r="GI101"/>
  <c r="P97" i="3"/>
  <c r="U97"/>
  <c r="V96"/>
  <c r="T97"/>
  <c r="EH102" i="2"/>
  <c r="HS101"/>
  <c r="BV101"/>
  <c r="BJ102"/>
  <c r="AH101"/>
  <c r="EZ100"/>
  <c r="CS101"/>
  <c r="CT101"/>
  <c r="IC100"/>
  <c r="BM101"/>
  <c r="H101"/>
  <c r="AG101"/>
  <c r="AY101"/>
  <c r="BR101"/>
  <c r="J100"/>
  <c r="EK101"/>
  <c r="EP101"/>
  <c r="FQ101"/>
  <c r="HA101"/>
  <c r="IK101"/>
  <c r="BJ105"/>
  <c r="HT100"/>
  <c r="DC101"/>
  <c r="EO101"/>
  <c r="FP101"/>
  <c r="GZ101"/>
  <c r="IJ101"/>
  <c r="X101"/>
  <c r="DT101"/>
  <c r="FG101"/>
  <c r="GQ101"/>
  <c r="IA101"/>
  <c r="EH108"/>
  <c r="BP101"/>
  <c r="AQ101"/>
  <c r="FZ101"/>
  <c r="HJ101"/>
  <c r="CA101"/>
  <c r="M28" i="1"/>
  <c r="J28"/>
  <c r="IK77" i="2"/>
  <c r="IJ77"/>
  <c r="IB77"/>
  <c r="IA77"/>
  <c r="HS77"/>
  <c r="HR77"/>
  <c r="HJ77"/>
  <c r="HI77"/>
  <c r="HA77"/>
  <c r="GZ77"/>
  <c r="GR77"/>
  <c r="GQ77"/>
  <c r="GI77"/>
  <c r="GH77"/>
  <c r="FZ77"/>
  <c r="FY77"/>
  <c r="FQ77"/>
  <c r="FP77"/>
  <c r="FH77"/>
  <c r="FG77"/>
  <c r="EP77"/>
  <c r="EO77"/>
  <c r="EG77"/>
  <c r="EF77"/>
  <c r="DU77"/>
  <c r="DT77"/>
  <c r="DL77"/>
  <c r="DK77"/>
  <c r="DC77"/>
  <c r="DB77"/>
  <c r="CT77"/>
  <c r="CS77"/>
  <c r="CK77"/>
  <c r="CJ77"/>
  <c r="CA77"/>
  <c r="BZ77"/>
  <c r="BV77"/>
  <c r="BR77"/>
  <c r="BQ77"/>
  <c r="AZ77"/>
  <c r="AY77"/>
  <c r="AQ77"/>
  <c r="AP77"/>
  <c r="AH77"/>
  <c r="AG77"/>
  <c r="Y77"/>
  <c r="X77"/>
  <c r="I77"/>
  <c r="H77"/>
  <c r="IK76"/>
  <c r="IJ76"/>
  <c r="IB76"/>
  <c r="IA76"/>
  <c r="HS76"/>
  <c r="HR76"/>
  <c r="HJ76"/>
  <c r="HI76"/>
  <c r="HA76"/>
  <c r="GZ76"/>
  <c r="GR76"/>
  <c r="GQ76"/>
  <c r="GI76"/>
  <c r="GH76"/>
  <c r="FZ76"/>
  <c r="FY76"/>
  <c r="FQ76"/>
  <c r="FP76"/>
  <c r="FH76"/>
  <c r="FG76"/>
  <c r="EP76"/>
  <c r="EO76"/>
  <c r="EG76"/>
  <c r="EF76"/>
  <c r="DU76"/>
  <c r="DT76"/>
  <c r="DL76"/>
  <c r="DK76"/>
  <c r="DC76"/>
  <c r="DB76"/>
  <c r="CT76"/>
  <c r="CS76"/>
  <c r="CK76"/>
  <c r="CJ76"/>
  <c r="CA76"/>
  <c r="BZ76"/>
  <c r="BR76"/>
  <c r="BQ76"/>
  <c r="AZ76"/>
  <c r="AY76"/>
  <c r="AQ76"/>
  <c r="AP76"/>
  <c r="AH76"/>
  <c r="AG76"/>
  <c r="Y76"/>
  <c r="X76"/>
  <c r="I76"/>
  <c r="H76"/>
  <c r="IK75"/>
  <c r="IJ75"/>
  <c r="IB75"/>
  <c r="IA75"/>
  <c r="HS75"/>
  <c r="HR75"/>
  <c r="HJ75"/>
  <c r="HI75"/>
  <c r="HA75"/>
  <c r="GZ75"/>
  <c r="GR75"/>
  <c r="GQ75"/>
  <c r="GI75"/>
  <c r="GH75"/>
  <c r="FZ75"/>
  <c r="FY75"/>
  <c r="FQ75"/>
  <c r="FP75"/>
  <c r="FH75"/>
  <c r="FG75"/>
  <c r="EP75"/>
  <c r="EO75"/>
  <c r="EG75"/>
  <c r="EF75"/>
  <c r="DU75"/>
  <c r="DT75"/>
  <c r="DL75"/>
  <c r="DK75"/>
  <c r="DC75"/>
  <c r="DB75"/>
  <c r="CT75"/>
  <c r="CS75"/>
  <c r="CK75"/>
  <c r="CJ75"/>
  <c r="CA75"/>
  <c r="BZ75"/>
  <c r="BV75"/>
  <c r="BR75"/>
  <c r="BQ75"/>
  <c r="AZ75"/>
  <c r="AY75"/>
  <c r="AQ75"/>
  <c r="AP75"/>
  <c r="AH75"/>
  <c r="AG75"/>
  <c r="Y75"/>
  <c r="X75"/>
  <c r="I75"/>
  <c r="H75"/>
  <c r="IK74"/>
  <c r="IJ74"/>
  <c r="IB74"/>
  <c r="IA74"/>
  <c r="HS74"/>
  <c r="HR74"/>
  <c r="HJ74"/>
  <c r="HI74"/>
  <c r="HA74"/>
  <c r="GZ74"/>
  <c r="GR74"/>
  <c r="GQ74"/>
  <c r="GI74"/>
  <c r="GH74"/>
  <c r="FZ74"/>
  <c r="FY74"/>
  <c r="FQ74"/>
  <c r="FP74"/>
  <c r="FH74"/>
  <c r="FG74"/>
  <c r="EP74"/>
  <c r="EO74"/>
  <c r="EG74"/>
  <c r="EF74"/>
  <c r="DU74"/>
  <c r="DT74"/>
  <c r="DL74"/>
  <c r="DK74"/>
  <c r="DC74"/>
  <c r="DB74"/>
  <c r="CT74"/>
  <c r="CS74"/>
  <c r="CK74"/>
  <c r="CJ74"/>
  <c r="CA74"/>
  <c r="BZ74"/>
  <c r="BR74"/>
  <c r="BQ74"/>
  <c r="AZ74"/>
  <c r="AY74"/>
  <c r="AQ74"/>
  <c r="AP74"/>
  <c r="AH74"/>
  <c r="AG74"/>
  <c r="Y74"/>
  <c r="X74"/>
  <c r="I74"/>
  <c r="H74"/>
  <c r="IK73"/>
  <c r="IJ73"/>
  <c r="IB73"/>
  <c r="IA73"/>
  <c r="HS73"/>
  <c r="HR73"/>
  <c r="HJ73"/>
  <c r="HI73"/>
  <c r="HA73"/>
  <c r="GZ73"/>
  <c r="GR73"/>
  <c r="GQ73"/>
  <c r="GI73"/>
  <c r="GH73"/>
  <c r="FZ73"/>
  <c r="FY73"/>
  <c r="FQ73"/>
  <c r="FP73"/>
  <c r="FH73"/>
  <c r="FG73"/>
  <c r="EP73"/>
  <c r="EO73"/>
  <c r="EG73"/>
  <c r="EF73"/>
  <c r="DU73"/>
  <c r="DT73"/>
  <c r="DL73"/>
  <c r="DK73"/>
  <c r="DC73"/>
  <c r="DB73"/>
  <c r="CT73"/>
  <c r="CS73"/>
  <c r="CK73"/>
  <c r="CJ73"/>
  <c r="CA73"/>
  <c r="BZ73"/>
  <c r="BR73"/>
  <c r="BQ73"/>
  <c r="BP73"/>
  <c r="BM73"/>
  <c r="BI73"/>
  <c r="BH73"/>
  <c r="AZ73"/>
  <c r="AY73"/>
  <c r="AQ73"/>
  <c r="AP73"/>
  <c r="AH73"/>
  <c r="AG73"/>
  <c r="Y73"/>
  <c r="X73"/>
  <c r="I73"/>
  <c r="H73"/>
  <c r="IK72"/>
  <c r="IJ72"/>
  <c r="IB72"/>
  <c r="IA72"/>
  <c r="HS72"/>
  <c r="HR72"/>
  <c r="HJ72"/>
  <c r="HI72"/>
  <c r="HA72"/>
  <c r="GZ72"/>
  <c r="GR72"/>
  <c r="GQ72"/>
  <c r="GI72"/>
  <c r="GH72"/>
  <c r="FZ72"/>
  <c r="FY72"/>
  <c r="FQ72"/>
  <c r="FP72"/>
  <c r="FH72"/>
  <c r="FG72"/>
  <c r="EP72"/>
  <c r="EO72"/>
  <c r="EK72"/>
  <c r="EG72"/>
  <c r="EF72"/>
  <c r="DU72"/>
  <c r="DT72"/>
  <c r="DL72"/>
  <c r="DK72"/>
  <c r="DC72"/>
  <c r="DB72"/>
  <c r="CT72"/>
  <c r="CS72"/>
  <c r="CK72"/>
  <c r="CJ72"/>
  <c r="CA72"/>
  <c r="BZ72"/>
  <c r="BR72"/>
  <c r="BQ72"/>
  <c r="BP72"/>
  <c r="BM72"/>
  <c r="BI72"/>
  <c r="BH72"/>
  <c r="AZ72"/>
  <c r="AY72"/>
  <c r="AQ72"/>
  <c r="AP72"/>
  <c r="AH72"/>
  <c r="AG72"/>
  <c r="Y72"/>
  <c r="X72"/>
  <c r="I72"/>
  <c r="H72"/>
  <c r="IW71"/>
  <c r="IV71"/>
  <c r="IT71"/>
  <c r="IS71"/>
  <c r="IQ71"/>
  <c r="IP71"/>
  <c r="IN71"/>
  <c r="IM71"/>
  <c r="IH71"/>
  <c r="IG71"/>
  <c r="IE71"/>
  <c r="ID71"/>
  <c r="HY71"/>
  <c r="HX71"/>
  <c r="HV71"/>
  <c r="HU71"/>
  <c r="HP71"/>
  <c r="HO71"/>
  <c r="HM71"/>
  <c r="HL71"/>
  <c r="HG71"/>
  <c r="HF71"/>
  <c r="HD71"/>
  <c r="HC71"/>
  <c r="GX71"/>
  <c r="GW71"/>
  <c r="GU71"/>
  <c r="GT71"/>
  <c r="GO71"/>
  <c r="GN71"/>
  <c r="GL71"/>
  <c r="GK71"/>
  <c r="GF71"/>
  <c r="GE71"/>
  <c r="GC71"/>
  <c r="GB71"/>
  <c r="FW71"/>
  <c r="FV71"/>
  <c r="FT71"/>
  <c r="FS71"/>
  <c r="FN71"/>
  <c r="FM71"/>
  <c r="FK71"/>
  <c r="FJ71"/>
  <c r="FE71"/>
  <c r="FD71"/>
  <c r="FB71"/>
  <c r="FA71"/>
  <c r="EY71"/>
  <c r="EX71"/>
  <c r="EV71"/>
  <c r="EU71"/>
  <c r="ES71"/>
  <c r="ER71"/>
  <c r="EM71"/>
  <c r="EL71"/>
  <c r="EJ71"/>
  <c r="EI71"/>
  <c r="ED71"/>
  <c r="EC71"/>
  <c r="EA71"/>
  <c r="DZ71"/>
  <c r="DX71"/>
  <c r="DW71"/>
  <c r="DR71"/>
  <c r="DQ71"/>
  <c r="DO71"/>
  <c r="DN71"/>
  <c r="DI71"/>
  <c r="DH71"/>
  <c r="DF71"/>
  <c r="DE71"/>
  <c r="CQ71"/>
  <c r="CP71"/>
  <c r="CN71"/>
  <c r="CM71"/>
  <c r="CI71"/>
  <c r="CG71"/>
  <c r="CF71"/>
  <c r="CD71"/>
  <c r="CC71"/>
  <c r="BX71"/>
  <c r="BW71"/>
  <c r="BU71"/>
  <c r="BT71"/>
  <c r="BO71"/>
  <c r="BN71"/>
  <c r="BL71"/>
  <c r="BK71"/>
  <c r="BF71"/>
  <c r="BE71"/>
  <c r="BC71"/>
  <c r="BB71"/>
  <c r="AW71"/>
  <c r="AV71"/>
  <c r="AT71"/>
  <c r="AS71"/>
  <c r="AN71"/>
  <c r="AM71"/>
  <c r="AK71"/>
  <c r="AJ71"/>
  <c r="AE71"/>
  <c r="AD71"/>
  <c r="AB71"/>
  <c r="AA71"/>
  <c r="W71"/>
  <c r="U71"/>
  <c r="T71"/>
  <c r="R71"/>
  <c r="Q71"/>
  <c r="O71"/>
  <c r="N71"/>
  <c r="L71"/>
  <c r="K71"/>
  <c r="F71"/>
  <c r="E71"/>
  <c r="IK70"/>
  <c r="IJ70"/>
  <c r="II70"/>
  <c r="IF70"/>
  <c r="IB70"/>
  <c r="IA70"/>
  <c r="HZ70"/>
  <c r="HW70"/>
  <c r="HS70"/>
  <c r="HR70"/>
  <c r="HJ70"/>
  <c r="HI70"/>
  <c r="HA70"/>
  <c r="GZ70"/>
  <c r="GR70"/>
  <c r="GQ70"/>
  <c r="GI70"/>
  <c r="GH70"/>
  <c r="GG70"/>
  <c r="GD70"/>
  <c r="FZ70"/>
  <c r="FY70"/>
  <c r="FQ70"/>
  <c r="FP70"/>
  <c r="FH70"/>
  <c r="FG70"/>
  <c r="FF70"/>
  <c r="FC70"/>
  <c r="EY70"/>
  <c r="EX70"/>
  <c r="EP70"/>
  <c r="EO70"/>
  <c r="DU70"/>
  <c r="DT70"/>
  <c r="DS70"/>
  <c r="DP70"/>
  <c r="DL70"/>
  <c r="DK70"/>
  <c r="DC70"/>
  <c r="DB70"/>
  <c r="CT70"/>
  <c r="CS70"/>
  <c r="CK70"/>
  <c r="CJ70"/>
  <c r="CH70"/>
  <c r="CE70"/>
  <c r="CA70"/>
  <c r="BZ70"/>
  <c r="BR70"/>
  <c r="BQ70"/>
  <c r="AZ70"/>
  <c r="AY70"/>
  <c r="AX70"/>
  <c r="AU70"/>
  <c r="AQ70"/>
  <c r="AP70"/>
  <c r="AH70"/>
  <c r="AG70"/>
  <c r="AF70"/>
  <c r="AC70"/>
  <c r="Y70"/>
  <c r="X70"/>
  <c r="S70"/>
  <c r="P70"/>
  <c r="M70"/>
  <c r="I70"/>
  <c r="H70"/>
  <c r="G70"/>
  <c r="U74" i="3"/>
  <c r="T74"/>
  <c r="P74"/>
  <c r="U73"/>
  <c r="T73"/>
  <c r="P73"/>
  <c r="U72"/>
  <c r="T72"/>
  <c r="P72"/>
  <c r="U71"/>
  <c r="T71"/>
  <c r="P71"/>
  <c r="U70"/>
  <c r="T70"/>
  <c r="P70"/>
  <c r="CR69"/>
  <c r="CQ69"/>
  <c r="CO69"/>
  <c r="CN69"/>
  <c r="CL69"/>
  <c r="CK69"/>
  <c r="CI69"/>
  <c r="CH69"/>
  <c r="CF69"/>
  <c r="CE69"/>
  <c r="CC69"/>
  <c r="CB69"/>
  <c r="BZ69"/>
  <c r="BY69"/>
  <c r="BW69"/>
  <c r="BV69"/>
  <c r="BT69"/>
  <c r="BS69"/>
  <c r="BQ69"/>
  <c r="BP69"/>
  <c r="BN69"/>
  <c r="BM69"/>
  <c r="BK69"/>
  <c r="BJ69"/>
  <c r="BH69"/>
  <c r="BG69"/>
  <c r="BE69"/>
  <c r="BD69"/>
  <c r="BB69"/>
  <c r="BA69"/>
  <c r="AY69"/>
  <c r="AX69"/>
  <c r="AV69"/>
  <c r="AU69"/>
  <c r="AS69"/>
  <c r="AR69"/>
  <c r="AP69"/>
  <c r="AO69"/>
  <c r="AM69"/>
  <c r="AL69"/>
  <c r="AJ69"/>
  <c r="AI69"/>
  <c r="AG69"/>
  <c r="AF69"/>
  <c r="AD69"/>
  <c r="AC69"/>
  <c r="AA69"/>
  <c r="Z69"/>
  <c r="X69"/>
  <c r="W69"/>
  <c r="R69"/>
  <c r="Q69"/>
  <c r="O69"/>
  <c r="N69"/>
  <c r="L69"/>
  <c r="K69"/>
  <c r="I69"/>
  <c r="H69"/>
  <c r="F69"/>
  <c r="E69"/>
  <c r="CM68"/>
  <c r="CD68"/>
  <c r="CA68"/>
  <c r="BX68"/>
  <c r="BR68"/>
  <c r="BO68"/>
  <c r="BL68"/>
  <c r="BI68"/>
  <c r="BC68"/>
  <c r="AZ68"/>
  <c r="AW68"/>
  <c r="AT68"/>
  <c r="AQ68"/>
  <c r="AK68"/>
  <c r="AH68"/>
  <c r="AE68"/>
  <c r="U68"/>
  <c r="T68"/>
  <c r="S68"/>
  <c r="M68"/>
  <c r="J68"/>
  <c r="G68"/>
  <c r="M43" i="1"/>
  <c r="J43"/>
  <c r="IK138" i="2"/>
  <c r="IJ138"/>
  <c r="IB138"/>
  <c r="IA138"/>
  <c r="HS138"/>
  <c r="HR138"/>
  <c r="HJ138"/>
  <c r="HI138"/>
  <c r="HA138"/>
  <c r="GZ138"/>
  <c r="GR138"/>
  <c r="GQ138"/>
  <c r="GI138"/>
  <c r="GH138"/>
  <c r="FZ138"/>
  <c r="FY138"/>
  <c r="FQ138"/>
  <c r="FP138"/>
  <c r="FH138"/>
  <c r="FG138"/>
  <c r="EP138"/>
  <c r="EO138"/>
  <c r="EK138"/>
  <c r="EG138"/>
  <c r="EF138"/>
  <c r="DU138"/>
  <c r="DT138"/>
  <c r="DL138"/>
  <c r="DK138"/>
  <c r="DC138"/>
  <c r="DB138"/>
  <c r="CT138"/>
  <c r="CS138"/>
  <c r="CK138"/>
  <c r="CJ138"/>
  <c r="CA138"/>
  <c r="BZ138"/>
  <c r="BR138"/>
  <c r="BQ138"/>
  <c r="AZ138"/>
  <c r="AY138"/>
  <c r="AQ138"/>
  <c r="AP138"/>
  <c r="AH138"/>
  <c r="AG138"/>
  <c r="Y138"/>
  <c r="X138"/>
  <c r="I138"/>
  <c r="H138"/>
  <c r="IK137"/>
  <c r="IJ137"/>
  <c r="IB137"/>
  <c r="IA137"/>
  <c r="HS137"/>
  <c r="HR137"/>
  <c r="HJ137"/>
  <c r="HI137"/>
  <c r="HA137"/>
  <c r="GZ137"/>
  <c r="GR137"/>
  <c r="GQ137"/>
  <c r="GI137"/>
  <c r="GH137"/>
  <c r="FZ137"/>
  <c r="FY137"/>
  <c r="FQ137"/>
  <c r="FP137"/>
  <c r="FH137"/>
  <c r="FG137"/>
  <c r="EP137"/>
  <c r="EO137"/>
  <c r="EK137"/>
  <c r="EG137"/>
  <c r="EF137"/>
  <c r="DU137"/>
  <c r="DT137"/>
  <c r="DL137"/>
  <c r="DK137"/>
  <c r="DC137"/>
  <c r="DB137"/>
  <c r="CT137"/>
  <c r="CS137"/>
  <c r="CK137"/>
  <c r="CJ137"/>
  <c r="CA137"/>
  <c r="BZ137"/>
  <c r="BV137"/>
  <c r="BR137"/>
  <c r="BQ137"/>
  <c r="AZ137"/>
  <c r="AY137"/>
  <c r="AQ137"/>
  <c r="AP137"/>
  <c r="AH137"/>
  <c r="AG137"/>
  <c r="Y137"/>
  <c r="X137"/>
  <c r="I137"/>
  <c r="H137"/>
  <c r="IK136"/>
  <c r="IJ136"/>
  <c r="IB136"/>
  <c r="IA136"/>
  <c r="HS136"/>
  <c r="HR136"/>
  <c r="HJ136"/>
  <c r="HI136"/>
  <c r="HA136"/>
  <c r="GZ136"/>
  <c r="GR136"/>
  <c r="GQ136"/>
  <c r="GI136"/>
  <c r="GH136"/>
  <c r="FZ136"/>
  <c r="FY136"/>
  <c r="FQ136"/>
  <c r="FP136"/>
  <c r="FH136"/>
  <c r="FG136"/>
  <c r="EP136"/>
  <c r="EO136"/>
  <c r="EK136"/>
  <c r="EG136"/>
  <c r="EF136"/>
  <c r="DU136"/>
  <c r="DT136"/>
  <c r="DL136"/>
  <c r="DK136"/>
  <c r="DC136"/>
  <c r="DB136"/>
  <c r="CT136"/>
  <c r="CS136"/>
  <c r="CK136"/>
  <c r="CJ136"/>
  <c r="CA136"/>
  <c r="BZ136"/>
  <c r="BR136"/>
  <c r="BQ136"/>
  <c r="AZ136"/>
  <c r="AY136"/>
  <c r="AQ136"/>
  <c r="AP136"/>
  <c r="AH136"/>
  <c r="AG136"/>
  <c r="Y136"/>
  <c r="X136"/>
  <c r="I136"/>
  <c r="H136"/>
  <c r="IK135"/>
  <c r="IJ135"/>
  <c r="IB135"/>
  <c r="IA135"/>
  <c r="HS135"/>
  <c r="HR135"/>
  <c r="HJ135"/>
  <c r="HI135"/>
  <c r="HA135"/>
  <c r="GZ135"/>
  <c r="GR135"/>
  <c r="GQ135"/>
  <c r="GI135"/>
  <c r="GH135"/>
  <c r="FZ135"/>
  <c r="FY135"/>
  <c r="FQ135"/>
  <c r="FP135"/>
  <c r="FH135"/>
  <c r="FG135"/>
  <c r="EP135"/>
  <c r="EO135"/>
  <c r="EK135"/>
  <c r="EG135"/>
  <c r="EF135"/>
  <c r="DU135"/>
  <c r="DT135"/>
  <c r="DL135"/>
  <c r="DK135"/>
  <c r="DC135"/>
  <c r="DB135"/>
  <c r="CT135"/>
  <c r="CS135"/>
  <c r="CK135"/>
  <c r="CJ135"/>
  <c r="CA135"/>
  <c r="BZ135"/>
  <c r="BV135"/>
  <c r="BR135"/>
  <c r="BQ135"/>
  <c r="AZ135"/>
  <c r="AY135"/>
  <c r="AQ135"/>
  <c r="AP135"/>
  <c r="AH135"/>
  <c r="AG135"/>
  <c r="Y135"/>
  <c r="X135"/>
  <c r="I135"/>
  <c r="H135"/>
  <c r="IK134"/>
  <c r="IJ134"/>
  <c r="IB134"/>
  <c r="IA134"/>
  <c r="HS134"/>
  <c r="HR134"/>
  <c r="HJ134"/>
  <c r="HI134"/>
  <c r="HA134"/>
  <c r="GZ134"/>
  <c r="GR134"/>
  <c r="GQ134"/>
  <c r="GI134"/>
  <c r="GH134"/>
  <c r="FZ134"/>
  <c r="FY134"/>
  <c r="FQ134"/>
  <c r="FP134"/>
  <c r="FH134"/>
  <c r="FG134"/>
  <c r="EP134"/>
  <c r="EO134"/>
  <c r="EK134"/>
  <c r="EG134"/>
  <c r="EF134"/>
  <c r="DU134"/>
  <c r="DT134"/>
  <c r="DL134"/>
  <c r="DK134"/>
  <c r="DC134"/>
  <c r="DB134"/>
  <c r="CT134"/>
  <c r="CS134"/>
  <c r="CK134"/>
  <c r="CJ134"/>
  <c r="CA134"/>
  <c r="BZ134"/>
  <c r="BR134"/>
  <c r="BQ134"/>
  <c r="AZ134"/>
  <c r="AY134"/>
  <c r="AQ134"/>
  <c r="AP134"/>
  <c r="AH134"/>
  <c r="AG134"/>
  <c r="Y134"/>
  <c r="X134"/>
  <c r="I134"/>
  <c r="H134"/>
  <c r="IK133"/>
  <c r="IJ133"/>
  <c r="IB133"/>
  <c r="IA133"/>
  <c r="HS133"/>
  <c r="HR133"/>
  <c r="HJ133"/>
  <c r="HI133"/>
  <c r="HA133"/>
  <c r="GZ133"/>
  <c r="GR133"/>
  <c r="GQ133"/>
  <c r="GI133"/>
  <c r="GH133"/>
  <c r="FZ133"/>
  <c r="FY133"/>
  <c r="FQ133"/>
  <c r="FP133"/>
  <c r="FH133"/>
  <c r="FG133"/>
  <c r="EP133"/>
  <c r="EO133"/>
  <c r="EK133"/>
  <c r="EG133"/>
  <c r="EF133"/>
  <c r="DU133"/>
  <c r="DT133"/>
  <c r="DL133"/>
  <c r="DK133"/>
  <c r="DC133"/>
  <c r="DB133"/>
  <c r="CT133"/>
  <c r="CS133"/>
  <c r="CK133"/>
  <c r="CJ133"/>
  <c r="CA133"/>
  <c r="BZ133"/>
  <c r="BR133"/>
  <c r="BQ133"/>
  <c r="AZ133"/>
  <c r="AY133"/>
  <c r="AQ133"/>
  <c r="AP133"/>
  <c r="AH133"/>
  <c r="AG133"/>
  <c r="Y133"/>
  <c r="X133"/>
  <c r="I133"/>
  <c r="H133"/>
  <c r="IK132"/>
  <c r="IJ132"/>
  <c r="IB132"/>
  <c r="IA132"/>
  <c r="HS132"/>
  <c r="HR132"/>
  <c r="HJ132"/>
  <c r="HI132"/>
  <c r="HA132"/>
  <c r="GZ132"/>
  <c r="GR132"/>
  <c r="GQ132"/>
  <c r="GI132"/>
  <c r="GH132"/>
  <c r="FZ132"/>
  <c r="FY132"/>
  <c r="FQ132"/>
  <c r="FP132"/>
  <c r="FH132"/>
  <c r="FG132"/>
  <c r="EP132"/>
  <c r="EO132"/>
  <c r="EK132"/>
  <c r="EG132"/>
  <c r="EF132"/>
  <c r="DU132"/>
  <c r="DT132"/>
  <c r="DL132"/>
  <c r="DK132"/>
  <c r="DC132"/>
  <c r="DB132"/>
  <c r="CT132"/>
  <c r="CS132"/>
  <c r="CK132"/>
  <c r="CJ132"/>
  <c r="CA132"/>
  <c r="BZ132"/>
  <c r="BR132"/>
  <c r="BQ132"/>
  <c r="AZ132"/>
  <c r="AY132"/>
  <c r="AQ132"/>
  <c r="AP132"/>
  <c r="AH132"/>
  <c r="AG132"/>
  <c r="Y132"/>
  <c r="X132"/>
  <c r="I132"/>
  <c r="H132"/>
  <c r="IK131"/>
  <c r="IJ131"/>
  <c r="IB131"/>
  <c r="IA131"/>
  <c r="HS131"/>
  <c r="HR131"/>
  <c r="HJ131"/>
  <c r="HI131"/>
  <c r="HA131"/>
  <c r="GZ131"/>
  <c r="GR131"/>
  <c r="GQ131"/>
  <c r="GI131"/>
  <c r="GH131"/>
  <c r="FZ131"/>
  <c r="FY131"/>
  <c r="FQ131"/>
  <c r="FP131"/>
  <c r="FH131"/>
  <c r="FG131"/>
  <c r="EP131"/>
  <c r="EO131"/>
  <c r="EK131"/>
  <c r="EG131"/>
  <c r="EF131"/>
  <c r="DU131"/>
  <c r="DT131"/>
  <c r="DL131"/>
  <c r="DK131"/>
  <c r="DC131"/>
  <c r="DB131"/>
  <c r="CT131"/>
  <c r="CS131"/>
  <c r="CK131"/>
  <c r="CJ131"/>
  <c r="CA131"/>
  <c r="BZ131"/>
  <c r="BR131"/>
  <c r="BQ131"/>
  <c r="AZ131"/>
  <c r="AY131"/>
  <c r="AQ131"/>
  <c r="AP131"/>
  <c r="AH131"/>
  <c r="AG131"/>
  <c r="Y131"/>
  <c r="X131"/>
  <c r="I131"/>
  <c r="H131"/>
  <c r="IK130"/>
  <c r="IJ130"/>
  <c r="IB130"/>
  <c r="IA130"/>
  <c r="HS130"/>
  <c r="HR130"/>
  <c r="HJ130"/>
  <c r="HI130"/>
  <c r="HA130"/>
  <c r="GZ130"/>
  <c r="GR130"/>
  <c r="GQ130"/>
  <c r="GI130"/>
  <c r="GH130"/>
  <c r="FZ130"/>
  <c r="FY130"/>
  <c r="FQ130"/>
  <c r="FP130"/>
  <c r="FH130"/>
  <c r="FG130"/>
  <c r="EP130"/>
  <c r="EO130"/>
  <c r="EK130"/>
  <c r="EG130"/>
  <c r="EF130"/>
  <c r="DU130"/>
  <c r="DT130"/>
  <c r="DL130"/>
  <c r="DK130"/>
  <c r="DC130"/>
  <c r="DB130"/>
  <c r="CT130"/>
  <c r="CS130"/>
  <c r="CK130"/>
  <c r="CJ130"/>
  <c r="CA130"/>
  <c r="BZ130"/>
  <c r="BR130"/>
  <c r="BQ130"/>
  <c r="BP130"/>
  <c r="BM130"/>
  <c r="BI130"/>
  <c r="BI129" s="1"/>
  <c r="BH130"/>
  <c r="AZ130"/>
  <c r="AY130"/>
  <c r="AQ130"/>
  <c r="AP130"/>
  <c r="AH130"/>
  <c r="AG130"/>
  <c r="Y130"/>
  <c r="X130"/>
  <c r="I130"/>
  <c r="H130"/>
  <c r="IW129"/>
  <c r="IV129"/>
  <c r="IT129"/>
  <c r="IS129"/>
  <c r="IQ129"/>
  <c r="IP129"/>
  <c r="IN129"/>
  <c r="IM129"/>
  <c r="IH129"/>
  <c r="IG129"/>
  <c r="IE129"/>
  <c r="ID129"/>
  <c r="HY129"/>
  <c r="HX129"/>
  <c r="HV129"/>
  <c r="HU129"/>
  <c r="HP129"/>
  <c r="HO129"/>
  <c r="HM129"/>
  <c r="HL129"/>
  <c r="HG129"/>
  <c r="HF129"/>
  <c r="HD129"/>
  <c r="HC129"/>
  <c r="GX129"/>
  <c r="GW129"/>
  <c r="GU129"/>
  <c r="GT129"/>
  <c r="GO129"/>
  <c r="GN129"/>
  <c r="GL129"/>
  <c r="GK129"/>
  <c r="GF129"/>
  <c r="GE129"/>
  <c r="GC129"/>
  <c r="GB129"/>
  <c r="FW129"/>
  <c r="FV129"/>
  <c r="FT129"/>
  <c r="FS129"/>
  <c r="FN129"/>
  <c r="FM129"/>
  <c r="FK129"/>
  <c r="FJ129"/>
  <c r="FE129"/>
  <c r="FD129"/>
  <c r="FB129"/>
  <c r="FA129"/>
  <c r="EY129"/>
  <c r="EX129"/>
  <c r="EV129"/>
  <c r="EU129"/>
  <c r="ES129"/>
  <c r="ER129"/>
  <c r="EM129"/>
  <c r="EL129"/>
  <c r="EJ129"/>
  <c r="EI129"/>
  <c r="ED129"/>
  <c r="EC129"/>
  <c r="EA129"/>
  <c r="DZ129"/>
  <c r="DX129"/>
  <c r="DW129"/>
  <c r="DR129"/>
  <c r="DQ129"/>
  <c r="DO129"/>
  <c r="DN129"/>
  <c r="DI129"/>
  <c r="DH129"/>
  <c r="DF129"/>
  <c r="DE129"/>
  <c r="CQ129"/>
  <c r="CP129"/>
  <c r="CN129"/>
  <c r="CM129"/>
  <c r="CI129"/>
  <c r="CG129"/>
  <c r="CF129"/>
  <c r="CD129"/>
  <c r="CC129"/>
  <c r="BX129"/>
  <c r="BW129"/>
  <c r="BU129"/>
  <c r="BT129"/>
  <c r="BO129"/>
  <c r="BN129"/>
  <c r="BL129"/>
  <c r="BK129"/>
  <c r="BF129"/>
  <c r="BE129"/>
  <c r="BC129"/>
  <c r="BB129"/>
  <c r="AW129"/>
  <c r="AV129"/>
  <c r="AT129"/>
  <c r="AS129"/>
  <c r="AN129"/>
  <c r="AM129"/>
  <c r="AK129"/>
  <c r="AJ129"/>
  <c r="AE129"/>
  <c r="AD129"/>
  <c r="AB129"/>
  <c r="AA129"/>
  <c r="U129"/>
  <c r="T129"/>
  <c r="R129"/>
  <c r="Q129"/>
  <c r="O129"/>
  <c r="N129"/>
  <c r="L129"/>
  <c r="K129"/>
  <c r="E129"/>
  <c r="IK128"/>
  <c r="IJ128"/>
  <c r="II128"/>
  <c r="IF128"/>
  <c r="IB128"/>
  <c r="IA128"/>
  <c r="HZ128"/>
  <c r="HW128"/>
  <c r="HS128"/>
  <c r="HR128"/>
  <c r="HQ128"/>
  <c r="HN128"/>
  <c r="HJ128"/>
  <c r="HI128"/>
  <c r="HA128"/>
  <c r="GZ128"/>
  <c r="GY128"/>
  <c r="GV128"/>
  <c r="GR128"/>
  <c r="GQ128"/>
  <c r="GI128"/>
  <c r="GH128"/>
  <c r="GG128"/>
  <c r="GD128"/>
  <c r="FZ128"/>
  <c r="FY128"/>
  <c r="FQ128"/>
  <c r="FP128"/>
  <c r="FH128"/>
  <c r="FG128"/>
  <c r="FF128"/>
  <c r="FC128"/>
  <c r="EY128"/>
  <c r="EX128"/>
  <c r="EP128"/>
  <c r="EO128"/>
  <c r="EG128"/>
  <c r="EF128"/>
  <c r="DU128"/>
  <c r="DT128"/>
  <c r="DS128"/>
  <c r="DP128"/>
  <c r="DL128"/>
  <c r="DK128"/>
  <c r="DC128"/>
  <c r="DB128"/>
  <c r="CT128"/>
  <c r="CS128"/>
  <c r="CK128"/>
  <c r="CJ128"/>
  <c r="CH128"/>
  <c r="CE128"/>
  <c r="CA128"/>
  <c r="BZ128"/>
  <c r="BR128"/>
  <c r="BQ128"/>
  <c r="AZ128"/>
  <c r="AY128"/>
  <c r="AX128"/>
  <c r="AU128"/>
  <c r="AQ128"/>
  <c r="AP128"/>
  <c r="AH128"/>
  <c r="AG128"/>
  <c r="AF128"/>
  <c r="AC128"/>
  <c r="Y128"/>
  <c r="X128"/>
  <c r="V128"/>
  <c r="S128"/>
  <c r="P128"/>
  <c r="M128"/>
  <c r="I128"/>
  <c r="H128"/>
  <c r="G128"/>
  <c r="U131" i="3"/>
  <c r="T131"/>
  <c r="P131"/>
  <c r="U130"/>
  <c r="T130"/>
  <c r="P130"/>
  <c r="U129"/>
  <c r="T129"/>
  <c r="P129"/>
  <c r="U128"/>
  <c r="T128"/>
  <c r="P128"/>
  <c r="U127"/>
  <c r="T127"/>
  <c r="P127"/>
  <c r="U126"/>
  <c r="T126"/>
  <c r="P126"/>
  <c r="U125"/>
  <c r="T125"/>
  <c r="P125"/>
  <c r="U124"/>
  <c r="T124"/>
  <c r="P124"/>
  <c r="U123"/>
  <c r="T123"/>
  <c r="P123"/>
  <c r="CR122"/>
  <c r="CQ122"/>
  <c r="CO122"/>
  <c r="CN122"/>
  <c r="CL122"/>
  <c r="CK122"/>
  <c r="CI122"/>
  <c r="CH122"/>
  <c r="CF122"/>
  <c r="CE122"/>
  <c r="CC122"/>
  <c r="CB122"/>
  <c r="BZ122"/>
  <c r="BY122"/>
  <c r="BW122"/>
  <c r="BV122"/>
  <c r="BT122"/>
  <c r="BS122"/>
  <c r="BQ122"/>
  <c r="BP122"/>
  <c r="BN122"/>
  <c r="BM122"/>
  <c r="BK122"/>
  <c r="BJ122"/>
  <c r="BH122"/>
  <c r="BG122"/>
  <c r="BE122"/>
  <c r="BD122"/>
  <c r="BB122"/>
  <c r="BA122"/>
  <c r="AY122"/>
  <c r="AX122"/>
  <c r="AV122"/>
  <c r="AU122"/>
  <c r="AS122"/>
  <c r="AR122"/>
  <c r="AP122"/>
  <c r="AO122"/>
  <c r="AM122"/>
  <c r="AL122"/>
  <c r="AJ122"/>
  <c r="AI122"/>
  <c r="AG122"/>
  <c r="AF122"/>
  <c r="AD122"/>
  <c r="AC122"/>
  <c r="AA122"/>
  <c r="Z122"/>
  <c r="X122"/>
  <c r="W122"/>
  <c r="R122"/>
  <c r="Q122"/>
  <c r="O122"/>
  <c r="N122"/>
  <c r="L122"/>
  <c r="K122"/>
  <c r="I122"/>
  <c r="H122"/>
  <c r="F122"/>
  <c r="E122"/>
  <c r="CS121"/>
  <c r="CM121"/>
  <c r="CD121"/>
  <c r="BX121"/>
  <c r="BR121"/>
  <c r="BO121"/>
  <c r="BL121"/>
  <c r="BI121"/>
  <c r="BC121"/>
  <c r="AZ121"/>
  <c r="AW121"/>
  <c r="AT121"/>
  <c r="AQ121"/>
  <c r="AK121"/>
  <c r="AH121"/>
  <c r="AE121"/>
  <c r="AB121"/>
  <c r="Y121"/>
  <c r="U121"/>
  <c r="T121"/>
  <c r="M121"/>
  <c r="J121"/>
  <c r="G121"/>
  <c r="BG129" i="2" l="1"/>
  <c r="FP71"/>
  <c r="BR71"/>
  <c r="EH101"/>
  <c r="BJ101"/>
  <c r="H71"/>
  <c r="AG71"/>
  <c r="EP71"/>
  <c r="FQ71"/>
  <c r="HA71"/>
  <c r="IK71"/>
  <c r="HK128"/>
  <c r="DM128"/>
  <c r="AP71"/>
  <c r="HJ71"/>
  <c r="BS101"/>
  <c r="BM129"/>
  <c r="BV129"/>
  <c r="DK71"/>
  <c r="EZ128"/>
  <c r="BV71"/>
  <c r="CB128"/>
  <c r="BM71"/>
  <c r="IJ71"/>
  <c r="U122" i="3"/>
  <c r="P122"/>
  <c r="T69"/>
  <c r="P69"/>
  <c r="T122"/>
  <c r="U69"/>
  <c r="V121"/>
  <c r="I129" i="2"/>
  <c r="AH129"/>
  <c r="AZ129"/>
  <c r="CA129"/>
  <c r="DL129"/>
  <c r="HI129"/>
  <c r="H129"/>
  <c r="BZ129"/>
  <c r="HS129"/>
  <c r="Y129"/>
  <c r="DT129"/>
  <c r="IC70"/>
  <c r="AQ71"/>
  <c r="GZ71"/>
  <c r="DB71"/>
  <c r="CA71"/>
  <c r="DL71"/>
  <c r="FZ71"/>
  <c r="IC128"/>
  <c r="HT128"/>
  <c r="BR129"/>
  <c r="IB129"/>
  <c r="J70"/>
  <c r="CB70"/>
  <c r="I71"/>
  <c r="AH71"/>
  <c r="AZ71"/>
  <c r="CT71"/>
  <c r="EH72"/>
  <c r="FG71"/>
  <c r="FY71"/>
  <c r="GQ71"/>
  <c r="HI71"/>
  <c r="IA71"/>
  <c r="AY71"/>
  <c r="BZ71"/>
  <c r="CS71"/>
  <c r="BS77"/>
  <c r="J128"/>
  <c r="EZ70"/>
  <c r="EF71"/>
  <c r="BJ73"/>
  <c r="DC71"/>
  <c r="EO71"/>
  <c r="BQ129"/>
  <c r="AG129"/>
  <c r="AY129"/>
  <c r="DK129"/>
  <c r="EF129"/>
  <c r="EP129"/>
  <c r="IK129"/>
  <c r="AQ129"/>
  <c r="CK129"/>
  <c r="DC129"/>
  <c r="HR129"/>
  <c r="IJ129"/>
  <c r="Z70"/>
  <c r="BP71"/>
  <c r="EK71"/>
  <c r="X71"/>
  <c r="BH71"/>
  <c r="BQ71"/>
  <c r="CJ71"/>
  <c r="DT71"/>
  <c r="BD129"/>
  <c r="X129"/>
  <c r="AP129"/>
  <c r="BJ130"/>
  <c r="HJ129"/>
  <c r="HT70"/>
  <c r="Y71"/>
  <c r="BI71"/>
  <c r="GH71"/>
  <c r="HR71"/>
  <c r="EH130"/>
  <c r="FH71"/>
  <c r="GR71"/>
  <c r="IB71"/>
  <c r="Z128"/>
  <c r="EK129"/>
  <c r="BP129"/>
  <c r="DU129"/>
  <c r="EO129"/>
  <c r="CJ129"/>
  <c r="DB129"/>
  <c r="IA129"/>
  <c r="EG71"/>
  <c r="GI71"/>
  <c r="HS71"/>
  <c r="CK71"/>
  <c r="DU71"/>
  <c r="BJ72"/>
  <c r="BH129"/>
  <c r="BJ129" s="1"/>
  <c r="EG129"/>
  <c r="BS71" l="1"/>
  <c r="EH129"/>
  <c r="BJ71"/>
  <c r="EH71"/>
  <c r="BS129"/>
  <c r="M52" i="1"/>
  <c r="J52"/>
  <c r="IK169" i="2"/>
  <c r="IJ169"/>
  <c r="IB169"/>
  <c r="IA169"/>
  <c r="HS169"/>
  <c r="HR169"/>
  <c r="HJ169"/>
  <c r="HI169"/>
  <c r="HA169"/>
  <c r="GZ169"/>
  <c r="GR169"/>
  <c r="GQ169"/>
  <c r="GI169"/>
  <c r="GH169"/>
  <c r="FZ169"/>
  <c r="FY169"/>
  <c r="FQ169"/>
  <c r="FP169"/>
  <c r="FH169"/>
  <c r="FG169"/>
  <c r="EP169"/>
  <c r="EO169"/>
  <c r="EG169"/>
  <c r="EF169"/>
  <c r="DU169"/>
  <c r="DT169"/>
  <c r="DL169"/>
  <c r="DK169"/>
  <c r="DC169"/>
  <c r="DB169"/>
  <c r="CT169"/>
  <c r="CS169"/>
  <c r="CK169"/>
  <c r="CJ169"/>
  <c r="CA169"/>
  <c r="BZ169"/>
  <c r="BR169"/>
  <c r="BQ169"/>
  <c r="AZ169"/>
  <c r="AY169"/>
  <c r="AQ169"/>
  <c r="AP169"/>
  <c r="AH169"/>
  <c r="AG169"/>
  <c r="Y169"/>
  <c r="X169"/>
  <c r="I169"/>
  <c r="H169"/>
  <c r="IK168"/>
  <c r="IJ168"/>
  <c r="IB168"/>
  <c r="IA168"/>
  <c r="HS168"/>
  <c r="HR168"/>
  <c r="HJ168"/>
  <c r="HI168"/>
  <c r="HA168"/>
  <c r="GZ168"/>
  <c r="GR168"/>
  <c r="GQ168"/>
  <c r="GI168"/>
  <c r="GH168"/>
  <c r="FZ168"/>
  <c r="FY168"/>
  <c r="FQ168"/>
  <c r="FP168"/>
  <c r="FH168"/>
  <c r="FG168"/>
  <c r="EP168"/>
  <c r="EO168"/>
  <c r="EG168"/>
  <c r="EF168"/>
  <c r="DU168"/>
  <c r="DT168"/>
  <c r="DL168"/>
  <c r="DK168"/>
  <c r="DC168"/>
  <c r="DB168"/>
  <c r="CT168"/>
  <c r="CS168"/>
  <c r="CK168"/>
  <c r="CJ168"/>
  <c r="CA168"/>
  <c r="BZ168"/>
  <c r="BR168"/>
  <c r="BQ168"/>
  <c r="AZ168"/>
  <c r="AY168"/>
  <c r="AQ168"/>
  <c r="AP168"/>
  <c r="AH168"/>
  <c r="AG168"/>
  <c r="Y168"/>
  <c r="X168"/>
  <c r="I168"/>
  <c r="H168"/>
  <c r="IK167"/>
  <c r="IJ167"/>
  <c r="IB167"/>
  <c r="IA167"/>
  <c r="HS167"/>
  <c r="HR167"/>
  <c r="HJ167"/>
  <c r="HI167"/>
  <c r="HA167"/>
  <c r="GZ167"/>
  <c r="GR167"/>
  <c r="GQ167"/>
  <c r="GI167"/>
  <c r="GH167"/>
  <c r="FZ167"/>
  <c r="FY167"/>
  <c r="FQ167"/>
  <c r="FP167"/>
  <c r="FH167"/>
  <c r="FG167"/>
  <c r="EP167"/>
  <c r="EO167"/>
  <c r="EK167"/>
  <c r="EG167"/>
  <c r="EF167"/>
  <c r="DU167"/>
  <c r="DT167"/>
  <c r="DL167"/>
  <c r="DK167"/>
  <c r="DC167"/>
  <c r="DB167"/>
  <c r="CT167"/>
  <c r="CS167"/>
  <c r="CK167"/>
  <c r="CJ167"/>
  <c r="CA167"/>
  <c r="BZ167"/>
  <c r="BV167"/>
  <c r="BR167"/>
  <c r="BQ167"/>
  <c r="BP167"/>
  <c r="BM167"/>
  <c r="BI167"/>
  <c r="BI164" s="1"/>
  <c r="BH167"/>
  <c r="BH164" s="1"/>
  <c r="AZ167"/>
  <c r="AY167"/>
  <c r="AQ167"/>
  <c r="AP167"/>
  <c r="AH167"/>
  <c r="AG167"/>
  <c r="Y167"/>
  <c r="X167"/>
  <c r="I167"/>
  <c r="H167"/>
  <c r="IK166"/>
  <c r="IJ166"/>
  <c r="IB166"/>
  <c r="IA166"/>
  <c r="HS166"/>
  <c r="HR166"/>
  <c r="HJ166"/>
  <c r="HI166"/>
  <c r="HA166"/>
  <c r="GZ166"/>
  <c r="GR166"/>
  <c r="GQ166"/>
  <c r="GI166"/>
  <c r="GH166"/>
  <c r="FZ166"/>
  <c r="FY166"/>
  <c r="FQ166"/>
  <c r="FP166"/>
  <c r="FH166"/>
  <c r="FG166"/>
  <c r="EP166"/>
  <c r="EO166"/>
  <c r="EG166"/>
  <c r="EF166"/>
  <c r="DU166"/>
  <c r="DT166"/>
  <c r="DL166"/>
  <c r="DK166"/>
  <c r="DC166"/>
  <c r="DB166"/>
  <c r="CT166"/>
  <c r="CS166"/>
  <c r="CK166"/>
  <c r="CJ166"/>
  <c r="CA166"/>
  <c r="BZ166"/>
  <c r="BV166"/>
  <c r="BR166"/>
  <c r="BQ166"/>
  <c r="AZ166"/>
  <c r="AY166"/>
  <c r="AQ166"/>
  <c r="AP166"/>
  <c r="AH166"/>
  <c r="AG166"/>
  <c r="Y166"/>
  <c r="X166"/>
  <c r="I166"/>
  <c r="H166"/>
  <c r="IK165"/>
  <c r="IJ165"/>
  <c r="IB165"/>
  <c r="IA165"/>
  <c r="HS165"/>
  <c r="HR165"/>
  <c r="HJ165"/>
  <c r="HI165"/>
  <c r="HA165"/>
  <c r="GZ165"/>
  <c r="GR165"/>
  <c r="GQ165"/>
  <c r="GI165"/>
  <c r="GH165"/>
  <c r="FZ165"/>
  <c r="FY165"/>
  <c r="FQ165"/>
  <c r="FP165"/>
  <c r="FH165"/>
  <c r="FG165"/>
  <c r="EP165"/>
  <c r="EO165"/>
  <c r="EG165"/>
  <c r="EF165"/>
  <c r="DU165"/>
  <c r="DT165"/>
  <c r="DL165"/>
  <c r="DK165"/>
  <c r="DC165"/>
  <c r="DB165"/>
  <c r="CT165"/>
  <c r="CS165"/>
  <c r="CK165"/>
  <c r="CJ165"/>
  <c r="CA165"/>
  <c r="BZ165"/>
  <c r="BR165"/>
  <c r="BQ165"/>
  <c r="AZ165"/>
  <c r="AY165"/>
  <c r="AQ165"/>
  <c r="AP165"/>
  <c r="AH165"/>
  <c r="AG165"/>
  <c r="Y165"/>
  <c r="X165"/>
  <c r="I165"/>
  <c r="H165"/>
  <c r="IW164"/>
  <c r="IV164"/>
  <c r="IT164"/>
  <c r="IS164"/>
  <c r="IQ164"/>
  <c r="IP164"/>
  <c r="IN164"/>
  <c r="IM164"/>
  <c r="IH164"/>
  <c r="IG164"/>
  <c r="IE164"/>
  <c r="ID164"/>
  <c r="HY164"/>
  <c r="HX164"/>
  <c r="HV164"/>
  <c r="HU164"/>
  <c r="HP164"/>
  <c r="HO164"/>
  <c r="HM164"/>
  <c r="HL164"/>
  <c r="HG164"/>
  <c r="HF164"/>
  <c r="HD164"/>
  <c r="HC164"/>
  <c r="GX164"/>
  <c r="GW164"/>
  <c r="GU164"/>
  <c r="GT164"/>
  <c r="GO164"/>
  <c r="GN164"/>
  <c r="GL164"/>
  <c r="GK164"/>
  <c r="GF164"/>
  <c r="GE164"/>
  <c r="GC164"/>
  <c r="GB164"/>
  <c r="FW164"/>
  <c r="FV164"/>
  <c r="FT164"/>
  <c r="FS164"/>
  <c r="FN164"/>
  <c r="FM164"/>
  <c r="FK164"/>
  <c r="FJ164"/>
  <c r="FE164"/>
  <c r="FD164"/>
  <c r="FB164"/>
  <c r="FA164"/>
  <c r="EY164"/>
  <c r="EX164"/>
  <c r="EV164"/>
  <c r="EU164"/>
  <c r="ES164"/>
  <c r="ER164"/>
  <c r="EM164"/>
  <c r="EL164"/>
  <c r="EJ164"/>
  <c r="EI164"/>
  <c r="ED164"/>
  <c r="EC164"/>
  <c r="EA164"/>
  <c r="DZ164"/>
  <c r="DX164"/>
  <c r="DW164"/>
  <c r="DR164"/>
  <c r="DQ164"/>
  <c r="DO164"/>
  <c r="DN164"/>
  <c r="DI164"/>
  <c r="DH164"/>
  <c r="DE164"/>
  <c r="CQ164"/>
  <c r="CP164"/>
  <c r="CN164"/>
  <c r="CM164"/>
  <c r="CI164"/>
  <c r="CG164"/>
  <c r="CF164"/>
  <c r="CD164"/>
  <c r="CC164"/>
  <c r="BX164"/>
  <c r="BW164"/>
  <c r="BU164"/>
  <c r="BT164"/>
  <c r="BO164"/>
  <c r="BN164"/>
  <c r="BL164"/>
  <c r="BK164"/>
  <c r="BF164"/>
  <c r="BE164"/>
  <c r="BC164"/>
  <c r="BB164"/>
  <c r="AW164"/>
  <c r="AV164"/>
  <c r="AT164"/>
  <c r="AS164"/>
  <c r="AN164"/>
  <c r="AM164"/>
  <c r="AK164"/>
  <c r="AJ164"/>
  <c r="AE164"/>
  <c r="AD164"/>
  <c r="AB164"/>
  <c r="AA164"/>
  <c r="W164"/>
  <c r="U164"/>
  <c r="T164"/>
  <c r="R164"/>
  <c r="Q164"/>
  <c r="O164"/>
  <c r="N164"/>
  <c r="L164"/>
  <c r="K164"/>
  <c r="F164"/>
  <c r="E164"/>
  <c r="IR163"/>
  <c r="IO163"/>
  <c r="IK163"/>
  <c r="IJ163"/>
  <c r="II163"/>
  <c r="IF163"/>
  <c r="IB163"/>
  <c r="IA163"/>
  <c r="HZ163"/>
  <c r="HW163"/>
  <c r="HS163"/>
  <c r="HR163"/>
  <c r="HQ163"/>
  <c r="HN163"/>
  <c r="HJ163"/>
  <c r="HI163"/>
  <c r="HA163"/>
  <c r="GZ163"/>
  <c r="GY163"/>
  <c r="GV163"/>
  <c r="GR163"/>
  <c r="GQ163"/>
  <c r="GI163"/>
  <c r="GH163"/>
  <c r="GG163"/>
  <c r="GD163"/>
  <c r="FZ163"/>
  <c r="FY163"/>
  <c r="FQ163"/>
  <c r="FP163"/>
  <c r="FH163"/>
  <c r="FG163"/>
  <c r="FF163"/>
  <c r="FC163"/>
  <c r="EY163"/>
  <c r="EX163"/>
  <c r="EP163"/>
  <c r="EO163"/>
  <c r="EG163"/>
  <c r="EF163"/>
  <c r="DU163"/>
  <c r="DT163"/>
  <c r="DL163"/>
  <c r="DK163"/>
  <c r="DC163"/>
  <c r="DB163"/>
  <c r="DA163"/>
  <c r="CX163"/>
  <c r="CT163"/>
  <c r="CS163"/>
  <c r="CK163"/>
  <c r="CJ163"/>
  <c r="CA163"/>
  <c r="BZ163"/>
  <c r="BR163"/>
  <c r="BQ163"/>
  <c r="AZ163"/>
  <c r="AY163"/>
  <c r="AQ163"/>
  <c r="AP163"/>
  <c r="AH163"/>
  <c r="AG163"/>
  <c r="Y163"/>
  <c r="X163"/>
  <c r="S163"/>
  <c r="P163"/>
  <c r="M163"/>
  <c r="I163"/>
  <c r="H163"/>
  <c r="G163"/>
  <c r="U161" i="3"/>
  <c r="T161"/>
  <c r="P161"/>
  <c r="U160"/>
  <c r="T160"/>
  <c r="P160"/>
  <c r="U159"/>
  <c r="T159"/>
  <c r="P159"/>
  <c r="U158"/>
  <c r="T158"/>
  <c r="P158"/>
  <c r="U157"/>
  <c r="T157"/>
  <c r="P157"/>
  <c r="U156"/>
  <c r="T156"/>
  <c r="P156"/>
  <c r="CD154"/>
  <c r="BX154"/>
  <c r="BR154"/>
  <c r="BO154"/>
  <c r="BL154"/>
  <c r="BI154"/>
  <c r="BC154"/>
  <c r="AZ154"/>
  <c r="AW154"/>
  <c r="AT154"/>
  <c r="AQ154"/>
  <c r="AK154"/>
  <c r="AH154"/>
  <c r="AE154"/>
  <c r="AB154"/>
  <c r="Y154"/>
  <c r="U154"/>
  <c r="T154"/>
  <c r="S154"/>
  <c r="M154"/>
  <c r="J154"/>
  <c r="G154"/>
  <c r="M37" i="1"/>
  <c r="J37"/>
  <c r="IK119" i="2"/>
  <c r="IJ119"/>
  <c r="IB119"/>
  <c r="IA119"/>
  <c r="HS119"/>
  <c r="HR119"/>
  <c r="HJ119"/>
  <c r="HI119"/>
  <c r="HA119"/>
  <c r="GZ119"/>
  <c r="GR119"/>
  <c r="GQ119"/>
  <c r="GI119"/>
  <c r="GH119"/>
  <c r="FZ119"/>
  <c r="FY119"/>
  <c r="FQ119"/>
  <c r="FP119"/>
  <c r="FH119"/>
  <c r="FG119"/>
  <c r="EP119"/>
  <c r="EO119"/>
  <c r="EK119"/>
  <c r="EG119"/>
  <c r="EF119"/>
  <c r="DU119"/>
  <c r="DT119"/>
  <c r="DL119"/>
  <c r="DK119"/>
  <c r="DC119"/>
  <c r="DB119"/>
  <c r="CT119"/>
  <c r="CS119"/>
  <c r="CK119"/>
  <c r="CJ119"/>
  <c r="CA119"/>
  <c r="BZ119"/>
  <c r="BV119"/>
  <c r="BR119"/>
  <c r="BQ119"/>
  <c r="AZ119"/>
  <c r="AY119"/>
  <c r="AQ119"/>
  <c r="AP119"/>
  <c r="AH119"/>
  <c r="AG119"/>
  <c r="Y119"/>
  <c r="X119"/>
  <c r="I119"/>
  <c r="H119"/>
  <c r="IK118"/>
  <c r="IJ118"/>
  <c r="IB118"/>
  <c r="IA118"/>
  <c r="HS118"/>
  <c r="HR118"/>
  <c r="HJ118"/>
  <c r="HI118"/>
  <c r="HA118"/>
  <c r="GZ118"/>
  <c r="GR118"/>
  <c r="GQ118"/>
  <c r="GI118"/>
  <c r="GH118"/>
  <c r="FZ118"/>
  <c r="FY118"/>
  <c r="FQ118"/>
  <c r="FP118"/>
  <c r="FH118"/>
  <c r="FG118"/>
  <c r="EP118"/>
  <c r="EO118"/>
  <c r="EG118"/>
  <c r="EF118"/>
  <c r="DU118"/>
  <c r="DT118"/>
  <c r="DL118"/>
  <c r="DK118"/>
  <c r="DC118"/>
  <c r="DB118"/>
  <c r="CT118"/>
  <c r="CS118"/>
  <c r="CK118"/>
  <c r="CJ118"/>
  <c r="CA118"/>
  <c r="BZ118"/>
  <c r="BV118"/>
  <c r="BR118"/>
  <c r="BQ118"/>
  <c r="AZ118"/>
  <c r="AY118"/>
  <c r="AQ118"/>
  <c r="AP118"/>
  <c r="AH118"/>
  <c r="AG118"/>
  <c r="Y118"/>
  <c r="X118"/>
  <c r="I118"/>
  <c r="H118"/>
  <c r="IK117"/>
  <c r="IJ117"/>
  <c r="IB117"/>
  <c r="IA117"/>
  <c r="HS117"/>
  <c r="HR117"/>
  <c r="HJ117"/>
  <c r="HI117"/>
  <c r="HA117"/>
  <c r="GZ117"/>
  <c r="GR117"/>
  <c r="GQ117"/>
  <c r="GI117"/>
  <c r="GH117"/>
  <c r="FZ117"/>
  <c r="FY117"/>
  <c r="FQ117"/>
  <c r="FP117"/>
  <c r="FH117"/>
  <c r="FG117"/>
  <c r="EP117"/>
  <c r="EO117"/>
  <c r="EG117"/>
  <c r="EF117"/>
  <c r="DU117"/>
  <c r="DT117"/>
  <c r="DL117"/>
  <c r="DK117"/>
  <c r="DC117"/>
  <c r="DB117"/>
  <c r="CT117"/>
  <c r="CS117"/>
  <c r="CK117"/>
  <c r="CJ117"/>
  <c r="CA117"/>
  <c r="BZ117"/>
  <c r="BV117"/>
  <c r="BR117"/>
  <c r="BQ117"/>
  <c r="BP117"/>
  <c r="BM117"/>
  <c r="BI117"/>
  <c r="BH117"/>
  <c r="AZ117"/>
  <c r="AY117"/>
  <c r="AQ117"/>
  <c r="AP117"/>
  <c r="AH117"/>
  <c r="AG117"/>
  <c r="Y117"/>
  <c r="X117"/>
  <c r="I117"/>
  <c r="H117"/>
  <c r="IK116"/>
  <c r="IJ116"/>
  <c r="IB116"/>
  <c r="IA116"/>
  <c r="HS116"/>
  <c r="HR116"/>
  <c r="HJ116"/>
  <c r="HI116"/>
  <c r="HA116"/>
  <c r="GZ116"/>
  <c r="GR116"/>
  <c r="GQ116"/>
  <c r="GI116"/>
  <c r="GH116"/>
  <c r="FZ116"/>
  <c r="FY116"/>
  <c r="FQ116"/>
  <c r="FP116"/>
  <c r="FH116"/>
  <c r="FG116"/>
  <c r="EP116"/>
  <c r="EO116"/>
  <c r="EG116"/>
  <c r="EF116"/>
  <c r="DU116"/>
  <c r="DT116"/>
  <c r="DL116"/>
  <c r="DK116"/>
  <c r="DC116"/>
  <c r="DB116"/>
  <c r="CT116"/>
  <c r="CS116"/>
  <c r="CK116"/>
  <c r="CJ116"/>
  <c r="CA116"/>
  <c r="BZ116"/>
  <c r="BR116"/>
  <c r="BQ116"/>
  <c r="AZ116"/>
  <c r="AY116"/>
  <c r="AQ116"/>
  <c r="AP116"/>
  <c r="AH116"/>
  <c r="AG116"/>
  <c r="Y116"/>
  <c r="X116"/>
  <c r="I116"/>
  <c r="H116"/>
  <c r="IK115"/>
  <c r="IJ115"/>
  <c r="IB115"/>
  <c r="IA115"/>
  <c r="HS115"/>
  <c r="HR115"/>
  <c r="HJ115"/>
  <c r="HI115"/>
  <c r="HA115"/>
  <c r="GZ115"/>
  <c r="GR115"/>
  <c r="GQ115"/>
  <c r="GI115"/>
  <c r="GH115"/>
  <c r="FZ115"/>
  <c r="FY115"/>
  <c r="FQ115"/>
  <c r="FP115"/>
  <c r="FH115"/>
  <c r="FG115"/>
  <c r="EP115"/>
  <c r="EO115"/>
  <c r="EK115"/>
  <c r="EG115"/>
  <c r="EF115"/>
  <c r="DU115"/>
  <c r="DT115"/>
  <c r="DL115"/>
  <c r="DK115"/>
  <c r="DC115"/>
  <c r="DB115"/>
  <c r="CT115"/>
  <c r="CS115"/>
  <c r="CK115"/>
  <c r="CJ115"/>
  <c r="CA115"/>
  <c r="BZ115"/>
  <c r="BR115"/>
  <c r="BQ115"/>
  <c r="BP115"/>
  <c r="BM115"/>
  <c r="BI115"/>
  <c r="BH115"/>
  <c r="AZ115"/>
  <c r="AY115"/>
  <c r="AQ115"/>
  <c r="AP115"/>
  <c r="AH115"/>
  <c r="AG115"/>
  <c r="Y115"/>
  <c r="X115"/>
  <c r="I115"/>
  <c r="H115"/>
  <c r="IW114"/>
  <c r="IV114"/>
  <c r="IT114"/>
  <c r="IS114"/>
  <c r="IQ114"/>
  <c r="IP114"/>
  <c r="IN114"/>
  <c r="IM114"/>
  <c r="IH114"/>
  <c r="IG114"/>
  <c r="IE114"/>
  <c r="ID114"/>
  <c r="HY114"/>
  <c r="HX114"/>
  <c r="HV114"/>
  <c r="HU114"/>
  <c r="HP114"/>
  <c r="HO114"/>
  <c r="HM114"/>
  <c r="HL114"/>
  <c r="HG114"/>
  <c r="HF114"/>
  <c r="HD114"/>
  <c r="HC114"/>
  <c r="GX114"/>
  <c r="GW114"/>
  <c r="GU114"/>
  <c r="GT114"/>
  <c r="GO114"/>
  <c r="GN114"/>
  <c r="GL114"/>
  <c r="GK114"/>
  <c r="GF114"/>
  <c r="GE114"/>
  <c r="GC114"/>
  <c r="GB114"/>
  <c r="FW114"/>
  <c r="FV114"/>
  <c r="FT114"/>
  <c r="FS114"/>
  <c r="FN114"/>
  <c r="FM114"/>
  <c r="FK114"/>
  <c r="FJ114"/>
  <c r="FE114"/>
  <c r="FD114"/>
  <c r="FB114"/>
  <c r="FA114"/>
  <c r="EY114"/>
  <c r="EX114"/>
  <c r="EV114"/>
  <c r="EU114"/>
  <c r="ES114"/>
  <c r="ER114"/>
  <c r="EM114"/>
  <c r="EL114"/>
  <c r="EJ114"/>
  <c r="EI114"/>
  <c r="ED114"/>
  <c r="EC114"/>
  <c r="EA114"/>
  <c r="DZ114"/>
  <c r="DX114"/>
  <c r="DW114"/>
  <c r="DR114"/>
  <c r="DQ114"/>
  <c r="DO114"/>
  <c r="DN114"/>
  <c r="DI114"/>
  <c r="DH114"/>
  <c r="DF114"/>
  <c r="DE114"/>
  <c r="CQ114"/>
  <c r="CP114"/>
  <c r="CN114"/>
  <c r="CM114"/>
  <c r="CG114"/>
  <c r="CD114"/>
  <c r="CC114"/>
  <c r="BX114"/>
  <c r="BW114"/>
  <c r="BU114"/>
  <c r="BT114"/>
  <c r="BO114"/>
  <c r="BN114"/>
  <c r="BL114"/>
  <c r="BK114"/>
  <c r="BF114"/>
  <c r="BE114"/>
  <c r="BC114"/>
  <c r="BB114"/>
  <c r="AW114"/>
  <c r="AV114"/>
  <c r="AT114"/>
  <c r="AS114"/>
  <c r="AN114"/>
  <c r="AM114"/>
  <c r="AK114"/>
  <c r="AJ114"/>
  <c r="AE114"/>
  <c r="AD114"/>
  <c r="AB114"/>
  <c r="AA114"/>
  <c r="U114"/>
  <c r="T114"/>
  <c r="R114"/>
  <c r="Q114"/>
  <c r="O114"/>
  <c r="N114"/>
  <c r="L114"/>
  <c r="K114"/>
  <c r="F114"/>
  <c r="E114"/>
  <c r="IK113"/>
  <c r="IJ113"/>
  <c r="II113"/>
  <c r="IF113"/>
  <c r="IB113"/>
  <c r="IA113"/>
  <c r="HZ113"/>
  <c r="HW113"/>
  <c r="HS113"/>
  <c r="HR113"/>
  <c r="HJ113"/>
  <c r="HI113"/>
  <c r="HA113"/>
  <c r="GZ113"/>
  <c r="GY113"/>
  <c r="GV113"/>
  <c r="GR113"/>
  <c r="GQ113"/>
  <c r="GI113"/>
  <c r="GH113"/>
  <c r="GG113"/>
  <c r="GD113"/>
  <c r="FZ113"/>
  <c r="FY113"/>
  <c r="FQ113"/>
  <c r="FP113"/>
  <c r="FH113"/>
  <c r="FG113"/>
  <c r="FF113"/>
  <c r="FC113"/>
  <c r="EY113"/>
  <c r="EX113"/>
  <c r="EP113"/>
  <c r="EO113"/>
  <c r="EG113"/>
  <c r="EF113"/>
  <c r="DU113"/>
  <c r="DT113"/>
  <c r="DL113"/>
  <c r="DK113"/>
  <c r="DC113"/>
  <c r="DB113"/>
  <c r="CT113"/>
  <c r="CS113"/>
  <c r="CK113"/>
  <c r="CJ113"/>
  <c r="CH113"/>
  <c r="CE113"/>
  <c r="CA113"/>
  <c r="BZ113"/>
  <c r="BR113"/>
  <c r="BQ113"/>
  <c r="AZ113"/>
  <c r="AY113"/>
  <c r="AX113"/>
  <c r="AU113"/>
  <c r="AQ113"/>
  <c r="AP113"/>
  <c r="AH113"/>
  <c r="AG113"/>
  <c r="AF113"/>
  <c r="AC113"/>
  <c r="Y113"/>
  <c r="X113"/>
  <c r="S113"/>
  <c r="P113"/>
  <c r="M113"/>
  <c r="I113"/>
  <c r="H113"/>
  <c r="G113"/>
  <c r="U113" i="3"/>
  <c r="T113"/>
  <c r="P113"/>
  <c r="U112"/>
  <c r="T112"/>
  <c r="P112"/>
  <c r="U111"/>
  <c r="T111"/>
  <c r="P111"/>
  <c r="U110"/>
  <c r="T110"/>
  <c r="P110"/>
  <c r="CR109"/>
  <c r="CQ109"/>
  <c r="CO109"/>
  <c r="CN109"/>
  <c r="CL109"/>
  <c r="CK109"/>
  <c r="CI109"/>
  <c r="CH109"/>
  <c r="CF109"/>
  <c r="CE109"/>
  <c r="CC109"/>
  <c r="CB109"/>
  <c r="BZ109"/>
  <c r="BY109"/>
  <c r="BW109"/>
  <c r="BV109"/>
  <c r="BT109"/>
  <c r="BS109"/>
  <c r="BQ109"/>
  <c r="BP109"/>
  <c r="BN109"/>
  <c r="BM109"/>
  <c r="BK109"/>
  <c r="BJ109"/>
  <c r="BH109"/>
  <c r="BG109"/>
  <c r="BE109"/>
  <c r="BD109"/>
  <c r="BB109"/>
  <c r="BA109"/>
  <c r="AY109"/>
  <c r="AX109"/>
  <c r="AV109"/>
  <c r="AU109"/>
  <c r="AS109"/>
  <c r="AR109"/>
  <c r="AP109"/>
  <c r="AO109"/>
  <c r="AM109"/>
  <c r="AL109"/>
  <c r="AJ109"/>
  <c r="AI109"/>
  <c r="AG109"/>
  <c r="AF109"/>
  <c r="AD109"/>
  <c r="AC109"/>
  <c r="AA109"/>
  <c r="Z109"/>
  <c r="X109"/>
  <c r="W109"/>
  <c r="R109"/>
  <c r="Q109"/>
  <c r="O109"/>
  <c r="N109"/>
  <c r="L109"/>
  <c r="K109"/>
  <c r="I109"/>
  <c r="H109"/>
  <c r="F109"/>
  <c r="E109"/>
  <c r="CM108"/>
  <c r="CD108"/>
  <c r="BX108"/>
  <c r="BR108"/>
  <c r="BO108"/>
  <c r="BL108"/>
  <c r="BI108"/>
  <c r="BC108"/>
  <c r="AZ108"/>
  <c r="AW108"/>
  <c r="AT108"/>
  <c r="AQ108"/>
  <c r="AN108"/>
  <c r="AK108"/>
  <c r="AH108"/>
  <c r="AE108"/>
  <c r="AB108"/>
  <c r="Y108"/>
  <c r="U108"/>
  <c r="T108"/>
  <c r="M108"/>
  <c r="J108"/>
  <c r="G108"/>
  <c r="HJ164" i="2" l="1"/>
  <c r="CJ114"/>
  <c r="CA114"/>
  <c r="AZ114"/>
  <c r="FH164"/>
  <c r="FZ164"/>
  <c r="GR164"/>
  <c r="IB164"/>
  <c r="CK114"/>
  <c r="DU114"/>
  <c r="EO114"/>
  <c r="FG164"/>
  <c r="FY164"/>
  <c r="GQ164"/>
  <c r="X164"/>
  <c r="EH167"/>
  <c r="CB113"/>
  <c r="AH114"/>
  <c r="CT114"/>
  <c r="DL114"/>
  <c r="EG114"/>
  <c r="HS114"/>
  <c r="BJ117"/>
  <c r="IC163"/>
  <c r="HT113"/>
  <c r="BR164"/>
  <c r="I164"/>
  <c r="AH164"/>
  <c r="AZ164"/>
  <c r="HI164"/>
  <c r="H164"/>
  <c r="AG164"/>
  <c r="AY164"/>
  <c r="DC164"/>
  <c r="AP164"/>
  <c r="U109" i="3"/>
  <c r="V154"/>
  <c r="V108"/>
  <c r="P109"/>
  <c r="T109"/>
  <c r="FP114" i="2"/>
  <c r="GH114"/>
  <c r="GZ114"/>
  <c r="HR114"/>
  <c r="IJ114"/>
  <c r="DT114"/>
  <c r="Z113"/>
  <c r="FZ114"/>
  <c r="HR164"/>
  <c r="GI114"/>
  <c r="IK114"/>
  <c r="BR114"/>
  <c r="DC114"/>
  <c r="BM114"/>
  <c r="BI114"/>
  <c r="CU163"/>
  <c r="HK163"/>
  <c r="BQ164"/>
  <c r="X114"/>
  <c r="AP114"/>
  <c r="BH114"/>
  <c r="BQ114"/>
  <c r="DB114"/>
  <c r="EH115"/>
  <c r="FG114"/>
  <c r="FY114"/>
  <c r="GQ114"/>
  <c r="HI114"/>
  <c r="IA114"/>
  <c r="AG114"/>
  <c r="AY114"/>
  <c r="BZ114"/>
  <c r="EF114"/>
  <c r="FH114"/>
  <c r="GR114"/>
  <c r="HJ114"/>
  <c r="IB114"/>
  <c r="J163"/>
  <c r="Y164"/>
  <c r="DB164"/>
  <c r="DT164"/>
  <c r="EO164"/>
  <c r="FP164"/>
  <c r="GH164"/>
  <c r="GZ164"/>
  <c r="IJ164"/>
  <c r="BJ167"/>
  <c r="IC113"/>
  <c r="BV114"/>
  <c r="EP114"/>
  <c r="FQ114"/>
  <c r="HA114"/>
  <c r="IL163"/>
  <c r="BJ164"/>
  <c r="CS164"/>
  <c r="CT164"/>
  <c r="DL164"/>
  <c r="EG164"/>
  <c r="J113"/>
  <c r="BP114"/>
  <c r="Y114"/>
  <c r="AQ114"/>
  <c r="BP164"/>
  <c r="IK164"/>
  <c r="AQ164"/>
  <c r="CK164"/>
  <c r="DU164"/>
  <c r="EP164"/>
  <c r="FQ164"/>
  <c r="GI164"/>
  <c r="HA164"/>
  <c r="HS164"/>
  <c r="EK114"/>
  <c r="HT163"/>
  <c r="BM164"/>
  <c r="CA164"/>
  <c r="CS114"/>
  <c r="DK114"/>
  <c r="BZ164"/>
  <c r="DK164"/>
  <c r="EF164"/>
  <c r="IA164"/>
  <c r="CJ164"/>
  <c r="BJ115"/>
  <c r="BJ114" l="1"/>
  <c r="EH114"/>
  <c r="BS114"/>
  <c r="EH164"/>
  <c r="M56" i="1"/>
  <c r="J56"/>
  <c r="IK172" i="2"/>
  <c r="IJ172"/>
  <c r="II172"/>
  <c r="IF172"/>
  <c r="IB172"/>
  <c r="IA172"/>
  <c r="HZ172"/>
  <c r="HW172"/>
  <c r="HS172"/>
  <c r="HR172"/>
  <c r="HJ172"/>
  <c r="HI172"/>
  <c r="HA172"/>
  <c r="GZ172"/>
  <c r="GY172"/>
  <c r="GV172"/>
  <c r="GR172"/>
  <c r="GQ172"/>
  <c r="GI172"/>
  <c r="GH172"/>
  <c r="GG172"/>
  <c r="GD172"/>
  <c r="FZ172"/>
  <c r="FY172"/>
  <c r="FQ172"/>
  <c r="FP172"/>
  <c r="FH172"/>
  <c r="FG172"/>
  <c r="EX172"/>
  <c r="EO172"/>
  <c r="EK172"/>
  <c r="EG172"/>
  <c r="EF172"/>
  <c r="DU172"/>
  <c r="DT172"/>
  <c r="DC172"/>
  <c r="DB172"/>
  <c r="CT172"/>
  <c r="CS172"/>
  <c r="CK172"/>
  <c r="CJ172"/>
  <c r="CH172"/>
  <c r="CE172"/>
  <c r="CA172"/>
  <c r="BZ172"/>
  <c r="BV172"/>
  <c r="BR172"/>
  <c r="BQ172"/>
  <c r="BP172"/>
  <c r="BM172"/>
  <c r="BI172"/>
  <c r="BH172"/>
  <c r="AZ172"/>
  <c r="AY172"/>
  <c r="AX172"/>
  <c r="AU172"/>
  <c r="AQ172"/>
  <c r="AP172"/>
  <c r="AH172"/>
  <c r="AG172"/>
  <c r="AF172"/>
  <c r="AC172"/>
  <c r="Y172"/>
  <c r="X172"/>
  <c r="S172"/>
  <c r="I172"/>
  <c r="H172"/>
  <c r="J128" i="4"/>
  <c r="G128"/>
  <c r="IC172" i="2" l="1"/>
  <c r="EH172"/>
  <c r="Z172"/>
  <c r="CB172"/>
  <c r="BJ172"/>
  <c r="M57" i="1"/>
  <c r="J57"/>
  <c r="IK173" i="2"/>
  <c r="IJ173"/>
  <c r="IB173"/>
  <c r="IA173"/>
  <c r="HZ173"/>
  <c r="HW173"/>
  <c r="HS173"/>
  <c r="HR173"/>
  <c r="HJ173"/>
  <c r="HI173"/>
  <c r="HA173"/>
  <c r="GZ173"/>
  <c r="GR173"/>
  <c r="GQ173"/>
  <c r="GP173"/>
  <c r="GM173"/>
  <c r="GI173"/>
  <c r="GH173"/>
  <c r="GG173"/>
  <c r="GD173"/>
  <c r="FZ173"/>
  <c r="FY173"/>
  <c r="FQ173"/>
  <c r="FP173"/>
  <c r="FH173"/>
  <c r="FG173"/>
  <c r="EY173"/>
  <c r="EX173"/>
  <c r="EP173"/>
  <c r="EK173"/>
  <c r="EG173"/>
  <c r="EF173"/>
  <c r="DU173"/>
  <c r="DT173"/>
  <c r="DC173"/>
  <c r="DB173"/>
  <c r="CT173"/>
  <c r="CS173"/>
  <c r="CK173"/>
  <c r="CJ173"/>
  <c r="CH173"/>
  <c r="CE173"/>
  <c r="CA173"/>
  <c r="BZ173"/>
  <c r="BY173"/>
  <c r="BR173"/>
  <c r="BQ173"/>
  <c r="BP173"/>
  <c r="BM173"/>
  <c r="BI173"/>
  <c r="BH173"/>
  <c r="AZ173"/>
  <c r="AY173"/>
  <c r="AQ173"/>
  <c r="AP173"/>
  <c r="AH173"/>
  <c r="AG173"/>
  <c r="AF173"/>
  <c r="AC173"/>
  <c r="Y173"/>
  <c r="X173"/>
  <c r="S173"/>
  <c r="I173"/>
  <c r="H173"/>
  <c r="CS165" i="3"/>
  <c r="CP165"/>
  <c r="CM165"/>
  <c r="CD165"/>
  <c r="BX165"/>
  <c r="BR165"/>
  <c r="BO165"/>
  <c r="BL165"/>
  <c r="BI165"/>
  <c r="BC165"/>
  <c r="AZ165"/>
  <c r="AW165"/>
  <c r="AQ165"/>
  <c r="AN165"/>
  <c r="AK165"/>
  <c r="AH165"/>
  <c r="AE165"/>
  <c r="AB165"/>
  <c r="Y165"/>
  <c r="U165"/>
  <c r="T165"/>
  <c r="S165"/>
  <c r="M165"/>
  <c r="J165"/>
  <c r="Z173" i="2" l="1"/>
  <c r="EH173"/>
  <c r="HT173"/>
  <c r="BJ173"/>
  <c r="BS173"/>
  <c r="CB173"/>
  <c r="V165" i="3"/>
  <c r="M22" i="1"/>
  <c r="J22"/>
  <c r="IK56" i="2"/>
  <c r="IJ56"/>
  <c r="IB56"/>
  <c r="IA56"/>
  <c r="HS56"/>
  <c r="HR56"/>
  <c r="HJ56"/>
  <c r="HI56"/>
  <c r="HA56"/>
  <c r="GZ56"/>
  <c r="GR56"/>
  <c r="GQ56"/>
  <c r="GI56"/>
  <c r="GH56"/>
  <c r="FZ56"/>
  <c r="FY56"/>
  <c r="FQ56"/>
  <c r="FP56"/>
  <c r="FH56"/>
  <c r="FG56"/>
  <c r="EP56"/>
  <c r="EO56"/>
  <c r="EG56"/>
  <c r="EF56"/>
  <c r="DU56"/>
  <c r="DT56"/>
  <c r="DL56"/>
  <c r="DK56"/>
  <c r="DC56"/>
  <c r="DB56"/>
  <c r="CT56"/>
  <c r="CS56"/>
  <c r="CK56"/>
  <c r="CJ56"/>
  <c r="CA56"/>
  <c r="BZ56"/>
  <c r="BY56"/>
  <c r="BR56"/>
  <c r="BQ56"/>
  <c r="AZ56"/>
  <c r="AY56"/>
  <c r="AQ56"/>
  <c r="AP56"/>
  <c r="AH56"/>
  <c r="AG56"/>
  <c r="Y56"/>
  <c r="X56"/>
  <c r="I56"/>
  <c r="H56"/>
  <c r="IK55"/>
  <c r="IJ55"/>
  <c r="IB55"/>
  <c r="IA55"/>
  <c r="HS55"/>
  <c r="HR55"/>
  <c r="HJ55"/>
  <c r="HI55"/>
  <c r="HA55"/>
  <c r="GZ55"/>
  <c r="GR55"/>
  <c r="GQ55"/>
  <c r="GI55"/>
  <c r="GH55"/>
  <c r="FZ55"/>
  <c r="FY55"/>
  <c r="FQ55"/>
  <c r="FP55"/>
  <c r="FH55"/>
  <c r="FG55"/>
  <c r="EP55"/>
  <c r="EO55"/>
  <c r="EG55"/>
  <c r="EF55"/>
  <c r="DU55"/>
  <c r="DT55"/>
  <c r="DL55"/>
  <c r="DK55"/>
  <c r="DC55"/>
  <c r="DB55"/>
  <c r="CT55"/>
  <c r="CS55"/>
  <c r="CK55"/>
  <c r="CJ55"/>
  <c r="CA55"/>
  <c r="BZ55"/>
  <c r="BR55"/>
  <c r="BQ55"/>
  <c r="BP55"/>
  <c r="BM55"/>
  <c r="BI55"/>
  <c r="BH55"/>
  <c r="AZ55"/>
  <c r="AY55"/>
  <c r="AQ55"/>
  <c r="AP55"/>
  <c r="AH55"/>
  <c r="AG55"/>
  <c r="Y55"/>
  <c r="X55"/>
  <c r="I55"/>
  <c r="H55"/>
  <c r="IK54"/>
  <c r="IJ54"/>
  <c r="IB54"/>
  <c r="IA54"/>
  <c r="HS54"/>
  <c r="HR54"/>
  <c r="HJ54"/>
  <c r="HI54"/>
  <c r="HA54"/>
  <c r="GZ54"/>
  <c r="GR54"/>
  <c r="GQ54"/>
  <c r="GI54"/>
  <c r="GH54"/>
  <c r="FZ54"/>
  <c r="FY54"/>
  <c r="FQ54"/>
  <c r="FP54"/>
  <c r="FH54"/>
  <c r="FG54"/>
  <c r="EP54"/>
  <c r="EO54"/>
  <c r="EK54"/>
  <c r="EG54"/>
  <c r="EF54"/>
  <c r="DU54"/>
  <c r="DT54"/>
  <c r="DL54"/>
  <c r="DK54"/>
  <c r="DC54"/>
  <c r="DB54"/>
  <c r="CT54"/>
  <c r="CS54"/>
  <c r="CK54"/>
  <c r="CJ54"/>
  <c r="CA54"/>
  <c r="BZ54"/>
  <c r="BR54"/>
  <c r="BQ54"/>
  <c r="BP54"/>
  <c r="BM54"/>
  <c r="BI54"/>
  <c r="BH54"/>
  <c r="AZ54"/>
  <c r="AY54"/>
  <c r="AQ54"/>
  <c r="AP54"/>
  <c r="AH54"/>
  <c r="AG54"/>
  <c r="Y54"/>
  <c r="X54"/>
  <c r="I54"/>
  <c r="H54"/>
  <c r="IK53"/>
  <c r="IJ53"/>
  <c r="IB53"/>
  <c r="IA53"/>
  <c r="HS53"/>
  <c r="HR53"/>
  <c r="HJ53"/>
  <c r="HI53"/>
  <c r="HA53"/>
  <c r="GZ53"/>
  <c r="GR53"/>
  <c r="GQ53"/>
  <c r="GI53"/>
  <c r="GH53"/>
  <c r="FZ53"/>
  <c r="FY53"/>
  <c r="FQ53"/>
  <c r="FP53"/>
  <c r="FH53"/>
  <c r="FG53"/>
  <c r="EP53"/>
  <c r="EO53"/>
  <c r="EG53"/>
  <c r="EF53"/>
  <c r="DU53"/>
  <c r="DT53"/>
  <c r="DL53"/>
  <c r="DK53"/>
  <c r="DC53"/>
  <c r="DB53"/>
  <c r="CT53"/>
  <c r="CS53"/>
  <c r="CK53"/>
  <c r="CJ53"/>
  <c r="CA53"/>
  <c r="BZ53"/>
  <c r="BR53"/>
  <c r="BQ53"/>
  <c r="AZ53"/>
  <c r="AY53"/>
  <c r="AQ53"/>
  <c r="AP53"/>
  <c r="AH53"/>
  <c r="AG53"/>
  <c r="Y53"/>
  <c r="X53"/>
  <c r="I53"/>
  <c r="H53"/>
  <c r="CA52"/>
  <c r="BZ52"/>
  <c r="BV52"/>
  <c r="BR52"/>
  <c r="BQ52"/>
  <c r="IK51"/>
  <c r="IJ51"/>
  <c r="IB51"/>
  <c r="IA51"/>
  <c r="HS51"/>
  <c r="HR51"/>
  <c r="HJ51"/>
  <c r="HI51"/>
  <c r="HA51"/>
  <c r="GZ51"/>
  <c r="GR51"/>
  <c r="GQ51"/>
  <c r="GI51"/>
  <c r="GH51"/>
  <c r="FZ51"/>
  <c r="FY51"/>
  <c r="FQ51"/>
  <c r="FP51"/>
  <c r="FH51"/>
  <c r="FG51"/>
  <c r="EP51"/>
  <c r="EO51"/>
  <c r="EK51"/>
  <c r="EG51"/>
  <c r="EF51"/>
  <c r="DU51"/>
  <c r="DT51"/>
  <c r="DL51"/>
  <c r="DK51"/>
  <c r="DC51"/>
  <c r="DB51"/>
  <c r="CT51"/>
  <c r="CS51"/>
  <c r="CK51"/>
  <c r="CJ51"/>
  <c r="CA51"/>
  <c r="BZ51"/>
  <c r="BR51"/>
  <c r="BQ51"/>
  <c r="AZ51"/>
  <c r="AY51"/>
  <c r="AQ51"/>
  <c r="AP51"/>
  <c r="AH51"/>
  <c r="AG51"/>
  <c r="Y51"/>
  <c r="X51"/>
  <c r="I51"/>
  <c r="H51"/>
  <c r="HS49"/>
  <c r="HR49"/>
  <c r="GG49"/>
  <c r="GD49"/>
  <c r="FZ49"/>
  <c r="FY49"/>
  <c r="EY49"/>
  <c r="EX49"/>
  <c r="DS49"/>
  <c r="DP49"/>
  <c r="DL49"/>
  <c r="DK49"/>
  <c r="DA49"/>
  <c r="CX49"/>
  <c r="CT49"/>
  <c r="CS49"/>
  <c r="CA49"/>
  <c r="BZ49"/>
  <c r="BR49"/>
  <c r="BQ49"/>
  <c r="AF49"/>
  <c r="AC49"/>
  <c r="Y49"/>
  <c r="X49"/>
  <c r="S49"/>
  <c r="P49"/>
  <c r="M49"/>
  <c r="I49"/>
  <c r="H49"/>
  <c r="G49"/>
  <c r="U55" i="3"/>
  <c r="T55"/>
  <c r="P55"/>
  <c r="U54"/>
  <c r="T54"/>
  <c r="P54"/>
  <c r="U53"/>
  <c r="T53"/>
  <c r="P53"/>
  <c r="U52"/>
  <c r="T52"/>
  <c r="P52"/>
  <c r="U51"/>
  <c r="T51"/>
  <c r="P51"/>
  <c r="U50"/>
  <c r="T50"/>
  <c r="P50"/>
  <c r="CS48"/>
  <c r="CD48"/>
  <c r="BX48"/>
  <c r="BR48"/>
  <c r="BO48"/>
  <c r="BL48"/>
  <c r="BI48"/>
  <c r="BC48"/>
  <c r="AZ48"/>
  <c r="AW48"/>
  <c r="AT48"/>
  <c r="AQ48"/>
  <c r="AK48"/>
  <c r="AH48"/>
  <c r="AE48"/>
  <c r="AB48"/>
  <c r="Y48"/>
  <c r="U48"/>
  <c r="T48"/>
  <c r="M48"/>
  <c r="J48"/>
  <c r="G48"/>
  <c r="HT49" i="2" l="1"/>
  <c r="BJ54"/>
  <c r="CU49"/>
  <c r="V48" i="3"/>
  <c r="BJ55" i="2"/>
  <c r="Z49"/>
  <c r="EH54"/>
  <c r="BS56"/>
  <c r="IR171"/>
  <c r="IO171"/>
  <c r="IK171"/>
  <c r="IJ171"/>
  <c r="IB171"/>
  <c r="IA171"/>
  <c r="HZ171"/>
  <c r="HW171"/>
  <c r="HS171"/>
  <c r="HR171"/>
  <c r="HJ171"/>
  <c r="HI171"/>
  <c r="HH171"/>
  <c r="HA171"/>
  <c r="GZ171"/>
  <c r="GR171"/>
  <c r="GQ171"/>
  <c r="GI171"/>
  <c r="GH171"/>
  <c r="GG171"/>
  <c r="GD171"/>
  <c r="FZ171"/>
  <c r="FY171"/>
  <c r="FQ171"/>
  <c r="FP171"/>
  <c r="FH171"/>
  <c r="FG171"/>
  <c r="FF171"/>
  <c r="FC171"/>
  <c r="EY171"/>
  <c r="EX171"/>
  <c r="EP171"/>
  <c r="EK171"/>
  <c r="EG171"/>
  <c r="EF171"/>
  <c r="DU171"/>
  <c r="DT171"/>
  <c r="DS171"/>
  <c r="DP171"/>
  <c r="DL171"/>
  <c r="DK171"/>
  <c r="DC171"/>
  <c r="DB171"/>
  <c r="CT171"/>
  <c r="CS171"/>
  <c r="CK171"/>
  <c r="CJ171"/>
  <c r="CH171"/>
  <c r="CE171"/>
  <c r="CA171"/>
  <c r="BZ171"/>
  <c r="BY171"/>
  <c r="BR171"/>
  <c r="BQ171"/>
  <c r="BP171"/>
  <c r="BM171"/>
  <c r="BI171"/>
  <c r="BH171"/>
  <c r="AZ171"/>
  <c r="AY171"/>
  <c r="AQ171"/>
  <c r="AP171"/>
  <c r="AO171"/>
  <c r="AL171"/>
  <c r="AH171"/>
  <c r="AG171"/>
  <c r="AF171"/>
  <c r="AC171"/>
  <c r="Y171"/>
  <c r="X171"/>
  <c r="I171"/>
  <c r="H171"/>
  <c r="CS163" i="3"/>
  <c r="CM163"/>
  <c r="CJ163"/>
  <c r="CG163"/>
  <c r="CD163"/>
  <c r="CA163"/>
  <c r="BX163"/>
  <c r="BU163"/>
  <c r="BR163"/>
  <c r="BO163"/>
  <c r="BL163"/>
  <c r="BI163"/>
  <c r="BF163"/>
  <c r="BC163"/>
  <c r="AZ163"/>
  <c r="AW163"/>
  <c r="AT163"/>
  <c r="AQ163"/>
  <c r="AN163"/>
  <c r="AK163"/>
  <c r="AH163"/>
  <c r="AE163"/>
  <c r="AB163"/>
  <c r="Y163"/>
  <c r="U163"/>
  <c r="T163"/>
  <c r="S163"/>
  <c r="M163"/>
  <c r="J163"/>
  <c r="M127" i="4"/>
  <c r="G127"/>
  <c r="HB171" i="2" l="1"/>
  <c r="HT171"/>
  <c r="IL171"/>
  <c r="AI171"/>
  <c r="BS171"/>
  <c r="V163" i="3"/>
  <c r="EH171" i="2"/>
  <c r="BJ171"/>
  <c r="Z171"/>
  <c r="DM171"/>
  <c r="CB171"/>
  <c r="M40" i="1"/>
  <c r="J40"/>
  <c r="IK126" i="2"/>
  <c r="IJ126"/>
  <c r="IB126"/>
  <c r="IA126"/>
  <c r="HS126"/>
  <c r="HR126"/>
  <c r="HJ126"/>
  <c r="HI126"/>
  <c r="HA126"/>
  <c r="GZ126"/>
  <c r="GR126"/>
  <c r="GQ126"/>
  <c r="GI126"/>
  <c r="GH126"/>
  <c r="FZ126"/>
  <c r="FY126"/>
  <c r="FQ126"/>
  <c r="FP126"/>
  <c r="FH126"/>
  <c r="FG126"/>
  <c r="EP126"/>
  <c r="EO126"/>
  <c r="EK126"/>
  <c r="EG126"/>
  <c r="EF126"/>
  <c r="DU126"/>
  <c r="DT126"/>
  <c r="DL126"/>
  <c r="DK126"/>
  <c r="DC126"/>
  <c r="DB126"/>
  <c r="CT126"/>
  <c r="CS126"/>
  <c r="CK126"/>
  <c r="CJ126"/>
  <c r="CA126"/>
  <c r="BZ126"/>
  <c r="BV126"/>
  <c r="BR126"/>
  <c r="BQ126"/>
  <c r="BI126"/>
  <c r="BH126"/>
  <c r="AZ126"/>
  <c r="AY126"/>
  <c r="AQ126"/>
  <c r="AP126"/>
  <c r="AH126"/>
  <c r="AG126"/>
  <c r="Y126"/>
  <c r="X126"/>
  <c r="I126"/>
  <c r="H126"/>
  <c r="IK125"/>
  <c r="IJ125"/>
  <c r="IB125"/>
  <c r="IA125"/>
  <c r="HS125"/>
  <c r="HR125"/>
  <c r="HJ125"/>
  <c r="HI125"/>
  <c r="HA125"/>
  <c r="GZ125"/>
  <c r="GR125"/>
  <c r="GQ125"/>
  <c r="GI125"/>
  <c r="GH125"/>
  <c r="FZ125"/>
  <c r="FY125"/>
  <c r="FQ125"/>
  <c r="FP125"/>
  <c r="FH125"/>
  <c r="FG125"/>
  <c r="EP125"/>
  <c r="EO125"/>
  <c r="EK125"/>
  <c r="EG125"/>
  <c r="EF125"/>
  <c r="DU125"/>
  <c r="DT125"/>
  <c r="DL125"/>
  <c r="DK125"/>
  <c r="DC125"/>
  <c r="DB125"/>
  <c r="CT125"/>
  <c r="CS125"/>
  <c r="CK125"/>
  <c r="CJ125"/>
  <c r="CA125"/>
  <c r="BZ125"/>
  <c r="BR125"/>
  <c r="BQ125"/>
  <c r="BI125"/>
  <c r="BH125"/>
  <c r="AZ125"/>
  <c r="AY125"/>
  <c r="AQ125"/>
  <c r="AP125"/>
  <c r="AH125"/>
  <c r="AG125"/>
  <c r="Y125"/>
  <c r="X125"/>
  <c r="I125"/>
  <c r="H125"/>
  <c r="IK124"/>
  <c r="IJ124"/>
  <c r="IB124"/>
  <c r="IA124"/>
  <c r="HS124"/>
  <c r="HR124"/>
  <c r="HJ124"/>
  <c r="HI124"/>
  <c r="HA124"/>
  <c r="GZ124"/>
  <c r="GR124"/>
  <c r="GQ124"/>
  <c r="GI124"/>
  <c r="GH124"/>
  <c r="FZ124"/>
  <c r="FY124"/>
  <c r="FQ124"/>
  <c r="FP124"/>
  <c r="FH124"/>
  <c r="FG124"/>
  <c r="EP124"/>
  <c r="EO124"/>
  <c r="EK124"/>
  <c r="EG124"/>
  <c r="EF124"/>
  <c r="DU124"/>
  <c r="DT124"/>
  <c r="DL124"/>
  <c r="DK124"/>
  <c r="DC124"/>
  <c r="DB124"/>
  <c r="CT124"/>
  <c r="CS124"/>
  <c r="CK124"/>
  <c r="CJ124"/>
  <c r="CA124"/>
  <c r="BZ124"/>
  <c r="BR124"/>
  <c r="BQ124"/>
  <c r="BI124"/>
  <c r="BH124"/>
  <c r="AZ124"/>
  <c r="AY124"/>
  <c r="AQ124"/>
  <c r="AP124"/>
  <c r="AH124"/>
  <c r="AG124"/>
  <c r="Y124"/>
  <c r="X124"/>
  <c r="I124"/>
  <c r="H124"/>
  <c r="IK123"/>
  <c r="IJ123"/>
  <c r="IB123"/>
  <c r="IA123"/>
  <c r="HS123"/>
  <c r="HR123"/>
  <c r="HJ123"/>
  <c r="HI123"/>
  <c r="HH123"/>
  <c r="HA123"/>
  <c r="GZ123"/>
  <c r="GR123"/>
  <c r="GQ123"/>
  <c r="GI123"/>
  <c r="GH123"/>
  <c r="FZ123"/>
  <c r="FY123"/>
  <c r="FQ123"/>
  <c r="FP123"/>
  <c r="FH123"/>
  <c r="FG123"/>
  <c r="EP123"/>
  <c r="EO123"/>
  <c r="EK123"/>
  <c r="EG123"/>
  <c r="EF123"/>
  <c r="DU123"/>
  <c r="DT123"/>
  <c r="DL123"/>
  <c r="DK123"/>
  <c r="DC123"/>
  <c r="DB123"/>
  <c r="CT123"/>
  <c r="CS123"/>
  <c r="CK123"/>
  <c r="CJ123"/>
  <c r="CA123"/>
  <c r="BZ123"/>
  <c r="BV123"/>
  <c r="BR123"/>
  <c r="BQ123"/>
  <c r="BP123"/>
  <c r="BM123"/>
  <c r="BI123"/>
  <c r="BH123"/>
  <c r="AZ123"/>
  <c r="AY123"/>
  <c r="AQ123"/>
  <c r="AP123"/>
  <c r="AH123"/>
  <c r="AG123"/>
  <c r="Y123"/>
  <c r="X123"/>
  <c r="I123"/>
  <c r="H123"/>
  <c r="IK121"/>
  <c r="IJ121"/>
  <c r="IB121"/>
  <c r="IA121"/>
  <c r="HS121"/>
  <c r="HR121"/>
  <c r="HJ121"/>
  <c r="HI121"/>
  <c r="HA121"/>
  <c r="GZ121"/>
  <c r="GR121"/>
  <c r="GQ121"/>
  <c r="GI121"/>
  <c r="GH121"/>
  <c r="FZ121"/>
  <c r="FY121"/>
  <c r="FQ121"/>
  <c r="FP121"/>
  <c r="FH121"/>
  <c r="FG121"/>
  <c r="EY121"/>
  <c r="EX121"/>
  <c r="EP121"/>
  <c r="EO121"/>
  <c r="EG121"/>
  <c r="EF121"/>
  <c r="DU121"/>
  <c r="DT121"/>
  <c r="DL121"/>
  <c r="DK121"/>
  <c r="DC121"/>
  <c r="DB121"/>
  <c r="CT121"/>
  <c r="CS121"/>
  <c r="CK121"/>
  <c r="CJ121"/>
  <c r="CA121"/>
  <c r="BZ121"/>
  <c r="BR121"/>
  <c r="BQ121"/>
  <c r="BI121"/>
  <c r="BH121"/>
  <c r="AZ121"/>
  <c r="AY121"/>
  <c r="AX121"/>
  <c r="AU121"/>
  <c r="AQ121"/>
  <c r="AP121"/>
  <c r="AH121"/>
  <c r="AG121"/>
  <c r="AF121"/>
  <c r="AC121"/>
  <c r="Y121"/>
  <c r="X121"/>
  <c r="S121"/>
  <c r="P121"/>
  <c r="I121"/>
  <c r="H121"/>
  <c r="U119" i="3"/>
  <c r="T119"/>
  <c r="P119"/>
  <c r="U118"/>
  <c r="T118"/>
  <c r="P118"/>
  <c r="U117"/>
  <c r="T117"/>
  <c r="P117"/>
  <c r="CS115"/>
  <c r="CP115"/>
  <c r="CM115"/>
  <c r="CD115"/>
  <c r="BX115"/>
  <c r="BR115"/>
  <c r="BO115"/>
  <c r="BL115"/>
  <c r="BI115"/>
  <c r="BC115"/>
  <c r="AZ115"/>
  <c r="AW115"/>
  <c r="AT115"/>
  <c r="AQ115"/>
  <c r="AK115"/>
  <c r="AH115"/>
  <c r="AE115"/>
  <c r="AB115"/>
  <c r="Y115"/>
  <c r="U115"/>
  <c r="V115" s="1"/>
  <c r="T115"/>
  <c r="S115"/>
  <c r="M115"/>
  <c r="J115"/>
  <c r="G115"/>
  <c r="HT121" i="2" l="1"/>
  <c r="HK121"/>
  <c r="IC121"/>
  <c r="FR121"/>
  <c r="M16" i="1"/>
  <c r="J16"/>
  <c r="II24" i="2"/>
  <c r="IF24"/>
  <c r="IB24"/>
  <c r="IA24"/>
  <c r="HZ24"/>
  <c r="HW24"/>
  <c r="HS24"/>
  <c r="HR24"/>
  <c r="HJ24"/>
  <c r="HI24"/>
  <c r="HA24"/>
  <c r="GZ24"/>
  <c r="GY24"/>
  <c r="GV24"/>
  <c r="GR24"/>
  <c r="GQ24"/>
  <c r="GI24"/>
  <c r="GH24"/>
  <c r="GG24"/>
  <c r="GD24"/>
  <c r="FZ24"/>
  <c r="FY24"/>
  <c r="FQ24"/>
  <c r="FP24"/>
  <c r="FH24"/>
  <c r="FG24"/>
  <c r="FF24"/>
  <c r="FC24"/>
  <c r="EY24"/>
  <c r="EX24"/>
  <c r="EP24"/>
  <c r="EO24"/>
  <c r="EK24"/>
  <c r="EG24"/>
  <c r="EF24"/>
  <c r="DU24"/>
  <c r="DT24"/>
  <c r="DL24"/>
  <c r="DK24"/>
  <c r="DC24"/>
  <c r="DB24"/>
  <c r="CT24"/>
  <c r="CS24"/>
  <c r="CK24"/>
  <c r="CJ24"/>
  <c r="CA24"/>
  <c r="BZ24"/>
  <c r="BR24"/>
  <c r="BQ24"/>
  <c r="BI24"/>
  <c r="BH24"/>
  <c r="AZ24"/>
  <c r="AY24"/>
  <c r="AX24"/>
  <c r="AU24"/>
  <c r="AQ24"/>
  <c r="AP24"/>
  <c r="AF24"/>
  <c r="AC24"/>
  <c r="Y24"/>
  <c r="X24"/>
  <c r="P24"/>
  <c r="M24"/>
  <c r="I24"/>
  <c r="H24"/>
  <c r="U34" i="3"/>
  <c r="T34"/>
  <c r="P34"/>
  <c r="U33"/>
  <c r="T33"/>
  <c r="P33"/>
  <c r="U32"/>
  <c r="T32"/>
  <c r="P32"/>
  <c r="U31"/>
  <c r="T31"/>
  <c r="P31"/>
  <c r="U30"/>
  <c r="T30"/>
  <c r="P30"/>
  <c r="U29"/>
  <c r="T29"/>
  <c r="P29"/>
  <c r="U28"/>
  <c r="T28"/>
  <c r="P28"/>
  <c r="U27"/>
  <c r="T27"/>
  <c r="P27"/>
  <c r="U26"/>
  <c r="T26"/>
  <c r="P26"/>
  <c r="U25"/>
  <c r="T25"/>
  <c r="P25"/>
  <c r="CS23"/>
  <c r="CP23"/>
  <c r="CM23"/>
  <c r="CD23"/>
  <c r="BX23"/>
  <c r="BR23"/>
  <c r="BO23"/>
  <c r="BL23"/>
  <c r="BI23"/>
  <c r="BC23"/>
  <c r="AZ23"/>
  <c r="AW23"/>
  <c r="AT23"/>
  <c r="AQ23"/>
  <c r="AN23"/>
  <c r="AK23"/>
  <c r="AH23"/>
  <c r="AE23"/>
  <c r="AB23"/>
  <c r="Y23"/>
  <c r="U23"/>
  <c r="V23" s="1"/>
  <c r="T23"/>
  <c r="S23"/>
  <c r="M23"/>
  <c r="J23"/>
  <c r="G23"/>
  <c r="IC24" i="2" l="1"/>
  <c r="Z24"/>
  <c r="HT24"/>
  <c r="M46" i="1"/>
  <c r="J46"/>
  <c r="IK150" i="2"/>
  <c r="IJ150"/>
  <c r="IB150"/>
  <c r="IA150"/>
  <c r="HS150"/>
  <c r="HR150"/>
  <c r="HJ150"/>
  <c r="HI150"/>
  <c r="HA150"/>
  <c r="GZ150"/>
  <c r="GR150"/>
  <c r="GQ150"/>
  <c r="GI150"/>
  <c r="GH150"/>
  <c r="FZ150"/>
  <c r="FY150"/>
  <c r="FQ150"/>
  <c r="FP150"/>
  <c r="FH150"/>
  <c r="FG150"/>
  <c r="EP150"/>
  <c r="EO150"/>
  <c r="EG150"/>
  <c r="EF150"/>
  <c r="DU150"/>
  <c r="DT150"/>
  <c r="DL150"/>
  <c r="DK150"/>
  <c r="DC150"/>
  <c r="DB150"/>
  <c r="CT150"/>
  <c r="CS150"/>
  <c r="CK150"/>
  <c r="CJ150"/>
  <c r="CA150"/>
  <c r="BZ150"/>
  <c r="BR150"/>
  <c r="BQ150"/>
  <c r="AZ150"/>
  <c r="AY150"/>
  <c r="AQ150"/>
  <c r="AP150"/>
  <c r="AH150"/>
  <c r="AG150"/>
  <c r="Y150"/>
  <c r="X150"/>
  <c r="I150"/>
  <c r="H150"/>
  <c r="CA149"/>
  <c r="BZ149"/>
  <c r="BR149"/>
  <c r="BQ149"/>
  <c r="IK148"/>
  <c r="IJ148"/>
  <c r="IB148"/>
  <c r="IA148"/>
  <c r="HS148"/>
  <c r="HR148"/>
  <c r="HJ148"/>
  <c r="HI148"/>
  <c r="HA148"/>
  <c r="GZ148"/>
  <c r="GR148"/>
  <c r="GQ148"/>
  <c r="GI148"/>
  <c r="GH148"/>
  <c r="FZ148"/>
  <c r="FY148"/>
  <c r="FQ148"/>
  <c r="FP148"/>
  <c r="FH148"/>
  <c r="FG148"/>
  <c r="EP148"/>
  <c r="EO148"/>
  <c r="EG148"/>
  <c r="EF148"/>
  <c r="DU148"/>
  <c r="DT148"/>
  <c r="DL148"/>
  <c r="DK148"/>
  <c r="DC148"/>
  <c r="DB148"/>
  <c r="CT148"/>
  <c r="CS148"/>
  <c r="CK148"/>
  <c r="CJ148"/>
  <c r="CA148"/>
  <c r="BZ148"/>
  <c r="BV148"/>
  <c r="BR148"/>
  <c r="BQ148"/>
  <c r="AZ148"/>
  <c r="AY148"/>
  <c r="AQ148"/>
  <c r="AP148"/>
  <c r="AH148"/>
  <c r="AG148"/>
  <c r="Y148"/>
  <c r="X148"/>
  <c r="I148"/>
  <c r="H148"/>
  <c r="IK147"/>
  <c r="IJ147"/>
  <c r="IB147"/>
  <c r="IA147"/>
  <c r="HS147"/>
  <c r="HR147"/>
  <c r="HJ147"/>
  <c r="HI147"/>
  <c r="HA147"/>
  <c r="GZ147"/>
  <c r="GR147"/>
  <c r="GQ147"/>
  <c r="GI147"/>
  <c r="GH147"/>
  <c r="FZ147"/>
  <c r="FY147"/>
  <c r="FQ147"/>
  <c r="FP147"/>
  <c r="FH147"/>
  <c r="FG147"/>
  <c r="EP147"/>
  <c r="EO147"/>
  <c r="EG147"/>
  <c r="EF147"/>
  <c r="DU147"/>
  <c r="DT147"/>
  <c r="DL147"/>
  <c r="DK147"/>
  <c r="DC147"/>
  <c r="DB147"/>
  <c r="CT147"/>
  <c r="CS147"/>
  <c r="CK147"/>
  <c r="CJ147"/>
  <c r="CA147"/>
  <c r="BZ147"/>
  <c r="BV147"/>
  <c r="BR147"/>
  <c r="BQ147"/>
  <c r="BP147"/>
  <c r="BM147"/>
  <c r="BI147"/>
  <c r="BH147"/>
  <c r="BG147"/>
  <c r="BD147"/>
  <c r="AZ147"/>
  <c r="AY147"/>
  <c r="AQ147"/>
  <c r="AP147"/>
  <c r="AH147"/>
  <c r="AG147"/>
  <c r="Y147"/>
  <c r="X147"/>
  <c r="I147"/>
  <c r="H147"/>
  <c r="IK146"/>
  <c r="IJ146"/>
  <c r="IB146"/>
  <c r="IA146"/>
  <c r="HS146"/>
  <c r="HR146"/>
  <c r="HJ146"/>
  <c r="HI146"/>
  <c r="HA146"/>
  <c r="GZ146"/>
  <c r="GR146"/>
  <c r="GQ146"/>
  <c r="GI146"/>
  <c r="GH146"/>
  <c r="FZ146"/>
  <c r="FY146"/>
  <c r="FQ146"/>
  <c r="FP146"/>
  <c r="FH146"/>
  <c r="FG146"/>
  <c r="EP146"/>
  <c r="EO146"/>
  <c r="EG146"/>
  <c r="EF146"/>
  <c r="DU146"/>
  <c r="DT146"/>
  <c r="DL146"/>
  <c r="DK146"/>
  <c r="DC146"/>
  <c r="DB146"/>
  <c r="CT146"/>
  <c r="CS146"/>
  <c r="CK146"/>
  <c r="CJ146"/>
  <c r="CA146"/>
  <c r="BZ146"/>
  <c r="BV146"/>
  <c r="BR146"/>
  <c r="BQ146"/>
  <c r="AZ146"/>
  <c r="AY146"/>
  <c r="AQ146"/>
  <c r="AP146"/>
  <c r="AH146"/>
  <c r="AG146"/>
  <c r="Y146"/>
  <c r="X146"/>
  <c r="I146"/>
  <c r="H146"/>
  <c r="CA145"/>
  <c r="BZ145"/>
  <c r="BR145"/>
  <c r="BQ145"/>
  <c r="IK144"/>
  <c r="IJ144"/>
  <c r="IB144"/>
  <c r="IA144"/>
  <c r="HS144"/>
  <c r="HR144"/>
  <c r="HJ144"/>
  <c r="HI144"/>
  <c r="HA144"/>
  <c r="GZ144"/>
  <c r="GR144"/>
  <c r="GQ144"/>
  <c r="GI144"/>
  <c r="GH144"/>
  <c r="FZ144"/>
  <c r="FY144"/>
  <c r="FQ144"/>
  <c r="FP144"/>
  <c r="FH144"/>
  <c r="FG144"/>
  <c r="EP144"/>
  <c r="EO144"/>
  <c r="EG144"/>
  <c r="EF144"/>
  <c r="DU144"/>
  <c r="DT144"/>
  <c r="DL144"/>
  <c r="DK144"/>
  <c r="DC144"/>
  <c r="DB144"/>
  <c r="CT144"/>
  <c r="CS144"/>
  <c r="CK144"/>
  <c r="CJ144"/>
  <c r="CA144"/>
  <c r="BZ144"/>
  <c r="BV144"/>
  <c r="BR144"/>
  <c r="BQ144"/>
  <c r="AZ144"/>
  <c r="AY144"/>
  <c r="AQ144"/>
  <c r="AP144"/>
  <c r="AH144"/>
  <c r="AG144"/>
  <c r="Y144"/>
  <c r="X144"/>
  <c r="I144"/>
  <c r="H144"/>
  <c r="IK143"/>
  <c r="IJ143"/>
  <c r="IB143"/>
  <c r="IA143"/>
  <c r="HS143"/>
  <c r="HR143"/>
  <c r="HJ143"/>
  <c r="HI143"/>
  <c r="HA143"/>
  <c r="GZ143"/>
  <c r="GR143"/>
  <c r="GQ143"/>
  <c r="GI143"/>
  <c r="GH143"/>
  <c r="FZ143"/>
  <c r="FY143"/>
  <c r="FQ143"/>
  <c r="FP143"/>
  <c r="FH143"/>
  <c r="FG143"/>
  <c r="EP143"/>
  <c r="EO143"/>
  <c r="EK143"/>
  <c r="EG143"/>
  <c r="EF143"/>
  <c r="DU143"/>
  <c r="DT143"/>
  <c r="DL143"/>
  <c r="DK143"/>
  <c r="DC143"/>
  <c r="DB143"/>
  <c r="CT143"/>
  <c r="CS143"/>
  <c r="CK143"/>
  <c r="CJ143"/>
  <c r="CA143"/>
  <c r="BZ143"/>
  <c r="BV143"/>
  <c r="BR143"/>
  <c r="BQ143"/>
  <c r="BP143"/>
  <c r="BM143"/>
  <c r="BI143"/>
  <c r="BH143"/>
  <c r="AZ143"/>
  <c r="AY143"/>
  <c r="AQ143"/>
  <c r="AP143"/>
  <c r="AH143"/>
  <c r="AG143"/>
  <c r="Y143"/>
  <c r="X143"/>
  <c r="I143"/>
  <c r="H143"/>
  <c r="IK142"/>
  <c r="IJ142"/>
  <c r="IB142"/>
  <c r="IA142"/>
  <c r="HS142"/>
  <c r="HR142"/>
  <c r="HJ142"/>
  <c r="HI142"/>
  <c r="HA142"/>
  <c r="GZ142"/>
  <c r="GR142"/>
  <c r="GQ142"/>
  <c r="GI142"/>
  <c r="GH142"/>
  <c r="FZ142"/>
  <c r="FY142"/>
  <c r="FQ142"/>
  <c r="FP142"/>
  <c r="FH142"/>
  <c r="FG142"/>
  <c r="EP142"/>
  <c r="EO142"/>
  <c r="EG142"/>
  <c r="EF142"/>
  <c r="DU142"/>
  <c r="DT142"/>
  <c r="DL142"/>
  <c r="DK142"/>
  <c r="DC142"/>
  <c r="DB142"/>
  <c r="CT142"/>
  <c r="CS142"/>
  <c r="CK142"/>
  <c r="CJ142"/>
  <c r="CA142"/>
  <c r="BZ142"/>
  <c r="BR142"/>
  <c r="BQ142"/>
  <c r="AZ142"/>
  <c r="AY142"/>
  <c r="AQ142"/>
  <c r="AP142"/>
  <c r="AH142"/>
  <c r="AG142"/>
  <c r="Y142"/>
  <c r="X142"/>
  <c r="I142"/>
  <c r="H142"/>
  <c r="IK140"/>
  <c r="IJ140"/>
  <c r="II140"/>
  <c r="IF140"/>
  <c r="IB140"/>
  <c r="IA140"/>
  <c r="HZ140"/>
  <c r="HW140"/>
  <c r="HS140"/>
  <c r="HR140"/>
  <c r="HJ140"/>
  <c r="HI140"/>
  <c r="HA140"/>
  <c r="GZ140"/>
  <c r="GY140"/>
  <c r="GV140"/>
  <c r="GR140"/>
  <c r="GQ140"/>
  <c r="GI140"/>
  <c r="GH140"/>
  <c r="GG140"/>
  <c r="GD140"/>
  <c r="FZ140"/>
  <c r="FY140"/>
  <c r="FQ140"/>
  <c r="FP140"/>
  <c r="FH140"/>
  <c r="FG140"/>
  <c r="FF140"/>
  <c r="FC140"/>
  <c r="EY140"/>
  <c r="EX140"/>
  <c r="EP140"/>
  <c r="EO140"/>
  <c r="EG140"/>
  <c r="EF140"/>
  <c r="DU140"/>
  <c r="DT140"/>
  <c r="DL140"/>
  <c r="DK140"/>
  <c r="DC140"/>
  <c r="DB140"/>
  <c r="CT140"/>
  <c r="CS140"/>
  <c r="CK140"/>
  <c r="CJ140"/>
  <c r="CH140"/>
  <c r="CE140"/>
  <c r="CA140"/>
  <c r="BZ140"/>
  <c r="BR140"/>
  <c r="BQ140"/>
  <c r="BG140"/>
  <c r="BD140"/>
  <c r="AZ140"/>
  <c r="AY140"/>
  <c r="AX140"/>
  <c r="AU140"/>
  <c r="AQ140"/>
  <c r="AP140"/>
  <c r="AH140"/>
  <c r="AG140"/>
  <c r="AF140"/>
  <c r="AC140"/>
  <c r="Y140"/>
  <c r="X140"/>
  <c r="S140"/>
  <c r="P140"/>
  <c r="M140"/>
  <c r="I140"/>
  <c r="H140"/>
  <c r="G140"/>
  <c r="U142" i="3"/>
  <c r="T142"/>
  <c r="P142"/>
  <c r="U141"/>
  <c r="T141"/>
  <c r="P141"/>
  <c r="U140"/>
  <c r="T140"/>
  <c r="P140"/>
  <c r="U139"/>
  <c r="T139"/>
  <c r="P139"/>
  <c r="U138"/>
  <c r="T138"/>
  <c r="P138"/>
  <c r="U137"/>
  <c r="T137"/>
  <c r="P137"/>
  <c r="U136"/>
  <c r="T136"/>
  <c r="P136"/>
  <c r="U135"/>
  <c r="T135"/>
  <c r="P135"/>
  <c r="CM133"/>
  <c r="CD133"/>
  <c r="BX133"/>
  <c r="BR133"/>
  <c r="BO133"/>
  <c r="BL133"/>
  <c r="BI133"/>
  <c r="BC133"/>
  <c r="AZ133"/>
  <c r="AW133"/>
  <c r="AT133"/>
  <c r="AQ133"/>
  <c r="AN133"/>
  <c r="AK133"/>
  <c r="AH133"/>
  <c r="AE133"/>
  <c r="U133"/>
  <c r="T133"/>
  <c r="S133"/>
  <c r="M133"/>
  <c r="J133"/>
  <c r="G133"/>
  <c r="BS147" i="2" l="1"/>
  <c r="CB140"/>
  <c r="HT140"/>
  <c r="BS143"/>
  <c r="BA140"/>
  <c r="BJ143"/>
  <c r="J140"/>
  <c r="IC140"/>
  <c r="Z140"/>
  <c r="BJ147"/>
  <c r="M13" i="1"/>
  <c r="J13"/>
  <c r="IK22" i="2"/>
  <c r="IJ22"/>
  <c r="IB22"/>
  <c r="IA22"/>
  <c r="HS22"/>
  <c r="HR22"/>
  <c r="HJ22"/>
  <c r="HI22"/>
  <c r="HA22"/>
  <c r="GZ22"/>
  <c r="GR22"/>
  <c r="GQ22"/>
  <c r="GI22"/>
  <c r="GH22"/>
  <c r="FZ22"/>
  <c r="FY22"/>
  <c r="FQ22"/>
  <c r="FP22"/>
  <c r="FH22"/>
  <c r="FG22"/>
  <c r="EP22"/>
  <c r="EO22"/>
  <c r="EK22"/>
  <c r="EG22"/>
  <c r="EF22"/>
  <c r="DU22"/>
  <c r="DT22"/>
  <c r="DL22"/>
  <c r="DK22"/>
  <c r="DC22"/>
  <c r="DB22"/>
  <c r="CT22"/>
  <c r="CS22"/>
  <c r="CK22"/>
  <c r="CJ22"/>
  <c r="CA22"/>
  <c r="BZ22"/>
  <c r="BV22"/>
  <c r="BR22"/>
  <c r="BQ22"/>
  <c r="BP22"/>
  <c r="BM22"/>
  <c r="BI22"/>
  <c r="BH22"/>
  <c r="AZ22"/>
  <c r="AY22"/>
  <c r="AQ22"/>
  <c r="AP22"/>
  <c r="AH22"/>
  <c r="AG22"/>
  <c r="Y22"/>
  <c r="I22"/>
  <c r="H22"/>
  <c r="IK21"/>
  <c r="IJ21"/>
  <c r="IB21"/>
  <c r="IA21"/>
  <c r="HS21"/>
  <c r="HR21"/>
  <c r="HJ21"/>
  <c r="HI21"/>
  <c r="HA21"/>
  <c r="GZ21"/>
  <c r="GR21"/>
  <c r="GQ21"/>
  <c r="GI21"/>
  <c r="GH21"/>
  <c r="FZ21"/>
  <c r="FY21"/>
  <c r="FQ21"/>
  <c r="FP21"/>
  <c r="FH21"/>
  <c r="FG21"/>
  <c r="EP21"/>
  <c r="EO21"/>
  <c r="EK21"/>
  <c r="EG21"/>
  <c r="EF21"/>
  <c r="DU21"/>
  <c r="DT21"/>
  <c r="DL21"/>
  <c r="DK21"/>
  <c r="DC21"/>
  <c r="DB21"/>
  <c r="CT21"/>
  <c r="CS21"/>
  <c r="CK21"/>
  <c r="CJ21"/>
  <c r="CA21"/>
  <c r="BZ21"/>
  <c r="BR21"/>
  <c r="BQ21"/>
  <c r="BP21"/>
  <c r="BM21"/>
  <c r="BI21"/>
  <c r="BH21"/>
  <c r="AZ21"/>
  <c r="AY21"/>
  <c r="AQ21"/>
  <c r="AP21"/>
  <c r="AH21"/>
  <c r="AG21"/>
  <c r="Y21"/>
  <c r="X21"/>
  <c r="I21"/>
  <c r="H21"/>
  <c r="IK20"/>
  <c r="IJ20"/>
  <c r="IB20"/>
  <c r="IA20"/>
  <c r="HS20"/>
  <c r="HR20"/>
  <c r="HJ20"/>
  <c r="HI20"/>
  <c r="HA20"/>
  <c r="GZ20"/>
  <c r="GR20"/>
  <c r="GQ20"/>
  <c r="GI20"/>
  <c r="GH20"/>
  <c r="FZ20"/>
  <c r="FY20"/>
  <c r="FQ20"/>
  <c r="FP20"/>
  <c r="FH20"/>
  <c r="FG20"/>
  <c r="EP20"/>
  <c r="EO20"/>
  <c r="EK20"/>
  <c r="EG20"/>
  <c r="EF20"/>
  <c r="DU20"/>
  <c r="DT20"/>
  <c r="DL20"/>
  <c r="DK20"/>
  <c r="DC20"/>
  <c r="DB20"/>
  <c r="CT20"/>
  <c r="CS20"/>
  <c r="CK20"/>
  <c r="CJ20"/>
  <c r="CA20"/>
  <c r="BZ20"/>
  <c r="BR20"/>
  <c r="BQ20"/>
  <c r="AZ20"/>
  <c r="AY20"/>
  <c r="AQ20"/>
  <c r="AP20"/>
  <c r="AH20"/>
  <c r="AG20"/>
  <c r="Y20"/>
  <c r="X20"/>
  <c r="I20"/>
  <c r="H20"/>
  <c r="IK19"/>
  <c r="IJ19"/>
  <c r="IB19"/>
  <c r="IA19"/>
  <c r="HS19"/>
  <c r="HR19"/>
  <c r="HJ19"/>
  <c r="HI19"/>
  <c r="HA19"/>
  <c r="GZ19"/>
  <c r="GR19"/>
  <c r="GQ19"/>
  <c r="GI19"/>
  <c r="GH19"/>
  <c r="FZ19"/>
  <c r="FY19"/>
  <c r="FQ19"/>
  <c r="FP19"/>
  <c r="FH19"/>
  <c r="FG19"/>
  <c r="EP19"/>
  <c r="EO19"/>
  <c r="EK19"/>
  <c r="EG19"/>
  <c r="EF19"/>
  <c r="DU19"/>
  <c r="DT19"/>
  <c r="DL19"/>
  <c r="DK19"/>
  <c r="DC19"/>
  <c r="DB19"/>
  <c r="CT19"/>
  <c r="CS19"/>
  <c r="CK19"/>
  <c r="CJ19"/>
  <c r="CA19"/>
  <c r="BZ19"/>
  <c r="BR19"/>
  <c r="BQ19"/>
  <c r="AZ19"/>
  <c r="AY19"/>
  <c r="AQ19"/>
  <c r="AP19"/>
  <c r="AH19"/>
  <c r="AG19"/>
  <c r="Y19"/>
  <c r="X19"/>
  <c r="I19"/>
  <c r="H19"/>
  <c r="IK18"/>
  <c r="IJ18"/>
  <c r="IB18"/>
  <c r="IA18"/>
  <c r="HS18"/>
  <c r="HR18"/>
  <c r="HJ18"/>
  <c r="HI18"/>
  <c r="HA18"/>
  <c r="GZ18"/>
  <c r="GR18"/>
  <c r="GQ18"/>
  <c r="GI18"/>
  <c r="GH18"/>
  <c r="FZ18"/>
  <c r="FY18"/>
  <c r="FQ18"/>
  <c r="FP18"/>
  <c r="FH18"/>
  <c r="FG18"/>
  <c r="EP18"/>
  <c r="EO18"/>
  <c r="EG18"/>
  <c r="EF18"/>
  <c r="DU18"/>
  <c r="DT18"/>
  <c r="DL18"/>
  <c r="DK18"/>
  <c r="DC18"/>
  <c r="DB18"/>
  <c r="CT18"/>
  <c r="CS18"/>
  <c r="CK18"/>
  <c r="CJ18"/>
  <c r="CA18"/>
  <c r="BZ18"/>
  <c r="BR18"/>
  <c r="BQ18"/>
  <c r="AZ18"/>
  <c r="AY18"/>
  <c r="AQ18"/>
  <c r="AP18"/>
  <c r="AH18"/>
  <c r="AG18"/>
  <c r="Y18"/>
  <c r="X18"/>
  <c r="I18"/>
  <c r="H18"/>
  <c r="IK17"/>
  <c r="IJ17"/>
  <c r="IB17"/>
  <c r="IA17"/>
  <c r="HS17"/>
  <c r="HR17"/>
  <c r="HJ17"/>
  <c r="HI17"/>
  <c r="HA17"/>
  <c r="GZ17"/>
  <c r="GR17"/>
  <c r="GQ17"/>
  <c r="GI17"/>
  <c r="GH17"/>
  <c r="FZ17"/>
  <c r="FY17"/>
  <c r="FQ17"/>
  <c r="FP17"/>
  <c r="FH17"/>
  <c r="FG17"/>
  <c r="EP17"/>
  <c r="EO17"/>
  <c r="EK17"/>
  <c r="EG17"/>
  <c r="EF17"/>
  <c r="DU17"/>
  <c r="DT17"/>
  <c r="DL17"/>
  <c r="DK17"/>
  <c r="DC17"/>
  <c r="DB17"/>
  <c r="CT17"/>
  <c r="CS17"/>
  <c r="CK17"/>
  <c r="CJ17"/>
  <c r="CA17"/>
  <c r="BZ17"/>
  <c r="BR17"/>
  <c r="BQ17"/>
  <c r="AZ17"/>
  <c r="AY17"/>
  <c r="AQ17"/>
  <c r="AP17"/>
  <c r="AH17"/>
  <c r="AG17"/>
  <c r="Y17"/>
  <c r="X17"/>
  <c r="I17"/>
  <c r="H17"/>
  <c r="IK16"/>
  <c r="IJ16"/>
  <c r="IB16"/>
  <c r="IA16"/>
  <c r="HS16"/>
  <c r="HR16"/>
  <c r="HJ16"/>
  <c r="HI16"/>
  <c r="HA16"/>
  <c r="GZ16"/>
  <c r="GR16"/>
  <c r="GQ16"/>
  <c r="GI16"/>
  <c r="GH16"/>
  <c r="FZ16"/>
  <c r="FY16"/>
  <c r="FQ16"/>
  <c r="FP16"/>
  <c r="FH16"/>
  <c r="FG16"/>
  <c r="EP16"/>
  <c r="EO16"/>
  <c r="EK16"/>
  <c r="EG16"/>
  <c r="EF16"/>
  <c r="DU16"/>
  <c r="DT16"/>
  <c r="DL16"/>
  <c r="DK16"/>
  <c r="DC16"/>
  <c r="DB16"/>
  <c r="CT16"/>
  <c r="CS16"/>
  <c r="CK16"/>
  <c r="CJ16"/>
  <c r="CA16"/>
  <c r="BZ16"/>
  <c r="BV16"/>
  <c r="BR16"/>
  <c r="BQ16"/>
  <c r="BP16"/>
  <c r="BM16"/>
  <c r="BI16"/>
  <c r="BH16"/>
  <c r="AZ16"/>
  <c r="AY16"/>
  <c r="AQ16"/>
  <c r="AP16"/>
  <c r="AH16"/>
  <c r="AG16"/>
  <c r="Y16"/>
  <c r="X16"/>
  <c r="I16"/>
  <c r="H16"/>
  <c r="IK15"/>
  <c r="IJ15"/>
  <c r="IB15"/>
  <c r="IA15"/>
  <c r="HS15"/>
  <c r="HR15"/>
  <c r="HJ15"/>
  <c r="HI15"/>
  <c r="HA15"/>
  <c r="GZ15"/>
  <c r="GR15"/>
  <c r="GQ15"/>
  <c r="GI15"/>
  <c r="GH15"/>
  <c r="FZ15"/>
  <c r="FY15"/>
  <c r="FQ15"/>
  <c r="FP15"/>
  <c r="FH15"/>
  <c r="FG15"/>
  <c r="EP15"/>
  <c r="EO15"/>
  <c r="EK15"/>
  <c r="EG15"/>
  <c r="EF15"/>
  <c r="DU15"/>
  <c r="DT15"/>
  <c r="DL15"/>
  <c r="DK15"/>
  <c r="DC15"/>
  <c r="DB15"/>
  <c r="CT15"/>
  <c r="CS15"/>
  <c r="CK15"/>
  <c r="CJ15"/>
  <c r="CA15"/>
  <c r="BZ15"/>
  <c r="BV15"/>
  <c r="BR15"/>
  <c r="BQ15"/>
  <c r="BP15"/>
  <c r="BM15"/>
  <c r="BI15"/>
  <c r="BH15"/>
  <c r="AZ15"/>
  <c r="AY15"/>
  <c r="AQ15"/>
  <c r="AP15"/>
  <c r="AH15"/>
  <c r="AG15"/>
  <c r="Y15"/>
  <c r="X15"/>
  <c r="I15"/>
  <c r="H15"/>
  <c r="IK13"/>
  <c r="IJ13"/>
  <c r="II13"/>
  <c r="IF13"/>
  <c r="IB13"/>
  <c r="IA13"/>
  <c r="HZ13"/>
  <c r="HW13"/>
  <c r="HS13"/>
  <c r="HR13"/>
  <c r="HQ13"/>
  <c r="HN13"/>
  <c r="HJ13"/>
  <c r="HI13"/>
  <c r="HA13"/>
  <c r="GZ13"/>
  <c r="GR13"/>
  <c r="GQ13"/>
  <c r="GI13"/>
  <c r="GH13"/>
  <c r="GG13"/>
  <c r="GD13"/>
  <c r="FZ13"/>
  <c r="FY13"/>
  <c r="FQ13"/>
  <c r="FP13"/>
  <c r="FH13"/>
  <c r="FG13"/>
  <c r="FF13"/>
  <c r="FC13"/>
  <c r="EY13"/>
  <c r="EX13"/>
  <c r="EW13"/>
  <c r="ET13"/>
  <c r="EP13"/>
  <c r="EO13"/>
  <c r="EG13"/>
  <c r="EF13"/>
  <c r="DU13"/>
  <c r="DT13"/>
  <c r="DL13"/>
  <c r="DK13"/>
  <c r="DC13"/>
  <c r="DB13"/>
  <c r="CT13"/>
  <c r="CS13"/>
  <c r="CK13"/>
  <c r="CJ13"/>
  <c r="CH13"/>
  <c r="CE13"/>
  <c r="CA13"/>
  <c r="BZ13"/>
  <c r="BR13"/>
  <c r="BQ13"/>
  <c r="AZ13"/>
  <c r="AY13"/>
  <c r="AX13"/>
  <c r="AU13"/>
  <c r="AQ13"/>
  <c r="AP13"/>
  <c r="AH13"/>
  <c r="AG13"/>
  <c r="AF13"/>
  <c r="AC13"/>
  <c r="Y13"/>
  <c r="X13"/>
  <c r="S13"/>
  <c r="P13"/>
  <c r="M13"/>
  <c r="H13"/>
  <c r="J13" s="1"/>
  <c r="G13"/>
  <c r="U21" i="3"/>
  <c r="T21"/>
  <c r="P21"/>
  <c r="U20"/>
  <c r="T20"/>
  <c r="P20"/>
  <c r="U19"/>
  <c r="T19"/>
  <c r="P19"/>
  <c r="U18"/>
  <c r="T18"/>
  <c r="P18"/>
  <c r="U17"/>
  <c r="T17"/>
  <c r="P17"/>
  <c r="U16"/>
  <c r="T16"/>
  <c r="P16"/>
  <c r="U15"/>
  <c r="T15"/>
  <c r="P15"/>
  <c r="U14"/>
  <c r="T14"/>
  <c r="P14"/>
  <c r="CS12"/>
  <c r="CP12"/>
  <c r="CM12"/>
  <c r="CG12"/>
  <c r="CD12"/>
  <c r="BX12"/>
  <c r="BR12"/>
  <c r="BO12"/>
  <c r="BL12"/>
  <c r="BI12"/>
  <c r="BF12"/>
  <c r="BC12"/>
  <c r="AZ12"/>
  <c r="AW12"/>
  <c r="AT12"/>
  <c r="AQ12"/>
  <c r="AK12"/>
  <c r="AH12"/>
  <c r="AE12"/>
  <c r="AB12"/>
  <c r="Y12"/>
  <c r="U12"/>
  <c r="T12"/>
  <c r="S12"/>
  <c r="J12"/>
  <c r="G12"/>
  <c r="EH15" i="2" l="1"/>
  <c r="EH16"/>
  <c r="CB13"/>
  <c r="EH21"/>
  <c r="EH20"/>
  <c r="BJ21"/>
  <c r="BJ22"/>
  <c r="V12" i="3"/>
  <c r="HK13" i="2"/>
  <c r="HT13"/>
  <c r="EH22"/>
  <c r="CU13"/>
  <c r="EZ13"/>
  <c r="IC13"/>
  <c r="BJ15"/>
  <c r="BJ16"/>
  <c r="Z13"/>
  <c r="EH17"/>
  <c r="EH19"/>
  <c r="IB31" l="1"/>
  <c r="IA31"/>
  <c r="HS31"/>
  <c r="HR31"/>
  <c r="HJ31"/>
  <c r="HI31"/>
  <c r="HA31"/>
  <c r="GZ31"/>
  <c r="GR31"/>
  <c r="GQ31"/>
  <c r="GI31"/>
  <c r="GH31"/>
  <c r="FZ31"/>
  <c r="FY31"/>
  <c r="FQ31"/>
  <c r="FP31"/>
  <c r="FH31"/>
  <c r="FG31"/>
  <c r="EP31"/>
  <c r="EO31"/>
  <c r="EG31"/>
  <c r="EF31"/>
  <c r="DU31"/>
  <c r="DT31"/>
  <c r="DL31"/>
  <c r="DK31"/>
  <c r="DC31"/>
  <c r="DB31"/>
  <c r="CT31"/>
  <c r="CS31"/>
  <c r="CK31"/>
  <c r="CJ31"/>
  <c r="CA31"/>
  <c r="BZ31"/>
  <c r="BR31"/>
  <c r="BQ31"/>
  <c r="AZ31"/>
  <c r="AY31"/>
  <c r="IW170"/>
  <c r="IV170"/>
  <c r="IW162"/>
  <c r="IV162"/>
  <c r="IW151"/>
  <c r="IV151"/>
  <c r="IW141"/>
  <c r="IW139" s="1"/>
  <c r="IV141"/>
  <c r="IV139" s="1"/>
  <c r="IW127"/>
  <c r="IV127"/>
  <c r="IW122"/>
  <c r="IW120" s="1"/>
  <c r="IV122"/>
  <c r="IV120" s="1"/>
  <c r="IW112"/>
  <c r="IV112"/>
  <c r="IW80"/>
  <c r="IW78" s="1"/>
  <c r="IV80"/>
  <c r="IW69"/>
  <c r="IV69"/>
  <c r="IW57"/>
  <c r="IV57"/>
  <c r="IW50"/>
  <c r="IW48" s="1"/>
  <c r="IV50"/>
  <c r="IV48" s="1"/>
  <c r="IW36"/>
  <c r="IV36"/>
  <c r="IW25"/>
  <c r="IW23" s="1"/>
  <c r="IV25"/>
  <c r="IV23" s="1"/>
  <c r="IW14"/>
  <c r="IW12" s="1"/>
  <c r="IV14"/>
  <c r="IV12" s="1"/>
  <c r="IW9"/>
  <c r="IV9"/>
  <c r="IT170"/>
  <c r="IS170"/>
  <c r="IT162"/>
  <c r="IS162"/>
  <c r="IT151"/>
  <c r="IS151"/>
  <c r="IT141"/>
  <c r="IT139" s="1"/>
  <c r="IS141"/>
  <c r="IS139" s="1"/>
  <c r="IT127"/>
  <c r="IS127"/>
  <c r="IT122"/>
  <c r="IT120" s="1"/>
  <c r="IS122"/>
  <c r="IS120" s="1"/>
  <c r="IT112"/>
  <c r="IS112"/>
  <c r="IT80"/>
  <c r="IT78" s="1"/>
  <c r="IS80"/>
  <c r="IS78" s="1"/>
  <c r="IU79"/>
  <c r="IT69"/>
  <c r="IS69"/>
  <c r="IT57"/>
  <c r="IS57"/>
  <c r="IT50"/>
  <c r="IT48" s="1"/>
  <c r="IS50"/>
  <c r="IS48" s="1"/>
  <c r="IT36"/>
  <c r="IS36"/>
  <c r="IT25"/>
  <c r="IT23" s="1"/>
  <c r="IS25"/>
  <c r="IS23" s="1"/>
  <c r="IT14"/>
  <c r="IT12" s="1"/>
  <c r="IS14"/>
  <c r="IS12" s="1"/>
  <c r="IT9"/>
  <c r="IS9"/>
  <c r="IU9" l="1"/>
  <c r="IW10"/>
  <c r="IW8" s="1"/>
  <c r="IW174" s="1"/>
  <c r="IT10"/>
  <c r="IT8" s="1"/>
  <c r="IV10"/>
  <c r="IV8" s="1"/>
  <c r="IV174" s="1"/>
  <c r="IV78"/>
  <c r="IX78" s="1"/>
  <c r="IS10"/>
  <c r="IS8" s="1"/>
  <c r="IS174" s="1"/>
  <c r="IU78"/>
  <c r="IH50"/>
  <c r="IG50"/>
  <c r="IE50"/>
  <c r="ID50"/>
  <c r="HY50"/>
  <c r="HX50"/>
  <c r="HV50"/>
  <c r="HU50"/>
  <c r="HP50"/>
  <c r="HO50"/>
  <c r="HM50"/>
  <c r="HL50"/>
  <c r="HG50"/>
  <c r="HF50"/>
  <c r="HD50"/>
  <c r="HC50"/>
  <c r="GX50"/>
  <c r="GW50"/>
  <c r="GU50"/>
  <c r="GT50"/>
  <c r="GO50"/>
  <c r="GN50"/>
  <c r="GL50"/>
  <c r="GK50"/>
  <c r="GF50"/>
  <c r="GE50"/>
  <c r="GC50"/>
  <c r="GB50"/>
  <c r="FW50"/>
  <c r="FV50"/>
  <c r="FT50"/>
  <c r="FS50"/>
  <c r="FN50"/>
  <c r="FM50"/>
  <c r="FK50"/>
  <c r="FJ50"/>
  <c r="FE50"/>
  <c r="FD50"/>
  <c r="FB50"/>
  <c r="FA50"/>
  <c r="EX50"/>
  <c r="EY50"/>
  <c r="IX8" l="1"/>
  <c r="IX174"/>
  <c r="IT174"/>
  <c r="IU174" s="1"/>
  <c r="IU8"/>
  <c r="IB98" l="1"/>
  <c r="IA98"/>
  <c r="IB97"/>
  <c r="IA97"/>
  <c r="IB96"/>
  <c r="IA96"/>
  <c r="IB95"/>
  <c r="IA95"/>
  <c r="IB94"/>
  <c r="IA94"/>
  <c r="IB93"/>
  <c r="IA93"/>
  <c r="IB92"/>
  <c r="IA92"/>
  <c r="IB91"/>
  <c r="IA91"/>
  <c r="IB90"/>
  <c r="IA90"/>
  <c r="IB89"/>
  <c r="IA89"/>
  <c r="IB88"/>
  <c r="IA88"/>
  <c r="IB87"/>
  <c r="IA87"/>
  <c r="IB86"/>
  <c r="IA86"/>
  <c r="IB85"/>
  <c r="IA85"/>
  <c r="IB84"/>
  <c r="IA84"/>
  <c r="IB83"/>
  <c r="IA83"/>
  <c r="IB82"/>
  <c r="IA82"/>
  <c r="IB81"/>
  <c r="IA81"/>
  <c r="II79"/>
  <c r="IF79"/>
  <c r="IB79"/>
  <c r="IA79"/>
  <c r="IC79" l="1"/>
  <c r="IB35" l="1"/>
  <c r="IA35"/>
  <c r="HS35"/>
  <c r="HR35"/>
  <c r="HJ35"/>
  <c r="HI35"/>
  <c r="HA35"/>
  <c r="GZ35"/>
  <c r="GR35"/>
  <c r="GQ35"/>
  <c r="GI35"/>
  <c r="GH35"/>
  <c r="FZ35"/>
  <c r="FY35"/>
  <c r="FQ35"/>
  <c r="FP35"/>
  <c r="FH35"/>
  <c r="FG35"/>
  <c r="EP35"/>
  <c r="EO35"/>
  <c r="EG35"/>
  <c r="EF35"/>
  <c r="DU35"/>
  <c r="DT35"/>
  <c r="DL35"/>
  <c r="DK35"/>
  <c r="DC35"/>
  <c r="DB35"/>
  <c r="CT35"/>
  <c r="CS35"/>
  <c r="CK35"/>
  <c r="CJ35"/>
  <c r="CA35"/>
  <c r="BZ35"/>
  <c r="BR35"/>
  <c r="BQ35"/>
  <c r="AZ35"/>
  <c r="AY35"/>
  <c r="IB34"/>
  <c r="IA34"/>
  <c r="HS34"/>
  <c r="HR34"/>
  <c r="HJ34"/>
  <c r="HI34"/>
  <c r="HA34"/>
  <c r="GZ34"/>
  <c r="GR34"/>
  <c r="GQ34"/>
  <c r="GI34"/>
  <c r="GH34"/>
  <c r="FZ34"/>
  <c r="FY34"/>
  <c r="FQ34"/>
  <c r="FP34"/>
  <c r="FH34"/>
  <c r="FG34"/>
  <c r="EP34"/>
  <c r="EO34"/>
  <c r="EG34"/>
  <c r="EF34"/>
  <c r="DU34"/>
  <c r="DT34"/>
  <c r="DL34"/>
  <c r="DK34"/>
  <c r="DC34"/>
  <c r="DB34"/>
  <c r="CT34"/>
  <c r="CS34"/>
  <c r="CK34"/>
  <c r="CJ34"/>
  <c r="CA34"/>
  <c r="BZ34"/>
  <c r="BV34"/>
  <c r="BR34"/>
  <c r="BQ34"/>
  <c r="AZ34"/>
  <c r="AY34"/>
  <c r="IB33"/>
  <c r="IA33"/>
  <c r="HS33"/>
  <c r="HR33"/>
  <c r="HJ33"/>
  <c r="HI33"/>
  <c r="HA33"/>
  <c r="GZ33"/>
  <c r="GR33"/>
  <c r="GQ33"/>
  <c r="GI33"/>
  <c r="GH33"/>
  <c r="FZ33"/>
  <c r="FY33"/>
  <c r="FQ33"/>
  <c r="FP33"/>
  <c r="FH33"/>
  <c r="FG33"/>
  <c r="EP33"/>
  <c r="EO33"/>
  <c r="EG33"/>
  <c r="EF33"/>
  <c r="DU33"/>
  <c r="DT33"/>
  <c r="DL33"/>
  <c r="DK33"/>
  <c r="DC33"/>
  <c r="DB33"/>
  <c r="CT33"/>
  <c r="CS33"/>
  <c r="CK33"/>
  <c r="CJ33"/>
  <c r="CA33"/>
  <c r="BZ33"/>
  <c r="BR33"/>
  <c r="BQ33"/>
  <c r="AZ33"/>
  <c r="AY33"/>
  <c r="IB32"/>
  <c r="IA32"/>
  <c r="HS32"/>
  <c r="HR32"/>
  <c r="HJ32"/>
  <c r="HI32"/>
  <c r="HA32"/>
  <c r="GZ32"/>
  <c r="GR32"/>
  <c r="GQ32"/>
  <c r="GI32"/>
  <c r="GH32"/>
  <c r="FZ32"/>
  <c r="FY32"/>
  <c r="FQ32"/>
  <c r="FP32"/>
  <c r="FH32"/>
  <c r="FG32"/>
  <c r="EP32"/>
  <c r="EO32"/>
  <c r="EG32"/>
  <c r="EF32"/>
  <c r="DU32"/>
  <c r="DT32"/>
  <c r="DL32"/>
  <c r="DK32"/>
  <c r="DC32"/>
  <c r="DB32"/>
  <c r="CT32"/>
  <c r="CS32"/>
  <c r="CK32"/>
  <c r="CJ32"/>
  <c r="CA32"/>
  <c r="BZ32"/>
  <c r="BR32"/>
  <c r="BQ32"/>
  <c r="AZ32"/>
  <c r="AY32"/>
  <c r="IB30"/>
  <c r="IA30"/>
  <c r="HS30"/>
  <c r="HR30"/>
  <c r="HJ30"/>
  <c r="HI30"/>
  <c r="HA30"/>
  <c r="GZ30"/>
  <c r="GR30"/>
  <c r="GQ30"/>
  <c r="GI30"/>
  <c r="GH30"/>
  <c r="FZ30"/>
  <c r="FY30"/>
  <c r="FQ30"/>
  <c r="FP30"/>
  <c r="FH30"/>
  <c r="FG30"/>
  <c r="EP30"/>
  <c r="EO30"/>
  <c r="EG30"/>
  <c r="EF30"/>
  <c r="DU30"/>
  <c r="DT30"/>
  <c r="DL30"/>
  <c r="DK30"/>
  <c r="DC30"/>
  <c r="DB30"/>
  <c r="CT30"/>
  <c r="CS30"/>
  <c r="CK30"/>
  <c r="CJ30"/>
  <c r="CA30"/>
  <c r="BZ30"/>
  <c r="BV30"/>
  <c r="BR30"/>
  <c r="BQ30"/>
  <c r="AZ30"/>
  <c r="AY30"/>
  <c r="IB29"/>
  <c r="IA29"/>
  <c r="HS29"/>
  <c r="HR29"/>
  <c r="HJ29"/>
  <c r="HI29"/>
  <c r="HA29"/>
  <c r="GZ29"/>
  <c r="GR29"/>
  <c r="GQ29"/>
  <c r="GI29"/>
  <c r="GH29"/>
  <c r="FZ29"/>
  <c r="FY29"/>
  <c r="FQ29"/>
  <c r="FP29"/>
  <c r="FH29"/>
  <c r="FG29"/>
  <c r="EP29"/>
  <c r="EO29"/>
  <c r="EG29"/>
  <c r="EF29"/>
  <c r="DU29"/>
  <c r="DT29"/>
  <c r="DL29"/>
  <c r="DK29"/>
  <c r="DC29"/>
  <c r="DB29"/>
  <c r="CT29"/>
  <c r="CS29"/>
  <c r="CK29"/>
  <c r="CJ29"/>
  <c r="CA29"/>
  <c r="BZ29"/>
  <c r="BR29"/>
  <c r="BQ29"/>
  <c r="AZ29"/>
  <c r="AY29"/>
  <c r="IB28"/>
  <c r="IA28"/>
  <c r="HS28"/>
  <c r="HR28"/>
  <c r="HJ28"/>
  <c r="HI28"/>
  <c r="HA28"/>
  <c r="GZ28"/>
  <c r="GR28"/>
  <c r="GQ28"/>
  <c r="GI28"/>
  <c r="GH28"/>
  <c r="FZ28"/>
  <c r="FY28"/>
  <c r="FQ28"/>
  <c r="FP28"/>
  <c r="FH28"/>
  <c r="FG28"/>
  <c r="EP28"/>
  <c r="EO28"/>
  <c r="EG28"/>
  <c r="EF28"/>
  <c r="DU28"/>
  <c r="DT28"/>
  <c r="DL28"/>
  <c r="DK28"/>
  <c r="DC28"/>
  <c r="DB28"/>
  <c r="CT28"/>
  <c r="CS28"/>
  <c r="CK28"/>
  <c r="CJ28"/>
  <c r="CA28"/>
  <c r="BZ28"/>
  <c r="BR28"/>
  <c r="BQ28"/>
  <c r="AZ28"/>
  <c r="AY28"/>
  <c r="IB27"/>
  <c r="IA27"/>
  <c r="HS27"/>
  <c r="HR27"/>
  <c r="HJ27"/>
  <c r="HI27"/>
  <c r="HA27"/>
  <c r="GZ27"/>
  <c r="GR27"/>
  <c r="GQ27"/>
  <c r="GI27"/>
  <c r="GH27"/>
  <c r="FZ27"/>
  <c r="FY27"/>
  <c r="FQ27"/>
  <c r="FP27"/>
  <c r="FH27"/>
  <c r="FG27"/>
  <c r="EP27"/>
  <c r="EO27"/>
  <c r="EG27"/>
  <c r="EF27"/>
  <c r="DU27"/>
  <c r="DT27"/>
  <c r="DL27"/>
  <c r="DK27"/>
  <c r="DC27"/>
  <c r="DB27"/>
  <c r="CT27"/>
  <c r="CS27"/>
  <c r="CK27"/>
  <c r="CJ27"/>
  <c r="CA27"/>
  <c r="BZ27"/>
  <c r="BR27"/>
  <c r="BQ27"/>
  <c r="BI27"/>
  <c r="BH27"/>
  <c r="AZ27"/>
  <c r="AY27"/>
  <c r="IB26"/>
  <c r="IA26"/>
  <c r="HS26"/>
  <c r="HR26"/>
  <c r="HJ26"/>
  <c r="HI26"/>
  <c r="HA26"/>
  <c r="GZ26"/>
  <c r="GR26"/>
  <c r="GQ26"/>
  <c r="GI26"/>
  <c r="GH26"/>
  <c r="FZ26"/>
  <c r="FY26"/>
  <c r="FQ26"/>
  <c r="FP26"/>
  <c r="FH26"/>
  <c r="FG26"/>
  <c r="EP26"/>
  <c r="EO26"/>
  <c r="EG26"/>
  <c r="EF26"/>
  <c r="DU26"/>
  <c r="DT26"/>
  <c r="DL26"/>
  <c r="DK26"/>
  <c r="DC26"/>
  <c r="DB26"/>
  <c r="CT26"/>
  <c r="CS26"/>
  <c r="CK26"/>
  <c r="CJ26"/>
  <c r="CA26"/>
  <c r="BZ26"/>
  <c r="BV26"/>
  <c r="BR26"/>
  <c r="BQ26"/>
  <c r="BI26"/>
  <c r="BH26"/>
  <c r="AZ26"/>
  <c r="AY26"/>
  <c r="C13" i="4" l="1"/>
  <c r="B13"/>
  <c r="C18"/>
  <c r="B18"/>
  <c r="C17"/>
  <c r="B17"/>
  <c r="C16"/>
  <c r="B16"/>
  <c r="C15"/>
  <c r="B15"/>
  <c r="C20"/>
  <c r="B20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32"/>
  <c r="B32"/>
  <c r="C39"/>
  <c r="B39"/>
  <c r="C38"/>
  <c r="B38"/>
  <c r="C37"/>
  <c r="B37"/>
  <c r="C36"/>
  <c r="B36"/>
  <c r="C35"/>
  <c r="B35"/>
  <c r="C34"/>
  <c r="B34"/>
  <c r="C41"/>
  <c r="B41"/>
  <c r="C44"/>
  <c r="B44"/>
  <c r="C43"/>
  <c r="B43"/>
  <c r="C46"/>
  <c r="B46"/>
  <c r="C52"/>
  <c r="B52"/>
  <c r="C51"/>
  <c r="B51"/>
  <c r="C50"/>
  <c r="B50"/>
  <c r="C49"/>
  <c r="B49"/>
  <c r="C48"/>
  <c r="B48"/>
  <c r="C54"/>
  <c r="B54"/>
  <c r="C58"/>
  <c r="B58"/>
  <c r="C57"/>
  <c r="B57"/>
  <c r="C56"/>
  <c r="B56"/>
  <c r="C60"/>
  <c r="B60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74"/>
  <c r="B74"/>
  <c r="C78"/>
  <c r="B78"/>
  <c r="C77"/>
  <c r="B77"/>
  <c r="C76"/>
  <c r="B76"/>
  <c r="C80"/>
  <c r="B80"/>
  <c r="C84"/>
  <c r="B84"/>
  <c r="C83"/>
  <c r="B83"/>
  <c r="C82"/>
  <c r="B82"/>
  <c r="C86"/>
  <c r="B86"/>
  <c r="C91"/>
  <c r="B91"/>
  <c r="C90"/>
  <c r="B90"/>
  <c r="C89"/>
  <c r="B89"/>
  <c r="C88"/>
  <c r="B88"/>
  <c r="C93"/>
  <c r="B93"/>
  <c r="C102"/>
  <c r="B102"/>
  <c r="C101"/>
  <c r="B101"/>
  <c r="C100"/>
  <c r="B100"/>
  <c r="C99"/>
  <c r="B99"/>
  <c r="C98"/>
  <c r="B98"/>
  <c r="C97"/>
  <c r="B97"/>
  <c r="C96"/>
  <c r="B96"/>
  <c r="C95"/>
  <c r="B95"/>
  <c r="C104"/>
  <c r="B104"/>
  <c r="C113"/>
  <c r="B113"/>
  <c r="C112"/>
  <c r="B112"/>
  <c r="C111"/>
  <c r="B111"/>
  <c r="C110"/>
  <c r="B110"/>
  <c r="C109"/>
  <c r="B109"/>
  <c r="C108"/>
  <c r="B108"/>
  <c r="C107"/>
  <c r="B107"/>
  <c r="C106"/>
  <c r="B106"/>
  <c r="C115"/>
  <c r="B115"/>
  <c r="C122"/>
  <c r="B122"/>
  <c r="C121"/>
  <c r="B121"/>
  <c r="C120"/>
  <c r="B120"/>
  <c r="C119"/>
  <c r="B119"/>
  <c r="C118"/>
  <c r="B118"/>
  <c r="C117"/>
  <c r="B117"/>
  <c r="C124"/>
  <c r="B124"/>
  <c r="C129"/>
  <c r="B129"/>
  <c r="C128"/>
  <c r="B128"/>
  <c r="C127"/>
  <c r="B127"/>
  <c r="U126"/>
  <c r="T126"/>
  <c r="U123"/>
  <c r="T123"/>
  <c r="U116"/>
  <c r="T116"/>
  <c r="U114"/>
  <c r="T114"/>
  <c r="U105"/>
  <c r="U103" s="1"/>
  <c r="T105"/>
  <c r="T103" s="1"/>
  <c r="U94"/>
  <c r="U92" s="1"/>
  <c r="T94"/>
  <c r="T92" s="1"/>
  <c r="U87"/>
  <c r="T87"/>
  <c r="U85"/>
  <c r="U81"/>
  <c r="U79" s="1"/>
  <c r="T81"/>
  <c r="T79" s="1"/>
  <c r="U75"/>
  <c r="U73" s="1"/>
  <c r="T75"/>
  <c r="T73" s="1"/>
  <c r="U61"/>
  <c r="U59" s="1"/>
  <c r="T61"/>
  <c r="T59" s="1"/>
  <c r="U55"/>
  <c r="U53" s="1"/>
  <c r="T55"/>
  <c r="T53" s="1"/>
  <c r="U47"/>
  <c r="U45" s="1"/>
  <c r="T47"/>
  <c r="T45" s="1"/>
  <c r="U42"/>
  <c r="U40" s="1"/>
  <c r="T42"/>
  <c r="T40" s="1"/>
  <c r="U33"/>
  <c r="U31" s="1"/>
  <c r="T33"/>
  <c r="T31" s="1"/>
  <c r="U21"/>
  <c r="U19" s="1"/>
  <c r="T21"/>
  <c r="T19" s="1"/>
  <c r="U14"/>
  <c r="U12" s="1"/>
  <c r="T14"/>
  <c r="T12" s="1"/>
  <c r="U9"/>
  <c r="T9"/>
  <c r="R126"/>
  <c r="Q126"/>
  <c r="R123"/>
  <c r="Q123"/>
  <c r="R116"/>
  <c r="Q116"/>
  <c r="Q114" s="1"/>
  <c r="R114"/>
  <c r="R105"/>
  <c r="R103" s="1"/>
  <c r="Q105"/>
  <c r="Q103" s="1"/>
  <c r="R94"/>
  <c r="R92" s="1"/>
  <c r="Q94"/>
  <c r="Q92" s="1"/>
  <c r="R87"/>
  <c r="R85" s="1"/>
  <c r="Q87"/>
  <c r="Q85" s="1"/>
  <c r="R81"/>
  <c r="R79" s="1"/>
  <c r="Q81"/>
  <c r="Q79" s="1"/>
  <c r="R75"/>
  <c r="R73" s="1"/>
  <c r="Q75"/>
  <c r="Q73"/>
  <c r="R61"/>
  <c r="R59" s="1"/>
  <c r="Q61"/>
  <c r="Q59" s="1"/>
  <c r="R55"/>
  <c r="R53" s="1"/>
  <c r="Q55"/>
  <c r="Q53" s="1"/>
  <c r="R47"/>
  <c r="R45" s="1"/>
  <c r="Q47"/>
  <c r="Q45" s="1"/>
  <c r="R42"/>
  <c r="R40" s="1"/>
  <c r="Q42"/>
  <c r="Q40"/>
  <c r="R33"/>
  <c r="R31" s="1"/>
  <c r="Q33"/>
  <c r="Q31" s="1"/>
  <c r="R21"/>
  <c r="R19" s="1"/>
  <c r="Q21"/>
  <c r="Q19" s="1"/>
  <c r="R14"/>
  <c r="R9" s="1"/>
  <c r="Q14"/>
  <c r="Q12" s="1"/>
  <c r="Q9"/>
  <c r="R12" l="1"/>
  <c r="R10"/>
  <c r="R8" s="1"/>
  <c r="R130" s="1"/>
  <c r="T10"/>
  <c r="T8" s="1"/>
  <c r="T130" s="1"/>
  <c r="V9"/>
  <c r="T85"/>
  <c r="U10"/>
  <c r="U8" s="1"/>
  <c r="U130" s="1"/>
  <c r="Q10"/>
  <c r="Q8" s="1"/>
  <c r="Q130" s="1"/>
  <c r="V8" l="1"/>
  <c r="V130"/>
  <c r="S130"/>
  <c r="HY170" i="2"/>
  <c r="CZ162"/>
  <c r="CY162"/>
  <c r="CW162"/>
  <c r="CV162"/>
  <c r="CZ112"/>
  <c r="CY112"/>
  <c r="CW112"/>
  <c r="CV112"/>
  <c r="CZ99"/>
  <c r="CY99"/>
  <c r="CW99"/>
  <c r="CV99"/>
  <c r="CZ48"/>
  <c r="CY48"/>
  <c r="CW48"/>
  <c r="CV48"/>
  <c r="CY36"/>
  <c r="CW36"/>
  <c r="CV36"/>
  <c r="ED170"/>
  <c r="EC170"/>
  <c r="ED162"/>
  <c r="EC162"/>
  <c r="ED151"/>
  <c r="EC151"/>
  <c r="ED141"/>
  <c r="ED139" s="1"/>
  <c r="EC141"/>
  <c r="EC139" s="1"/>
  <c r="ED127"/>
  <c r="EC127"/>
  <c r="ED122"/>
  <c r="ED120" s="1"/>
  <c r="EC122"/>
  <c r="EC120" s="1"/>
  <c r="ED112"/>
  <c r="EC112"/>
  <c r="EC78"/>
  <c r="ED69"/>
  <c r="EC69"/>
  <c r="ED57"/>
  <c r="EC57"/>
  <c r="ED50"/>
  <c r="ED48" s="1"/>
  <c r="EC50"/>
  <c r="EC48" s="1"/>
  <c r="ED36"/>
  <c r="EC36"/>
  <c r="ED25"/>
  <c r="ED23" s="1"/>
  <c r="EC25"/>
  <c r="EC23" s="1"/>
  <c r="ED14"/>
  <c r="ED12" s="1"/>
  <c r="EC14"/>
  <c r="EC12" s="1"/>
  <c r="EC9"/>
  <c r="DA99" l="1"/>
  <c r="DA112"/>
  <c r="CX162"/>
  <c r="DA48"/>
  <c r="BY57"/>
  <c r="CX99"/>
  <c r="ED9"/>
  <c r="EE9" s="1"/>
  <c r="ED78"/>
  <c r="EE78" s="1"/>
  <c r="CX112"/>
  <c r="DA162"/>
  <c r="CX48"/>
  <c r="CZ36"/>
  <c r="DA36" s="1"/>
  <c r="CX36"/>
  <c r="ED10"/>
  <c r="EC10"/>
  <c r="EC8" s="1"/>
  <c r="EC174" s="1"/>
  <c r="ED8" l="1"/>
  <c r="ED174" s="1"/>
  <c r="EE174" s="1"/>
  <c r="EE8" l="1"/>
  <c r="I13" i="3" l="1"/>
  <c r="I11" s="1"/>
  <c r="FB170" i="2" l="1"/>
  <c r="FA170"/>
  <c r="FE170"/>
  <c r="FD170"/>
  <c r="GO170"/>
  <c r="GN170"/>
  <c r="GL170"/>
  <c r="GK170"/>
  <c r="HX170"/>
  <c r="HV170"/>
  <c r="HU170"/>
  <c r="GM170" l="1"/>
  <c r="FF170"/>
  <c r="GP170"/>
  <c r="FC170"/>
  <c r="HR170" l="1"/>
  <c r="EY170"/>
  <c r="EX170"/>
  <c r="IQ170" l="1"/>
  <c r="IP170"/>
  <c r="IN170"/>
  <c r="IM170"/>
  <c r="IQ162"/>
  <c r="IP162"/>
  <c r="IN162"/>
  <c r="IM162"/>
  <c r="IQ151"/>
  <c r="IP151"/>
  <c r="IN151"/>
  <c r="IM151"/>
  <c r="IQ141"/>
  <c r="IQ139" s="1"/>
  <c r="IP141"/>
  <c r="IP139" s="1"/>
  <c r="IN141"/>
  <c r="IN139" s="1"/>
  <c r="IM141"/>
  <c r="IM139" s="1"/>
  <c r="IQ127"/>
  <c r="IP127"/>
  <c r="IN127"/>
  <c r="IM127"/>
  <c r="IQ122"/>
  <c r="IQ120" s="1"/>
  <c r="IP122"/>
  <c r="IP120" s="1"/>
  <c r="IN122"/>
  <c r="IN120" s="1"/>
  <c r="IM122"/>
  <c r="IM120" s="1"/>
  <c r="IQ112"/>
  <c r="IP112"/>
  <c r="IN112"/>
  <c r="IM112"/>
  <c r="IQ99"/>
  <c r="IP99"/>
  <c r="IN99"/>
  <c r="IM99"/>
  <c r="IQ80"/>
  <c r="IQ78" s="1"/>
  <c r="IP80"/>
  <c r="IP78" s="1"/>
  <c r="IN80"/>
  <c r="IN78" s="1"/>
  <c r="IM80"/>
  <c r="IM78" s="1"/>
  <c r="IK80"/>
  <c r="IJ80"/>
  <c r="IK79"/>
  <c r="IJ79"/>
  <c r="IQ69"/>
  <c r="IM69"/>
  <c r="IQ57"/>
  <c r="IP57"/>
  <c r="IN57"/>
  <c r="IM57"/>
  <c r="IQ50"/>
  <c r="IQ48" s="1"/>
  <c r="IP50"/>
  <c r="IP48" s="1"/>
  <c r="IN50"/>
  <c r="IN48" s="1"/>
  <c r="IM50"/>
  <c r="IM48" s="1"/>
  <c r="IQ36"/>
  <c r="IP36"/>
  <c r="IN36"/>
  <c r="IM36"/>
  <c r="IQ25"/>
  <c r="IQ23" s="1"/>
  <c r="IP25"/>
  <c r="IP23" s="1"/>
  <c r="IN25"/>
  <c r="IN23" s="1"/>
  <c r="IM25"/>
  <c r="IM23" s="1"/>
  <c r="IK25"/>
  <c r="IK24" s="1"/>
  <c r="IJ25"/>
  <c r="IJ24" s="1"/>
  <c r="IQ14"/>
  <c r="IQ12" s="1"/>
  <c r="IP14"/>
  <c r="IP12" s="1"/>
  <c r="IN14"/>
  <c r="IN12" s="1"/>
  <c r="IM14"/>
  <c r="IM12" s="1"/>
  <c r="IQ9"/>
  <c r="IP9"/>
  <c r="IN9"/>
  <c r="IM9"/>
  <c r="IH170"/>
  <c r="IG170"/>
  <c r="IE170"/>
  <c r="ID170"/>
  <c r="IH162"/>
  <c r="IG162"/>
  <c r="IE162"/>
  <c r="ID162"/>
  <c r="IH151"/>
  <c r="IG151"/>
  <c r="IE151"/>
  <c r="ID151"/>
  <c r="IH141"/>
  <c r="IH139" s="1"/>
  <c r="IG141"/>
  <c r="IG139" s="1"/>
  <c r="IE141"/>
  <c r="IE139" s="1"/>
  <c r="ID141"/>
  <c r="ID139" s="1"/>
  <c r="IH127"/>
  <c r="IG127"/>
  <c r="IE127"/>
  <c r="ID127"/>
  <c r="IH122"/>
  <c r="IH120" s="1"/>
  <c r="IG122"/>
  <c r="IG120" s="1"/>
  <c r="IE122"/>
  <c r="IE120" s="1"/>
  <c r="ID122"/>
  <c r="ID120" s="1"/>
  <c r="II120"/>
  <c r="IF120"/>
  <c r="IH112"/>
  <c r="IG112"/>
  <c r="IE112"/>
  <c r="ID112"/>
  <c r="IH99"/>
  <c r="IG99"/>
  <c r="IE99"/>
  <c r="ID99"/>
  <c r="IH80"/>
  <c r="IH78" s="1"/>
  <c r="IG80"/>
  <c r="IG78" s="1"/>
  <c r="IE80"/>
  <c r="IE78" s="1"/>
  <c r="ID80"/>
  <c r="ID78" s="1"/>
  <c r="IH69"/>
  <c r="IE69"/>
  <c r="ID69"/>
  <c r="IG69"/>
  <c r="IH57"/>
  <c r="IG57"/>
  <c r="IE57"/>
  <c r="ID57"/>
  <c r="II57"/>
  <c r="IF57"/>
  <c r="IH48"/>
  <c r="IG48"/>
  <c r="IE48"/>
  <c r="ID48"/>
  <c r="IH36"/>
  <c r="IG36"/>
  <c r="IE36"/>
  <c r="ID36"/>
  <c r="IH25"/>
  <c r="IH23" s="1"/>
  <c r="IG25"/>
  <c r="IG23" s="1"/>
  <c r="IE25"/>
  <c r="IE23" s="1"/>
  <c r="ID25"/>
  <c r="ID23" s="1"/>
  <c r="IH14"/>
  <c r="IH12" s="1"/>
  <c r="IG14"/>
  <c r="IG12" s="1"/>
  <c r="IE14"/>
  <c r="IE12" s="1"/>
  <c r="ID14"/>
  <c r="ID12" s="1"/>
  <c r="IH9"/>
  <c r="IG9"/>
  <c r="IE9"/>
  <c r="ID9"/>
  <c r="IF162" l="1"/>
  <c r="IK9"/>
  <c r="IJ23"/>
  <c r="II139"/>
  <c r="IR36"/>
  <c r="IF12"/>
  <c r="IF139"/>
  <c r="II162"/>
  <c r="IO9"/>
  <c r="IF23"/>
  <c r="II23"/>
  <c r="IF112"/>
  <c r="IR162"/>
  <c r="II12"/>
  <c r="IR9"/>
  <c r="II112"/>
  <c r="IO36"/>
  <c r="IO162"/>
  <c r="IA57"/>
  <c r="II69"/>
  <c r="IB99"/>
  <c r="IA69"/>
  <c r="IJ162"/>
  <c r="IK162"/>
  <c r="IJ69"/>
  <c r="IB170"/>
  <c r="IJ36"/>
  <c r="IK127"/>
  <c r="IB50"/>
  <c r="IB48" s="1"/>
  <c r="II170"/>
  <c r="IK14"/>
  <c r="IK12" s="1"/>
  <c r="IK50"/>
  <c r="IK48" s="1"/>
  <c r="IK57"/>
  <c r="IJ151"/>
  <c r="IB80"/>
  <c r="IB122"/>
  <c r="IB120" s="1"/>
  <c r="IF170"/>
  <c r="IJ99"/>
  <c r="IK122"/>
  <c r="IK120" s="1"/>
  <c r="IJ127"/>
  <c r="IK151"/>
  <c r="IG10"/>
  <c r="IG8" s="1"/>
  <c r="IG174" s="1"/>
  <c r="IA80"/>
  <c r="IA78" s="1"/>
  <c r="IA14"/>
  <c r="IA12" s="1"/>
  <c r="IA141"/>
  <c r="IA139" s="1"/>
  <c r="IO170"/>
  <c r="IJ170"/>
  <c r="IR170"/>
  <c r="IF99"/>
  <c r="IB57"/>
  <c r="IB151"/>
  <c r="IJ50"/>
  <c r="IJ48" s="1"/>
  <c r="IK78"/>
  <c r="IK99"/>
  <c r="IK112"/>
  <c r="IJ122"/>
  <c r="IJ120" s="1"/>
  <c r="IB36"/>
  <c r="II9"/>
  <c r="IA25"/>
  <c r="IA23" s="1"/>
  <c r="IB112"/>
  <c r="IA122"/>
  <c r="IA120" s="1"/>
  <c r="IA127"/>
  <c r="IJ141"/>
  <c r="IJ139" s="1"/>
  <c r="IF151"/>
  <c r="IB9"/>
  <c r="IP10"/>
  <c r="IP8" s="1"/>
  <c r="IP174" s="1"/>
  <c r="IJ78"/>
  <c r="II36"/>
  <c r="IF9"/>
  <c r="IB25"/>
  <c r="IB23" s="1"/>
  <c r="IA36"/>
  <c r="IA50"/>
  <c r="IA48" s="1"/>
  <c r="II78"/>
  <c r="IF127"/>
  <c r="IB127"/>
  <c r="IM10"/>
  <c r="IM8" s="1"/>
  <c r="IM174" s="1"/>
  <c r="IJ14"/>
  <c r="IJ12" s="1"/>
  <c r="IJ57"/>
  <c r="IN10"/>
  <c r="IK69"/>
  <c r="IJ112"/>
  <c r="IK141"/>
  <c r="IK139" s="1"/>
  <c r="IK170"/>
  <c r="IQ10"/>
  <c r="IP69"/>
  <c r="IN69"/>
  <c r="IE10"/>
  <c r="IE8" s="1"/>
  <c r="IE174" s="1"/>
  <c r="IB14"/>
  <c r="IF69"/>
  <c r="IB69"/>
  <c r="IB162"/>
  <c r="IA170"/>
  <c r="II127"/>
  <c r="ID10"/>
  <c r="ID8" s="1"/>
  <c r="ID174" s="1"/>
  <c r="II99"/>
  <c r="II151"/>
  <c r="IF36"/>
  <c r="IA9"/>
  <c r="IA99"/>
  <c r="IA112"/>
  <c r="IB141"/>
  <c r="IB139" s="1"/>
  <c r="IA151"/>
  <c r="IA162"/>
  <c r="IF78"/>
  <c r="IH10"/>
  <c r="IH8" s="1"/>
  <c r="HY162"/>
  <c r="HX162"/>
  <c r="HV162"/>
  <c r="HU162"/>
  <c r="HY151"/>
  <c r="HX151"/>
  <c r="HV151"/>
  <c r="HU151"/>
  <c r="HY141"/>
  <c r="HY139" s="1"/>
  <c r="HX141"/>
  <c r="HX139" s="1"/>
  <c r="HV141"/>
  <c r="HV139" s="1"/>
  <c r="HU141"/>
  <c r="HU139" s="1"/>
  <c r="HY127"/>
  <c r="HX127"/>
  <c r="HV127"/>
  <c r="HU127"/>
  <c r="HY122"/>
  <c r="HY120" s="1"/>
  <c r="HX122"/>
  <c r="HX120" s="1"/>
  <c r="HV122"/>
  <c r="HV120" s="1"/>
  <c r="HU122"/>
  <c r="HU120" s="1"/>
  <c r="HZ120"/>
  <c r="HW120"/>
  <c r="HY112"/>
  <c r="HX112"/>
  <c r="HV112"/>
  <c r="HU112"/>
  <c r="HY99"/>
  <c r="HX99"/>
  <c r="HV99"/>
  <c r="HU99"/>
  <c r="HY78"/>
  <c r="HX78"/>
  <c r="HV78"/>
  <c r="HU78"/>
  <c r="HY69"/>
  <c r="HX69"/>
  <c r="HV69"/>
  <c r="HU69"/>
  <c r="HY57"/>
  <c r="HX57"/>
  <c r="HV57"/>
  <c r="HU57"/>
  <c r="HZ57"/>
  <c r="HW57"/>
  <c r="HY48"/>
  <c r="HX48"/>
  <c r="HV48"/>
  <c r="HU48"/>
  <c r="HY36"/>
  <c r="HX36"/>
  <c r="HV36"/>
  <c r="HU36"/>
  <c r="HY25"/>
  <c r="HY23" s="1"/>
  <c r="HX25"/>
  <c r="HX23" s="1"/>
  <c r="HV25"/>
  <c r="HV23" s="1"/>
  <c r="HU25"/>
  <c r="HU23" s="1"/>
  <c r="HY14"/>
  <c r="HY12" s="1"/>
  <c r="HX14"/>
  <c r="HX12" s="1"/>
  <c r="HV14"/>
  <c r="HV12" s="1"/>
  <c r="HU14"/>
  <c r="HU12" s="1"/>
  <c r="HY9"/>
  <c r="HX9"/>
  <c r="HV9"/>
  <c r="HU9"/>
  <c r="HP170"/>
  <c r="HO170"/>
  <c r="HM170"/>
  <c r="HL170"/>
  <c r="HP162"/>
  <c r="HO162"/>
  <c r="HL162"/>
  <c r="HP151"/>
  <c r="HO151"/>
  <c r="HM151"/>
  <c r="HL151"/>
  <c r="HP141"/>
  <c r="HP139" s="1"/>
  <c r="HO141"/>
  <c r="HO139" s="1"/>
  <c r="HM141"/>
  <c r="HM139" s="1"/>
  <c r="HL141"/>
  <c r="HL139" s="1"/>
  <c r="HP127"/>
  <c r="HO127"/>
  <c r="HM127"/>
  <c r="HL127"/>
  <c r="HP122"/>
  <c r="HP120" s="1"/>
  <c r="HO122"/>
  <c r="HO120" s="1"/>
  <c r="HM122"/>
  <c r="HM120" s="1"/>
  <c r="HL122"/>
  <c r="HL120" s="1"/>
  <c r="HQ120"/>
  <c r="HN120"/>
  <c r="HP112"/>
  <c r="HO112"/>
  <c r="HM112"/>
  <c r="HL112"/>
  <c r="HP99"/>
  <c r="HO99"/>
  <c r="HM99"/>
  <c r="HL99"/>
  <c r="HP78"/>
  <c r="HO78"/>
  <c r="HM78"/>
  <c r="HL78"/>
  <c r="HP69"/>
  <c r="HO69"/>
  <c r="HM69"/>
  <c r="HL69"/>
  <c r="HP57"/>
  <c r="HO57"/>
  <c r="HM57"/>
  <c r="HL57"/>
  <c r="HP48"/>
  <c r="HO48"/>
  <c r="HM48"/>
  <c r="HL48"/>
  <c r="HP36"/>
  <c r="HO36"/>
  <c r="HM36"/>
  <c r="HL36"/>
  <c r="HP25"/>
  <c r="HP23" s="1"/>
  <c r="HO25"/>
  <c r="HO23" s="1"/>
  <c r="HM25"/>
  <c r="HM23" s="1"/>
  <c r="HL25"/>
  <c r="HL23" s="1"/>
  <c r="HP14"/>
  <c r="HP12" s="1"/>
  <c r="HO14"/>
  <c r="HO12" s="1"/>
  <c r="HM14"/>
  <c r="HM12" s="1"/>
  <c r="HL14"/>
  <c r="HL12" s="1"/>
  <c r="HP9"/>
  <c r="HO9"/>
  <c r="HM9"/>
  <c r="HL9"/>
  <c r="IC69" l="1"/>
  <c r="IC57"/>
  <c r="IK23"/>
  <c r="IJ9"/>
  <c r="IL9" s="1"/>
  <c r="IC127"/>
  <c r="IC139"/>
  <c r="HN12"/>
  <c r="HW12"/>
  <c r="HQ12"/>
  <c r="HZ12"/>
  <c r="HZ112"/>
  <c r="IC23"/>
  <c r="HW112"/>
  <c r="IL162"/>
  <c r="HW23"/>
  <c r="HW139"/>
  <c r="IC162"/>
  <c r="IC112"/>
  <c r="IC36"/>
  <c r="IN8"/>
  <c r="IC151"/>
  <c r="IC120"/>
  <c r="IQ8"/>
  <c r="HQ162"/>
  <c r="HW9"/>
  <c r="HZ23"/>
  <c r="HZ139"/>
  <c r="HW162"/>
  <c r="IC99"/>
  <c r="HZ162"/>
  <c r="HJ122"/>
  <c r="HJ120" s="1"/>
  <c r="HS25"/>
  <c r="HS23" s="1"/>
  <c r="HR78"/>
  <c r="IL170"/>
  <c r="IB78"/>
  <c r="IC78" s="1"/>
  <c r="IC170"/>
  <c r="HZ78"/>
  <c r="HJ50"/>
  <c r="HJ48" s="1"/>
  <c r="HS151"/>
  <c r="HS170"/>
  <c r="HJ127"/>
  <c r="HZ170"/>
  <c r="HS9"/>
  <c r="HI99"/>
  <c r="HR50"/>
  <c r="HR48" s="1"/>
  <c r="IF174"/>
  <c r="HJ112"/>
  <c r="HJ14"/>
  <c r="HJ12" s="1"/>
  <c r="HI25"/>
  <c r="HI23" s="1"/>
  <c r="HJ36"/>
  <c r="HS57"/>
  <c r="HW48"/>
  <c r="HW170"/>
  <c r="HJ99"/>
  <c r="HN127"/>
  <c r="HX10"/>
  <c r="HX8" s="1"/>
  <c r="HX174" s="1"/>
  <c r="HW36"/>
  <c r="IJ10"/>
  <c r="HI36"/>
  <c r="HI141"/>
  <c r="HI139" s="1"/>
  <c r="HR14"/>
  <c r="HR12" s="1"/>
  <c r="HR69"/>
  <c r="HS122"/>
  <c r="HS120" s="1"/>
  <c r="HS127"/>
  <c r="HZ99"/>
  <c r="HZ151"/>
  <c r="HN9"/>
  <c r="HI14"/>
  <c r="HI12" s="1"/>
  <c r="HQ36"/>
  <c r="HI57"/>
  <c r="HI78"/>
  <c r="HJ170"/>
  <c r="HR36"/>
  <c r="HR99"/>
  <c r="HR141"/>
  <c r="HR139" s="1"/>
  <c r="HR151"/>
  <c r="HR162"/>
  <c r="IA10"/>
  <c r="IA8" s="1"/>
  <c r="IA174" s="1"/>
  <c r="HI50"/>
  <c r="HI48" s="1"/>
  <c r="HQ127"/>
  <c r="HZ127"/>
  <c r="IK10"/>
  <c r="HW69"/>
  <c r="HW127"/>
  <c r="IK36"/>
  <c r="IL36" s="1"/>
  <c r="HJ25"/>
  <c r="HJ23" s="1"/>
  <c r="HJ57"/>
  <c r="HI69"/>
  <c r="HJ151"/>
  <c r="HJ162"/>
  <c r="HS36"/>
  <c r="HR57"/>
  <c r="HW99"/>
  <c r="HS99"/>
  <c r="HS112"/>
  <c r="HS141"/>
  <c r="HS139" s="1"/>
  <c r="HS162"/>
  <c r="IB10"/>
  <c r="IB8" s="1"/>
  <c r="HZ69"/>
  <c r="HQ9"/>
  <c r="HI9"/>
  <c r="HI112"/>
  <c r="HI122"/>
  <c r="HI120" s="1"/>
  <c r="HI127"/>
  <c r="HJ141"/>
  <c r="HJ139" s="1"/>
  <c r="HI170"/>
  <c r="HR9"/>
  <c r="HR25"/>
  <c r="HR23" s="1"/>
  <c r="HZ48"/>
  <c r="IF8"/>
  <c r="HM10"/>
  <c r="HM8" s="1"/>
  <c r="HM174" s="1"/>
  <c r="HZ9"/>
  <c r="HZ36"/>
  <c r="HW78"/>
  <c r="IB12"/>
  <c r="IC12" s="1"/>
  <c r="HJ9"/>
  <c r="HJ69"/>
  <c r="HI151"/>
  <c r="HI162"/>
  <c r="HV10"/>
  <c r="HV8" s="1"/>
  <c r="HS14"/>
  <c r="HS12" s="1"/>
  <c r="HS50"/>
  <c r="HS48" s="1"/>
  <c r="HS69"/>
  <c r="HS78"/>
  <c r="HR112"/>
  <c r="HR122"/>
  <c r="HR120" s="1"/>
  <c r="HR127"/>
  <c r="HW151"/>
  <c r="II8"/>
  <c r="IH174"/>
  <c r="II174" s="1"/>
  <c r="HU10"/>
  <c r="HU8" s="1"/>
  <c r="HU174" s="1"/>
  <c r="HY10"/>
  <c r="HY8" s="1"/>
  <c r="HO10"/>
  <c r="HO8" s="1"/>
  <c r="HO174" s="1"/>
  <c r="HM162"/>
  <c r="HN162" s="1"/>
  <c r="HN36"/>
  <c r="HL10"/>
  <c r="HL8" s="1"/>
  <c r="HL174" s="1"/>
  <c r="HP10"/>
  <c r="HP8" s="1"/>
  <c r="IJ8" l="1"/>
  <c r="IJ174" s="1"/>
  <c r="HT12"/>
  <c r="HK127"/>
  <c r="HT99"/>
  <c r="HT48"/>
  <c r="HT139"/>
  <c r="HT69"/>
  <c r="HT78"/>
  <c r="HT162"/>
  <c r="HT127"/>
  <c r="HT57"/>
  <c r="HK12"/>
  <c r="IK8"/>
  <c r="HT151"/>
  <c r="HK120"/>
  <c r="IQ174"/>
  <c r="IR174" s="1"/>
  <c r="IR8"/>
  <c r="IN174"/>
  <c r="IO174" s="1"/>
  <c r="IO8"/>
  <c r="HT112"/>
  <c r="HT36"/>
  <c r="HT120"/>
  <c r="HK36"/>
  <c r="HT23"/>
  <c r="HV174"/>
  <c r="HW174" s="1"/>
  <c r="HW8"/>
  <c r="HK162"/>
  <c r="HT170"/>
  <c r="HJ78"/>
  <c r="HN174"/>
  <c r="HJ10"/>
  <c r="HJ8" s="1"/>
  <c r="HS10"/>
  <c r="HS8" s="1"/>
  <c r="HS174" s="1"/>
  <c r="IB174"/>
  <c r="IC174" s="1"/>
  <c r="HR10"/>
  <c r="HR8" s="1"/>
  <c r="HR174" s="1"/>
  <c r="HI10"/>
  <c r="HI8" s="1"/>
  <c r="HI174" s="1"/>
  <c r="HY174"/>
  <c r="HZ174" s="1"/>
  <c r="HZ8"/>
  <c r="HQ8"/>
  <c r="HP174"/>
  <c r="HQ174" s="1"/>
  <c r="HN8"/>
  <c r="IK174" l="1"/>
  <c r="IL174" s="1"/>
  <c r="IL8"/>
  <c r="HT174"/>
  <c r="HJ174"/>
  <c r="HK174" s="1"/>
  <c r="BQ49" i="3"/>
  <c r="F57" i="1" l="1"/>
  <c r="E57"/>
  <c r="F56"/>
  <c r="E56"/>
  <c r="F55"/>
  <c r="E55"/>
  <c r="F52"/>
  <c r="E52"/>
  <c r="F49"/>
  <c r="E49"/>
  <c r="F46"/>
  <c r="E46"/>
  <c r="F43"/>
  <c r="E43"/>
  <c r="F40"/>
  <c r="E40"/>
  <c r="F37"/>
  <c r="E37"/>
  <c r="F34"/>
  <c r="E34"/>
  <c r="F31"/>
  <c r="E31"/>
  <c r="F28"/>
  <c r="E28"/>
  <c r="F25"/>
  <c r="E25"/>
  <c r="F22"/>
  <c r="E22"/>
  <c r="F19"/>
  <c r="E19"/>
  <c r="F16"/>
  <c r="E16"/>
  <c r="F13"/>
  <c r="E13"/>
  <c r="E29"/>
  <c r="F29"/>
  <c r="H27"/>
  <c r="I27"/>
  <c r="E10" l="1"/>
  <c r="GF170" i="2" l="1"/>
  <c r="GE170"/>
  <c r="GC170"/>
  <c r="GB170"/>
  <c r="BK170"/>
  <c r="BK50"/>
  <c r="BK25"/>
  <c r="BK23" s="1"/>
  <c r="BK14"/>
  <c r="AP170"/>
  <c r="AW170"/>
  <c r="AV170"/>
  <c r="AT170"/>
  <c r="AS170"/>
  <c r="AW162"/>
  <c r="AV162"/>
  <c r="AT162"/>
  <c r="AS162"/>
  <c r="AW151"/>
  <c r="AV151"/>
  <c r="AT151"/>
  <c r="AS151"/>
  <c r="AQ141"/>
  <c r="AW141"/>
  <c r="AW139" s="1"/>
  <c r="AV141"/>
  <c r="AV139" s="1"/>
  <c r="AT141"/>
  <c r="AT139" s="1"/>
  <c r="AS141"/>
  <c r="AS139" s="1"/>
  <c r="AW127"/>
  <c r="AV127"/>
  <c r="AT127"/>
  <c r="AS127"/>
  <c r="AP122"/>
  <c r="AW122"/>
  <c r="AW120" s="1"/>
  <c r="AV122"/>
  <c r="AV120" s="1"/>
  <c r="AT122"/>
  <c r="AT120" s="1"/>
  <c r="AS122"/>
  <c r="AS120" s="1"/>
  <c r="AW112"/>
  <c r="AV112"/>
  <c r="AT112"/>
  <c r="AS112"/>
  <c r="AV99"/>
  <c r="AT99"/>
  <c r="AS99"/>
  <c r="AW99"/>
  <c r="AW78"/>
  <c r="AV78"/>
  <c r="AT78"/>
  <c r="AS78"/>
  <c r="AP78"/>
  <c r="AQ69"/>
  <c r="AW69"/>
  <c r="AV69"/>
  <c r="AT69"/>
  <c r="AS69"/>
  <c r="AW57"/>
  <c r="AV57"/>
  <c r="AT57"/>
  <c r="AS57"/>
  <c r="AQ50"/>
  <c r="AQ48" s="1"/>
  <c r="AW50"/>
  <c r="AW48" s="1"/>
  <c r="AV50"/>
  <c r="AV48" s="1"/>
  <c r="AT50"/>
  <c r="AT48" s="1"/>
  <c r="AS50"/>
  <c r="AS48" s="1"/>
  <c r="AQ36"/>
  <c r="AW36"/>
  <c r="AV36"/>
  <c r="AT36"/>
  <c r="AS36"/>
  <c r="AW25"/>
  <c r="AW23" s="1"/>
  <c r="AV25"/>
  <c r="AV23" s="1"/>
  <c r="AT25"/>
  <c r="AT23" s="1"/>
  <c r="AS25"/>
  <c r="AS23" s="1"/>
  <c r="AQ25"/>
  <c r="AQ23" s="1"/>
  <c r="AP25"/>
  <c r="AP23" s="1"/>
  <c r="AW14"/>
  <c r="AW12" s="1"/>
  <c r="AV14"/>
  <c r="AV12" s="1"/>
  <c r="AT14"/>
  <c r="AT12" s="1"/>
  <c r="AS14"/>
  <c r="AQ14"/>
  <c r="AW9"/>
  <c r="AV9"/>
  <c r="AT9"/>
  <c r="AS9"/>
  <c r="AX99" l="1"/>
  <c r="AU120"/>
  <c r="AX23"/>
  <c r="AX69"/>
  <c r="AX78"/>
  <c r="AU57"/>
  <c r="AU112"/>
  <c r="AX12"/>
  <c r="AU23"/>
  <c r="AU36"/>
  <c r="AU69"/>
  <c r="AU78"/>
  <c r="AX112"/>
  <c r="AX57"/>
  <c r="AU99"/>
  <c r="AX120"/>
  <c r="AX36"/>
  <c r="AX170"/>
  <c r="AT10"/>
  <c r="AT8" s="1"/>
  <c r="AT174" s="1"/>
  <c r="AQ112"/>
  <c r="AQ122"/>
  <c r="AQ120" s="1"/>
  <c r="AQ127"/>
  <c r="AQ139"/>
  <c r="AP151"/>
  <c r="AQ99"/>
  <c r="AP162"/>
  <c r="AV10"/>
  <c r="AV8" s="1"/>
  <c r="AV174" s="1"/>
  <c r="AQ12"/>
  <c r="AP50"/>
  <c r="AP48" s="1"/>
  <c r="AP69"/>
  <c r="AQ78"/>
  <c r="AP112"/>
  <c r="AP120"/>
  <c r="AQ151"/>
  <c r="AQ57"/>
  <c r="AP57"/>
  <c r="AP99"/>
  <c r="AP141"/>
  <c r="AP139" s="1"/>
  <c r="AW10"/>
  <c r="AW8" s="1"/>
  <c r="AW174" s="1"/>
  <c r="AS10"/>
  <c r="AS8" s="1"/>
  <c r="AS174" s="1"/>
  <c r="AP14"/>
  <c r="AP12" s="1"/>
  <c r="AP127"/>
  <c r="AS12"/>
  <c r="AU12" s="1"/>
  <c r="AU170"/>
  <c r="AQ9"/>
  <c r="AP36"/>
  <c r="AQ170"/>
  <c r="F27" i="1"/>
  <c r="AP9" i="2" l="1"/>
  <c r="AP10"/>
  <c r="AX174"/>
  <c r="AQ10"/>
  <c r="AQ8" s="1"/>
  <c r="AQ174" s="1"/>
  <c r="AQ162"/>
  <c r="AR170"/>
  <c r="AU174"/>
  <c r="EV78"/>
  <c r="EU78"/>
  <c r="ES78"/>
  <c r="ER78"/>
  <c r="EP78"/>
  <c r="EO78"/>
  <c r="CZ78"/>
  <c r="CY78"/>
  <c r="CW78"/>
  <c r="CV78"/>
  <c r="O61" i="4"/>
  <c r="N61"/>
  <c r="L61"/>
  <c r="K61"/>
  <c r="I61"/>
  <c r="H61"/>
  <c r="F61"/>
  <c r="E61"/>
  <c r="CX78" i="2" l="1"/>
  <c r="ET78"/>
  <c r="DA78"/>
  <c r="AP8"/>
  <c r="AP174" s="1"/>
  <c r="AR174" s="1"/>
  <c r="O47" i="4" l="1"/>
  <c r="N47"/>
  <c r="L47"/>
  <c r="K47"/>
  <c r="I47"/>
  <c r="H47"/>
  <c r="F47"/>
  <c r="E47"/>
  <c r="U155" i="3" l="1"/>
  <c r="T155"/>
  <c r="CR155"/>
  <c r="CQ155"/>
  <c r="CO155"/>
  <c r="CN155"/>
  <c r="AD155"/>
  <c r="AC155"/>
  <c r="CL155"/>
  <c r="CK155"/>
  <c r="AA155"/>
  <c r="Z155"/>
  <c r="X155"/>
  <c r="W155"/>
  <c r="R155"/>
  <c r="Q155"/>
  <c r="CI155"/>
  <c r="CH155"/>
  <c r="CF155"/>
  <c r="CE155"/>
  <c r="CC155"/>
  <c r="CB155"/>
  <c r="BZ155"/>
  <c r="BY155"/>
  <c r="BW155"/>
  <c r="BV155"/>
  <c r="BT155"/>
  <c r="BS155"/>
  <c r="BQ155"/>
  <c r="BP155"/>
  <c r="BN155"/>
  <c r="BM155"/>
  <c r="F155"/>
  <c r="E155"/>
  <c r="BK155"/>
  <c r="BJ155"/>
  <c r="BH155"/>
  <c r="BG155"/>
  <c r="BE155"/>
  <c r="BD155"/>
  <c r="BB155"/>
  <c r="BA155"/>
  <c r="AY155"/>
  <c r="AX155"/>
  <c r="AV155"/>
  <c r="AU155"/>
  <c r="AS155"/>
  <c r="AR155"/>
  <c r="AP155"/>
  <c r="AO155"/>
  <c r="AM155"/>
  <c r="AL155"/>
  <c r="AJ155"/>
  <c r="AI155"/>
  <c r="AG155"/>
  <c r="AF155"/>
  <c r="O155"/>
  <c r="N155"/>
  <c r="L155"/>
  <c r="K155"/>
  <c r="I155"/>
  <c r="H155"/>
  <c r="O123" i="4"/>
  <c r="N123"/>
  <c r="L123"/>
  <c r="K123"/>
  <c r="I123"/>
  <c r="H123"/>
  <c r="F123"/>
  <c r="E123"/>
  <c r="P155" i="3" l="1"/>
  <c r="BI25" i="2" l="1"/>
  <c r="BI23" s="1"/>
  <c r="HG25"/>
  <c r="HG23" s="1"/>
  <c r="HF25"/>
  <c r="HF23" s="1"/>
  <c r="HD25"/>
  <c r="HD23" s="1"/>
  <c r="HC25"/>
  <c r="HC23" s="1"/>
  <c r="GX25"/>
  <c r="GX23" s="1"/>
  <c r="GW25"/>
  <c r="GW23" s="1"/>
  <c r="GU25"/>
  <c r="GU23" s="1"/>
  <c r="GT25"/>
  <c r="GT23" s="1"/>
  <c r="GO25"/>
  <c r="GO23" s="1"/>
  <c r="GN25"/>
  <c r="GN23" s="1"/>
  <c r="GL25"/>
  <c r="GL23" s="1"/>
  <c r="GK25"/>
  <c r="GK23" s="1"/>
  <c r="GF25"/>
  <c r="GF23" s="1"/>
  <c r="GE25"/>
  <c r="GE23" s="1"/>
  <c r="GC25"/>
  <c r="GC23" s="1"/>
  <c r="GB25"/>
  <c r="GB23" s="1"/>
  <c r="FW25"/>
  <c r="FW23" s="1"/>
  <c r="FV25"/>
  <c r="FV23" s="1"/>
  <c r="FT25"/>
  <c r="FT23" s="1"/>
  <c r="FS25"/>
  <c r="FS23" s="1"/>
  <c r="FN25"/>
  <c r="FN23" s="1"/>
  <c r="FM25"/>
  <c r="FM23" s="1"/>
  <c r="FK25"/>
  <c r="FK23" s="1"/>
  <c r="FJ25"/>
  <c r="FJ23" s="1"/>
  <c r="FE25"/>
  <c r="FE23" s="1"/>
  <c r="FD25"/>
  <c r="FD23" s="1"/>
  <c r="FB25"/>
  <c r="FB23" s="1"/>
  <c r="FA25"/>
  <c r="FA23" s="1"/>
  <c r="EY25"/>
  <c r="EY23" s="1"/>
  <c r="EX25"/>
  <c r="EX23" s="1"/>
  <c r="EV25"/>
  <c r="EV23" s="1"/>
  <c r="EU25"/>
  <c r="EU23" s="1"/>
  <c r="ES25"/>
  <c r="ES23" s="1"/>
  <c r="ER25"/>
  <c r="ER23" s="1"/>
  <c r="F25"/>
  <c r="F23" s="1"/>
  <c r="E25"/>
  <c r="E23" s="1"/>
  <c r="EM25"/>
  <c r="EM23" s="1"/>
  <c r="EL25"/>
  <c r="EL23" s="1"/>
  <c r="EJ25"/>
  <c r="EJ23" s="1"/>
  <c r="EI25"/>
  <c r="EI23" s="1"/>
  <c r="EA25"/>
  <c r="EA23" s="1"/>
  <c r="DZ25"/>
  <c r="DZ23" s="1"/>
  <c r="DX25"/>
  <c r="DX23" s="1"/>
  <c r="DW25"/>
  <c r="DW23" s="1"/>
  <c r="DR25"/>
  <c r="DR23" s="1"/>
  <c r="DQ25"/>
  <c r="DQ23" s="1"/>
  <c r="DO25"/>
  <c r="DO23" s="1"/>
  <c r="DN25"/>
  <c r="DN23" s="1"/>
  <c r="DI25"/>
  <c r="DI23" s="1"/>
  <c r="DH25"/>
  <c r="DH23" s="1"/>
  <c r="DF25"/>
  <c r="DF23" s="1"/>
  <c r="DE25"/>
  <c r="DE23" s="1"/>
  <c r="CQ25"/>
  <c r="CQ23" s="1"/>
  <c r="CP25"/>
  <c r="CP23" s="1"/>
  <c r="CN25"/>
  <c r="CN23" s="1"/>
  <c r="CM25"/>
  <c r="CM23" s="1"/>
  <c r="CI25"/>
  <c r="CI23" s="1"/>
  <c r="CG25"/>
  <c r="CG23" s="1"/>
  <c r="CF25"/>
  <c r="CF23" s="1"/>
  <c r="CD25"/>
  <c r="CD23" s="1"/>
  <c r="CC25"/>
  <c r="CC23" s="1"/>
  <c r="BX25"/>
  <c r="BX23" s="1"/>
  <c r="BW25"/>
  <c r="BW23" s="1"/>
  <c r="BU25"/>
  <c r="BU23" s="1"/>
  <c r="BT25"/>
  <c r="BT23" s="1"/>
  <c r="BO25"/>
  <c r="BO23" s="1"/>
  <c r="BN25"/>
  <c r="BN23" s="1"/>
  <c r="BL25"/>
  <c r="BL23" s="1"/>
  <c r="BM23" s="1"/>
  <c r="BF25"/>
  <c r="BF23" s="1"/>
  <c r="BE25"/>
  <c r="BE23" s="1"/>
  <c r="BC25"/>
  <c r="BC23" s="1"/>
  <c r="BB25"/>
  <c r="BB23" s="1"/>
  <c r="AN25"/>
  <c r="AN23" s="1"/>
  <c r="AM25"/>
  <c r="AM23" s="1"/>
  <c r="AK25"/>
  <c r="AK23" s="1"/>
  <c r="AJ25"/>
  <c r="AJ23" s="1"/>
  <c r="AH25"/>
  <c r="AH24" s="1"/>
  <c r="AG25"/>
  <c r="AG24" s="1"/>
  <c r="AE25"/>
  <c r="AE23" s="1"/>
  <c r="AD25"/>
  <c r="AD23" s="1"/>
  <c r="AB25"/>
  <c r="AB23" s="1"/>
  <c r="AA25"/>
  <c r="AA23" s="1"/>
  <c r="W25"/>
  <c r="W23" s="1"/>
  <c r="U25"/>
  <c r="U23" s="1"/>
  <c r="T25"/>
  <c r="T23" s="1"/>
  <c r="R25"/>
  <c r="R23" s="1"/>
  <c r="Q25"/>
  <c r="Q23" s="1"/>
  <c r="O25"/>
  <c r="O23" s="1"/>
  <c r="N25"/>
  <c r="N23" s="1"/>
  <c r="L25"/>
  <c r="L23" s="1"/>
  <c r="K25"/>
  <c r="K23" s="1"/>
  <c r="I25"/>
  <c r="I23" s="1"/>
  <c r="H25"/>
  <c r="U24" i="3"/>
  <c r="T24"/>
  <c r="CR24"/>
  <c r="CQ24"/>
  <c r="CO24"/>
  <c r="CN24"/>
  <c r="AD24"/>
  <c r="AC24"/>
  <c r="CL24"/>
  <c r="CK24"/>
  <c r="AA24"/>
  <c r="Z24"/>
  <c r="X24"/>
  <c r="W24"/>
  <c r="R24"/>
  <c r="Q24"/>
  <c r="CI24"/>
  <c r="CH24"/>
  <c r="CF24"/>
  <c r="CE24"/>
  <c r="CC24"/>
  <c r="CB24"/>
  <c r="BZ24"/>
  <c r="BY24"/>
  <c r="BW24"/>
  <c r="BV24"/>
  <c r="BT24"/>
  <c r="BS24"/>
  <c r="BQ24"/>
  <c r="BP24"/>
  <c r="BN24"/>
  <c r="BM24"/>
  <c r="F24"/>
  <c r="E24"/>
  <c r="BK24"/>
  <c r="BJ24"/>
  <c r="BH24"/>
  <c r="BG24"/>
  <c r="BE24"/>
  <c r="BD24"/>
  <c r="BB24"/>
  <c r="BA24"/>
  <c r="AY24"/>
  <c r="AX24"/>
  <c r="AV24"/>
  <c r="AU24"/>
  <c r="AS24"/>
  <c r="AR24"/>
  <c r="AP24"/>
  <c r="AO24"/>
  <c r="AM24"/>
  <c r="AL24"/>
  <c r="AJ24"/>
  <c r="AI24"/>
  <c r="AG24"/>
  <c r="AF24"/>
  <c r="O24"/>
  <c r="N24"/>
  <c r="L24"/>
  <c r="K24"/>
  <c r="I24"/>
  <c r="H24"/>
  <c r="O21" i="4"/>
  <c r="N21"/>
  <c r="L21"/>
  <c r="K21"/>
  <c r="I21"/>
  <c r="H21"/>
  <c r="F21"/>
  <c r="E21"/>
  <c r="GG23" i="2" l="1"/>
  <c r="GV23"/>
  <c r="AF23"/>
  <c r="BP23"/>
  <c r="EK23"/>
  <c r="G23"/>
  <c r="EZ23"/>
  <c r="FF23"/>
  <c r="H23"/>
  <c r="AC23"/>
  <c r="FC23"/>
  <c r="GD23"/>
  <c r="GY23"/>
  <c r="M23"/>
  <c r="S23"/>
  <c r="AH23"/>
  <c r="P23"/>
  <c r="BV23"/>
  <c r="P24" i="3"/>
  <c r="FY25" i="2"/>
  <c r="FY23" s="1"/>
  <c r="GH25"/>
  <c r="GH23" s="1"/>
  <c r="GZ25"/>
  <c r="GZ23" s="1"/>
  <c r="GI25"/>
  <c r="GI23" s="1"/>
  <c r="CK25"/>
  <c r="CK23" s="1"/>
  <c r="FH25"/>
  <c r="FH23" s="1"/>
  <c r="AY25"/>
  <c r="AY23" s="1"/>
  <c r="BQ25"/>
  <c r="BQ23" s="1"/>
  <c r="CJ25"/>
  <c r="CJ23" s="1"/>
  <c r="AZ25"/>
  <c r="AZ23" s="1"/>
  <c r="DL25"/>
  <c r="DL23" s="1"/>
  <c r="EG25"/>
  <c r="EG23" s="1"/>
  <c r="FQ25"/>
  <c r="FQ23" s="1"/>
  <c r="GR25"/>
  <c r="GR23" s="1"/>
  <c r="CA25"/>
  <c r="CA23" s="1"/>
  <c r="CT25"/>
  <c r="CT23" s="1"/>
  <c r="DC25"/>
  <c r="DC23" s="1"/>
  <c r="DU25"/>
  <c r="DU23" s="1"/>
  <c r="EP25"/>
  <c r="EP23" s="1"/>
  <c r="FZ25"/>
  <c r="FZ23" s="1"/>
  <c r="HA25"/>
  <c r="HA23" s="1"/>
  <c r="BH25"/>
  <c r="BH23" s="1"/>
  <c r="BJ23" s="1"/>
  <c r="BZ25"/>
  <c r="BZ23" s="1"/>
  <c r="CS25"/>
  <c r="CS23" s="1"/>
  <c r="DB25"/>
  <c r="DB23" s="1"/>
  <c r="DT25"/>
  <c r="DT23" s="1"/>
  <c r="EO25"/>
  <c r="EO23" s="1"/>
  <c r="BR25"/>
  <c r="BR23" s="1"/>
  <c r="BS23" s="1"/>
  <c r="DK25"/>
  <c r="DK23" s="1"/>
  <c r="EF25"/>
  <c r="EF23" s="1"/>
  <c r="FG25"/>
  <c r="FG23" s="1"/>
  <c r="FP25"/>
  <c r="FP23" s="1"/>
  <c r="GQ25"/>
  <c r="GQ23" s="1"/>
  <c r="O75" i="4"/>
  <c r="N75"/>
  <c r="L75"/>
  <c r="K75"/>
  <c r="I75"/>
  <c r="H75"/>
  <c r="F75"/>
  <c r="E75"/>
  <c r="J23" i="2" l="1"/>
  <c r="AG23"/>
  <c r="EH23"/>
  <c r="U37" i="3" l="1"/>
  <c r="T37"/>
  <c r="CR37"/>
  <c r="CQ37"/>
  <c r="CO37"/>
  <c r="CN37"/>
  <c r="AD37"/>
  <c r="AC37"/>
  <c r="CL37"/>
  <c r="CK37"/>
  <c r="AA37"/>
  <c r="Z37"/>
  <c r="X37"/>
  <c r="W37"/>
  <c r="R37"/>
  <c r="Q37"/>
  <c r="CI37"/>
  <c r="CH37"/>
  <c r="CF37"/>
  <c r="CE37"/>
  <c r="CC37"/>
  <c r="CB37"/>
  <c r="BZ37"/>
  <c r="BY37"/>
  <c r="BW37"/>
  <c r="BV37"/>
  <c r="BT37"/>
  <c r="BS37"/>
  <c r="BQ37"/>
  <c r="BP37"/>
  <c r="BN37"/>
  <c r="BM37"/>
  <c r="F37"/>
  <c r="E37"/>
  <c r="BK37"/>
  <c r="BJ37"/>
  <c r="BH37"/>
  <c r="BG37"/>
  <c r="BE37"/>
  <c r="BD37"/>
  <c r="BB37"/>
  <c r="BA37"/>
  <c r="AY37"/>
  <c r="AX37"/>
  <c r="AV37"/>
  <c r="AU37"/>
  <c r="AS37"/>
  <c r="AR37"/>
  <c r="AP37"/>
  <c r="AO37"/>
  <c r="AM37"/>
  <c r="AL37"/>
  <c r="AJ37"/>
  <c r="AI37"/>
  <c r="AG37"/>
  <c r="AF37"/>
  <c r="O37"/>
  <c r="N37"/>
  <c r="L37"/>
  <c r="K37"/>
  <c r="I37"/>
  <c r="H37"/>
  <c r="O33" i="4"/>
  <c r="N33"/>
  <c r="L33"/>
  <c r="K33"/>
  <c r="I33"/>
  <c r="H33"/>
  <c r="F33"/>
  <c r="P37" i="3" l="1"/>
  <c r="J33" i="4"/>
  <c r="HG14" i="2" l="1"/>
  <c r="HF14"/>
  <c r="HD14"/>
  <c r="HC14"/>
  <c r="GX14"/>
  <c r="GW14"/>
  <c r="GU14"/>
  <c r="GT14"/>
  <c r="GO14"/>
  <c r="GN14"/>
  <c r="GL14"/>
  <c r="GK14"/>
  <c r="GF14"/>
  <c r="GE14"/>
  <c r="GC14"/>
  <c r="GB14"/>
  <c r="FW14"/>
  <c r="FV14"/>
  <c r="FT14"/>
  <c r="FS14"/>
  <c r="FN14"/>
  <c r="FM14"/>
  <c r="FK14"/>
  <c r="FJ14"/>
  <c r="FE14"/>
  <c r="FD14"/>
  <c r="FB14"/>
  <c r="FA14"/>
  <c r="EY14"/>
  <c r="EX14"/>
  <c r="EV14"/>
  <c r="EU14"/>
  <c r="ES14"/>
  <c r="ER14"/>
  <c r="F14"/>
  <c r="E14"/>
  <c r="EM14"/>
  <c r="EL14"/>
  <c r="EJ14"/>
  <c r="EI14"/>
  <c r="EA14"/>
  <c r="DZ14"/>
  <c r="DX14"/>
  <c r="DW14"/>
  <c r="DR14"/>
  <c r="DQ14"/>
  <c r="DO14"/>
  <c r="DN14"/>
  <c r="DI14"/>
  <c r="DH14"/>
  <c r="DF14"/>
  <c r="DE14"/>
  <c r="CQ14"/>
  <c r="CP14"/>
  <c r="CN14"/>
  <c r="CM14"/>
  <c r="CI14"/>
  <c r="CG14"/>
  <c r="CF14"/>
  <c r="CD14"/>
  <c r="CC14"/>
  <c r="BX14"/>
  <c r="BW14"/>
  <c r="BU14"/>
  <c r="BT14"/>
  <c r="BR14"/>
  <c r="BO14"/>
  <c r="BN14"/>
  <c r="BL14"/>
  <c r="BF14"/>
  <c r="BE14"/>
  <c r="BC14"/>
  <c r="BB14"/>
  <c r="AN14"/>
  <c r="AM14"/>
  <c r="AK14"/>
  <c r="AJ14"/>
  <c r="AE14"/>
  <c r="AD14"/>
  <c r="AB14"/>
  <c r="AA14"/>
  <c r="W14"/>
  <c r="U14"/>
  <c r="T14"/>
  <c r="R14"/>
  <c r="Q14"/>
  <c r="O14"/>
  <c r="N14"/>
  <c r="L14"/>
  <c r="K14"/>
  <c r="BE13" i="3"/>
  <c r="BD13"/>
  <c r="BB13"/>
  <c r="BA13"/>
  <c r="AY13"/>
  <c r="AX13"/>
  <c r="AV13"/>
  <c r="AU13"/>
  <c r="AS13"/>
  <c r="AR13"/>
  <c r="AP13"/>
  <c r="AO13"/>
  <c r="AM13"/>
  <c r="AL13"/>
  <c r="AJ13"/>
  <c r="AI13"/>
  <c r="AG13"/>
  <c r="AF13"/>
  <c r="O13"/>
  <c r="N13"/>
  <c r="L13"/>
  <c r="K13"/>
  <c r="H13"/>
  <c r="O14" i="4"/>
  <c r="N14"/>
  <c r="L14"/>
  <c r="K14"/>
  <c r="I14"/>
  <c r="H14"/>
  <c r="F14"/>
  <c r="E14"/>
  <c r="P13" i="3" l="1"/>
  <c r="BZ14" i="2"/>
  <c r="I14"/>
  <c r="BI14"/>
  <c r="BH14"/>
  <c r="FH14"/>
  <c r="Y14"/>
  <c r="EP14"/>
  <c r="DL14"/>
  <c r="FY14"/>
  <c r="GH14"/>
  <c r="CS14"/>
  <c r="GR14"/>
  <c r="H14"/>
  <c r="AG14"/>
  <c r="CK14"/>
  <c r="GQ14"/>
  <c r="BP14"/>
  <c r="AZ14"/>
  <c r="CJ14"/>
  <c r="DT14"/>
  <c r="FQ14"/>
  <c r="FZ14"/>
  <c r="AH14"/>
  <c r="BM14"/>
  <c r="EK14"/>
  <c r="AY14"/>
  <c r="CT14"/>
  <c r="EG14"/>
  <c r="FG14"/>
  <c r="FP14"/>
  <c r="GZ14"/>
  <c r="X14"/>
  <c r="EO14"/>
  <c r="GI14"/>
  <c r="HA14"/>
  <c r="DB14"/>
  <c r="BV14"/>
  <c r="BQ14"/>
  <c r="BS14" s="1"/>
  <c r="DU14"/>
  <c r="CA14"/>
  <c r="DC14"/>
  <c r="DK14"/>
  <c r="EF14"/>
  <c r="BJ14" l="1"/>
  <c r="EH14"/>
  <c r="O94" i="4" l="1"/>
  <c r="N94"/>
  <c r="L94"/>
  <c r="K94"/>
  <c r="I94"/>
  <c r="H94"/>
  <c r="F94"/>
  <c r="E94"/>
  <c r="O81" l="1"/>
  <c r="N81"/>
  <c r="L81"/>
  <c r="K81"/>
  <c r="I81"/>
  <c r="H81"/>
  <c r="F81"/>
  <c r="E81"/>
  <c r="EV50" i="2" l="1"/>
  <c r="EU50"/>
  <c r="ES50"/>
  <c r="ER50"/>
  <c r="F50"/>
  <c r="E50"/>
  <c r="EM50"/>
  <c r="EL50"/>
  <c r="EJ50"/>
  <c r="EI50"/>
  <c r="EA50"/>
  <c r="DZ50"/>
  <c r="DX50"/>
  <c r="DW50"/>
  <c r="DR50"/>
  <c r="DQ50"/>
  <c r="DO50"/>
  <c r="DN50"/>
  <c r="DI50"/>
  <c r="DH50"/>
  <c r="DF50"/>
  <c r="DE50"/>
  <c r="CQ50"/>
  <c r="CP50"/>
  <c r="CN50"/>
  <c r="CM50"/>
  <c r="CI50"/>
  <c r="CG50"/>
  <c r="CF50"/>
  <c r="CD50"/>
  <c r="CC50"/>
  <c r="BX50"/>
  <c r="BW50"/>
  <c r="BU50"/>
  <c r="BT50"/>
  <c r="BO50"/>
  <c r="BN50"/>
  <c r="BL50"/>
  <c r="BF50"/>
  <c r="BE50"/>
  <c r="BC50"/>
  <c r="BB50"/>
  <c r="AN50"/>
  <c r="AM50"/>
  <c r="AK50"/>
  <c r="AJ50"/>
  <c r="AE50"/>
  <c r="AD50"/>
  <c r="AB50"/>
  <c r="AA50"/>
  <c r="W50"/>
  <c r="U50"/>
  <c r="T50"/>
  <c r="R50"/>
  <c r="Q50"/>
  <c r="O50"/>
  <c r="N50"/>
  <c r="L50"/>
  <c r="K50"/>
  <c r="CR49" i="3"/>
  <c r="CQ49"/>
  <c r="CO49"/>
  <c r="CN49"/>
  <c r="AD49"/>
  <c r="AC49"/>
  <c r="CL49"/>
  <c r="CK49"/>
  <c r="AA49"/>
  <c r="Z49"/>
  <c r="X49"/>
  <c r="W49"/>
  <c r="R49"/>
  <c r="Q49"/>
  <c r="CI49"/>
  <c r="CH49"/>
  <c r="CF49"/>
  <c r="CE49"/>
  <c r="CC49"/>
  <c r="CB49"/>
  <c r="BZ49"/>
  <c r="BY49"/>
  <c r="BW49"/>
  <c r="BV49"/>
  <c r="BT49"/>
  <c r="BS49"/>
  <c r="BP49"/>
  <c r="BN49"/>
  <c r="BM49"/>
  <c r="F49"/>
  <c r="E49"/>
  <c r="BK49"/>
  <c r="BJ49"/>
  <c r="BH49"/>
  <c r="BG49"/>
  <c r="BE49"/>
  <c r="BD49"/>
  <c r="BB49"/>
  <c r="BA49"/>
  <c r="AY49"/>
  <c r="AX49"/>
  <c r="AV49"/>
  <c r="AU49"/>
  <c r="AS49"/>
  <c r="AR49"/>
  <c r="AP49"/>
  <c r="AO49"/>
  <c r="AM49"/>
  <c r="AL49"/>
  <c r="AJ49"/>
  <c r="AI49"/>
  <c r="AG49"/>
  <c r="AF49"/>
  <c r="O49"/>
  <c r="N49"/>
  <c r="L49"/>
  <c r="K49"/>
  <c r="I49"/>
  <c r="H49"/>
  <c r="O42" i="4"/>
  <c r="N42"/>
  <c r="L42"/>
  <c r="K42"/>
  <c r="I42"/>
  <c r="H42"/>
  <c r="F42"/>
  <c r="E42"/>
  <c r="T49" i="3" l="1"/>
  <c r="U49"/>
  <c r="P49"/>
  <c r="BQ50" i="2"/>
  <c r="FQ50"/>
  <c r="BH50"/>
  <c r="FY50"/>
  <c r="BY50"/>
  <c r="BI50"/>
  <c r="BR50"/>
  <c r="I50"/>
  <c r="BM50"/>
  <c r="EK50"/>
  <c r="GZ50"/>
  <c r="CK50"/>
  <c r="X50"/>
  <c r="AY50"/>
  <c r="CJ50"/>
  <c r="DK50"/>
  <c r="EF50"/>
  <c r="EP50"/>
  <c r="FZ50"/>
  <c r="GI50"/>
  <c r="HA50"/>
  <c r="DU50"/>
  <c r="EN50"/>
  <c r="AH50"/>
  <c r="CA50"/>
  <c r="CT50"/>
  <c r="DC50"/>
  <c r="EO50"/>
  <c r="GH50"/>
  <c r="DL50"/>
  <c r="EG50"/>
  <c r="BP50"/>
  <c r="H50"/>
  <c r="AG50"/>
  <c r="Y50"/>
  <c r="AZ50"/>
  <c r="FG50"/>
  <c r="FP50"/>
  <c r="GQ50"/>
  <c r="BV50"/>
  <c r="BZ50"/>
  <c r="CS50"/>
  <c r="DB50"/>
  <c r="DT50"/>
  <c r="FH50"/>
  <c r="GR50"/>
  <c r="O55" i="4"/>
  <c r="N55"/>
  <c r="L55"/>
  <c r="K55"/>
  <c r="I55"/>
  <c r="H55"/>
  <c r="F55"/>
  <c r="E55"/>
  <c r="O116"/>
  <c r="N116"/>
  <c r="L116"/>
  <c r="K116"/>
  <c r="I116"/>
  <c r="H116"/>
  <c r="F116"/>
  <c r="E116"/>
  <c r="EH50" i="2" l="1"/>
  <c r="BJ50"/>
  <c r="BS50"/>
  <c r="HG122"/>
  <c r="HF122"/>
  <c r="HD122"/>
  <c r="HC122"/>
  <c r="GX122"/>
  <c r="GW122"/>
  <c r="GU122"/>
  <c r="GT122"/>
  <c r="GO122"/>
  <c r="GN122"/>
  <c r="GL122"/>
  <c r="GK122"/>
  <c r="GF122"/>
  <c r="GE122"/>
  <c r="GC122"/>
  <c r="GB122"/>
  <c r="FW122"/>
  <c r="FV122"/>
  <c r="FT122"/>
  <c r="FS122"/>
  <c r="FN122"/>
  <c r="FM122"/>
  <c r="FK122"/>
  <c r="FJ122"/>
  <c r="FE122"/>
  <c r="FD122"/>
  <c r="FB122"/>
  <c r="FA122"/>
  <c r="EY122"/>
  <c r="EX122"/>
  <c r="EV122"/>
  <c r="EU122"/>
  <c r="ES122"/>
  <c r="ER122"/>
  <c r="F122"/>
  <c r="E122"/>
  <c r="EJ122"/>
  <c r="EI122"/>
  <c r="EA122"/>
  <c r="DZ122"/>
  <c r="DX122"/>
  <c r="DW122"/>
  <c r="DR122"/>
  <c r="DQ122"/>
  <c r="DO122"/>
  <c r="DN122"/>
  <c r="DI122"/>
  <c r="DH122"/>
  <c r="DF122"/>
  <c r="DE122"/>
  <c r="CQ122"/>
  <c r="CP122"/>
  <c r="CN122"/>
  <c r="CM122"/>
  <c r="CI122"/>
  <c r="CG122"/>
  <c r="CF122"/>
  <c r="CD122"/>
  <c r="CC122"/>
  <c r="BV122"/>
  <c r="BU122"/>
  <c r="BT122"/>
  <c r="BS122"/>
  <c r="BO122"/>
  <c r="BN122"/>
  <c r="BL122"/>
  <c r="BK122"/>
  <c r="BF122"/>
  <c r="BE122"/>
  <c r="BC122"/>
  <c r="BB122"/>
  <c r="AN122"/>
  <c r="AM122"/>
  <c r="AK122"/>
  <c r="AJ122"/>
  <c r="AE122"/>
  <c r="AD122"/>
  <c r="AB122"/>
  <c r="AA122"/>
  <c r="W122"/>
  <c r="U122"/>
  <c r="T122"/>
  <c r="R122"/>
  <c r="Q122"/>
  <c r="O122"/>
  <c r="N122"/>
  <c r="L122"/>
  <c r="K122"/>
  <c r="U116" i="3"/>
  <c r="CR116"/>
  <c r="CQ116"/>
  <c r="CO116"/>
  <c r="CN116"/>
  <c r="AD116"/>
  <c r="AC116"/>
  <c r="CL116"/>
  <c r="CK116"/>
  <c r="AA116"/>
  <c r="Z116"/>
  <c r="X116"/>
  <c r="W116"/>
  <c r="R116"/>
  <c r="Q116"/>
  <c r="CI116"/>
  <c r="CH116"/>
  <c r="CF116"/>
  <c r="CE116"/>
  <c r="CC116"/>
  <c r="CB116"/>
  <c r="BZ116"/>
  <c r="BY116"/>
  <c r="BW116"/>
  <c r="BV116"/>
  <c r="BT116"/>
  <c r="BS116"/>
  <c r="BQ116"/>
  <c r="BP116"/>
  <c r="BN116"/>
  <c r="BM116"/>
  <c r="F116"/>
  <c r="E116"/>
  <c r="BK116"/>
  <c r="BJ116"/>
  <c r="BH116"/>
  <c r="BG116"/>
  <c r="BE116"/>
  <c r="BD116"/>
  <c r="BB116"/>
  <c r="BA116"/>
  <c r="AY116"/>
  <c r="AX116"/>
  <c r="AV116"/>
  <c r="AU116"/>
  <c r="AS116"/>
  <c r="AR116"/>
  <c r="AP116"/>
  <c r="AO116"/>
  <c r="AM116"/>
  <c r="AL116"/>
  <c r="AJ116"/>
  <c r="AI116"/>
  <c r="AG116"/>
  <c r="AF116"/>
  <c r="O116"/>
  <c r="N116"/>
  <c r="L116"/>
  <c r="K116"/>
  <c r="I116"/>
  <c r="H116"/>
  <c r="O87" i="4"/>
  <c r="N87"/>
  <c r="L87"/>
  <c r="K87"/>
  <c r="I87"/>
  <c r="H87"/>
  <c r="F87"/>
  <c r="E87"/>
  <c r="P116" i="3" l="1"/>
  <c r="T116"/>
  <c r="BI122" i="2"/>
  <c r="AY122"/>
  <c r="CS122"/>
  <c r="DB122"/>
  <c r="GH122"/>
  <c r="AH122"/>
  <c r="EP122"/>
  <c r="Y122"/>
  <c r="AZ122"/>
  <c r="CA122"/>
  <c r="CT122"/>
  <c r="DC122"/>
  <c r="DU122"/>
  <c r="EO122"/>
  <c r="FY122"/>
  <c r="GZ122"/>
  <c r="X122"/>
  <c r="CJ122"/>
  <c r="DK122"/>
  <c r="EF122"/>
  <c r="FZ122"/>
  <c r="HA122"/>
  <c r="BR122"/>
  <c r="CK122"/>
  <c r="DL122"/>
  <c r="EG122"/>
  <c r="FG122"/>
  <c r="GQ122"/>
  <c r="H122"/>
  <c r="BZ122"/>
  <c r="DT122"/>
  <c r="EK122"/>
  <c r="FH122"/>
  <c r="GR122"/>
  <c r="AG122"/>
  <c r="BH122"/>
  <c r="BQ122"/>
  <c r="GI122"/>
  <c r="FP122"/>
  <c r="FQ122"/>
  <c r="I122"/>
  <c r="HG141" l="1"/>
  <c r="HF141"/>
  <c r="HD141"/>
  <c r="HC141"/>
  <c r="GX141"/>
  <c r="GW141"/>
  <c r="GU141"/>
  <c r="GT141"/>
  <c r="GO141"/>
  <c r="GN141"/>
  <c r="GL141"/>
  <c r="GK141"/>
  <c r="GF141"/>
  <c r="GE141"/>
  <c r="GC141"/>
  <c r="GB141"/>
  <c r="FW141"/>
  <c r="FV141"/>
  <c r="FT141"/>
  <c r="FS141"/>
  <c r="FN141"/>
  <c r="FM141"/>
  <c r="FK141"/>
  <c r="FJ141"/>
  <c r="FE141"/>
  <c r="FD141"/>
  <c r="FB141"/>
  <c r="FA141"/>
  <c r="EY141"/>
  <c r="EX141"/>
  <c r="EV141"/>
  <c r="EU141"/>
  <c r="ES141"/>
  <c r="ER141"/>
  <c r="F141"/>
  <c r="E141"/>
  <c r="EM141"/>
  <c r="EL141"/>
  <c r="EJ141"/>
  <c r="EI141"/>
  <c r="EA141"/>
  <c r="DZ141"/>
  <c r="DX141"/>
  <c r="DW141"/>
  <c r="DR141"/>
  <c r="DQ141"/>
  <c r="DO141"/>
  <c r="DN141"/>
  <c r="DI141"/>
  <c r="DH141"/>
  <c r="DF141"/>
  <c r="DE141"/>
  <c r="CQ141"/>
  <c r="CP141"/>
  <c r="CN141"/>
  <c r="CM141"/>
  <c r="CI141"/>
  <c r="CG141"/>
  <c r="CF141"/>
  <c r="CD141"/>
  <c r="CC141"/>
  <c r="BX141"/>
  <c r="BW141"/>
  <c r="BU141"/>
  <c r="BT141"/>
  <c r="BO141"/>
  <c r="BN141"/>
  <c r="BL141"/>
  <c r="BK141"/>
  <c r="BF141"/>
  <c r="BE141"/>
  <c r="BC141"/>
  <c r="BB141"/>
  <c r="AN141"/>
  <c r="AM141"/>
  <c r="AK141"/>
  <c r="AJ141"/>
  <c r="AE141"/>
  <c r="AD141"/>
  <c r="AB141"/>
  <c r="AA141"/>
  <c r="W141"/>
  <c r="U141"/>
  <c r="T141"/>
  <c r="R141"/>
  <c r="Q141"/>
  <c r="O141"/>
  <c r="N141"/>
  <c r="L141"/>
  <c r="K141"/>
  <c r="T134" i="3"/>
  <c r="CR134"/>
  <c r="CR132" s="1"/>
  <c r="CQ134"/>
  <c r="CQ132" s="1"/>
  <c r="CO134"/>
  <c r="CO132" s="1"/>
  <c r="CN134"/>
  <c r="CN132" s="1"/>
  <c r="AD134"/>
  <c r="AD132" s="1"/>
  <c r="AC134"/>
  <c r="AC132" s="1"/>
  <c r="CL134"/>
  <c r="CL132" s="1"/>
  <c r="CK134"/>
  <c r="CK132" s="1"/>
  <c r="AA134"/>
  <c r="AA132" s="1"/>
  <c r="Z134"/>
  <c r="Z132" s="1"/>
  <c r="X134"/>
  <c r="X132" s="1"/>
  <c r="W134"/>
  <c r="W132" s="1"/>
  <c r="R134"/>
  <c r="R132" s="1"/>
  <c r="Q134"/>
  <c r="Q132" s="1"/>
  <c r="CI134"/>
  <c r="CI132" s="1"/>
  <c r="CH134"/>
  <c r="CH132" s="1"/>
  <c r="CF134"/>
  <c r="CF132" s="1"/>
  <c r="CE134"/>
  <c r="CE132" s="1"/>
  <c r="CC134"/>
  <c r="CC132" s="1"/>
  <c r="CB134"/>
  <c r="CB132" s="1"/>
  <c r="BZ134"/>
  <c r="BZ132" s="1"/>
  <c r="BY134"/>
  <c r="BY132" s="1"/>
  <c r="BW134"/>
  <c r="BW132" s="1"/>
  <c r="BV134"/>
  <c r="BV132" s="1"/>
  <c r="BT134"/>
  <c r="BT132" s="1"/>
  <c r="BS134"/>
  <c r="BS132" s="1"/>
  <c r="BQ134"/>
  <c r="BQ132" s="1"/>
  <c r="BP134"/>
  <c r="BP132" s="1"/>
  <c r="BN134"/>
  <c r="BN132" s="1"/>
  <c r="BM134"/>
  <c r="BM132" s="1"/>
  <c r="F134"/>
  <c r="F132" s="1"/>
  <c r="E134"/>
  <c r="E132" s="1"/>
  <c r="BK134"/>
  <c r="BK132" s="1"/>
  <c r="BJ134"/>
  <c r="BJ132" s="1"/>
  <c r="BH134"/>
  <c r="BH132" s="1"/>
  <c r="BG134"/>
  <c r="BG132" s="1"/>
  <c r="BE134"/>
  <c r="BE132" s="1"/>
  <c r="BD134"/>
  <c r="BD132" s="1"/>
  <c r="BB134"/>
  <c r="BB132" s="1"/>
  <c r="BA134"/>
  <c r="BA132" s="1"/>
  <c r="AY134"/>
  <c r="AY132" s="1"/>
  <c r="AX134"/>
  <c r="AX132" s="1"/>
  <c r="AV134"/>
  <c r="AV132" s="1"/>
  <c r="AU134"/>
  <c r="AU132" s="1"/>
  <c r="AS134"/>
  <c r="AS132" s="1"/>
  <c r="AR134"/>
  <c r="AR132" s="1"/>
  <c r="AP134"/>
  <c r="AP132" s="1"/>
  <c r="AO134"/>
  <c r="AO132" s="1"/>
  <c r="AM134"/>
  <c r="AM132" s="1"/>
  <c r="AL134"/>
  <c r="AL132" s="1"/>
  <c r="AJ134"/>
  <c r="AJ132" s="1"/>
  <c r="AI134"/>
  <c r="AI132" s="1"/>
  <c r="AG134"/>
  <c r="AG132" s="1"/>
  <c r="AF134"/>
  <c r="O134"/>
  <c r="O132" s="1"/>
  <c r="N134"/>
  <c r="N132" s="1"/>
  <c r="L134"/>
  <c r="L132" s="1"/>
  <c r="K134"/>
  <c r="K132" s="1"/>
  <c r="I134"/>
  <c r="I132" s="1"/>
  <c r="H134"/>
  <c r="H132" s="1"/>
  <c r="J132" l="1"/>
  <c r="P132"/>
  <c r="M132"/>
  <c r="T132"/>
  <c r="AN132"/>
  <c r="AT132"/>
  <c r="AZ132"/>
  <c r="BL132"/>
  <c r="BO132"/>
  <c r="S132"/>
  <c r="CM132"/>
  <c r="U134"/>
  <c r="U132" s="1"/>
  <c r="P134"/>
  <c r="AK132"/>
  <c r="AQ132"/>
  <c r="AW132"/>
  <c r="BC132"/>
  <c r="BI132"/>
  <c r="G132"/>
  <c r="BR132"/>
  <c r="BX132"/>
  <c r="CD132"/>
  <c r="AE132"/>
  <c r="Y141" i="2"/>
  <c r="EF141"/>
  <c r="BG141"/>
  <c r="H141"/>
  <c r="EG141"/>
  <c r="CJ141"/>
  <c r="DK141"/>
  <c r="BI141"/>
  <c r="DU141"/>
  <c r="EK141"/>
  <c r="GI141"/>
  <c r="AZ141"/>
  <c r="BD141"/>
  <c r="BP141"/>
  <c r="BV141"/>
  <c r="I141"/>
  <c r="FG141"/>
  <c r="GQ141"/>
  <c r="BM141"/>
  <c r="AH141"/>
  <c r="BZ141"/>
  <c r="CS141"/>
  <c r="DB141"/>
  <c r="DT141"/>
  <c r="EO141"/>
  <c r="FY141"/>
  <c r="GH141"/>
  <c r="GZ141"/>
  <c r="X141"/>
  <c r="AY141"/>
  <c r="FH141"/>
  <c r="BQ141"/>
  <c r="DL141"/>
  <c r="GR141"/>
  <c r="EP141"/>
  <c r="CT141"/>
  <c r="CK141"/>
  <c r="FQ141"/>
  <c r="AG141"/>
  <c r="FP141"/>
  <c r="BH141"/>
  <c r="CA141"/>
  <c r="DC141"/>
  <c r="FZ141"/>
  <c r="HA141"/>
  <c r="BR141"/>
  <c r="BJ141" l="1"/>
  <c r="BA141"/>
  <c r="BS141"/>
  <c r="F20" i="1" l="1"/>
  <c r="F18" l="1"/>
  <c r="F54" l="1"/>
  <c r="F10"/>
  <c r="CI9" i="2" l="1"/>
  <c r="CM9"/>
  <c r="CN9"/>
  <c r="CI12"/>
  <c r="CN12"/>
  <c r="CK12"/>
  <c r="CM36"/>
  <c r="CN36"/>
  <c r="CJ36"/>
  <c r="CI48"/>
  <c r="CM48"/>
  <c r="CN48"/>
  <c r="CK48"/>
  <c r="CI57"/>
  <c r="CM57"/>
  <c r="CN57"/>
  <c r="CJ57"/>
  <c r="CI69"/>
  <c r="CM69"/>
  <c r="CN69"/>
  <c r="CI78"/>
  <c r="CJ78"/>
  <c r="CK78"/>
  <c r="CM78"/>
  <c r="CN78"/>
  <c r="CI99"/>
  <c r="CM99"/>
  <c r="CN99"/>
  <c r="CI112"/>
  <c r="CM112"/>
  <c r="CN112"/>
  <c r="CI120"/>
  <c r="CM120"/>
  <c r="CN120"/>
  <c r="CJ120"/>
  <c r="CK120"/>
  <c r="CI127"/>
  <c r="CM127"/>
  <c r="CN127"/>
  <c r="CJ127"/>
  <c r="CI139"/>
  <c r="CM139"/>
  <c r="CN139"/>
  <c r="CJ139"/>
  <c r="CK139"/>
  <c r="CI151"/>
  <c r="CM151"/>
  <c r="CN151"/>
  <c r="CJ151"/>
  <c r="CK151"/>
  <c r="CI162"/>
  <c r="CJ162"/>
  <c r="CM162"/>
  <c r="CN162"/>
  <c r="CI170"/>
  <c r="CM170"/>
  <c r="CN170"/>
  <c r="CJ170"/>
  <c r="CK170"/>
  <c r="CO57" l="1"/>
  <c r="CJ99"/>
  <c r="CK99"/>
  <c r="CJ9"/>
  <c r="CJ69"/>
  <c r="CM10"/>
  <c r="CM8" s="1"/>
  <c r="CM174" s="1"/>
  <c r="CK69"/>
  <c r="CI10"/>
  <c r="CI8" s="1"/>
  <c r="CI174" s="1"/>
  <c r="CN10"/>
  <c r="CN8" s="1"/>
  <c r="CN174" s="1"/>
  <c r="CK127"/>
  <c r="CK162"/>
  <c r="CJ112"/>
  <c r="CK112"/>
  <c r="CK57"/>
  <c r="CJ48"/>
  <c r="CK36"/>
  <c r="CM12"/>
  <c r="CK9"/>
  <c r="CJ12"/>
  <c r="CI36"/>
  <c r="CJ10" l="1"/>
  <c r="CJ8" s="1"/>
  <c r="CJ174" s="1"/>
  <c r="CK10"/>
  <c r="CK8" s="1"/>
  <c r="CL10" l="1"/>
  <c r="CL8"/>
  <c r="CK174"/>
  <c r="CL174" s="1"/>
  <c r="F38" i="1"/>
  <c r="F36" s="1"/>
  <c r="E38"/>
  <c r="C37" l="1"/>
  <c r="F26" l="1"/>
  <c r="E26"/>
  <c r="B47" i="4" l="1"/>
  <c r="C47"/>
  <c r="C25" i="1"/>
  <c r="B26" l="1"/>
  <c r="C26"/>
  <c r="F47"/>
  <c r="E47"/>
  <c r="O105" i="4"/>
  <c r="N105"/>
  <c r="L105"/>
  <c r="K105"/>
  <c r="I105"/>
  <c r="H105"/>
  <c r="F105"/>
  <c r="E105"/>
  <c r="C105" l="1"/>
  <c r="B105"/>
  <c r="D26" i="1"/>
  <c r="C46" l="1"/>
  <c r="B47" l="1"/>
  <c r="C47"/>
  <c r="F32"/>
  <c r="E32"/>
  <c r="C61" i="4" l="1"/>
  <c r="B55"/>
  <c r="C55"/>
  <c r="C28" i="1"/>
  <c r="D47"/>
  <c r="B61" i="4"/>
  <c r="B29" i="1" l="1"/>
  <c r="C29"/>
  <c r="D29" l="1"/>
  <c r="C31"/>
  <c r="B32"/>
  <c r="C32"/>
  <c r="D32" l="1"/>
  <c r="C57"/>
  <c r="F41" l="1"/>
  <c r="E41"/>
  <c r="C87" i="4" l="1"/>
  <c r="B87"/>
  <c r="C41" i="1" l="1"/>
  <c r="C40"/>
  <c r="B41"/>
  <c r="E20"/>
  <c r="D41" l="1"/>
  <c r="C33" i="4"/>
  <c r="C19" i="1"/>
  <c r="C20" l="1"/>
  <c r="C55" l="1"/>
  <c r="F35" l="1"/>
  <c r="F33" s="1"/>
  <c r="E35"/>
  <c r="I36"/>
  <c r="L36"/>
  <c r="B75" i="4" l="1"/>
  <c r="C75"/>
  <c r="C34" i="1" l="1"/>
  <c r="C35" l="1"/>
  <c r="F50"/>
  <c r="E50"/>
  <c r="O114" i="4"/>
  <c r="N114"/>
  <c r="L114"/>
  <c r="K114"/>
  <c r="H114"/>
  <c r="F114"/>
  <c r="E114"/>
  <c r="I114" l="1"/>
  <c r="B116"/>
  <c r="C49" i="1"/>
  <c r="B35"/>
  <c r="D35" s="1"/>
  <c r="C116" i="4"/>
  <c r="C50" i="1" l="1"/>
  <c r="B50"/>
  <c r="D50" l="1"/>
  <c r="F23"/>
  <c r="F21" s="1"/>
  <c r="E23"/>
  <c r="D43" i="4" l="1"/>
  <c r="B42"/>
  <c r="C42"/>
  <c r="C23" i="1" l="1"/>
  <c r="D42" i="4"/>
  <c r="C22" i="1"/>
  <c r="B23" l="1"/>
  <c r="F14"/>
  <c r="E14"/>
  <c r="D23" l="1"/>
  <c r="C14" i="4"/>
  <c r="B14"/>
  <c r="B14" i="1" l="1"/>
  <c r="C13"/>
  <c r="C14" l="1"/>
  <c r="D14" s="1"/>
  <c r="F44"/>
  <c r="F42" s="1"/>
  <c r="E44"/>
  <c r="F45"/>
  <c r="I45"/>
  <c r="L45"/>
  <c r="C94" i="4" l="1"/>
  <c r="C43" i="1"/>
  <c r="B94" i="4"/>
  <c r="C44" i="1" l="1"/>
  <c r="B44"/>
  <c r="D44" l="1"/>
  <c r="D128" i="4" l="1"/>
  <c r="C56" i="1"/>
  <c r="F17" l="1"/>
  <c r="E17"/>
  <c r="CR22" i="3"/>
  <c r="CQ22"/>
  <c r="CO22"/>
  <c r="CN22"/>
  <c r="AD22"/>
  <c r="AC22"/>
  <c r="CL22"/>
  <c r="CK22"/>
  <c r="AA22"/>
  <c r="Z22"/>
  <c r="X22"/>
  <c r="Y22" s="1"/>
  <c r="W22"/>
  <c r="U22"/>
  <c r="T22"/>
  <c r="R22"/>
  <c r="Q22"/>
  <c r="CI22"/>
  <c r="CH22"/>
  <c r="CF22"/>
  <c r="CE22"/>
  <c r="CC22"/>
  <c r="CB22"/>
  <c r="BZ22"/>
  <c r="BY22"/>
  <c r="BW22"/>
  <c r="BT22"/>
  <c r="BS22"/>
  <c r="BQ22"/>
  <c r="BP22"/>
  <c r="BN22"/>
  <c r="BM22"/>
  <c r="F22"/>
  <c r="E22"/>
  <c r="BK22"/>
  <c r="BJ22"/>
  <c r="BH22"/>
  <c r="BE22"/>
  <c r="BD22"/>
  <c r="BB22"/>
  <c r="BA22"/>
  <c r="AY22"/>
  <c r="AX22"/>
  <c r="AV22"/>
  <c r="AS22"/>
  <c r="AR22"/>
  <c r="AP22"/>
  <c r="AO22"/>
  <c r="AM22"/>
  <c r="AL22"/>
  <c r="AJ22"/>
  <c r="AG22"/>
  <c r="O22"/>
  <c r="L22"/>
  <c r="K22"/>
  <c r="I22"/>
  <c r="H22"/>
  <c r="B21" i="4"/>
  <c r="CM22" i="3" l="1"/>
  <c r="CP22"/>
  <c r="V22"/>
  <c r="AB22"/>
  <c r="J22"/>
  <c r="AQ22"/>
  <c r="BC22"/>
  <c r="G22"/>
  <c r="BR22"/>
  <c r="CD22"/>
  <c r="N22"/>
  <c r="P22" s="1"/>
  <c r="M22"/>
  <c r="AN22"/>
  <c r="AT22"/>
  <c r="AZ22"/>
  <c r="BL22"/>
  <c r="BO22"/>
  <c r="S22"/>
  <c r="AE22"/>
  <c r="CS22"/>
  <c r="C21" i="4"/>
  <c r="C16" i="1"/>
  <c r="B17" l="1"/>
  <c r="F53"/>
  <c r="E53"/>
  <c r="E11" s="1"/>
  <c r="E9" s="1"/>
  <c r="C52" l="1"/>
  <c r="C53" l="1"/>
  <c r="B53" l="1"/>
  <c r="D53" s="1"/>
  <c r="H9" i="4" l="1"/>
  <c r="I9"/>
  <c r="H19"/>
  <c r="I19"/>
  <c r="H31"/>
  <c r="I31"/>
  <c r="H40"/>
  <c r="H45"/>
  <c r="I45"/>
  <c r="H53"/>
  <c r="I53"/>
  <c r="H59"/>
  <c r="I59"/>
  <c r="H73"/>
  <c r="I73"/>
  <c r="H79"/>
  <c r="I79"/>
  <c r="H85"/>
  <c r="I85"/>
  <c r="H92"/>
  <c r="I92"/>
  <c r="H103"/>
  <c r="I103"/>
  <c r="H126"/>
  <c r="I126"/>
  <c r="DF139" i="2"/>
  <c r="DE139"/>
  <c r="J31" i="4" l="1"/>
  <c r="I40"/>
  <c r="J126"/>
  <c r="H10"/>
  <c r="H8" s="1"/>
  <c r="H130" s="1"/>
  <c r="I10"/>
  <c r="H12"/>
  <c r="I12"/>
  <c r="J10" l="1"/>
  <c r="I8"/>
  <c r="HG9" i="2"/>
  <c r="HF9"/>
  <c r="HD9"/>
  <c r="HC9"/>
  <c r="GX9"/>
  <c r="GW9"/>
  <c r="GU9"/>
  <c r="GT9"/>
  <c r="GO9"/>
  <c r="GN9"/>
  <c r="GL9"/>
  <c r="GK9"/>
  <c r="GE9"/>
  <c r="GC9"/>
  <c r="GB9"/>
  <c r="FW9"/>
  <c r="FV9"/>
  <c r="FT9"/>
  <c r="FS9"/>
  <c r="FE9"/>
  <c r="FD9"/>
  <c r="FB9"/>
  <c r="FA9"/>
  <c r="EA9"/>
  <c r="DZ9"/>
  <c r="DX9"/>
  <c r="DW9"/>
  <c r="DR9"/>
  <c r="DQ9"/>
  <c r="DO9"/>
  <c r="DN9"/>
  <c r="DI9"/>
  <c r="DH9"/>
  <c r="DF9"/>
  <c r="DE9"/>
  <c r="CZ9"/>
  <c r="CY9"/>
  <c r="CW9"/>
  <c r="CV9"/>
  <c r="CQ9"/>
  <c r="CP9"/>
  <c r="CR9" l="1"/>
  <c r="DS9"/>
  <c r="FF9"/>
  <c r="DP9"/>
  <c r="FU9"/>
  <c r="GD9"/>
  <c r="FX9"/>
  <c r="CO9"/>
  <c r="GY9"/>
  <c r="DA9"/>
  <c r="EB9"/>
  <c r="FC9"/>
  <c r="GV9"/>
  <c r="CX9"/>
  <c r="DY9"/>
  <c r="I130" i="4"/>
  <c r="J130" s="1"/>
  <c r="J8"/>
  <c r="GF9" i="2" l="1"/>
  <c r="GG9" l="1"/>
  <c r="FN9"/>
  <c r="FK9"/>
  <c r="FJ9"/>
  <c r="FL9" l="1"/>
  <c r="FM9"/>
  <c r="FO9" l="1"/>
  <c r="CS170" l="1"/>
  <c r="CC9" l="1"/>
  <c r="HA170" l="1"/>
  <c r="GZ170"/>
  <c r="GZ162"/>
  <c r="HA127"/>
  <c r="GZ127"/>
  <c r="HA120"/>
  <c r="HA69"/>
  <c r="HA48"/>
  <c r="GZ48"/>
  <c r="HA12"/>
  <c r="HG170"/>
  <c r="HF170"/>
  <c r="HD170"/>
  <c r="HC170"/>
  <c r="HG162"/>
  <c r="HF162"/>
  <c r="HD162"/>
  <c r="HC162"/>
  <c r="HG151"/>
  <c r="HF151"/>
  <c r="HD151"/>
  <c r="HC151"/>
  <c r="HF139"/>
  <c r="HC139"/>
  <c r="HG139"/>
  <c r="HD139"/>
  <c r="HG127"/>
  <c r="HF127"/>
  <c r="HD127"/>
  <c r="HC127"/>
  <c r="HG120"/>
  <c r="HD120"/>
  <c r="HC120"/>
  <c r="HH120"/>
  <c r="HF120"/>
  <c r="HE120"/>
  <c r="HG112"/>
  <c r="HC112"/>
  <c r="HF112"/>
  <c r="HD112"/>
  <c r="HG99"/>
  <c r="HF99"/>
  <c r="HD99"/>
  <c r="HC99"/>
  <c r="HG78"/>
  <c r="HF78"/>
  <c r="HD78"/>
  <c r="HC78"/>
  <c r="HG69"/>
  <c r="HF69"/>
  <c r="HD69"/>
  <c r="HC69"/>
  <c r="HG57"/>
  <c r="HF57"/>
  <c r="HD57"/>
  <c r="HC57"/>
  <c r="HG48"/>
  <c r="HF48"/>
  <c r="HD48"/>
  <c r="HC48"/>
  <c r="HG36"/>
  <c r="HF36"/>
  <c r="HD36"/>
  <c r="HC36"/>
  <c r="HG12"/>
  <c r="HF12"/>
  <c r="HD12"/>
  <c r="HC12"/>
  <c r="CT170"/>
  <c r="CT151"/>
  <c r="CT127"/>
  <c r="CS127"/>
  <c r="CT120"/>
  <c r="CT69"/>
  <c r="CS69"/>
  <c r="CS48"/>
  <c r="GR162"/>
  <c r="GQ162"/>
  <c r="GR127"/>
  <c r="GQ127"/>
  <c r="GR120"/>
  <c r="GR99"/>
  <c r="GR69"/>
  <c r="GQ48"/>
  <c r="GR9"/>
  <c r="GX170"/>
  <c r="GW170"/>
  <c r="GU170"/>
  <c r="GT170"/>
  <c r="GX162"/>
  <c r="GW162"/>
  <c r="GU162"/>
  <c r="GT162"/>
  <c r="GX151"/>
  <c r="GW151"/>
  <c r="GU151"/>
  <c r="GT151"/>
  <c r="GX139"/>
  <c r="GW139"/>
  <c r="GU139"/>
  <c r="GT139"/>
  <c r="GX127"/>
  <c r="GW127"/>
  <c r="GU127"/>
  <c r="GT127"/>
  <c r="GX120"/>
  <c r="GW120"/>
  <c r="GU120"/>
  <c r="GT120"/>
  <c r="GY120"/>
  <c r="GV120"/>
  <c r="GX112"/>
  <c r="GW112"/>
  <c r="GU112"/>
  <c r="GT112"/>
  <c r="GX99"/>
  <c r="GW99"/>
  <c r="GU99"/>
  <c r="GT99"/>
  <c r="GX78"/>
  <c r="GW78"/>
  <c r="GU78"/>
  <c r="GT78"/>
  <c r="GW69"/>
  <c r="GU69"/>
  <c r="GT69"/>
  <c r="GX69"/>
  <c r="GX57"/>
  <c r="GW57"/>
  <c r="GU57"/>
  <c r="GT57"/>
  <c r="GY57"/>
  <c r="GV57"/>
  <c r="GX48"/>
  <c r="GW48"/>
  <c r="GU48"/>
  <c r="GT48"/>
  <c r="GX36"/>
  <c r="GW36"/>
  <c r="GU36"/>
  <c r="GT36"/>
  <c r="GW12"/>
  <c r="GU12"/>
  <c r="GT12"/>
  <c r="GX12"/>
  <c r="GI127"/>
  <c r="GH127"/>
  <c r="GI69"/>
  <c r="GH48"/>
  <c r="GN162"/>
  <c r="GL162"/>
  <c r="GK162"/>
  <c r="GO162"/>
  <c r="GO151"/>
  <c r="GN151"/>
  <c r="GL151"/>
  <c r="GK151"/>
  <c r="GO139"/>
  <c r="GN139"/>
  <c r="GL139"/>
  <c r="GK139"/>
  <c r="GO127"/>
  <c r="GN127"/>
  <c r="GL127"/>
  <c r="GK127"/>
  <c r="GO120"/>
  <c r="GN120"/>
  <c r="GL120"/>
  <c r="GK120"/>
  <c r="GP120"/>
  <c r="GM120"/>
  <c r="GN112"/>
  <c r="GL112"/>
  <c r="GK112"/>
  <c r="GO112"/>
  <c r="GO99"/>
  <c r="GN99"/>
  <c r="GL99"/>
  <c r="GK99"/>
  <c r="GO78"/>
  <c r="GN78"/>
  <c r="GL78"/>
  <c r="GK78"/>
  <c r="GO69"/>
  <c r="GN69"/>
  <c r="GL69"/>
  <c r="GK69"/>
  <c r="GO57"/>
  <c r="GN57"/>
  <c r="GL57"/>
  <c r="GK57"/>
  <c r="GO48"/>
  <c r="GN48"/>
  <c r="GL48"/>
  <c r="GK48"/>
  <c r="GO36"/>
  <c r="GN36"/>
  <c r="GL36"/>
  <c r="GK36"/>
  <c r="FY127"/>
  <c r="GF162"/>
  <c r="GE162"/>
  <c r="GC162"/>
  <c r="GD162" s="1"/>
  <c r="GB162"/>
  <c r="GF151"/>
  <c r="GE151"/>
  <c r="GC151"/>
  <c r="GB151"/>
  <c r="GF139"/>
  <c r="GE139"/>
  <c r="GC139"/>
  <c r="GB139"/>
  <c r="GF127"/>
  <c r="GE127"/>
  <c r="GC127"/>
  <c r="GB127"/>
  <c r="GF120"/>
  <c r="GE120"/>
  <c r="GC120"/>
  <c r="GB120"/>
  <c r="GG120"/>
  <c r="GD120"/>
  <c r="GF112"/>
  <c r="GG112" s="1"/>
  <c r="GE112"/>
  <c r="GC112"/>
  <c r="GB112"/>
  <c r="GF99"/>
  <c r="GE99"/>
  <c r="GC99"/>
  <c r="GB99"/>
  <c r="GF78"/>
  <c r="GE78"/>
  <c r="GC78"/>
  <c r="GB78"/>
  <c r="GF69"/>
  <c r="GE69"/>
  <c r="GC69"/>
  <c r="GB69"/>
  <c r="GF57"/>
  <c r="GE57"/>
  <c r="GC57"/>
  <c r="GB57"/>
  <c r="GG57"/>
  <c r="GD57"/>
  <c r="GF48"/>
  <c r="GE48"/>
  <c r="GC48"/>
  <c r="GB48"/>
  <c r="GF36"/>
  <c r="GE36"/>
  <c r="GC36"/>
  <c r="GB36"/>
  <c r="GC12"/>
  <c r="GF12"/>
  <c r="GE12"/>
  <c r="GB12"/>
  <c r="FP127"/>
  <c r="FP36"/>
  <c r="FW170"/>
  <c r="FV170"/>
  <c r="FT170"/>
  <c r="FS170"/>
  <c r="FW162"/>
  <c r="FV162"/>
  <c r="FT162"/>
  <c r="FS162"/>
  <c r="FW151"/>
  <c r="FV151"/>
  <c r="FT151"/>
  <c r="FS151"/>
  <c r="FT139"/>
  <c r="FS139"/>
  <c r="FW139"/>
  <c r="FV139"/>
  <c r="FW127"/>
  <c r="FV127"/>
  <c r="FT127"/>
  <c r="FS127"/>
  <c r="FW120"/>
  <c r="FT120"/>
  <c r="FS120"/>
  <c r="FX120"/>
  <c r="FV120"/>
  <c r="FU120"/>
  <c r="FW112"/>
  <c r="FV112"/>
  <c r="FT112"/>
  <c r="FS112"/>
  <c r="FW99"/>
  <c r="FV99"/>
  <c r="FT99"/>
  <c r="FS99"/>
  <c r="FW78"/>
  <c r="FV78"/>
  <c r="FT78"/>
  <c r="FS78"/>
  <c r="FW69"/>
  <c r="FV69"/>
  <c r="FT69"/>
  <c r="FS69"/>
  <c r="FW57"/>
  <c r="FV57"/>
  <c r="FS57"/>
  <c r="FX57"/>
  <c r="FU57"/>
  <c r="FT57"/>
  <c r="FW48"/>
  <c r="FV48"/>
  <c r="FT48"/>
  <c r="FS48"/>
  <c r="FW36"/>
  <c r="FV36"/>
  <c r="FT36"/>
  <c r="FS36"/>
  <c r="FW12"/>
  <c r="FG170"/>
  <c r="FG127"/>
  <c r="FN170"/>
  <c r="FM170"/>
  <c r="FK170"/>
  <c r="FJ170"/>
  <c r="FJ162"/>
  <c r="FN162"/>
  <c r="FM162"/>
  <c r="FK162"/>
  <c r="FN151"/>
  <c r="FM151"/>
  <c r="FK151"/>
  <c r="FJ151"/>
  <c r="FN139"/>
  <c r="FM139"/>
  <c r="FK139"/>
  <c r="FJ139"/>
  <c r="FN127"/>
  <c r="FM127"/>
  <c r="FK127"/>
  <c r="FJ127"/>
  <c r="FN120"/>
  <c r="FM120"/>
  <c r="FK120"/>
  <c r="FJ120"/>
  <c r="FO120"/>
  <c r="FL120"/>
  <c r="FN112"/>
  <c r="FM112"/>
  <c r="FK112"/>
  <c r="FJ112"/>
  <c r="FN99"/>
  <c r="FM99"/>
  <c r="FK99"/>
  <c r="FJ99"/>
  <c r="FN78"/>
  <c r="FM78"/>
  <c r="FK78"/>
  <c r="FJ78"/>
  <c r="FN69"/>
  <c r="FM69"/>
  <c r="FK69"/>
  <c r="FJ69"/>
  <c r="FN57"/>
  <c r="FM57"/>
  <c r="FK57"/>
  <c r="FJ57"/>
  <c r="FN48"/>
  <c r="FM48"/>
  <c r="FK48"/>
  <c r="FJ48"/>
  <c r="FN36"/>
  <c r="FM36"/>
  <c r="FK36"/>
  <c r="FJ36"/>
  <c r="EM170"/>
  <c r="EL170"/>
  <c r="EJ170"/>
  <c r="EI170"/>
  <c r="EM162"/>
  <c r="EL162"/>
  <c r="EJ162"/>
  <c r="EI162"/>
  <c r="EM151"/>
  <c r="EL151"/>
  <c r="EJ151"/>
  <c r="EI151"/>
  <c r="EM139"/>
  <c r="EL139"/>
  <c r="EJ139"/>
  <c r="EI139"/>
  <c r="EM127"/>
  <c r="EL127"/>
  <c r="EJ127"/>
  <c r="EI127"/>
  <c r="EJ120"/>
  <c r="EI120"/>
  <c r="EM120"/>
  <c r="EL120"/>
  <c r="EM112"/>
  <c r="EL112"/>
  <c r="EJ112"/>
  <c r="EI112"/>
  <c r="EL99"/>
  <c r="EJ99"/>
  <c r="EI99"/>
  <c r="EM99"/>
  <c r="EM78"/>
  <c r="EL78"/>
  <c r="EJ78"/>
  <c r="EM69"/>
  <c r="EL69"/>
  <c r="EI69"/>
  <c r="EL57"/>
  <c r="EJ57"/>
  <c r="EM57"/>
  <c r="EM48"/>
  <c r="EL48"/>
  <c r="EJ48"/>
  <c r="EI48"/>
  <c r="EL36"/>
  <c r="EJ36"/>
  <c r="EM36"/>
  <c r="EL12"/>
  <c r="EJ12"/>
  <c r="EI12"/>
  <c r="EM12"/>
  <c r="EM9"/>
  <c r="EL9"/>
  <c r="EJ9"/>
  <c r="EI9"/>
  <c r="E126" i="4"/>
  <c r="O103"/>
  <c r="L103"/>
  <c r="K103"/>
  <c r="E103"/>
  <c r="O92"/>
  <c r="N92"/>
  <c r="K92"/>
  <c r="F92"/>
  <c r="E92"/>
  <c r="O85"/>
  <c r="N85"/>
  <c r="F85"/>
  <c r="O73"/>
  <c r="N73"/>
  <c r="L73"/>
  <c r="K73"/>
  <c r="E73"/>
  <c r="N59"/>
  <c r="L59"/>
  <c r="F59"/>
  <c r="E59"/>
  <c r="K53"/>
  <c r="E53"/>
  <c r="O45"/>
  <c r="N45"/>
  <c r="K45"/>
  <c r="E45"/>
  <c r="O19"/>
  <c r="F19"/>
  <c r="E19"/>
  <c r="K12"/>
  <c r="E12"/>
  <c r="B123"/>
  <c r="N103"/>
  <c r="F103"/>
  <c r="L92"/>
  <c r="L85"/>
  <c r="K85"/>
  <c r="E85"/>
  <c r="F73"/>
  <c r="O59"/>
  <c r="K59"/>
  <c r="O53"/>
  <c r="N53"/>
  <c r="L53"/>
  <c r="F53"/>
  <c r="L45"/>
  <c r="F45"/>
  <c r="O40"/>
  <c r="N40"/>
  <c r="L40"/>
  <c r="K40"/>
  <c r="N19"/>
  <c r="L19"/>
  <c r="K19"/>
  <c r="O12"/>
  <c r="N12"/>
  <c r="L12"/>
  <c r="F12"/>
  <c r="GV139" i="2" l="1"/>
  <c r="GD12"/>
  <c r="GY112"/>
  <c r="GD139"/>
  <c r="GG12"/>
  <c r="GV162"/>
  <c r="GV170"/>
  <c r="GD112"/>
  <c r="GG139"/>
  <c r="GG162"/>
  <c r="GV112"/>
  <c r="GY139"/>
  <c r="GY162"/>
  <c r="GY170"/>
  <c r="GU10"/>
  <c r="GU8" s="1"/>
  <c r="GU174" s="1"/>
  <c r="FW10"/>
  <c r="FW8" s="1"/>
  <c r="FW174" s="1"/>
  <c r="GC10"/>
  <c r="GC8" s="1"/>
  <c r="GC174" s="1"/>
  <c r="HF10"/>
  <c r="HF8" s="1"/>
  <c r="HF174" s="1"/>
  <c r="HD10"/>
  <c r="HD8" s="1"/>
  <c r="HD174" s="1"/>
  <c r="HH170"/>
  <c r="FN12"/>
  <c r="FN10"/>
  <c r="FN8" s="1"/>
  <c r="GK12"/>
  <c r="GK10"/>
  <c r="GK8" s="1"/>
  <c r="GF10"/>
  <c r="GF8" s="1"/>
  <c r="GX10"/>
  <c r="GX8" s="1"/>
  <c r="HC10"/>
  <c r="HC8" s="1"/>
  <c r="FM12"/>
  <c r="FM10"/>
  <c r="FM8" s="1"/>
  <c r="FM174" s="1"/>
  <c r="FV12"/>
  <c r="FV10"/>
  <c r="FV8" s="1"/>
  <c r="FV174" s="1"/>
  <c r="GO12"/>
  <c r="GO10"/>
  <c r="GO8" s="1"/>
  <c r="GE10"/>
  <c r="GE8" s="1"/>
  <c r="GE174" s="1"/>
  <c r="GD170"/>
  <c r="GW10"/>
  <c r="GW8" s="1"/>
  <c r="GW174" s="1"/>
  <c r="HG10"/>
  <c r="HG8" s="1"/>
  <c r="HB170"/>
  <c r="FK12"/>
  <c r="FK10"/>
  <c r="FK8" s="1"/>
  <c r="FK174" s="1"/>
  <c r="FT12"/>
  <c r="FT10"/>
  <c r="FT8" s="1"/>
  <c r="FT174" s="1"/>
  <c r="GN12"/>
  <c r="GN10"/>
  <c r="GN8" s="1"/>
  <c r="GN174" s="1"/>
  <c r="FJ12"/>
  <c r="FJ10"/>
  <c r="FJ8" s="1"/>
  <c r="FS12"/>
  <c r="FS10"/>
  <c r="FS8" s="1"/>
  <c r="GL12"/>
  <c r="GL10"/>
  <c r="GL8" s="1"/>
  <c r="GL174" s="1"/>
  <c r="GB10"/>
  <c r="GB8" s="1"/>
  <c r="GG170"/>
  <c r="GT10"/>
  <c r="GT8" s="1"/>
  <c r="B12" i="4"/>
  <c r="C19"/>
  <c r="FG112" i="2"/>
  <c r="CT9"/>
  <c r="CT139"/>
  <c r="GQ78"/>
  <c r="GQ139"/>
  <c r="HA9"/>
  <c r="GG48"/>
  <c r="CS99"/>
  <c r="GZ78"/>
  <c r="GZ139"/>
  <c r="GH36"/>
  <c r="GH57"/>
  <c r="GI99"/>
  <c r="GH151"/>
  <c r="GH170"/>
  <c r="CT78"/>
  <c r="CT99"/>
  <c r="HA78"/>
  <c r="HA139"/>
  <c r="GQ170"/>
  <c r="GI139"/>
  <c r="GI151"/>
  <c r="GQ36"/>
  <c r="GZ36"/>
  <c r="HA99"/>
  <c r="FP170"/>
  <c r="GI9"/>
  <c r="GH78"/>
  <c r="HA57"/>
  <c r="GZ99"/>
  <c r="GV127"/>
  <c r="GR139"/>
  <c r="HA112"/>
  <c r="HA151"/>
  <c r="FP78"/>
  <c r="FP139"/>
  <c r="FP151"/>
  <c r="GQ99"/>
  <c r="CS36"/>
  <c r="CS78"/>
  <c r="CS151"/>
  <c r="GR57"/>
  <c r="FG57"/>
  <c r="GD48"/>
  <c r="GI57"/>
  <c r="GI112"/>
  <c r="GR36"/>
  <c r="GR78"/>
  <c r="GR151"/>
  <c r="GZ151"/>
  <c r="CT12"/>
  <c r="CS162"/>
  <c r="HA162"/>
  <c r="GZ69"/>
  <c r="GZ120"/>
  <c r="GR112"/>
  <c r="GQ120"/>
  <c r="GI120"/>
  <c r="CT57"/>
  <c r="GZ12"/>
  <c r="GZ57"/>
  <c r="GZ112"/>
  <c r="GZ9"/>
  <c r="GI12"/>
  <c r="CT112"/>
  <c r="FG151"/>
  <c r="FY36"/>
  <c r="FY48"/>
  <c r="FY57"/>
  <c r="FY69"/>
  <c r="FY78"/>
  <c r="FY99"/>
  <c r="FY112"/>
  <c r="FY120"/>
  <c r="FY162"/>
  <c r="GI36"/>
  <c r="GI78"/>
  <c r="GH139"/>
  <c r="GI162"/>
  <c r="GY127"/>
  <c r="GR12"/>
  <c r="GQ12"/>
  <c r="GR48"/>
  <c r="GQ151"/>
  <c r="GR170"/>
  <c r="CS112"/>
  <c r="GI48"/>
  <c r="GH69"/>
  <c r="GH99"/>
  <c r="GH120"/>
  <c r="GI170"/>
  <c r="GV151"/>
  <c r="GQ57"/>
  <c r="GQ112"/>
  <c r="CS12"/>
  <c r="CT36"/>
  <c r="CS57"/>
  <c r="CS120"/>
  <c r="CS139"/>
  <c r="CT162"/>
  <c r="GV99"/>
  <c r="GQ69"/>
  <c r="HH78"/>
  <c r="HH151"/>
  <c r="GY99"/>
  <c r="GY151"/>
  <c r="CS9"/>
  <c r="GQ9"/>
  <c r="GH162"/>
  <c r="GH12"/>
  <c r="GH112"/>
  <c r="GH9"/>
  <c r="EM10"/>
  <c r="EM8" s="1"/>
  <c r="GD151"/>
  <c r="GD36"/>
  <c r="EK48"/>
  <c r="GD69"/>
  <c r="GD99"/>
  <c r="GD78"/>
  <c r="GD127"/>
  <c r="EK12"/>
  <c r="EK99"/>
  <c r="GG69"/>
  <c r="GG99"/>
  <c r="EK151"/>
  <c r="EK170"/>
  <c r="FG36"/>
  <c r="FG48"/>
  <c r="FG139"/>
  <c r="FP57"/>
  <c r="FP99"/>
  <c r="FP112"/>
  <c r="FP120"/>
  <c r="GG127"/>
  <c r="FY12"/>
  <c r="FY139"/>
  <c r="FY151"/>
  <c r="FY170"/>
  <c r="EK112"/>
  <c r="EK120"/>
  <c r="EK127"/>
  <c r="EK162"/>
  <c r="GG78"/>
  <c r="GG151"/>
  <c r="GG36"/>
  <c r="FY9"/>
  <c r="FP162"/>
  <c r="FP69"/>
  <c r="FP9"/>
  <c r="FP48"/>
  <c r="FP12"/>
  <c r="FG69"/>
  <c r="FG99"/>
  <c r="FG162"/>
  <c r="FG120"/>
  <c r="FG9"/>
  <c r="EF9"/>
  <c r="EK139"/>
  <c r="EI78"/>
  <c r="EK78" s="1"/>
  <c r="EJ69"/>
  <c r="EK69" s="1"/>
  <c r="EI57"/>
  <c r="EI36"/>
  <c r="EK36" s="1"/>
  <c r="EJ10"/>
  <c r="EJ8" s="1"/>
  <c r="EI10"/>
  <c r="EI8" s="1"/>
  <c r="EI174" s="1"/>
  <c r="EL10"/>
  <c r="B114" i="4"/>
  <c r="B103"/>
  <c r="B92"/>
  <c r="B85"/>
  <c r="B73"/>
  <c r="B59"/>
  <c r="B40"/>
  <c r="B19"/>
  <c r="B9"/>
  <c r="HH8" i="2" l="1"/>
  <c r="GV8"/>
  <c r="FX174"/>
  <c r="FL8"/>
  <c r="GD8"/>
  <c r="FU8"/>
  <c r="FX8"/>
  <c r="HG174"/>
  <c r="HH174" s="1"/>
  <c r="GO174"/>
  <c r="GP174" s="1"/>
  <c r="GG8"/>
  <c r="GF174"/>
  <c r="GG174" s="1"/>
  <c r="GY8"/>
  <c r="GX174"/>
  <c r="GY174" s="1"/>
  <c r="FO8"/>
  <c r="FN174"/>
  <c r="FO174" s="1"/>
  <c r="GK174"/>
  <c r="GM174" s="1"/>
  <c r="GT174"/>
  <c r="GV174" s="1"/>
  <c r="FJ174"/>
  <c r="FL174" s="1"/>
  <c r="FS174"/>
  <c r="FU174" s="1"/>
  <c r="GB174"/>
  <c r="GD174" s="1"/>
  <c r="HC174"/>
  <c r="GZ10"/>
  <c r="GZ8" s="1"/>
  <c r="GZ174" s="1"/>
  <c r="CT10"/>
  <c r="CT8" s="1"/>
  <c r="CT174" s="1"/>
  <c r="HA10"/>
  <c r="HA8" s="1"/>
  <c r="HA174" s="1"/>
  <c r="HA36"/>
  <c r="GR10"/>
  <c r="GR8" s="1"/>
  <c r="GR174" s="1"/>
  <c r="GI10"/>
  <c r="GI8" s="1"/>
  <c r="GI174" s="1"/>
  <c r="CT48"/>
  <c r="CS10"/>
  <c r="CS8" s="1"/>
  <c r="CS174" s="1"/>
  <c r="GQ10"/>
  <c r="GQ8" s="1"/>
  <c r="GQ174" s="1"/>
  <c r="GH10"/>
  <c r="GH8" s="1"/>
  <c r="GH174" s="1"/>
  <c r="EN10"/>
  <c r="FG10"/>
  <c r="FG8" s="1"/>
  <c r="FG174" s="1"/>
  <c r="FG12"/>
  <c r="FY10"/>
  <c r="FY8" s="1"/>
  <c r="FY174" s="1"/>
  <c r="FP10"/>
  <c r="FP8" s="1"/>
  <c r="FP174" s="1"/>
  <c r="EL8"/>
  <c r="EL174" s="1"/>
  <c r="EJ174"/>
  <c r="EK174" s="1"/>
  <c r="EK8"/>
  <c r="EK10"/>
  <c r="EM174"/>
  <c r="CR162" i="3"/>
  <c r="CQ162"/>
  <c r="CR153"/>
  <c r="CQ153"/>
  <c r="CR143"/>
  <c r="CQ143"/>
  <c r="CR120"/>
  <c r="CQ120"/>
  <c r="CR114"/>
  <c r="CQ114"/>
  <c r="CR107"/>
  <c r="CQ107"/>
  <c r="CR95"/>
  <c r="CQ95"/>
  <c r="CR75"/>
  <c r="CQ75"/>
  <c r="CR67"/>
  <c r="CQ67"/>
  <c r="CR56"/>
  <c r="CQ56"/>
  <c r="CR47"/>
  <c r="CQ47"/>
  <c r="CR35"/>
  <c r="CQ35"/>
  <c r="CR11"/>
  <c r="CQ11"/>
  <c r="CR8"/>
  <c r="CQ8"/>
  <c r="CZ10" i="2"/>
  <c r="CZ8" s="1"/>
  <c r="CY10"/>
  <c r="CY8" s="1"/>
  <c r="CY174" s="1"/>
  <c r="CW10"/>
  <c r="CW8" s="1"/>
  <c r="CW174" s="1"/>
  <c r="CV10"/>
  <c r="CV8" s="1"/>
  <c r="CX8" l="1"/>
  <c r="CV174"/>
  <c r="CX174" s="1"/>
  <c r="HB174"/>
  <c r="DA8"/>
  <c r="CZ174"/>
  <c r="DA174" s="1"/>
  <c r="CS120" i="3"/>
  <c r="CS47"/>
  <c r="CQ9"/>
  <c r="CQ7" s="1"/>
  <c r="CQ166" s="1"/>
  <c r="CR9"/>
  <c r="CR7" s="1"/>
  <c r="CR166" s="1"/>
  <c r="CS114"/>
  <c r="CS95"/>
  <c r="EN174" i="2"/>
  <c r="EN8"/>
  <c r="CS35" i="3"/>
  <c r="CS75"/>
  <c r="CS8"/>
  <c r="CS11"/>
  <c r="CS162"/>
  <c r="W127" i="2"/>
  <c r="BX120"/>
  <c r="BW120"/>
  <c r="CF112"/>
  <c r="W112"/>
  <c r="CQ78"/>
  <c r="CP78"/>
  <c r="CG78"/>
  <c r="CF78"/>
  <c r="CD78"/>
  <c r="CC78"/>
  <c r="BX78"/>
  <c r="BW78"/>
  <c r="BU78"/>
  <c r="BT78"/>
  <c r="BN78"/>
  <c r="BK78"/>
  <c r="BF78"/>
  <c r="BE78"/>
  <c r="BC78"/>
  <c r="BB78"/>
  <c r="AN78"/>
  <c r="AM78"/>
  <c r="AK78"/>
  <c r="AJ78"/>
  <c r="AE78"/>
  <c r="AB78"/>
  <c r="W78"/>
  <c r="U78"/>
  <c r="T78"/>
  <c r="R78"/>
  <c r="Q78"/>
  <c r="O78"/>
  <c r="N78"/>
  <c r="L78"/>
  <c r="K78"/>
  <c r="I78"/>
  <c r="H78"/>
  <c r="CV12"/>
  <c r="CW12"/>
  <c r="CY12"/>
  <c r="CZ12"/>
  <c r="BU112"/>
  <c r="BT112"/>
  <c r="CQ120"/>
  <c r="CP120"/>
  <c r="CG120"/>
  <c r="CF120"/>
  <c r="CD120"/>
  <c r="CC120"/>
  <c r="BU120"/>
  <c r="BT120"/>
  <c r="BO120"/>
  <c r="BN120"/>
  <c r="BL120"/>
  <c r="BK120"/>
  <c r="BF120"/>
  <c r="BE120"/>
  <c r="BC120"/>
  <c r="BB120"/>
  <c r="AN120"/>
  <c r="AM120"/>
  <c r="AK120"/>
  <c r="AJ120"/>
  <c r="AE120"/>
  <c r="AD120"/>
  <c r="AB120"/>
  <c r="AA120"/>
  <c r="W120"/>
  <c r="U120"/>
  <c r="T120"/>
  <c r="R120"/>
  <c r="Q120"/>
  <c r="O120"/>
  <c r="N120"/>
  <c r="L120"/>
  <c r="K120"/>
  <c r="BD78" l="1"/>
  <c r="CE120"/>
  <c r="BG78"/>
  <c r="CH120"/>
  <c r="J78"/>
  <c r="AG120"/>
  <c r="X120"/>
  <c r="BP120"/>
  <c r="CS7" i="3"/>
  <c r="CS166"/>
  <c r="S120" i="2"/>
  <c r="P78"/>
  <c r="BZ120"/>
  <c r="AZ120"/>
  <c r="M120"/>
  <c r="AC120"/>
  <c r="BM120"/>
  <c r="P120"/>
  <c r="AF120"/>
  <c r="BV120"/>
  <c r="BV112"/>
  <c r="M78"/>
  <c r="BV78"/>
  <c r="S78"/>
  <c r="BH120"/>
  <c r="AY120"/>
  <c r="BI120"/>
  <c r="I120"/>
  <c r="BQ120"/>
  <c r="CA120"/>
  <c r="BR120"/>
  <c r="AH120"/>
  <c r="Y120"/>
  <c r="H120" l="1"/>
  <c r="BJ120"/>
  <c r="Z120"/>
  <c r="BS120"/>
  <c r="J120" l="1"/>
  <c r="T9"/>
  <c r="CQ36" l="1"/>
  <c r="CP36"/>
  <c r="CG36"/>
  <c r="CF36"/>
  <c r="CD36"/>
  <c r="CC36"/>
  <c r="BX36"/>
  <c r="BW36"/>
  <c r="BU36"/>
  <c r="BT36"/>
  <c r="BN36"/>
  <c r="BK36"/>
  <c r="BF36"/>
  <c r="BE36"/>
  <c r="BC36"/>
  <c r="BB36"/>
  <c r="AN36"/>
  <c r="AM36"/>
  <c r="AK36"/>
  <c r="AJ36"/>
  <c r="AE36"/>
  <c r="AD36"/>
  <c r="AB36"/>
  <c r="AA36"/>
  <c r="W36"/>
  <c r="U36"/>
  <c r="T36"/>
  <c r="R36"/>
  <c r="Q36"/>
  <c r="O36"/>
  <c r="N36"/>
  <c r="L36"/>
  <c r="K36"/>
  <c r="K48"/>
  <c r="L48"/>
  <c r="N48"/>
  <c r="O48"/>
  <c r="Q48"/>
  <c r="R48"/>
  <c r="T48"/>
  <c r="U48"/>
  <c r="W48"/>
  <c r="AA48"/>
  <c r="AB48"/>
  <c r="AD48"/>
  <c r="AE48"/>
  <c r="AJ48"/>
  <c r="AK48"/>
  <c r="AM48"/>
  <c r="AN48"/>
  <c r="BB48"/>
  <c r="BC48"/>
  <c r="BE48"/>
  <c r="BF48"/>
  <c r="BK48"/>
  <c r="BN48"/>
  <c r="BT48"/>
  <c r="BU48"/>
  <c r="BW48"/>
  <c r="BX48"/>
  <c r="CC48"/>
  <c r="CD48"/>
  <c r="CF48"/>
  <c r="CG48"/>
  <c r="CP48"/>
  <c r="CQ48"/>
  <c r="BG36" l="1"/>
  <c r="CE36"/>
  <c r="CH36"/>
  <c r="BD36"/>
  <c r="AF48"/>
  <c r="S48"/>
  <c r="S36"/>
  <c r="AC48"/>
  <c r="M48"/>
  <c r="P36"/>
  <c r="BV36"/>
  <c r="I48"/>
  <c r="BV48"/>
  <c r="P48"/>
  <c r="M36"/>
  <c r="BH48"/>
  <c r="CA36"/>
  <c r="AG36"/>
  <c r="BH36"/>
  <c r="AZ48"/>
  <c r="Y48"/>
  <c r="BQ48"/>
  <c r="AH48"/>
  <c r="BR36"/>
  <c r="AZ36"/>
  <c r="CA48"/>
  <c r="AG48"/>
  <c r="BR48"/>
  <c r="AH36"/>
  <c r="AY48"/>
  <c r="X48"/>
  <c r="BZ48"/>
  <c r="X36"/>
  <c r="AY36"/>
  <c r="BZ36"/>
  <c r="I36"/>
  <c r="BQ36"/>
  <c r="Y36"/>
  <c r="Y35" s="1"/>
  <c r="Y34" l="1"/>
  <c r="Y33"/>
  <c r="X35"/>
  <c r="H36"/>
  <c r="BS36"/>
  <c r="H48"/>
  <c r="Z48"/>
  <c r="BO36"/>
  <c r="BP36" s="1"/>
  <c r="BS48"/>
  <c r="BO48"/>
  <c r="BP48" s="1"/>
  <c r="X34" l="1"/>
  <c r="X33"/>
  <c r="Y32"/>
  <c r="J36"/>
  <c r="J48"/>
  <c r="BL36"/>
  <c r="BM36" s="1"/>
  <c r="BI36"/>
  <c r="BJ36" s="1"/>
  <c r="BL48"/>
  <c r="BM48" s="1"/>
  <c r="Y31" l="1"/>
  <c r="Y29"/>
  <c r="Y30"/>
  <c r="X32"/>
  <c r="BI48"/>
  <c r="BJ48" s="1"/>
  <c r="X31" l="1"/>
  <c r="Y28"/>
  <c r="X29"/>
  <c r="X30"/>
  <c r="CQ69"/>
  <c r="CP69"/>
  <c r="CG69"/>
  <c r="CF69"/>
  <c r="CD69"/>
  <c r="CC69"/>
  <c r="BX69"/>
  <c r="BW69"/>
  <c r="BU69"/>
  <c r="BT69"/>
  <c r="BO69"/>
  <c r="BN69"/>
  <c r="BL69"/>
  <c r="BK69"/>
  <c r="BF69"/>
  <c r="BE69"/>
  <c r="BC69"/>
  <c r="BB69"/>
  <c r="AN69"/>
  <c r="AM69"/>
  <c r="AK69"/>
  <c r="AJ69"/>
  <c r="AE69"/>
  <c r="AD69"/>
  <c r="AB69"/>
  <c r="AA69"/>
  <c r="W69"/>
  <c r="U69"/>
  <c r="T69"/>
  <c r="R69"/>
  <c r="Q69"/>
  <c r="O69"/>
  <c r="N69"/>
  <c r="L69"/>
  <c r="K69"/>
  <c r="DW78"/>
  <c r="DX78"/>
  <c r="DZ78"/>
  <c r="EA78"/>
  <c r="E78"/>
  <c r="F78"/>
  <c r="FA78"/>
  <c r="FB78"/>
  <c r="FD78"/>
  <c r="FE78"/>
  <c r="FQ78"/>
  <c r="FZ78"/>
  <c r="AA78"/>
  <c r="AC78" s="1"/>
  <c r="AD78"/>
  <c r="AF78" s="1"/>
  <c r="AG78"/>
  <c r="AH78"/>
  <c r="AY78"/>
  <c r="AZ78"/>
  <c r="BZ78"/>
  <c r="CA78"/>
  <c r="DT78"/>
  <c r="EX78"/>
  <c r="EY78"/>
  <c r="EF78"/>
  <c r="DH78"/>
  <c r="DF78"/>
  <c r="DE78"/>
  <c r="Y27" l="1"/>
  <c r="CH69"/>
  <c r="X28"/>
  <c r="CE69"/>
  <c r="BZ69"/>
  <c r="M69"/>
  <c r="BP69"/>
  <c r="BV69"/>
  <c r="CA69"/>
  <c r="AC69"/>
  <c r="BM69"/>
  <c r="BO78"/>
  <c r="BP78" s="1"/>
  <c r="Y78"/>
  <c r="DC78"/>
  <c r="DB78"/>
  <c r="S69"/>
  <c r="AF69"/>
  <c r="I69"/>
  <c r="P69"/>
  <c r="BH69"/>
  <c r="BQ78"/>
  <c r="BR78"/>
  <c r="AH69"/>
  <c r="FF78"/>
  <c r="BQ69"/>
  <c r="AG69"/>
  <c r="G78"/>
  <c r="FC78"/>
  <c r="DY78"/>
  <c r="BR69"/>
  <c r="EB78"/>
  <c r="DI78"/>
  <c r="AZ69"/>
  <c r="X69"/>
  <c r="EZ78"/>
  <c r="EG78"/>
  <c r="EH78" s="1"/>
  <c r="AY69"/>
  <c r="Y69"/>
  <c r="DU78"/>
  <c r="DV78" s="1"/>
  <c r="Y26" l="1"/>
  <c r="X27"/>
  <c r="BH78"/>
  <c r="X78"/>
  <c r="H69"/>
  <c r="BS78"/>
  <c r="BS69"/>
  <c r="Z69"/>
  <c r="BI69"/>
  <c r="BJ69" s="1"/>
  <c r="BL78"/>
  <c r="BM78" s="1"/>
  <c r="X26" l="1"/>
  <c r="Z78"/>
  <c r="J69"/>
  <c r="Y25"/>
  <c r="Y23" s="1"/>
  <c r="BI78"/>
  <c r="BJ78" s="1"/>
  <c r="X25" l="1"/>
  <c r="X23" l="1"/>
  <c r="C17" i="1"/>
  <c r="D17" s="1"/>
  <c r="FH99" i="2"/>
  <c r="CQ99"/>
  <c r="CP99"/>
  <c r="CG99"/>
  <c r="CF99"/>
  <c r="CD99"/>
  <c r="CC99"/>
  <c r="BX99"/>
  <c r="BW99"/>
  <c r="BU99"/>
  <c r="BT99"/>
  <c r="BN99"/>
  <c r="BK99"/>
  <c r="BF99"/>
  <c r="BE99"/>
  <c r="BC99"/>
  <c r="BB99"/>
  <c r="AN99"/>
  <c r="AM99"/>
  <c r="AK99"/>
  <c r="AJ99"/>
  <c r="AE99"/>
  <c r="AB99"/>
  <c r="U99"/>
  <c r="T99"/>
  <c r="R99"/>
  <c r="Q99"/>
  <c r="O99"/>
  <c r="N99"/>
  <c r="L99"/>
  <c r="K99"/>
  <c r="CH99" l="1"/>
  <c r="CE99"/>
  <c r="Z23"/>
  <c r="BH99"/>
  <c r="M99"/>
  <c r="P99"/>
  <c r="V99"/>
  <c r="BV99"/>
  <c r="AD99"/>
  <c r="AF99" s="1"/>
  <c r="S99"/>
  <c r="AA99"/>
  <c r="AC99" s="1"/>
  <c r="W99"/>
  <c r="BR99"/>
  <c r="AY99"/>
  <c r="I99"/>
  <c r="AH99"/>
  <c r="BQ99"/>
  <c r="AG99"/>
  <c r="BZ99"/>
  <c r="AZ99"/>
  <c r="CA99"/>
  <c r="Y99"/>
  <c r="H99" l="1"/>
  <c r="X99"/>
  <c r="Z99" s="1"/>
  <c r="BO99"/>
  <c r="BP99" s="1"/>
  <c r="BS99"/>
  <c r="J99" l="1"/>
  <c r="BL99"/>
  <c r="BM99" s="1"/>
  <c r="BI99" l="1"/>
  <c r="BJ99" s="1"/>
  <c r="BR127" l="1"/>
  <c r="BH127"/>
  <c r="DF127"/>
  <c r="DE127"/>
  <c r="CQ127"/>
  <c r="CP127"/>
  <c r="CG127"/>
  <c r="CF127"/>
  <c r="CD127"/>
  <c r="CC127"/>
  <c r="BX127"/>
  <c r="BW127"/>
  <c r="BU127"/>
  <c r="BT127"/>
  <c r="BO127"/>
  <c r="BN127"/>
  <c r="BL127"/>
  <c r="BK127"/>
  <c r="BF127"/>
  <c r="BE127"/>
  <c r="BC127"/>
  <c r="BB127"/>
  <c r="AN127"/>
  <c r="AM127"/>
  <c r="AK127"/>
  <c r="AJ127"/>
  <c r="AE127"/>
  <c r="AD127"/>
  <c r="AB127"/>
  <c r="AA127"/>
  <c r="U127"/>
  <c r="T127"/>
  <c r="R127"/>
  <c r="Q127"/>
  <c r="O127"/>
  <c r="N127"/>
  <c r="L127"/>
  <c r="K127"/>
  <c r="BD127" l="1"/>
  <c r="CH127"/>
  <c r="CE127"/>
  <c r="BG127"/>
  <c r="BM127"/>
  <c r="M127"/>
  <c r="AC127"/>
  <c r="P127"/>
  <c r="V127"/>
  <c r="AF127"/>
  <c r="BP127"/>
  <c r="BV127"/>
  <c r="S127"/>
  <c r="X127"/>
  <c r="BZ127"/>
  <c r="Y127"/>
  <c r="AY127"/>
  <c r="AH127"/>
  <c r="CA127"/>
  <c r="AG127"/>
  <c r="AZ127"/>
  <c r="I127"/>
  <c r="H127" l="1"/>
  <c r="Z127"/>
  <c r="BQ127"/>
  <c r="BS127" s="1"/>
  <c r="BI127"/>
  <c r="BJ127" s="1"/>
  <c r="CQ112"/>
  <c r="CP112"/>
  <c r="CG112"/>
  <c r="CH112" s="1"/>
  <c r="CD112"/>
  <c r="CC112"/>
  <c r="BX112"/>
  <c r="BW112"/>
  <c r="BO112"/>
  <c r="BN112"/>
  <c r="BL112"/>
  <c r="BK112"/>
  <c r="BF112"/>
  <c r="BE112"/>
  <c r="BC112"/>
  <c r="BB112"/>
  <c r="AN112"/>
  <c r="AM112"/>
  <c r="AK112"/>
  <c r="AJ112"/>
  <c r="AE112"/>
  <c r="AD112"/>
  <c r="AB112"/>
  <c r="AA112"/>
  <c r="U112"/>
  <c r="T112"/>
  <c r="R112"/>
  <c r="O112"/>
  <c r="N112"/>
  <c r="L112"/>
  <c r="K112"/>
  <c r="CE112" l="1"/>
  <c r="J127"/>
  <c r="H112"/>
  <c r="Q112"/>
  <c r="S112" s="1"/>
  <c r="BP112"/>
  <c r="B81" i="4"/>
  <c r="C81"/>
  <c r="I112" i="2"/>
  <c r="P112"/>
  <c r="AF112"/>
  <c r="BM112"/>
  <c r="M112"/>
  <c r="AC112"/>
  <c r="AZ112"/>
  <c r="BR112"/>
  <c r="CA112"/>
  <c r="AH112"/>
  <c r="BZ112"/>
  <c r="X112"/>
  <c r="AY112"/>
  <c r="AG112"/>
  <c r="Y112"/>
  <c r="BH112"/>
  <c r="BI112"/>
  <c r="J112" l="1"/>
  <c r="Z112"/>
  <c r="B79" i="4"/>
  <c r="BQ112" i="2"/>
  <c r="BS112" s="1"/>
  <c r="BJ112"/>
  <c r="CQ139"/>
  <c r="CP139"/>
  <c r="CF139"/>
  <c r="CC139"/>
  <c r="BX139"/>
  <c r="BW139"/>
  <c r="BU139"/>
  <c r="BT139"/>
  <c r="BO139"/>
  <c r="BN139"/>
  <c r="BL139"/>
  <c r="BK139"/>
  <c r="BE139"/>
  <c r="BB139"/>
  <c r="AN139"/>
  <c r="AM139"/>
  <c r="AK139"/>
  <c r="AJ139"/>
  <c r="AD139"/>
  <c r="AB139"/>
  <c r="AA139"/>
  <c r="W139"/>
  <c r="U139"/>
  <c r="T139"/>
  <c r="R139"/>
  <c r="Q139"/>
  <c r="O139"/>
  <c r="N139"/>
  <c r="L139"/>
  <c r="K139"/>
  <c r="C38" i="1" l="1"/>
  <c r="C36" s="1"/>
  <c r="B38"/>
  <c r="AE139" i="2"/>
  <c r="AF139" s="1"/>
  <c r="BF139"/>
  <c r="BG139" s="1"/>
  <c r="CG139"/>
  <c r="CH139" s="1"/>
  <c r="BC139"/>
  <c r="BD139" s="1"/>
  <c r="CD139"/>
  <c r="CE139" s="1"/>
  <c r="S139"/>
  <c r="AC139"/>
  <c r="BM139"/>
  <c r="P139"/>
  <c r="M139"/>
  <c r="BP139"/>
  <c r="BV139"/>
  <c r="Y139"/>
  <c r="BH139"/>
  <c r="AH139"/>
  <c r="BZ139"/>
  <c r="X139"/>
  <c r="AY139"/>
  <c r="AG139"/>
  <c r="BQ139"/>
  <c r="BI139"/>
  <c r="BR139"/>
  <c r="I139"/>
  <c r="D38" i="1" l="1"/>
  <c r="CA139" i="2"/>
  <c r="CB139" s="1"/>
  <c r="AZ139"/>
  <c r="BA139" s="1"/>
  <c r="H139"/>
  <c r="BJ139"/>
  <c r="BS139"/>
  <c r="Z139"/>
  <c r="J139" l="1"/>
  <c r="C45" i="1"/>
  <c r="BR162" i="2"/>
  <c r="BH162"/>
  <c r="CQ162"/>
  <c r="CP162"/>
  <c r="CG162"/>
  <c r="CF162"/>
  <c r="CD162"/>
  <c r="CC162"/>
  <c r="BX162"/>
  <c r="BW162"/>
  <c r="BU162"/>
  <c r="BT162"/>
  <c r="BN162"/>
  <c r="BL162"/>
  <c r="BK162"/>
  <c r="BF162"/>
  <c r="BE162"/>
  <c r="BC162"/>
  <c r="BB162"/>
  <c r="AN162"/>
  <c r="AM162"/>
  <c r="AK162"/>
  <c r="AJ162"/>
  <c r="AE162"/>
  <c r="AD162"/>
  <c r="AB162"/>
  <c r="AA162"/>
  <c r="W162"/>
  <c r="U162"/>
  <c r="T162"/>
  <c r="R162"/>
  <c r="Q162"/>
  <c r="O162"/>
  <c r="N162"/>
  <c r="L162"/>
  <c r="K162"/>
  <c r="S162" l="1"/>
  <c r="BV162"/>
  <c r="BM162"/>
  <c r="P162"/>
  <c r="M162"/>
  <c r="BZ162"/>
  <c r="AG162"/>
  <c r="X162"/>
  <c r="AY162"/>
  <c r="Y162"/>
  <c r="AZ162"/>
  <c r="I162"/>
  <c r="AH162"/>
  <c r="CA162"/>
  <c r="BQ162"/>
  <c r="BS162" s="1"/>
  <c r="H162" l="1"/>
  <c r="BO162"/>
  <c r="BP162" s="1"/>
  <c r="J162" l="1"/>
  <c r="BI162"/>
  <c r="BJ162" s="1"/>
  <c r="BR12" l="1"/>
  <c r="FZ12"/>
  <c r="FQ12"/>
  <c r="FH12"/>
  <c r="EV12"/>
  <c r="EU12"/>
  <c r="ES12"/>
  <c r="ER12"/>
  <c r="F12"/>
  <c r="E12"/>
  <c r="EG12"/>
  <c r="CG12"/>
  <c r="CF12"/>
  <c r="CD12"/>
  <c r="CC12"/>
  <c r="BX12"/>
  <c r="BW12"/>
  <c r="BU12"/>
  <c r="BT12"/>
  <c r="BN12"/>
  <c r="BK12"/>
  <c r="BF12"/>
  <c r="BE12"/>
  <c r="BC12"/>
  <c r="BB12"/>
  <c r="AN12"/>
  <c r="AM12"/>
  <c r="AK12"/>
  <c r="AJ12"/>
  <c r="AE12"/>
  <c r="AD12"/>
  <c r="AB12"/>
  <c r="AA12"/>
  <c r="W12"/>
  <c r="U12"/>
  <c r="T12"/>
  <c r="R12"/>
  <c r="Q12"/>
  <c r="O12"/>
  <c r="N12"/>
  <c r="L12"/>
  <c r="K12"/>
  <c r="C12" i="4"/>
  <c r="ET12" i="2" l="1"/>
  <c r="EW12"/>
  <c r="DE12"/>
  <c r="DZ12"/>
  <c r="CQ12"/>
  <c r="DH12"/>
  <c r="DO12"/>
  <c r="DW12"/>
  <c r="EX12"/>
  <c r="FD12"/>
  <c r="CP12"/>
  <c r="DF12"/>
  <c r="DN12"/>
  <c r="EA12"/>
  <c r="FB12"/>
  <c r="DR12"/>
  <c r="FA12"/>
  <c r="DI12"/>
  <c r="DQ12"/>
  <c r="DX12"/>
  <c r="EY12"/>
  <c r="FE12"/>
  <c r="EF12"/>
  <c r="I12"/>
  <c r="BZ12"/>
  <c r="DC12"/>
  <c r="DK12"/>
  <c r="DL12"/>
  <c r="EO12"/>
  <c r="DU12"/>
  <c r="Y12"/>
  <c r="AZ12"/>
  <c r="AG12"/>
  <c r="BH12"/>
  <c r="EP12"/>
  <c r="DT12"/>
  <c r="AH12"/>
  <c r="AY12"/>
  <c r="CA12"/>
  <c r="DB12"/>
  <c r="EZ12" l="1"/>
  <c r="FF12"/>
  <c r="FC12"/>
  <c r="H12"/>
  <c r="BQ12"/>
  <c r="BO12"/>
  <c r="J12" l="1"/>
  <c r="BI12"/>
  <c r="BL12"/>
  <c r="BH57"/>
  <c r="DF10"/>
  <c r="DF8" s="1"/>
  <c r="DF174" s="1"/>
  <c r="CG57"/>
  <c r="CF57"/>
  <c r="CD57"/>
  <c r="CC57"/>
  <c r="BX57"/>
  <c r="BW57"/>
  <c r="BU57"/>
  <c r="BT57"/>
  <c r="BN57"/>
  <c r="BK57"/>
  <c r="BF57"/>
  <c r="BE57"/>
  <c r="BC57"/>
  <c r="BB57"/>
  <c r="AN57"/>
  <c r="AM57"/>
  <c r="AK57"/>
  <c r="AJ57"/>
  <c r="AE57"/>
  <c r="AD57"/>
  <c r="AB57"/>
  <c r="AA57"/>
  <c r="W57"/>
  <c r="U57"/>
  <c r="T57"/>
  <c r="R57"/>
  <c r="Q57"/>
  <c r="O57"/>
  <c r="N57"/>
  <c r="L57"/>
  <c r="K57"/>
  <c r="CE57" l="1"/>
  <c r="CH57"/>
  <c r="CQ57"/>
  <c r="CP57"/>
  <c r="P57"/>
  <c r="BV57"/>
  <c r="M57"/>
  <c r="S57"/>
  <c r="AF57"/>
  <c r="I57"/>
  <c r="AC57"/>
  <c r="Y57"/>
  <c r="CA57"/>
  <c r="AZ57"/>
  <c r="BZ57"/>
  <c r="AH57"/>
  <c r="X57"/>
  <c r="AY57"/>
  <c r="AG57"/>
  <c r="BQ57"/>
  <c r="BR57"/>
  <c r="CR57" l="1"/>
  <c r="H57"/>
  <c r="BS57"/>
  <c r="C12" i="1"/>
  <c r="Z57" i="2"/>
  <c r="BL57"/>
  <c r="BM57" s="1"/>
  <c r="BO57"/>
  <c r="BP57" s="1"/>
  <c r="J57" l="1"/>
  <c r="C24" i="1"/>
  <c r="BI57" i="2"/>
  <c r="BJ57" s="1"/>
  <c r="FE10" l="1"/>
  <c r="FE8" s="1"/>
  <c r="FD10"/>
  <c r="FD8" s="1"/>
  <c r="FB10"/>
  <c r="FB8" s="1"/>
  <c r="FA10"/>
  <c r="FA8" s="1"/>
  <c r="EY10"/>
  <c r="EX10"/>
  <c r="EF10"/>
  <c r="EA10"/>
  <c r="EA8" s="1"/>
  <c r="DZ10"/>
  <c r="DZ8" s="1"/>
  <c r="DX10"/>
  <c r="DX8" s="1"/>
  <c r="DW10"/>
  <c r="DW8" s="1"/>
  <c r="DR10"/>
  <c r="DR8" s="1"/>
  <c r="DQ10"/>
  <c r="DQ8" s="1"/>
  <c r="DO10"/>
  <c r="DO8" s="1"/>
  <c r="DN10"/>
  <c r="DN8" s="1"/>
  <c r="DH10"/>
  <c r="DH8" s="1"/>
  <c r="DE10"/>
  <c r="DE8" s="1"/>
  <c r="CG151"/>
  <c r="CF151"/>
  <c r="CD151"/>
  <c r="CC151"/>
  <c r="BX151"/>
  <c r="BW151"/>
  <c r="BU151"/>
  <c r="BT151"/>
  <c r="BO151"/>
  <c r="BN151"/>
  <c r="BL151"/>
  <c r="BK151"/>
  <c r="BF151"/>
  <c r="BE151"/>
  <c r="BC151"/>
  <c r="BB151"/>
  <c r="AN151"/>
  <c r="AM151"/>
  <c r="AK151"/>
  <c r="AJ151"/>
  <c r="AE151"/>
  <c r="AD151"/>
  <c r="AB151"/>
  <c r="AA151"/>
  <c r="W151"/>
  <c r="U151"/>
  <c r="T151"/>
  <c r="R151"/>
  <c r="Q151"/>
  <c r="O151"/>
  <c r="N151"/>
  <c r="L151"/>
  <c r="K151"/>
  <c r="FC8" l="1"/>
  <c r="DS8"/>
  <c r="DY8"/>
  <c r="CP151"/>
  <c r="CP10"/>
  <c r="CP8" s="1"/>
  <c r="DP8"/>
  <c r="EB8"/>
  <c r="CO8"/>
  <c r="CQ151"/>
  <c r="CQ10"/>
  <c r="CQ8" s="1"/>
  <c r="DI10"/>
  <c r="DI8" s="1"/>
  <c r="FF8"/>
  <c r="M151"/>
  <c r="BP151"/>
  <c r="BV151"/>
  <c r="AC151"/>
  <c r="BM151"/>
  <c r="BZ9"/>
  <c r="H9"/>
  <c r="P151"/>
  <c r="V151"/>
  <c r="S151"/>
  <c r="AF151"/>
  <c r="I9"/>
  <c r="AH151"/>
  <c r="I10"/>
  <c r="AG151"/>
  <c r="BH151"/>
  <c r="Y151"/>
  <c r="AZ151"/>
  <c r="BQ151"/>
  <c r="BZ151"/>
  <c r="CA151"/>
  <c r="X151"/>
  <c r="AY151"/>
  <c r="BI151"/>
  <c r="BR151"/>
  <c r="CR8" l="1"/>
  <c r="J9"/>
  <c r="H10"/>
  <c r="BJ151"/>
  <c r="BS151"/>
  <c r="Z151"/>
  <c r="I151"/>
  <c r="H151"/>
  <c r="H8" l="1"/>
  <c r="J151"/>
  <c r="C10" i="1"/>
  <c r="B53" i="4" l="1"/>
  <c r="B45"/>
  <c r="BT170" i="2" l="1"/>
  <c r="BT9"/>
  <c r="EF170"/>
  <c r="AD75" i="3"/>
  <c r="CK75"/>
  <c r="R75"/>
  <c r="Q75"/>
  <c r="CF75"/>
  <c r="CE75"/>
  <c r="BY75"/>
  <c r="BT75"/>
  <c r="BS75"/>
  <c r="BM75"/>
  <c r="BK75"/>
  <c r="BJ75"/>
  <c r="BB75"/>
  <c r="AX75"/>
  <c r="AP75"/>
  <c r="AL75"/>
  <c r="L75"/>
  <c r="K75"/>
  <c r="T75"/>
  <c r="CO75"/>
  <c r="CN75"/>
  <c r="AC75"/>
  <c r="CL75"/>
  <c r="AA75"/>
  <c r="Z75"/>
  <c r="X75"/>
  <c r="W75"/>
  <c r="CI75"/>
  <c r="CH75"/>
  <c r="CC75"/>
  <c r="CB75"/>
  <c r="BZ75"/>
  <c r="BW75"/>
  <c r="BV75"/>
  <c r="BQ75"/>
  <c r="BP75"/>
  <c r="BN75"/>
  <c r="F75"/>
  <c r="E75"/>
  <c r="BH75"/>
  <c r="BG75"/>
  <c r="BE75"/>
  <c r="BD75"/>
  <c r="BA75"/>
  <c r="AY75"/>
  <c r="AV75"/>
  <c r="AU75"/>
  <c r="AS75"/>
  <c r="AR75"/>
  <c r="AO75"/>
  <c r="AM75"/>
  <c r="AJ75"/>
  <c r="AI75"/>
  <c r="AG75"/>
  <c r="O75"/>
  <c r="N75"/>
  <c r="I75"/>
  <c r="H75"/>
  <c r="Y75" l="1"/>
  <c r="CM75"/>
  <c r="BI75"/>
  <c r="M75"/>
  <c r="AE75"/>
  <c r="BC75"/>
  <c r="BR75"/>
  <c r="P75"/>
  <c r="CD75"/>
  <c r="J75"/>
  <c r="AW75"/>
  <c r="G75"/>
  <c r="AZ75"/>
  <c r="BX75"/>
  <c r="AQ75"/>
  <c r="AK75"/>
  <c r="AT75"/>
  <c r="BO75"/>
  <c r="AB75"/>
  <c r="CP75"/>
  <c r="AN75"/>
  <c r="BQ170" i="2"/>
  <c r="BT10"/>
  <c r="BT8" s="1"/>
  <c r="BQ9"/>
  <c r="CA75" i="3"/>
  <c r="BL75"/>
  <c r="BU75"/>
  <c r="S75"/>
  <c r="U75"/>
  <c r="V75" s="1"/>
  <c r="C59" i="4" l="1"/>
  <c r="BQ10" i="2"/>
  <c r="BQ8" s="1"/>
  <c r="O79" i="4" l="1"/>
  <c r="N79"/>
  <c r="L79"/>
  <c r="K79"/>
  <c r="CO107" i="3"/>
  <c r="AC107"/>
  <c r="CL107"/>
  <c r="X107"/>
  <c r="R107"/>
  <c r="CI107"/>
  <c r="CF107"/>
  <c r="BT107"/>
  <c r="BP107"/>
  <c r="BN107"/>
  <c r="BK107"/>
  <c r="BG107"/>
  <c r="BE107"/>
  <c r="BB107"/>
  <c r="AS107"/>
  <c r="AP107"/>
  <c r="AM107"/>
  <c r="AG107"/>
  <c r="N107"/>
  <c r="I107"/>
  <c r="H107"/>
  <c r="T107"/>
  <c r="CN107"/>
  <c r="AD107"/>
  <c r="CK107"/>
  <c r="AA107"/>
  <c r="Z107"/>
  <c r="W107"/>
  <c r="U107"/>
  <c r="Q107"/>
  <c r="CH107"/>
  <c r="CE107"/>
  <c r="CC107"/>
  <c r="CB107"/>
  <c r="BZ107"/>
  <c r="BY107"/>
  <c r="BW107"/>
  <c r="BV107"/>
  <c r="BS107"/>
  <c r="BQ107"/>
  <c r="BM107"/>
  <c r="F107"/>
  <c r="E107"/>
  <c r="BJ107"/>
  <c r="BH107"/>
  <c r="BD107"/>
  <c r="BA107"/>
  <c r="AY107"/>
  <c r="AX107"/>
  <c r="AV107"/>
  <c r="AU107"/>
  <c r="AR107"/>
  <c r="AO107"/>
  <c r="AL107"/>
  <c r="AJ107"/>
  <c r="AI107"/>
  <c r="O107"/>
  <c r="L107"/>
  <c r="K107"/>
  <c r="FZ112" i="2"/>
  <c r="FQ112"/>
  <c r="FH112"/>
  <c r="FE112"/>
  <c r="FD112"/>
  <c r="FB112"/>
  <c r="FA112"/>
  <c r="EY112"/>
  <c r="EX112"/>
  <c r="EV112"/>
  <c r="EU112"/>
  <c r="ES112"/>
  <c r="ER112"/>
  <c r="F112"/>
  <c r="E112"/>
  <c r="EG112"/>
  <c r="EF112"/>
  <c r="EA112"/>
  <c r="DZ112"/>
  <c r="DX112"/>
  <c r="DW112"/>
  <c r="DR112"/>
  <c r="DQ112"/>
  <c r="DO112"/>
  <c r="DN112"/>
  <c r="DI112"/>
  <c r="DH112"/>
  <c r="DF112"/>
  <c r="DE112"/>
  <c r="FF112" l="1"/>
  <c r="FC112"/>
  <c r="AZ107" i="3"/>
  <c r="V107"/>
  <c r="BO107"/>
  <c r="AK107"/>
  <c r="AE107"/>
  <c r="P107"/>
  <c r="AW107"/>
  <c r="G107"/>
  <c r="J107"/>
  <c r="AQ107"/>
  <c r="Y107"/>
  <c r="BR107"/>
  <c r="BC107"/>
  <c r="BX107"/>
  <c r="CD107"/>
  <c r="AB107"/>
  <c r="AT107"/>
  <c r="BL107"/>
  <c r="CM107"/>
  <c r="C79" i="4"/>
  <c r="DK112" i="2"/>
  <c r="DC112"/>
  <c r="DU112"/>
  <c r="EH112"/>
  <c r="EP112"/>
  <c r="DL112"/>
  <c r="G112"/>
  <c r="DB112"/>
  <c r="DT112"/>
  <c r="EO112"/>
  <c r="BI107" i="3"/>
  <c r="AD143" l="1"/>
  <c r="CK143"/>
  <c r="R143"/>
  <c r="CC143"/>
  <c r="BT143"/>
  <c r="BK143"/>
  <c r="BB143"/>
  <c r="AX143"/>
  <c r="AP143"/>
  <c r="AL143"/>
  <c r="K143"/>
  <c r="CO143"/>
  <c r="CN143"/>
  <c r="AC143"/>
  <c r="CL143"/>
  <c r="AA143"/>
  <c r="Z143"/>
  <c r="X143"/>
  <c r="W143"/>
  <c r="T143"/>
  <c r="Q143"/>
  <c r="CI143"/>
  <c r="CH143"/>
  <c r="CF143"/>
  <c r="CE143"/>
  <c r="CB143"/>
  <c r="BZ143"/>
  <c r="BY143"/>
  <c r="BW143"/>
  <c r="BV143"/>
  <c r="BS143"/>
  <c r="BQ143"/>
  <c r="BP143"/>
  <c r="BN143"/>
  <c r="BM143"/>
  <c r="F143"/>
  <c r="E143"/>
  <c r="BJ143"/>
  <c r="BH143"/>
  <c r="BG143"/>
  <c r="BE143"/>
  <c r="BD143"/>
  <c r="BA143"/>
  <c r="AY143"/>
  <c r="AV143"/>
  <c r="AU143"/>
  <c r="AS143"/>
  <c r="AR143"/>
  <c r="AO143"/>
  <c r="AM143"/>
  <c r="AJ143"/>
  <c r="AI143"/>
  <c r="AG143"/>
  <c r="O143"/>
  <c r="N143"/>
  <c r="L143"/>
  <c r="I143"/>
  <c r="H143"/>
  <c r="FZ151" i="2"/>
  <c r="FQ151"/>
  <c r="FH151"/>
  <c r="FE151"/>
  <c r="FD151"/>
  <c r="FB151"/>
  <c r="FA151"/>
  <c r="EV151"/>
  <c r="EU151"/>
  <c r="ES151"/>
  <c r="ER151"/>
  <c r="F151"/>
  <c r="E151"/>
  <c r="EG151"/>
  <c r="EA151"/>
  <c r="DZ151"/>
  <c r="DX151"/>
  <c r="DW151"/>
  <c r="DR151"/>
  <c r="DQ151"/>
  <c r="DO151"/>
  <c r="DN151"/>
  <c r="DH151"/>
  <c r="BX143" i="3" l="1"/>
  <c r="Y143"/>
  <c r="G143"/>
  <c r="BR143"/>
  <c r="AK143"/>
  <c r="AT143"/>
  <c r="BI143"/>
  <c r="J143"/>
  <c r="CG143"/>
  <c r="AE143"/>
  <c r="AW143"/>
  <c r="BO143"/>
  <c r="AB143"/>
  <c r="AZ143"/>
  <c r="CD143"/>
  <c r="BU143"/>
  <c r="P143"/>
  <c r="M143"/>
  <c r="BC143"/>
  <c r="S143"/>
  <c r="AQ143"/>
  <c r="BL143"/>
  <c r="CM143"/>
  <c r="FC151" i="2"/>
  <c r="DL151"/>
  <c r="FF151"/>
  <c r="EX151"/>
  <c r="EP151"/>
  <c r="DE151"/>
  <c r="DB151" s="1"/>
  <c r="DK151"/>
  <c r="DT151"/>
  <c r="EO151"/>
  <c r="G151"/>
  <c r="DU151"/>
  <c r="EF151"/>
  <c r="EH151" s="1"/>
  <c r="U143" i="3"/>
  <c r="V143" s="1"/>
  <c r="DI151" i="2"/>
  <c r="DC151" s="1"/>
  <c r="EY151"/>
  <c r="EZ151" l="1"/>
  <c r="C114" i="4"/>
  <c r="CO56" i="3" l="1"/>
  <c r="CN56"/>
  <c r="AD56"/>
  <c r="AC56"/>
  <c r="CL56"/>
  <c r="CK56"/>
  <c r="AA56"/>
  <c r="Z56"/>
  <c r="X56"/>
  <c r="W56"/>
  <c r="U56"/>
  <c r="T56"/>
  <c r="R56"/>
  <c r="Q56"/>
  <c r="CI56"/>
  <c r="CH56"/>
  <c r="CF56"/>
  <c r="CE56"/>
  <c r="CC56"/>
  <c r="CB56"/>
  <c r="BZ56"/>
  <c r="BY56"/>
  <c r="BW56"/>
  <c r="BV56"/>
  <c r="BT56"/>
  <c r="BS56"/>
  <c r="BQ56"/>
  <c r="BP56"/>
  <c r="BN56"/>
  <c r="BM56"/>
  <c r="F56"/>
  <c r="E56"/>
  <c r="BK56"/>
  <c r="BJ56"/>
  <c r="BH56"/>
  <c r="BG56"/>
  <c r="BE56"/>
  <c r="BD56"/>
  <c r="BB56"/>
  <c r="BA56"/>
  <c r="AY56"/>
  <c r="AX56"/>
  <c r="AV56"/>
  <c r="AU56"/>
  <c r="AS56"/>
  <c r="AR56"/>
  <c r="AP56"/>
  <c r="AO56"/>
  <c r="AM56"/>
  <c r="AL56"/>
  <c r="AJ56"/>
  <c r="AI56"/>
  <c r="AG56"/>
  <c r="O56"/>
  <c r="N56"/>
  <c r="L56"/>
  <c r="K56"/>
  <c r="I56"/>
  <c r="H56"/>
  <c r="FZ57" i="2"/>
  <c r="FQ57"/>
  <c r="FR57" s="1"/>
  <c r="FH57"/>
  <c r="FE57"/>
  <c r="FD57"/>
  <c r="FB57"/>
  <c r="FA57"/>
  <c r="EV57"/>
  <c r="EU57"/>
  <c r="ES57"/>
  <c r="ER57"/>
  <c r="F57"/>
  <c r="E57"/>
  <c r="EG57"/>
  <c r="EA57"/>
  <c r="DZ57"/>
  <c r="DX57"/>
  <c r="DW57"/>
  <c r="DR57"/>
  <c r="DQ57"/>
  <c r="DO57"/>
  <c r="DN57"/>
  <c r="DI57"/>
  <c r="DH57"/>
  <c r="DF57"/>
  <c r="DE57"/>
  <c r="FF57"/>
  <c r="FC57"/>
  <c r="AE56" i="3" l="1"/>
  <c r="AT56"/>
  <c r="AZ56"/>
  <c r="BL56"/>
  <c r="BO56"/>
  <c r="S56"/>
  <c r="AB56"/>
  <c r="CM56"/>
  <c r="M56"/>
  <c r="V56"/>
  <c r="J56"/>
  <c r="BI56"/>
  <c r="AQ56"/>
  <c r="AW56"/>
  <c r="BC56"/>
  <c r="Y56"/>
  <c r="G56"/>
  <c r="BR56"/>
  <c r="P56"/>
  <c r="AK56"/>
  <c r="BX56"/>
  <c r="CD56"/>
  <c r="CP56"/>
  <c r="EZ57" i="2"/>
  <c r="DB57"/>
  <c r="DT57"/>
  <c r="EP57"/>
  <c r="DK57"/>
  <c r="DL57"/>
  <c r="DU57"/>
  <c r="EX57"/>
  <c r="EO57"/>
  <c r="G57"/>
  <c r="DC57"/>
  <c r="EY57"/>
  <c r="EF57"/>
  <c r="EH57" s="1"/>
  <c r="C45" i="4" l="1"/>
  <c r="AD120" i="3" l="1"/>
  <c r="CK120"/>
  <c r="Q120"/>
  <c r="CF120"/>
  <c r="BW120"/>
  <c r="BN120"/>
  <c r="BD120"/>
  <c r="AV120"/>
  <c r="AR120"/>
  <c r="AJ120"/>
  <c r="CO120"/>
  <c r="CN120"/>
  <c r="AC120"/>
  <c r="CL120"/>
  <c r="AA120"/>
  <c r="Z120"/>
  <c r="X120"/>
  <c r="W120"/>
  <c r="T120"/>
  <c r="R120"/>
  <c r="CI120"/>
  <c r="CH120"/>
  <c r="CE120"/>
  <c r="CC120"/>
  <c r="CB120"/>
  <c r="BZ120"/>
  <c r="BY120"/>
  <c r="BV120"/>
  <c r="BT120"/>
  <c r="BS120"/>
  <c r="BQ120"/>
  <c r="BP120"/>
  <c r="BM120"/>
  <c r="F120"/>
  <c r="E120"/>
  <c r="BK120"/>
  <c r="BJ120"/>
  <c r="BH120"/>
  <c r="BG120"/>
  <c r="BE120"/>
  <c r="BB120"/>
  <c r="BA120"/>
  <c r="AY120"/>
  <c r="AX120"/>
  <c r="AU120"/>
  <c r="AS120"/>
  <c r="AP120"/>
  <c r="AO120"/>
  <c r="AM120"/>
  <c r="AL120"/>
  <c r="AI120"/>
  <c r="AG120"/>
  <c r="O120"/>
  <c r="N120"/>
  <c r="L120"/>
  <c r="K120"/>
  <c r="I120"/>
  <c r="H120"/>
  <c r="FE127" i="2"/>
  <c r="FD127"/>
  <c r="FB127"/>
  <c r="FA127"/>
  <c r="EV127"/>
  <c r="EU127"/>
  <c r="ES127"/>
  <c r="ER127"/>
  <c r="E127"/>
  <c r="EG127"/>
  <c r="EF127"/>
  <c r="EA127"/>
  <c r="DZ127"/>
  <c r="DX127"/>
  <c r="DW127"/>
  <c r="DR127"/>
  <c r="DQ127"/>
  <c r="DO127"/>
  <c r="DN127"/>
  <c r="DH127"/>
  <c r="FZ127"/>
  <c r="FQ127"/>
  <c r="FH127"/>
  <c r="F127"/>
  <c r="CM120" i="3" l="1"/>
  <c r="BR120"/>
  <c r="Y120"/>
  <c r="AK120"/>
  <c r="BI120"/>
  <c r="G120"/>
  <c r="P120"/>
  <c r="BC120"/>
  <c r="AB120"/>
  <c r="AT120"/>
  <c r="BX120"/>
  <c r="AE120"/>
  <c r="BL120"/>
  <c r="CD120"/>
  <c r="J120"/>
  <c r="BO120"/>
  <c r="M120"/>
  <c r="AQ120"/>
  <c r="AZ120"/>
  <c r="AW120"/>
  <c r="C92" i="4"/>
  <c r="EX127" i="2"/>
  <c r="DT127"/>
  <c r="EP127"/>
  <c r="DI127"/>
  <c r="DU127"/>
  <c r="EY127"/>
  <c r="FF127"/>
  <c r="DB127"/>
  <c r="DC127"/>
  <c r="DL127"/>
  <c r="DP127"/>
  <c r="EO127"/>
  <c r="DS127"/>
  <c r="G127"/>
  <c r="EH127"/>
  <c r="FC127"/>
  <c r="DK127"/>
  <c r="U120" i="3"/>
  <c r="V120" s="1"/>
  <c r="EZ127" i="2" l="1"/>
  <c r="DM127"/>
  <c r="CK153" i="3" l="1"/>
  <c r="R153"/>
  <c r="CF153"/>
  <c r="BW153"/>
  <c r="BN153"/>
  <c r="BD153"/>
  <c r="AV153"/>
  <c r="AR153"/>
  <c r="AJ153"/>
  <c r="T153"/>
  <c r="CO153"/>
  <c r="CN153"/>
  <c r="AD153"/>
  <c r="AC153"/>
  <c r="CL153"/>
  <c r="AA153"/>
  <c r="Z153"/>
  <c r="X153"/>
  <c r="W153"/>
  <c r="Q153"/>
  <c r="CI153"/>
  <c r="CH153"/>
  <c r="CE153"/>
  <c r="CC153"/>
  <c r="CB153"/>
  <c r="BZ153"/>
  <c r="BY153"/>
  <c r="BV153"/>
  <c r="BT153"/>
  <c r="BS153"/>
  <c r="BQ153"/>
  <c r="BP153"/>
  <c r="BM153"/>
  <c r="F153"/>
  <c r="E153"/>
  <c r="BK153"/>
  <c r="BJ153"/>
  <c r="BH153"/>
  <c r="BG153"/>
  <c r="BE153"/>
  <c r="BB153"/>
  <c r="BA153"/>
  <c r="AY153"/>
  <c r="AX153"/>
  <c r="AU153"/>
  <c r="AS153"/>
  <c r="AP153"/>
  <c r="AO153"/>
  <c r="AM153"/>
  <c r="AL153"/>
  <c r="AI153"/>
  <c r="AG153"/>
  <c r="O153"/>
  <c r="N153"/>
  <c r="L153"/>
  <c r="K153"/>
  <c r="I153"/>
  <c r="H153"/>
  <c r="FZ162" i="2"/>
  <c r="FQ162"/>
  <c r="FH162"/>
  <c r="FE162"/>
  <c r="FD162"/>
  <c r="FB162"/>
  <c r="FA162"/>
  <c r="EY162"/>
  <c r="EX162"/>
  <c r="EV162"/>
  <c r="EU162"/>
  <c r="ES162"/>
  <c r="ER162"/>
  <c r="F162"/>
  <c r="E162"/>
  <c r="EA162"/>
  <c r="DZ162"/>
  <c r="DX162"/>
  <c r="DW162"/>
  <c r="DR162"/>
  <c r="DQ162"/>
  <c r="DO162"/>
  <c r="DN162"/>
  <c r="DI162"/>
  <c r="DH162"/>
  <c r="DE162"/>
  <c r="FC162" l="1"/>
  <c r="FF162"/>
  <c r="M153" i="3"/>
  <c r="AQ153"/>
  <c r="AZ153"/>
  <c r="AT153"/>
  <c r="P153"/>
  <c r="Y153"/>
  <c r="AW153"/>
  <c r="G153"/>
  <c r="BL153"/>
  <c r="CD153"/>
  <c r="BX153"/>
  <c r="BC153"/>
  <c r="AB153"/>
  <c r="AK153"/>
  <c r="BO153"/>
  <c r="J153"/>
  <c r="BI153"/>
  <c r="BR153"/>
  <c r="AE153"/>
  <c r="S153"/>
  <c r="C123" i="4"/>
  <c r="EO162" i="2"/>
  <c r="EG162"/>
  <c r="DL162"/>
  <c r="DK162"/>
  <c r="G162"/>
  <c r="DT162"/>
  <c r="DC162"/>
  <c r="DU162"/>
  <c r="DB162"/>
  <c r="EP162"/>
  <c r="EF162"/>
  <c r="U153" i="3"/>
  <c r="V153" s="1"/>
  <c r="EH162" i="2" l="1"/>
  <c r="F40" i="4" l="1"/>
  <c r="E40"/>
  <c r="CN47" i="3"/>
  <c r="Z47"/>
  <c r="U47"/>
  <c r="R47"/>
  <c r="Q47"/>
  <c r="CC47"/>
  <c r="BS47"/>
  <c r="F47"/>
  <c r="BJ47"/>
  <c r="BA47"/>
  <c r="AO47"/>
  <c r="CO47"/>
  <c r="AD47"/>
  <c r="AC47"/>
  <c r="CL47"/>
  <c r="CK47"/>
  <c r="AA47"/>
  <c r="X47"/>
  <c r="W47"/>
  <c r="T47"/>
  <c r="CI47"/>
  <c r="CH47"/>
  <c r="CF47"/>
  <c r="CE47"/>
  <c r="BZ47"/>
  <c r="BY47"/>
  <c r="BW47"/>
  <c r="BV47"/>
  <c r="BT47"/>
  <c r="BQ47"/>
  <c r="BP47"/>
  <c r="BN47"/>
  <c r="BM47"/>
  <c r="E47"/>
  <c r="BK47"/>
  <c r="BH47"/>
  <c r="BG47"/>
  <c r="BE47"/>
  <c r="BD47"/>
  <c r="BB47"/>
  <c r="AY47"/>
  <c r="AX47"/>
  <c r="AV47"/>
  <c r="AU47"/>
  <c r="AS47"/>
  <c r="AR47"/>
  <c r="AP47"/>
  <c r="AM47"/>
  <c r="AL47"/>
  <c r="AJ47"/>
  <c r="AG47"/>
  <c r="O47"/>
  <c r="N47"/>
  <c r="L47"/>
  <c r="K47"/>
  <c r="I47"/>
  <c r="H47"/>
  <c r="FZ48" i="2"/>
  <c r="FQ48"/>
  <c r="FH48"/>
  <c r="EV48"/>
  <c r="EU48"/>
  <c r="ES48"/>
  <c r="ER48"/>
  <c r="F48"/>
  <c r="E48"/>
  <c r="EG48"/>
  <c r="EF48"/>
  <c r="EA48"/>
  <c r="DZ48"/>
  <c r="DX48"/>
  <c r="DW48"/>
  <c r="DR48"/>
  <c r="DQ48"/>
  <c r="DO48"/>
  <c r="DN48"/>
  <c r="DI48"/>
  <c r="DH48"/>
  <c r="DF48"/>
  <c r="DE48"/>
  <c r="EY48"/>
  <c r="EX48"/>
  <c r="FE48"/>
  <c r="FD48"/>
  <c r="FB48"/>
  <c r="FA48"/>
  <c r="DP48" l="1"/>
  <c r="DS48"/>
  <c r="BI47" i="3"/>
  <c r="BO47"/>
  <c r="Y47"/>
  <c r="AT47"/>
  <c r="AW47"/>
  <c r="BX47"/>
  <c r="AE47"/>
  <c r="J47"/>
  <c r="P47"/>
  <c r="M47"/>
  <c r="BC47"/>
  <c r="AB47"/>
  <c r="AZ47"/>
  <c r="AQ47"/>
  <c r="V47"/>
  <c r="BL47"/>
  <c r="BR47"/>
  <c r="G47"/>
  <c r="C40" i="4"/>
  <c r="DB48" i="2"/>
  <c r="DK48"/>
  <c r="EO48"/>
  <c r="DL48"/>
  <c r="FC48"/>
  <c r="EZ48"/>
  <c r="FF48"/>
  <c r="DC48"/>
  <c r="DU48"/>
  <c r="G48"/>
  <c r="EP48"/>
  <c r="DT48"/>
  <c r="EH48"/>
  <c r="D40" i="4" l="1"/>
  <c r="AC114" i="3" l="1"/>
  <c r="T114"/>
  <c r="CI114"/>
  <c r="BY114"/>
  <c r="BT114"/>
  <c r="BK114"/>
  <c r="BB114"/>
  <c r="AX114"/>
  <c r="AP114"/>
  <c r="AL114"/>
  <c r="K114"/>
  <c r="CO114"/>
  <c r="CN114"/>
  <c r="AD114"/>
  <c r="CL114"/>
  <c r="CK114"/>
  <c r="AA114"/>
  <c r="Z114"/>
  <c r="X114"/>
  <c r="W114"/>
  <c r="U114"/>
  <c r="R114"/>
  <c r="Q114"/>
  <c r="CH114"/>
  <c r="CF114"/>
  <c r="CE114"/>
  <c r="CC114"/>
  <c r="CB114"/>
  <c r="BZ114"/>
  <c r="BW114"/>
  <c r="BV114"/>
  <c r="BS114"/>
  <c r="BQ114"/>
  <c r="BP114"/>
  <c r="BN114"/>
  <c r="BM114"/>
  <c r="F114"/>
  <c r="E114"/>
  <c r="BJ114"/>
  <c r="BH114"/>
  <c r="BG114"/>
  <c r="BE114"/>
  <c r="BD114"/>
  <c r="BA114"/>
  <c r="AY114"/>
  <c r="AV114"/>
  <c r="AU114"/>
  <c r="AS114"/>
  <c r="AR114"/>
  <c r="AO114"/>
  <c r="AM114"/>
  <c r="AJ114"/>
  <c r="AI114"/>
  <c r="AG114"/>
  <c r="O114"/>
  <c r="N114"/>
  <c r="L114"/>
  <c r="I114"/>
  <c r="H114"/>
  <c r="FZ120" i="2"/>
  <c r="FQ120"/>
  <c r="FR120" s="1"/>
  <c r="FH120"/>
  <c r="FI120" s="1"/>
  <c r="FE120"/>
  <c r="FD120"/>
  <c r="FB120"/>
  <c r="FA120"/>
  <c r="EV120"/>
  <c r="EU120"/>
  <c r="ES120"/>
  <c r="ER120"/>
  <c r="F120"/>
  <c r="E120"/>
  <c r="EF120"/>
  <c r="EA120"/>
  <c r="DZ120"/>
  <c r="DX120"/>
  <c r="DW120"/>
  <c r="DR120"/>
  <c r="DQ120"/>
  <c r="DO120"/>
  <c r="DN120"/>
  <c r="DI120"/>
  <c r="DH120"/>
  <c r="DE120"/>
  <c r="FF120"/>
  <c r="FC120"/>
  <c r="AW114" i="3" l="1"/>
  <c r="P114"/>
  <c r="BI114"/>
  <c r="AB114"/>
  <c r="AE114"/>
  <c r="BR114"/>
  <c r="J114"/>
  <c r="BO114"/>
  <c r="CD114"/>
  <c r="Y114"/>
  <c r="AZ114"/>
  <c r="AQ114"/>
  <c r="BL114"/>
  <c r="V114"/>
  <c r="AK114"/>
  <c r="AT114"/>
  <c r="G114"/>
  <c r="BX114"/>
  <c r="CM114"/>
  <c r="M114"/>
  <c r="BC114"/>
  <c r="C85" i="4"/>
  <c r="EP120" i="2"/>
  <c r="DK120"/>
  <c r="EY120"/>
  <c r="EZ120"/>
  <c r="DL120"/>
  <c r="DB120"/>
  <c r="EX120"/>
  <c r="EO120"/>
  <c r="DU120"/>
  <c r="EG120"/>
  <c r="EH120" s="1"/>
  <c r="G120"/>
  <c r="DT120"/>
  <c r="DC120"/>
  <c r="AD95" i="3" l="1"/>
  <c r="CK95"/>
  <c r="Q95"/>
  <c r="CE95"/>
  <c r="BZ95"/>
  <c r="BQ95"/>
  <c r="BM95"/>
  <c r="BH95"/>
  <c r="BD95"/>
  <c r="AV95"/>
  <c r="AR95"/>
  <c r="AJ95"/>
  <c r="CO95"/>
  <c r="CN95"/>
  <c r="AC95"/>
  <c r="CL95"/>
  <c r="AA95"/>
  <c r="Z95"/>
  <c r="X95"/>
  <c r="W95"/>
  <c r="T95"/>
  <c r="R95"/>
  <c r="CI95"/>
  <c r="CH95"/>
  <c r="CF95"/>
  <c r="CC95"/>
  <c r="CB95"/>
  <c r="BY95"/>
  <c r="BW95"/>
  <c r="BV95"/>
  <c r="BT95"/>
  <c r="BS95"/>
  <c r="BP95"/>
  <c r="BN95"/>
  <c r="F95"/>
  <c r="E95"/>
  <c r="BK95"/>
  <c r="BJ95"/>
  <c r="BG95"/>
  <c r="BE95"/>
  <c r="BB95"/>
  <c r="BA95"/>
  <c r="AY95"/>
  <c r="AX95"/>
  <c r="AU95"/>
  <c r="AS95"/>
  <c r="AP95"/>
  <c r="AO95"/>
  <c r="AM95"/>
  <c r="AL95"/>
  <c r="AI95"/>
  <c r="AG95"/>
  <c r="O95"/>
  <c r="N95"/>
  <c r="L95"/>
  <c r="K95"/>
  <c r="I95"/>
  <c r="H95"/>
  <c r="FZ99" i="2"/>
  <c r="FQ99"/>
  <c r="FE99"/>
  <c r="FD99"/>
  <c r="FB99"/>
  <c r="FA99"/>
  <c r="EV99"/>
  <c r="EP99" s="1"/>
  <c r="EU99"/>
  <c r="EO99" s="1"/>
  <c r="F99"/>
  <c r="E99"/>
  <c r="EG99"/>
  <c r="DI99"/>
  <c r="DH99"/>
  <c r="DE99"/>
  <c r="DU99"/>
  <c r="DT99"/>
  <c r="DL99"/>
  <c r="DK99"/>
  <c r="DF99"/>
  <c r="M95" i="3" l="1"/>
  <c r="AZ95"/>
  <c r="AQ95"/>
  <c r="G95"/>
  <c r="AW95"/>
  <c r="BR95"/>
  <c r="J95"/>
  <c r="AB95"/>
  <c r="CP95"/>
  <c r="BX95"/>
  <c r="BO95"/>
  <c r="P95"/>
  <c r="BC95"/>
  <c r="BL95"/>
  <c r="CD95"/>
  <c r="Y95"/>
  <c r="BF95"/>
  <c r="AE95"/>
  <c r="CM95"/>
  <c r="AT95"/>
  <c r="AK95"/>
  <c r="BI95"/>
  <c r="C73" i="4"/>
  <c r="FC99" i="2"/>
  <c r="DB99"/>
  <c r="G99"/>
  <c r="FF99"/>
  <c r="EX99"/>
  <c r="EF99"/>
  <c r="EH99" s="1"/>
  <c r="DC99"/>
  <c r="U95" i="3"/>
  <c r="V95" s="1"/>
  <c r="EY99" i="2"/>
  <c r="EZ99" l="1"/>
  <c r="AA11" i="3" l="1"/>
  <c r="BY11"/>
  <c r="CO11"/>
  <c r="CN11"/>
  <c r="AD11"/>
  <c r="AC11"/>
  <c r="CL11"/>
  <c r="CK11"/>
  <c r="Z11"/>
  <c r="X11"/>
  <c r="W11"/>
  <c r="U11"/>
  <c r="R11"/>
  <c r="Q11"/>
  <c r="CI11"/>
  <c r="CH11"/>
  <c r="CF11"/>
  <c r="CE11"/>
  <c r="CC11"/>
  <c r="CB11"/>
  <c r="BZ11"/>
  <c r="BW11"/>
  <c r="BV11"/>
  <c r="BT11"/>
  <c r="BS11"/>
  <c r="BQ11"/>
  <c r="BP11"/>
  <c r="BN11"/>
  <c r="BM11"/>
  <c r="F11"/>
  <c r="E11"/>
  <c r="BK11"/>
  <c r="BJ11"/>
  <c r="BH11"/>
  <c r="BG11"/>
  <c r="BE11"/>
  <c r="BD11"/>
  <c r="BB11"/>
  <c r="BA11"/>
  <c r="AY11"/>
  <c r="AX11"/>
  <c r="AV11"/>
  <c r="AU11"/>
  <c r="AS11"/>
  <c r="AR11"/>
  <c r="AP11"/>
  <c r="AO11"/>
  <c r="AM11"/>
  <c r="AL11"/>
  <c r="AJ11"/>
  <c r="AI11"/>
  <c r="AG11"/>
  <c r="AF11"/>
  <c r="O11"/>
  <c r="N11"/>
  <c r="L11"/>
  <c r="K11"/>
  <c r="H11"/>
  <c r="M11" l="1"/>
  <c r="AT11"/>
  <c r="AZ11"/>
  <c r="BO11"/>
  <c r="Y11"/>
  <c r="BL11"/>
  <c r="J11"/>
  <c r="AQ11"/>
  <c r="AW11"/>
  <c r="G11"/>
  <c r="BR11"/>
  <c r="BX11"/>
  <c r="T11"/>
  <c r="V11" s="1"/>
  <c r="AH11"/>
  <c r="BC11"/>
  <c r="BI11"/>
  <c r="CD11"/>
  <c r="AE11"/>
  <c r="AB11"/>
  <c r="P11"/>
  <c r="AK11"/>
  <c r="BF11"/>
  <c r="S11"/>
  <c r="CM11"/>
  <c r="CP11"/>
  <c r="EH12" i="2"/>
  <c r="P12"/>
  <c r="CE12"/>
  <c r="G12"/>
  <c r="AC12"/>
  <c r="CH12"/>
  <c r="BV12"/>
  <c r="CU12"/>
  <c r="M12"/>
  <c r="AF12"/>
  <c r="S12"/>
  <c r="BS12" l="1"/>
  <c r="CB12"/>
  <c r="BP12"/>
  <c r="BM12" l="1"/>
  <c r="BJ12" l="1"/>
  <c r="FZ139" l="1"/>
  <c r="FQ139"/>
  <c r="FH139"/>
  <c r="FE139"/>
  <c r="FD139"/>
  <c r="FB139"/>
  <c r="FA139"/>
  <c r="EY139"/>
  <c r="EX139"/>
  <c r="EV139"/>
  <c r="EU139"/>
  <c r="ES139"/>
  <c r="ER139"/>
  <c r="F139"/>
  <c r="E139"/>
  <c r="EG139"/>
  <c r="EF139"/>
  <c r="EA139"/>
  <c r="DZ139"/>
  <c r="DX139"/>
  <c r="DW139"/>
  <c r="DR139"/>
  <c r="DQ139"/>
  <c r="DO139"/>
  <c r="DN139"/>
  <c r="DI139"/>
  <c r="DH139"/>
  <c r="FF139" l="1"/>
  <c r="FC139"/>
  <c r="C103" i="4"/>
  <c r="G139" i="2"/>
  <c r="EH139"/>
  <c r="DC139"/>
  <c r="DU139"/>
  <c r="DB139"/>
  <c r="DT139"/>
  <c r="DL139"/>
  <c r="EP139"/>
  <c r="DK139"/>
  <c r="EO139"/>
  <c r="O31" i="4" l="1"/>
  <c r="N31"/>
  <c r="L31"/>
  <c r="K31"/>
  <c r="F31"/>
  <c r="AC35" i="3"/>
  <c r="AA35"/>
  <c r="T35"/>
  <c r="Q35"/>
  <c r="CF35"/>
  <c r="BW35"/>
  <c r="BS35"/>
  <c r="F35"/>
  <c r="BJ35"/>
  <c r="BB35"/>
  <c r="AX35"/>
  <c r="AP35"/>
  <c r="AL35"/>
  <c r="K35"/>
  <c r="CO35"/>
  <c r="CN35"/>
  <c r="AD35"/>
  <c r="CL35"/>
  <c r="CK35"/>
  <c r="Z35"/>
  <c r="X35"/>
  <c r="W35"/>
  <c r="U35"/>
  <c r="R35"/>
  <c r="CI35"/>
  <c r="CH35"/>
  <c r="CE35"/>
  <c r="CC35"/>
  <c r="CB35"/>
  <c r="BZ35"/>
  <c r="BY35"/>
  <c r="BV35"/>
  <c r="BT35"/>
  <c r="BQ35"/>
  <c r="BP35"/>
  <c r="BN35"/>
  <c r="BM35"/>
  <c r="E35"/>
  <c r="BK35"/>
  <c r="BH35"/>
  <c r="BG35"/>
  <c r="BE35"/>
  <c r="BD35"/>
  <c r="BA35"/>
  <c r="AY35"/>
  <c r="AV35"/>
  <c r="AU35"/>
  <c r="AS35"/>
  <c r="AR35"/>
  <c r="AO35"/>
  <c r="AM35"/>
  <c r="AJ35"/>
  <c r="AI35"/>
  <c r="AG35"/>
  <c r="O35"/>
  <c r="N35"/>
  <c r="L35"/>
  <c r="I35"/>
  <c r="H35"/>
  <c r="FZ36" i="2"/>
  <c r="FQ36"/>
  <c r="FH36"/>
  <c r="FE36"/>
  <c r="FD36"/>
  <c r="FB36"/>
  <c r="FA36"/>
  <c r="EV36"/>
  <c r="EU36"/>
  <c r="ES36"/>
  <c r="ER36"/>
  <c r="F36"/>
  <c r="E36"/>
  <c r="EG36"/>
  <c r="EA36"/>
  <c r="DZ36"/>
  <c r="DX36"/>
  <c r="DW36"/>
  <c r="DR36"/>
  <c r="DQ36"/>
  <c r="DO36"/>
  <c r="DN36"/>
  <c r="DI36"/>
  <c r="DH36"/>
  <c r="DF36"/>
  <c r="DE36"/>
  <c r="CM35" i="3" l="1"/>
  <c r="CP35"/>
  <c r="V35"/>
  <c r="BU35"/>
  <c r="AK35"/>
  <c r="AT35"/>
  <c r="BI35"/>
  <c r="BO35"/>
  <c r="CD35"/>
  <c r="AZ35"/>
  <c r="J35"/>
  <c r="Y35"/>
  <c r="AW35"/>
  <c r="BR35"/>
  <c r="BC35"/>
  <c r="BX35"/>
  <c r="AB35"/>
  <c r="AQ35"/>
  <c r="G35"/>
  <c r="S35"/>
  <c r="M35"/>
  <c r="P35"/>
  <c r="BL35"/>
  <c r="CG35"/>
  <c r="AE35"/>
  <c r="EX36" i="2"/>
  <c r="DC36"/>
  <c r="DU36"/>
  <c r="DL36"/>
  <c r="EO36"/>
  <c r="DT36"/>
  <c r="EP36"/>
  <c r="DB36"/>
  <c r="EY36"/>
  <c r="FC36"/>
  <c r="G36"/>
  <c r="FF36"/>
  <c r="DK36"/>
  <c r="EF36"/>
  <c r="C31" i="4"/>
  <c r="EZ36" i="2" l="1"/>
  <c r="EH36"/>
  <c r="K67" i="3" l="1"/>
  <c r="O67"/>
  <c r="AI67"/>
  <c r="AO67"/>
  <c r="AP67"/>
  <c r="AU67"/>
  <c r="BA67"/>
  <c r="BB67"/>
  <c r="BG67"/>
  <c r="E67"/>
  <c r="F67"/>
  <c r="BP67"/>
  <c r="CB67"/>
  <c r="CF67"/>
  <c r="T67"/>
  <c r="X67"/>
  <c r="Z67"/>
  <c r="CL67"/>
  <c r="CN67"/>
  <c r="CO67"/>
  <c r="H67"/>
  <c r="I67"/>
  <c r="L67"/>
  <c r="N67"/>
  <c r="AG67"/>
  <c r="AJ67"/>
  <c r="AL67"/>
  <c r="AM67"/>
  <c r="AR67"/>
  <c r="AS67"/>
  <c r="AV67"/>
  <c r="AX67"/>
  <c r="AY67"/>
  <c r="BD67"/>
  <c r="BE67"/>
  <c r="BH67"/>
  <c r="BJ67"/>
  <c r="BK67"/>
  <c r="BM67"/>
  <c r="BN67"/>
  <c r="BQ67"/>
  <c r="BR67" s="1"/>
  <c r="BS67"/>
  <c r="BT67"/>
  <c r="BV67"/>
  <c r="BW67"/>
  <c r="BY67"/>
  <c r="BZ67"/>
  <c r="CC67"/>
  <c r="CE67"/>
  <c r="CH67"/>
  <c r="CI67"/>
  <c r="Q67"/>
  <c r="R67"/>
  <c r="U67"/>
  <c r="W67"/>
  <c r="AA67"/>
  <c r="CK67"/>
  <c r="AC67"/>
  <c r="AD67"/>
  <c r="FZ69" i="2"/>
  <c r="FQ69"/>
  <c r="FH69"/>
  <c r="FE69"/>
  <c r="FD69"/>
  <c r="FB69"/>
  <c r="FA69"/>
  <c r="EV69"/>
  <c r="EU69"/>
  <c r="ES69"/>
  <c r="ER69"/>
  <c r="F69"/>
  <c r="E69"/>
  <c r="EG69"/>
  <c r="EA69"/>
  <c r="DZ69"/>
  <c r="DX69"/>
  <c r="DW69"/>
  <c r="DR69"/>
  <c r="DQ69"/>
  <c r="DO69"/>
  <c r="DN69"/>
  <c r="DI69"/>
  <c r="DH69"/>
  <c r="DF69"/>
  <c r="DE69"/>
  <c r="DP69" l="1"/>
  <c r="DS69"/>
  <c r="M67" i="3"/>
  <c r="AW67"/>
  <c r="BL67"/>
  <c r="AT67"/>
  <c r="AQ67"/>
  <c r="AK67"/>
  <c r="CM67"/>
  <c r="AE67"/>
  <c r="CD67"/>
  <c r="BO67"/>
  <c r="BI67"/>
  <c r="G67"/>
  <c r="CA67"/>
  <c r="S67"/>
  <c r="AZ67"/>
  <c r="BC67"/>
  <c r="C53" i="4"/>
  <c r="EF69" i="2"/>
  <c r="EH69" s="1"/>
  <c r="EF8"/>
  <c r="DC69"/>
  <c r="EY69"/>
  <c r="DT69"/>
  <c r="EP69"/>
  <c r="FF69"/>
  <c r="DK69"/>
  <c r="G69"/>
  <c r="EX69"/>
  <c r="DU69"/>
  <c r="DB69"/>
  <c r="FC69"/>
  <c r="DL69"/>
  <c r="EO69"/>
  <c r="BX67" i="3"/>
  <c r="P67"/>
  <c r="J67"/>
  <c r="EF174" i="2" l="1"/>
  <c r="EZ69"/>
  <c r="X12" l="1"/>
  <c r="C11" i="1"/>
  <c r="C9" s="1"/>
  <c r="Z12" i="2" l="1"/>
  <c r="EY9"/>
  <c r="EX9"/>
  <c r="EX8" s="1"/>
  <c r="FA174"/>
  <c r="FB174"/>
  <c r="FD174"/>
  <c r="EX174" l="1"/>
  <c r="FC174"/>
  <c r="EZ9"/>
  <c r="EY8"/>
  <c r="EZ8" l="1"/>
  <c r="EY174"/>
  <c r="EZ174" s="1"/>
  <c r="FE174"/>
  <c r="FF174" s="1"/>
  <c r="H162" i="3" l="1"/>
  <c r="I162"/>
  <c r="K162"/>
  <c r="L162"/>
  <c r="N162"/>
  <c r="O162"/>
  <c r="AG162"/>
  <c r="AJ162"/>
  <c r="AL162"/>
  <c r="AM162"/>
  <c r="AO162"/>
  <c r="AP162"/>
  <c r="AR162"/>
  <c r="AS162"/>
  <c r="AU162"/>
  <c r="AV162"/>
  <c r="AX162"/>
  <c r="AY162"/>
  <c r="BA162"/>
  <c r="BB162"/>
  <c r="BD162"/>
  <c r="BE162"/>
  <c r="BG162"/>
  <c r="BH162"/>
  <c r="BJ162"/>
  <c r="BK162"/>
  <c r="E162"/>
  <c r="F162"/>
  <c r="BM162"/>
  <c r="BN162"/>
  <c r="BP162"/>
  <c r="BQ162"/>
  <c r="BS162"/>
  <c r="BT162"/>
  <c r="BV162"/>
  <c r="BW162"/>
  <c r="BY162"/>
  <c r="BZ162"/>
  <c r="CB162"/>
  <c r="CC162"/>
  <c r="CE162"/>
  <c r="CF162"/>
  <c r="CH162"/>
  <c r="CI162"/>
  <c r="Q162"/>
  <c r="R162"/>
  <c r="T162"/>
  <c r="U162"/>
  <c r="W162"/>
  <c r="X162"/>
  <c r="Z162"/>
  <c r="AA162"/>
  <c r="CK162"/>
  <c r="CL162"/>
  <c r="AC162"/>
  <c r="AD162"/>
  <c r="CN162"/>
  <c r="CO162"/>
  <c r="AZ162" l="1"/>
  <c r="AN162"/>
  <c r="Y162"/>
  <c r="BR162"/>
  <c r="V162"/>
  <c r="AE162"/>
  <c r="CD162"/>
  <c r="BL162"/>
  <c r="J162"/>
  <c r="CM162"/>
  <c r="CJ162"/>
  <c r="BO162"/>
  <c r="AW162"/>
  <c r="AQ162"/>
  <c r="AB162"/>
  <c r="CA162"/>
  <c r="BU162"/>
  <c r="BI162"/>
  <c r="BC162"/>
  <c r="M162"/>
  <c r="S162"/>
  <c r="CG162"/>
  <c r="BX162"/>
  <c r="BF162"/>
  <c r="AT162"/>
  <c r="CP162"/>
  <c r="E10" i="2" l="1"/>
  <c r="BZ10"/>
  <c r="W10"/>
  <c r="T10"/>
  <c r="T8" s="1"/>
  <c r="Q10"/>
  <c r="E9"/>
  <c r="W9"/>
  <c r="Q9"/>
  <c r="CO9" i="3" l="1"/>
  <c r="CN9"/>
  <c r="CO8"/>
  <c r="CN8"/>
  <c r="CO7" l="1"/>
  <c r="CO166" s="1"/>
  <c r="CP8"/>
  <c r="CN7"/>
  <c r="C15" i="1" l="1"/>
  <c r="CP7" i="3"/>
  <c r="CN166"/>
  <c r="CP166" s="1"/>
  <c r="C48" i="1" l="1"/>
  <c r="O126" i="4" l="1"/>
  <c r="N126"/>
  <c r="O10"/>
  <c r="N10"/>
  <c r="N9"/>
  <c r="AD9" i="3"/>
  <c r="AC9"/>
  <c r="AD8"/>
  <c r="AC8"/>
  <c r="FZ170" i="2"/>
  <c r="FZ9"/>
  <c r="FQ170"/>
  <c r="FQ10"/>
  <c r="FQ9"/>
  <c r="FH170"/>
  <c r="FH10"/>
  <c r="FH9"/>
  <c r="L126" i="4"/>
  <c r="K9"/>
  <c r="L10" l="1"/>
  <c r="N8"/>
  <c r="N130" s="1"/>
  <c r="AC7" i="3"/>
  <c r="AC166" s="1"/>
  <c r="AD7"/>
  <c r="AD166" s="1"/>
  <c r="AE8"/>
  <c r="FZ10" i="2"/>
  <c r="FZ8" s="1"/>
  <c r="FH8"/>
  <c r="FH174" s="1"/>
  <c r="CU9"/>
  <c r="O9" i="4"/>
  <c r="FQ8" i="2"/>
  <c r="FQ174" s="1"/>
  <c r="K10" i="4"/>
  <c r="K8" s="1"/>
  <c r="L9"/>
  <c r="O8" l="1"/>
  <c r="O130" s="1"/>
  <c r="P130" s="1"/>
  <c r="L8"/>
  <c r="L130" s="1"/>
  <c r="AE166" i="3"/>
  <c r="AE7"/>
  <c r="CU8" i="2"/>
  <c r="CU174"/>
  <c r="FZ174"/>
  <c r="C18" i="1" l="1"/>
  <c r="L27" l="1"/>
  <c r="CL9" i="3" l="1"/>
  <c r="CK9"/>
  <c r="CL8"/>
  <c r="CK8"/>
  <c r="CK7" l="1"/>
  <c r="CK166" s="1"/>
  <c r="CM8"/>
  <c r="CL7"/>
  <c r="CM7" l="1"/>
  <c r="CL166"/>
  <c r="CM166" s="1"/>
  <c r="DI170" i="2" l="1"/>
  <c r="DH170"/>
  <c r="DE170"/>
  <c r="CQ170"/>
  <c r="CP170"/>
  <c r="DJ170" l="1"/>
  <c r="DE174"/>
  <c r="DG170"/>
  <c r="DB170"/>
  <c r="DC9"/>
  <c r="DC170"/>
  <c r="EP170"/>
  <c r="EO170"/>
  <c r="EP9"/>
  <c r="EO9"/>
  <c r="DB9"/>
  <c r="CP174"/>
  <c r="EV170"/>
  <c r="EU170"/>
  <c r="EV9"/>
  <c r="EU9"/>
  <c r="ES170"/>
  <c r="ER170"/>
  <c r="ES9"/>
  <c r="ER9"/>
  <c r="ET9" l="1"/>
  <c r="EQ9"/>
  <c r="EW9"/>
  <c r="EO10"/>
  <c r="EO8" s="1"/>
  <c r="EO174" s="1"/>
  <c r="EU10"/>
  <c r="EU8" s="1"/>
  <c r="EU174" s="1"/>
  <c r="EP10"/>
  <c r="EP8" s="1"/>
  <c r="ES10"/>
  <c r="ES8" s="1"/>
  <c r="DH174"/>
  <c r="DC10"/>
  <c r="DC8" s="1"/>
  <c r="DC174" s="1"/>
  <c r="CQ174"/>
  <c r="CR174" s="1"/>
  <c r="CO174"/>
  <c r="EV10"/>
  <c r="ER10"/>
  <c r="ER8" s="1"/>
  <c r="ER174" s="1"/>
  <c r="EP174" l="1"/>
  <c r="EQ8"/>
  <c r="ET8"/>
  <c r="DG174"/>
  <c r="DB10"/>
  <c r="DI174"/>
  <c r="DJ174" s="1"/>
  <c r="EV8"/>
  <c r="ES174"/>
  <c r="ET174" s="1"/>
  <c r="DB8" l="1"/>
  <c r="DB174" s="1"/>
  <c r="EV174"/>
  <c r="EW174" s="1"/>
  <c r="EW8"/>
  <c r="T8" i="3" l="1"/>
  <c r="H8" l="1"/>
  <c r="I8"/>
  <c r="K8"/>
  <c r="L8"/>
  <c r="N8"/>
  <c r="O8"/>
  <c r="AG8"/>
  <c r="AJ8"/>
  <c r="AL8"/>
  <c r="AM8"/>
  <c r="AO8"/>
  <c r="AP8"/>
  <c r="AR8"/>
  <c r="AS8"/>
  <c r="AV8"/>
  <c r="AX8"/>
  <c r="AY8"/>
  <c r="BA8"/>
  <c r="BB8"/>
  <c r="BD8"/>
  <c r="BE8"/>
  <c r="BH8"/>
  <c r="BJ8"/>
  <c r="BK8"/>
  <c r="E8"/>
  <c r="F8"/>
  <c r="BM8"/>
  <c r="BN8"/>
  <c r="BP8"/>
  <c r="BQ8"/>
  <c r="BS8"/>
  <c r="BT8"/>
  <c r="BW8"/>
  <c r="BY8"/>
  <c r="BZ8"/>
  <c r="CC8"/>
  <c r="CE8"/>
  <c r="CF8"/>
  <c r="CH8"/>
  <c r="CI8"/>
  <c r="Q8"/>
  <c r="R8"/>
  <c r="U8"/>
  <c r="W8"/>
  <c r="X8"/>
  <c r="Z8"/>
  <c r="AA8"/>
  <c r="H9"/>
  <c r="I9"/>
  <c r="K9"/>
  <c r="L9"/>
  <c r="N9"/>
  <c r="AF9"/>
  <c r="AG9"/>
  <c r="AI9"/>
  <c r="AJ9"/>
  <c r="AL9"/>
  <c r="AM9"/>
  <c r="AO9"/>
  <c r="AP9"/>
  <c r="AR9"/>
  <c r="AS9"/>
  <c r="AU9"/>
  <c r="AV9"/>
  <c r="AX9"/>
  <c r="AY9"/>
  <c r="BA9"/>
  <c r="BB9"/>
  <c r="BD9"/>
  <c r="BE9"/>
  <c r="BG9"/>
  <c r="BH9"/>
  <c r="BJ9"/>
  <c r="BK9"/>
  <c r="E9"/>
  <c r="F9"/>
  <c r="BM9"/>
  <c r="BN9"/>
  <c r="BP9"/>
  <c r="BQ9"/>
  <c r="BS9"/>
  <c r="BT9"/>
  <c r="BV9"/>
  <c r="BW9"/>
  <c r="BY9"/>
  <c r="BZ9"/>
  <c r="CB9"/>
  <c r="CC9"/>
  <c r="CE9"/>
  <c r="CF9"/>
  <c r="CH9"/>
  <c r="CI9"/>
  <c r="Q9"/>
  <c r="R9"/>
  <c r="T9"/>
  <c r="T7" s="1"/>
  <c r="U9"/>
  <c r="W9"/>
  <c r="X9"/>
  <c r="Z9"/>
  <c r="AA9"/>
  <c r="BY7" l="1"/>
  <c r="BM7"/>
  <c r="BD7"/>
  <c r="AR7"/>
  <c r="K7"/>
  <c r="BP7"/>
  <c r="V8"/>
  <c r="CG8"/>
  <c r="CA8"/>
  <c r="BU8"/>
  <c r="BO8"/>
  <c r="BL8"/>
  <c r="BF8"/>
  <c r="AZ8"/>
  <c r="AT8"/>
  <c r="AN8"/>
  <c r="BR8"/>
  <c r="G8"/>
  <c r="BC8"/>
  <c r="AQ8"/>
  <c r="CC7"/>
  <c r="X7"/>
  <c r="L7"/>
  <c r="Y8"/>
  <c r="S8"/>
  <c r="J8"/>
  <c r="CF7"/>
  <c r="BT7"/>
  <c r="BK7"/>
  <c r="AM7"/>
  <c r="U7"/>
  <c r="V7" s="1"/>
  <c r="AB8"/>
  <c r="BQ7"/>
  <c r="BH7"/>
  <c r="BH166" s="1"/>
  <c r="M8"/>
  <c r="H7"/>
  <c r="Q7"/>
  <c r="N7"/>
  <c r="AA7"/>
  <c r="W7"/>
  <c r="BB7"/>
  <c r="AV7"/>
  <c r="AP7"/>
  <c r="AL7"/>
  <c r="CH7"/>
  <c r="BZ7"/>
  <c r="CI7"/>
  <c r="BS7"/>
  <c r="E7"/>
  <c r="AG7"/>
  <c r="Z7"/>
  <c r="BA7"/>
  <c r="AO7"/>
  <c r="AJ7"/>
  <c r="R7"/>
  <c r="CE7"/>
  <c r="BW7"/>
  <c r="BN7"/>
  <c r="AX7"/>
  <c r="F7"/>
  <c r="BJ7"/>
  <c r="BE7"/>
  <c r="AY7"/>
  <c r="AS7"/>
  <c r="I7"/>
  <c r="AT7" l="1"/>
  <c r="CA7"/>
  <c r="BO7"/>
  <c r="BF7"/>
  <c r="BR7"/>
  <c r="M7"/>
  <c r="BC7"/>
  <c r="AB7"/>
  <c r="AN7"/>
  <c r="BU7"/>
  <c r="Y7"/>
  <c r="AZ7"/>
  <c r="AQ7"/>
  <c r="J7"/>
  <c r="G7"/>
  <c r="S7"/>
  <c r="BL7"/>
  <c r="CG7"/>
  <c r="H170" i="2"/>
  <c r="I170"/>
  <c r="K170"/>
  <c r="L170"/>
  <c r="N170"/>
  <c r="O170"/>
  <c r="Q170"/>
  <c r="R170"/>
  <c r="T170"/>
  <c r="T174" s="1"/>
  <c r="U170"/>
  <c r="W170"/>
  <c r="X170"/>
  <c r="AA170"/>
  <c r="AB170"/>
  <c r="AD170"/>
  <c r="AE170"/>
  <c r="AG170"/>
  <c r="AJ170"/>
  <c r="AK170"/>
  <c r="AM170"/>
  <c r="AN170"/>
  <c r="AY170"/>
  <c r="AZ170"/>
  <c r="BB170"/>
  <c r="BC170"/>
  <c r="BE170"/>
  <c r="BF170"/>
  <c r="BH170"/>
  <c r="BI170"/>
  <c r="BL170"/>
  <c r="BN170"/>
  <c r="BO170"/>
  <c r="BR170"/>
  <c r="BU170"/>
  <c r="BW170"/>
  <c r="BX170"/>
  <c r="CA170"/>
  <c r="CC170"/>
  <c r="CD170"/>
  <c r="CF170"/>
  <c r="CG170"/>
  <c r="DK170"/>
  <c r="DN170"/>
  <c r="DO170"/>
  <c r="DQ170"/>
  <c r="DR170"/>
  <c r="DT170"/>
  <c r="DU170"/>
  <c r="DW170"/>
  <c r="DX170"/>
  <c r="DZ170"/>
  <c r="EA170"/>
  <c r="EG170"/>
  <c r="E170"/>
  <c r="F170"/>
  <c r="DU9"/>
  <c r="DL9"/>
  <c r="CA9"/>
  <c r="BZ170"/>
  <c r="BR9"/>
  <c r="BI9"/>
  <c r="AY9"/>
  <c r="AH170"/>
  <c r="Y9"/>
  <c r="X9"/>
  <c r="K9"/>
  <c r="L9"/>
  <c r="N9"/>
  <c r="O9"/>
  <c r="R9"/>
  <c r="U9"/>
  <c r="AA9"/>
  <c r="AB9"/>
  <c r="AD9"/>
  <c r="AE9"/>
  <c r="AJ9"/>
  <c r="AK9"/>
  <c r="AM9"/>
  <c r="AN9"/>
  <c r="AZ9"/>
  <c r="BB9"/>
  <c r="BC9"/>
  <c r="BE9"/>
  <c r="BF9"/>
  <c r="BH9"/>
  <c r="BK9"/>
  <c r="BL9"/>
  <c r="BN9"/>
  <c r="BO9"/>
  <c r="BU9"/>
  <c r="BW9"/>
  <c r="BX9"/>
  <c r="CD9"/>
  <c r="CF9"/>
  <c r="CG9"/>
  <c r="DT9"/>
  <c r="EG9"/>
  <c r="F9"/>
  <c r="E9" i="4"/>
  <c r="F9"/>
  <c r="F126"/>
  <c r="G126" s="1"/>
  <c r="C9"/>
  <c r="CB170" i="2" l="1"/>
  <c r="BD9"/>
  <c r="V9"/>
  <c r="DP170"/>
  <c r="CE170"/>
  <c r="DS170"/>
  <c r="CH170"/>
  <c r="EH170"/>
  <c r="BS170"/>
  <c r="BP170"/>
  <c r="BJ170"/>
  <c r="AO170"/>
  <c r="AF170"/>
  <c r="S170"/>
  <c r="BV170"/>
  <c r="BM170"/>
  <c r="AL170"/>
  <c r="AC170"/>
  <c r="BA9"/>
  <c r="BG9"/>
  <c r="M9"/>
  <c r="CB9"/>
  <c r="S9"/>
  <c r="EH9"/>
  <c r="CE9"/>
  <c r="P9"/>
  <c r="G9"/>
  <c r="CH9"/>
  <c r="DV9"/>
  <c r="AF9"/>
  <c r="Z9"/>
  <c r="AC9"/>
  <c r="AI170"/>
  <c r="DL170"/>
  <c r="Y170"/>
  <c r="CD10"/>
  <c r="AE10"/>
  <c r="BR10"/>
  <c r="DT10"/>
  <c r="AH10"/>
  <c r="AA10"/>
  <c r="BC10"/>
  <c r="L10"/>
  <c r="BN10"/>
  <c r="AY10"/>
  <c r="DK9"/>
  <c r="DM9" s="1"/>
  <c r="AG9"/>
  <c r="AH9"/>
  <c r="CG10"/>
  <c r="AG10"/>
  <c r="BI10"/>
  <c r="AD10"/>
  <c r="K10"/>
  <c r="BB10"/>
  <c r="EG10"/>
  <c r="BL10"/>
  <c r="BE10"/>
  <c r="AJ10"/>
  <c r="Y10"/>
  <c r="DL10"/>
  <c r="CF10"/>
  <c r="BX10"/>
  <c r="BH10"/>
  <c r="AN10"/>
  <c r="U10"/>
  <c r="N10"/>
  <c r="CC10"/>
  <c r="BU10"/>
  <c r="BF10"/>
  <c r="AK10"/>
  <c r="R10"/>
  <c r="O10"/>
  <c r="BW10"/>
  <c r="BO10"/>
  <c r="AZ10"/>
  <c r="AM10"/>
  <c r="X10"/>
  <c r="F10"/>
  <c r="DU10"/>
  <c r="DK10"/>
  <c r="CA10"/>
  <c r="BK10"/>
  <c r="AB10"/>
  <c r="E8"/>
  <c r="E174" s="1"/>
  <c r="C126" i="4"/>
  <c r="BK8" i="2" l="1"/>
  <c r="BK174" s="1"/>
  <c r="BW8"/>
  <c r="BW174" s="1"/>
  <c r="BE8"/>
  <c r="BE174" s="1"/>
  <c r="BB8"/>
  <c r="BB174" s="1"/>
  <c r="K8"/>
  <c r="AY8"/>
  <c r="BZ8"/>
  <c r="DM170"/>
  <c r="AM8"/>
  <c r="AM174" s="1"/>
  <c r="DQ174"/>
  <c r="BH8"/>
  <c r="BH174" s="1"/>
  <c r="DZ174"/>
  <c r="AJ8"/>
  <c r="AJ174" s="1"/>
  <c r="BT174"/>
  <c r="DW174"/>
  <c r="DK8"/>
  <c r="DK174" s="1"/>
  <c r="AA8"/>
  <c r="AA174" s="1"/>
  <c r="DT8"/>
  <c r="DT174" s="1"/>
  <c r="Z170"/>
  <c r="CF8"/>
  <c r="CF174" s="1"/>
  <c r="EG8"/>
  <c r="EG174" s="1"/>
  <c r="DN174"/>
  <c r="W8"/>
  <c r="W174" s="1"/>
  <c r="X8"/>
  <c r="X174" s="1"/>
  <c r="CC8"/>
  <c r="CC174" s="1"/>
  <c r="N8"/>
  <c r="BQ174"/>
  <c r="AD8"/>
  <c r="AD174" s="1"/>
  <c r="BN8"/>
  <c r="BN174" s="1"/>
  <c r="H174"/>
  <c r="AB8"/>
  <c r="CA8"/>
  <c r="CA174" s="1"/>
  <c r="I8"/>
  <c r="J8" s="1"/>
  <c r="BO8"/>
  <c r="BP10"/>
  <c r="O8"/>
  <c r="AK8"/>
  <c r="BU8"/>
  <c r="BV10"/>
  <c r="U8"/>
  <c r="AN8"/>
  <c r="BI8"/>
  <c r="BJ10"/>
  <c r="CG8"/>
  <c r="CG174" s="1"/>
  <c r="CD8"/>
  <c r="F8"/>
  <c r="BX8"/>
  <c r="BY10"/>
  <c r="DL8"/>
  <c r="BL8"/>
  <c r="BM10"/>
  <c r="L8"/>
  <c r="AZ8"/>
  <c r="BF8"/>
  <c r="Y8"/>
  <c r="Y174" s="1"/>
  <c r="AE8"/>
  <c r="AE174" s="1"/>
  <c r="DU8"/>
  <c r="R8"/>
  <c r="BC8"/>
  <c r="BR8"/>
  <c r="BS10"/>
  <c r="C10" i="4"/>
  <c r="D9"/>
  <c r="AH8" i="2"/>
  <c r="AG8"/>
  <c r="AG174" s="1"/>
  <c r="AY174" l="1"/>
  <c r="BZ174"/>
  <c r="DM8"/>
  <c r="AC8"/>
  <c r="AF174"/>
  <c r="Z174"/>
  <c r="N174"/>
  <c r="K174"/>
  <c r="CD174"/>
  <c r="AB174"/>
  <c r="AC174" s="1"/>
  <c r="CH174"/>
  <c r="CH8"/>
  <c r="AF8"/>
  <c r="CB8"/>
  <c r="EA174"/>
  <c r="EB174" s="1"/>
  <c r="BR174"/>
  <c r="BS174" s="1"/>
  <c r="BS8"/>
  <c r="DO174"/>
  <c r="DP174" s="1"/>
  <c r="DV8"/>
  <c r="DU174"/>
  <c r="DV174" s="1"/>
  <c r="M8"/>
  <c r="L174"/>
  <c r="BM8"/>
  <c r="BL174"/>
  <c r="BM174" s="1"/>
  <c r="G8"/>
  <c r="F174"/>
  <c r="AN174"/>
  <c r="AO174" s="1"/>
  <c r="BU174"/>
  <c r="BV174" s="1"/>
  <c r="BV8"/>
  <c r="P8"/>
  <c r="O174"/>
  <c r="I174"/>
  <c r="J174" s="1"/>
  <c r="EQ174"/>
  <c r="BG8"/>
  <c r="BF174"/>
  <c r="BG174" s="1"/>
  <c r="BA8"/>
  <c r="AZ174"/>
  <c r="AH174"/>
  <c r="AI174" s="1"/>
  <c r="BD8"/>
  <c r="BC174"/>
  <c r="BD174" s="1"/>
  <c r="R174"/>
  <c r="DR174"/>
  <c r="DS174" s="1"/>
  <c r="BY8"/>
  <c r="BX174"/>
  <c r="BY174" s="1"/>
  <c r="DX174"/>
  <c r="DY174" s="1"/>
  <c r="BJ8"/>
  <c r="BI174"/>
  <c r="BJ174" s="1"/>
  <c r="V8"/>
  <c r="U174"/>
  <c r="AK174"/>
  <c r="AL174" s="1"/>
  <c r="BP8"/>
  <c r="BO174"/>
  <c r="BP174" s="1"/>
  <c r="Z8"/>
  <c r="DL174"/>
  <c r="DM174" s="1"/>
  <c r="CE8"/>
  <c r="DD174"/>
  <c r="BA174" l="1"/>
  <c r="CB174"/>
  <c r="G174"/>
  <c r="CE174"/>
  <c r="P174"/>
  <c r="V174"/>
  <c r="M174"/>
  <c r="C33" i="1" l="1"/>
  <c r="L33"/>
  <c r="I33"/>
  <c r="L18" l="1"/>
  <c r="I18"/>
  <c r="L30" l="1"/>
  <c r="I30"/>
  <c r="C30" l="1"/>
  <c r="F30"/>
  <c r="L42" l="1"/>
  <c r="I42"/>
  <c r="C42" l="1"/>
  <c r="L51" l="1"/>
  <c r="I51"/>
  <c r="F51" l="1"/>
  <c r="C51"/>
  <c r="L24" l="1"/>
  <c r="I24"/>
  <c r="F24" l="1"/>
  <c r="L48" l="1"/>
  <c r="I48"/>
  <c r="F48" l="1"/>
  <c r="L15" l="1"/>
  <c r="I15"/>
  <c r="F15" l="1"/>
  <c r="L21" l="1"/>
  <c r="I21"/>
  <c r="C21" l="1"/>
  <c r="C27" l="1"/>
  <c r="J27"/>
  <c r="L39" l="1"/>
  <c r="I39"/>
  <c r="C39" l="1"/>
  <c r="F39"/>
  <c r="EH10" i="2" l="1"/>
  <c r="I10" i="1"/>
  <c r="L10"/>
  <c r="H11"/>
  <c r="I11"/>
  <c r="K11"/>
  <c r="L11"/>
  <c r="I12"/>
  <c r="L12"/>
  <c r="I54"/>
  <c r="L54"/>
  <c r="C54" l="1"/>
  <c r="C58" s="1"/>
  <c r="EH8" i="2"/>
  <c r="I9" i="1"/>
  <c r="F11"/>
  <c r="F12"/>
  <c r="L9"/>
  <c r="EH174" i="2" l="1"/>
  <c r="I58" i="1"/>
  <c r="L58"/>
  <c r="F9"/>
  <c r="F58" s="1"/>
  <c r="DM6" i="2" l="1"/>
  <c r="F10" i="4" l="1"/>
  <c r="F8" l="1"/>
  <c r="C8"/>
  <c r="F130" l="1"/>
  <c r="C130"/>
  <c r="O9" i="3" l="1"/>
  <c r="O7" l="1"/>
  <c r="P7" s="1"/>
  <c r="P9"/>
  <c r="AP166" l="1"/>
  <c r="CE166"/>
  <c r="BY166"/>
  <c r="N166"/>
  <c r="BN166"/>
  <c r="BJ166"/>
  <c r="AG166"/>
  <c r="BS166"/>
  <c r="R166"/>
  <c r="CH166"/>
  <c r="W166"/>
  <c r="K166"/>
  <c r="BA166"/>
  <c r="AJ166"/>
  <c r="BD166"/>
  <c r="BW166"/>
  <c r="AX166"/>
  <c r="E166"/>
  <c r="AR166"/>
  <c r="Z166"/>
  <c r="H166"/>
  <c r="AL166"/>
  <c r="BP166"/>
  <c r="F166" l="1"/>
  <c r="AO166"/>
  <c r="AQ166" s="1"/>
  <c r="BM166"/>
  <c r="BO166" s="1"/>
  <c r="CI166"/>
  <c r="CJ166" s="1"/>
  <c r="CC166"/>
  <c r="T166"/>
  <c r="AY166"/>
  <c r="AZ166" l="1"/>
  <c r="G166"/>
  <c r="O166"/>
  <c r="P166" s="1"/>
  <c r="Q166"/>
  <c r="S166" s="1"/>
  <c r="BE166"/>
  <c r="BF166" s="1"/>
  <c r="X166"/>
  <c r="AM166"/>
  <c r="BT166"/>
  <c r="BU166" s="1"/>
  <c r="L166"/>
  <c r="M166" s="1"/>
  <c r="U166"/>
  <c r="AS166"/>
  <c r="AT166" s="1"/>
  <c r="BK166"/>
  <c r="BL166" s="1"/>
  <c r="BZ166"/>
  <c r="CA166" s="1"/>
  <c r="I166"/>
  <c r="J166" s="1"/>
  <c r="AA166"/>
  <c r="AB166" s="1"/>
  <c r="BQ166"/>
  <c r="CF166"/>
  <c r="CG166" s="1"/>
  <c r="AV166"/>
  <c r="BB166"/>
  <c r="BC166" s="1"/>
  <c r="V166" l="1"/>
  <c r="BR166"/>
  <c r="Y166"/>
  <c r="AN166"/>
  <c r="Q8" i="2" l="1"/>
  <c r="S8" l="1"/>
  <c r="Q174"/>
  <c r="S174" l="1"/>
  <c r="H15" i="1" l="1"/>
  <c r="J15" s="1"/>
  <c r="H21" l="1"/>
  <c r="J21" s="1"/>
  <c r="H24" l="1"/>
  <c r="J24" s="1"/>
  <c r="H30" l="1"/>
  <c r="J30" s="1"/>
  <c r="H33" l="1"/>
  <c r="J33" s="1"/>
  <c r="J36" l="1"/>
  <c r="H36"/>
  <c r="H39" l="1"/>
  <c r="J39" s="1"/>
  <c r="H42" l="1"/>
  <c r="J42" s="1"/>
  <c r="H45" l="1"/>
  <c r="J45" s="1"/>
  <c r="H48" l="1"/>
  <c r="J48" s="1"/>
  <c r="H51" l="1"/>
  <c r="J51" s="1"/>
  <c r="H54" l="1"/>
  <c r="J54" s="1"/>
  <c r="H12" l="1"/>
  <c r="J12" s="1"/>
  <c r="H18" l="1"/>
  <c r="J18" s="1"/>
  <c r="H10"/>
  <c r="H9" s="1"/>
  <c r="J10" l="1"/>
  <c r="J9"/>
  <c r="H58"/>
  <c r="J58" s="1"/>
  <c r="K15" l="1"/>
  <c r="M15" s="1"/>
  <c r="E15"/>
  <c r="G15" l="1"/>
  <c r="G16"/>
  <c r="G57" l="1"/>
  <c r="G22" l="1"/>
  <c r="K21"/>
  <c r="M21" s="1"/>
  <c r="E21" l="1"/>
  <c r="G21" l="1"/>
  <c r="K24" l="1"/>
  <c r="M24" s="1"/>
  <c r="E24"/>
  <c r="G24" l="1"/>
  <c r="G25"/>
  <c r="G28" l="1"/>
  <c r="K27"/>
  <c r="M27" s="1"/>
  <c r="E27" l="1"/>
  <c r="G27" l="1"/>
  <c r="G31" l="1"/>
  <c r="K30"/>
  <c r="M30" s="1"/>
  <c r="E30" l="1"/>
  <c r="G30" l="1"/>
  <c r="K33" l="1"/>
  <c r="M33" s="1"/>
  <c r="G34" l="1"/>
  <c r="E33"/>
  <c r="G33" s="1"/>
  <c r="K36"/>
  <c r="M36" s="1"/>
  <c r="G37" l="1"/>
  <c r="E36"/>
  <c r="G36" l="1"/>
  <c r="K39" l="1"/>
  <c r="M39" s="1"/>
  <c r="E39" l="1"/>
  <c r="G40"/>
  <c r="G39" l="1"/>
  <c r="K42"/>
  <c r="M42" s="1"/>
  <c r="E42" l="1"/>
  <c r="G43"/>
  <c r="G42" l="1"/>
  <c r="G46" l="1"/>
  <c r="K45"/>
  <c r="M45" s="1"/>
  <c r="E45" l="1"/>
  <c r="G45" l="1"/>
  <c r="G49"/>
  <c r="K48"/>
  <c r="M48" s="1"/>
  <c r="E48"/>
  <c r="G48" l="1"/>
  <c r="G52" l="1"/>
  <c r="K51"/>
  <c r="M51" s="1"/>
  <c r="E51" l="1"/>
  <c r="G51" l="1"/>
  <c r="E54"/>
  <c r="G54" s="1"/>
  <c r="G56"/>
  <c r="K54"/>
  <c r="M54" s="1"/>
  <c r="K12" l="1"/>
  <c r="M12" s="1"/>
  <c r="B13" l="1"/>
  <c r="E12"/>
  <c r="G13"/>
  <c r="D13" l="1"/>
  <c r="B12"/>
  <c r="G12"/>
  <c r="D12" l="1"/>
  <c r="K18"/>
  <c r="M18" s="1"/>
  <c r="K10"/>
  <c r="M10" s="1"/>
  <c r="G19"/>
  <c r="G9" l="1"/>
  <c r="E18"/>
  <c r="G18" s="1"/>
  <c r="K9"/>
  <c r="G10" l="1"/>
  <c r="E58"/>
  <c r="K58"/>
  <c r="M9"/>
  <c r="G58" l="1"/>
  <c r="M58"/>
  <c r="E33" i="4"/>
  <c r="E31" s="1"/>
  <c r="G31" s="1"/>
  <c r="D34"/>
  <c r="E10" l="1"/>
  <c r="G10" s="1"/>
  <c r="G33"/>
  <c r="B33"/>
  <c r="B10" s="1"/>
  <c r="E8" l="1"/>
  <c r="G8" s="1"/>
  <c r="B31"/>
  <c r="D31" s="1"/>
  <c r="D33"/>
  <c r="B20" i="1"/>
  <c r="B8" i="4"/>
  <c r="D10"/>
  <c r="E130" l="1"/>
  <c r="G130" s="1"/>
  <c r="B11" i="1"/>
  <c r="D20"/>
  <c r="D8" i="4"/>
  <c r="D11" i="1" l="1"/>
  <c r="B126" i="4" l="1"/>
  <c r="K126"/>
  <c r="M126" s="1"/>
  <c r="D127" l="1"/>
  <c r="B130"/>
  <c r="D126"/>
  <c r="K130"/>
  <c r="M130" s="1"/>
  <c r="D130" l="1"/>
  <c r="AF22" i="3"/>
  <c r="AH22" s="1"/>
  <c r="AF47" l="1"/>
  <c r="AH47" s="1"/>
  <c r="AF56" l="1"/>
  <c r="AH56" s="1"/>
  <c r="B25" i="1" l="1"/>
  <c r="B24" l="1"/>
  <c r="D25"/>
  <c r="D24" l="1"/>
  <c r="AF67" i="3"/>
  <c r="AH67" s="1"/>
  <c r="B28" i="1" l="1"/>
  <c r="B27" s="1"/>
  <c r="D28" l="1"/>
  <c r="D27"/>
  <c r="AF75" i="3"/>
  <c r="AH75" s="1"/>
  <c r="B31" i="1" l="1"/>
  <c r="B30" s="1"/>
  <c r="D31" l="1"/>
  <c r="D30"/>
  <c r="AF95" i="3"/>
  <c r="AH95" s="1"/>
  <c r="B34" i="1" l="1"/>
  <c r="D34" l="1"/>
  <c r="B33"/>
  <c r="D33" l="1"/>
  <c r="AF107" i="3"/>
  <c r="AH107" s="1"/>
  <c r="B37" i="1" l="1"/>
  <c r="D37" s="1"/>
  <c r="B36" l="1"/>
  <c r="AF114" i="3"/>
  <c r="AH114" s="1"/>
  <c r="D36" i="1" l="1"/>
  <c r="B40"/>
  <c r="B39" s="1"/>
  <c r="D40" l="1"/>
  <c r="D39"/>
  <c r="AF120" i="3"/>
  <c r="AH120" s="1"/>
  <c r="B43" i="1" l="1"/>
  <c r="B42" s="1"/>
  <c r="D42" s="1"/>
  <c r="AF132" i="3"/>
  <c r="AH132" s="1"/>
  <c r="B46" i="1" l="1"/>
  <c r="D46" s="1"/>
  <c r="D43"/>
  <c r="B45" l="1"/>
  <c r="D45" s="1"/>
  <c r="AF143" i="3"/>
  <c r="AH143" s="1"/>
  <c r="B49" i="1" l="1"/>
  <c r="B48" s="1"/>
  <c r="D49" l="1"/>
  <c r="D48"/>
  <c r="AF153" i="3"/>
  <c r="AH153" s="1"/>
  <c r="B52" i="1" l="1"/>
  <c r="D52" s="1"/>
  <c r="B51" l="1"/>
  <c r="D51" l="1"/>
  <c r="AF162" i="3"/>
  <c r="AH162" l="1"/>
  <c r="B56" i="1"/>
  <c r="D56" l="1"/>
  <c r="AF35" i="3" l="1"/>
  <c r="AH35" s="1"/>
  <c r="AF8"/>
  <c r="AF7" s="1"/>
  <c r="B19" i="1" l="1"/>
  <c r="D19" s="1"/>
  <c r="AH7" i="3"/>
  <c r="AF166"/>
  <c r="AH8"/>
  <c r="B18" i="1" l="1"/>
  <c r="D18" s="1"/>
  <c r="AH166" i="3"/>
  <c r="AI22"/>
  <c r="AK22" s="1"/>
  <c r="B55" i="1" l="1"/>
  <c r="D55" l="1"/>
  <c r="AI162" i="3"/>
  <c r="AK162" s="1"/>
  <c r="B57" i="1" l="1"/>
  <c r="B54" l="1"/>
  <c r="D57"/>
  <c r="D54" l="1"/>
  <c r="AI47" i="3"/>
  <c r="AK47" s="1"/>
  <c r="AI8"/>
  <c r="AI7" s="1"/>
  <c r="AI166" l="1"/>
  <c r="AK7"/>
  <c r="AK8"/>
  <c r="AK166" l="1"/>
  <c r="AU22"/>
  <c r="AW22" s="1"/>
  <c r="AU8"/>
  <c r="AU7" s="1"/>
  <c r="AU166" l="1"/>
  <c r="AW7"/>
  <c r="AW8"/>
  <c r="AW166" l="1"/>
  <c r="BG8"/>
  <c r="BG7" s="1"/>
  <c r="BG22"/>
  <c r="BI22" s="1"/>
  <c r="BI7" l="1"/>
  <c r="BG166"/>
  <c r="BI8"/>
  <c r="BI166" l="1"/>
  <c r="CB8" l="1"/>
  <c r="CD8" s="1"/>
  <c r="CB47"/>
  <c r="CD47" s="1"/>
  <c r="B22" i="1" l="1"/>
  <c r="D22" s="1"/>
  <c r="CB7" i="3"/>
  <c r="B21" i="1" l="1"/>
  <c r="CB166" i="3"/>
  <c r="CD166" s="1"/>
  <c r="CD7"/>
  <c r="BV22"/>
  <c r="BX22" s="1"/>
  <c r="BV8"/>
  <c r="BV7" s="1"/>
  <c r="D21" i="1" l="1"/>
  <c r="B16"/>
  <c r="BV166" i="3"/>
  <c r="BX166" s="1"/>
  <c r="BX7"/>
  <c r="BX8"/>
  <c r="D16" i="1" l="1"/>
  <c r="B10"/>
  <c r="B15"/>
  <c r="D15" l="1"/>
  <c r="B9"/>
  <c r="D10"/>
  <c r="D9" l="1"/>
  <c r="B58"/>
  <c r="D58" l="1"/>
</calcChain>
</file>

<file path=xl/sharedStrings.xml><?xml version="1.0" encoding="utf-8"?>
<sst xmlns="http://schemas.openxmlformats.org/spreadsheetml/2006/main" count="1293" uniqueCount="478">
  <si>
    <t>Советский</t>
  </si>
  <si>
    <t>г. Йошкар-Ола</t>
  </si>
  <si>
    <t>г. Волжск</t>
  </si>
  <si>
    <t>г. Козьмодемьянск</t>
  </si>
  <si>
    <t>Новоторъяльский</t>
  </si>
  <si>
    <t>Всего по МР и ГО</t>
  </si>
  <si>
    <t>Итого по ГО:</t>
  </si>
  <si>
    <t>в том числе</t>
  </si>
  <si>
    <t xml:space="preserve">Уточн. план               </t>
  </si>
  <si>
    <t xml:space="preserve">Уточн.план              </t>
  </si>
  <si>
    <t>Красностекловарское с/п</t>
  </si>
  <si>
    <t>г/п Советский</t>
  </si>
  <si>
    <t>Медведевское г/п</t>
  </si>
  <si>
    <t>г/п Оршанка</t>
  </si>
  <si>
    <t>г/п Приволжский</t>
  </si>
  <si>
    <t>Азановское с/п</t>
  </si>
  <si>
    <t>Визимьярское с/п</t>
  </si>
  <si>
    <t>г/п Звенигово</t>
  </si>
  <si>
    <t>г/п Килемары</t>
  </si>
  <si>
    <t>г/п Морки</t>
  </si>
  <si>
    <t>г/п Сернур</t>
  </si>
  <si>
    <t>г/п Юрино</t>
  </si>
  <si>
    <t>Ежовское с/п</t>
  </si>
  <si>
    <t>Знаменское с/п</t>
  </si>
  <si>
    <t>Косолаповское с/п</t>
  </si>
  <si>
    <t>Краснооктябрьское г/п</t>
  </si>
  <si>
    <t>Кузнецовское с/п</t>
  </si>
  <si>
    <t>Кундышское с/п</t>
  </si>
  <si>
    <t>Куярское с/п</t>
  </si>
  <si>
    <t>Люльпанское с/п</t>
  </si>
  <si>
    <t>Пекшисолинское с/п</t>
  </si>
  <si>
    <t>Руэмское с/п</t>
  </si>
  <si>
    <t>Шойбулакское с/п</t>
  </si>
  <si>
    <t>Юбилейное с/п</t>
  </si>
  <si>
    <t>г/п Мари-Турек</t>
  </si>
  <si>
    <t>Алексеевское с/п</t>
  </si>
  <si>
    <t>Большепаратское с/п</t>
  </si>
  <si>
    <t>Виловатовское с/п</t>
  </si>
  <si>
    <t>Вятское с/п</t>
  </si>
  <si>
    <t>Исменецкая с/п</t>
  </si>
  <si>
    <t>Казанское с/п</t>
  </si>
  <si>
    <t>Кокшамарское с/п</t>
  </si>
  <si>
    <t>Красногорское г/п</t>
  </si>
  <si>
    <t>Красноярское с/п</t>
  </si>
  <si>
    <t>Кужмарская с/п</t>
  </si>
  <si>
    <t>Октябрьское с/п</t>
  </si>
  <si>
    <t>Шиньшинское с/п</t>
  </si>
  <si>
    <t>Шоруньжинское с/п</t>
  </si>
  <si>
    <t>Озеркинская с/п</t>
  </si>
  <si>
    <t>Помарское с/п</t>
  </si>
  <si>
    <t>Ронгинское с/п</t>
  </si>
  <si>
    <t>Солнечное с/п</t>
  </si>
  <si>
    <t>Суслонгерское с/п</t>
  </si>
  <si>
    <t>Шелангерское с/п</t>
  </si>
  <si>
    <t>Эмековское с/п</t>
  </si>
  <si>
    <t>Карлыганское с/п</t>
  </si>
  <si>
    <t>Емешевское с/п</t>
  </si>
  <si>
    <t>Кокшайское с/п</t>
  </si>
  <si>
    <t>Красноволжское с/п</t>
  </si>
  <si>
    <t>Кужмаринское с/п</t>
  </si>
  <si>
    <t>Коркатовское с/п</t>
  </si>
  <si>
    <t>Пайгусовское с/п</t>
  </si>
  <si>
    <t>Параньгинское г/п</t>
  </si>
  <si>
    <t>Марковское с/п</t>
  </si>
  <si>
    <t>Токтайбелякское с/п</t>
  </si>
  <si>
    <t>Козиковское с/п</t>
  </si>
  <si>
    <t>Верхнекугенерское с/п</t>
  </si>
  <si>
    <t>Верх-Ушнурское с/п</t>
  </si>
  <si>
    <t>Иштымбальсое с/п</t>
  </si>
  <si>
    <t>Кукнурское с/п</t>
  </si>
  <si>
    <t>Михайловское с/п</t>
  </si>
  <si>
    <t>Семисолинское с/п</t>
  </si>
  <si>
    <t>Шорсолинское с/п</t>
  </si>
  <si>
    <t>Марибиляморское с/п</t>
  </si>
  <si>
    <t>Хлебниковское с/п</t>
  </si>
  <si>
    <t>Азяковское с/п</t>
  </si>
  <si>
    <t>Ардинское с/п</t>
  </si>
  <si>
    <t>Быковское с/п</t>
  </si>
  <si>
    <t>Васильевское с/п</t>
  </si>
  <si>
    <t>Ильпанурское с/п</t>
  </si>
  <si>
    <t>Красномостовское с/п</t>
  </si>
  <si>
    <t>Кумьинское с/п</t>
  </si>
  <si>
    <t>Марьинское с/п</t>
  </si>
  <si>
    <t>Масканурское с/п</t>
  </si>
  <si>
    <t>Пектубаевское с/п</t>
  </si>
  <si>
    <t>Русско-Кукморское с/п</t>
  </si>
  <si>
    <t>Русско-Ляжмаринское с/п</t>
  </si>
  <si>
    <t>Сенькинское с/п</t>
  </si>
  <si>
    <t>Сидоровское с/п</t>
  </si>
  <si>
    <t>Староторъяльское с/п</t>
  </si>
  <si>
    <t>Усолинское с/п</t>
  </si>
  <si>
    <t>Чуксолинское с/п</t>
  </si>
  <si>
    <t xml:space="preserve">Шойбулакское с/п </t>
  </si>
  <si>
    <t>Юксарское с/п</t>
  </si>
  <si>
    <t>Юркинское с/п</t>
  </si>
  <si>
    <t>Алашайское с/п</t>
  </si>
  <si>
    <t>Верхнекугенерское</t>
  </si>
  <si>
    <t>Дубниковское с/п</t>
  </si>
  <si>
    <t>Еласовское с/п</t>
  </si>
  <si>
    <t>Елеевское с/п</t>
  </si>
  <si>
    <t>Зашижемское с/п</t>
  </si>
  <si>
    <t>Илетское с/п</t>
  </si>
  <si>
    <t>Исменецкое с/п</t>
  </si>
  <si>
    <t>Иштымбальское с/п</t>
  </si>
  <si>
    <t>Карамасское с/п</t>
  </si>
  <si>
    <t>Кужмарское с/п</t>
  </si>
  <si>
    <t>Куракинское с/п</t>
  </si>
  <si>
    <t>Марийское с/п</t>
  </si>
  <si>
    <t>Марисолинское с/п</t>
  </si>
  <si>
    <t>Микряковское с/п</t>
  </si>
  <si>
    <t>Зеленогорское с/п</t>
  </si>
  <si>
    <t xml:space="preserve">Себеусадское с/п </t>
  </si>
  <si>
    <t>Шалинское с/п</t>
  </si>
  <si>
    <t>Обшиярское с/п</t>
  </si>
  <si>
    <t>Озеркинское с/п</t>
  </si>
  <si>
    <t>Петьяльское с/п</t>
  </si>
  <si>
    <t>Портянурское с/п</t>
  </si>
  <si>
    <t>Русско-Шойское с/п</t>
  </si>
  <si>
    <t>Великопольское с/п</t>
  </si>
  <si>
    <t>Нурминское с/п</t>
  </si>
  <si>
    <t>Шулкинское с/п</t>
  </si>
  <si>
    <t>Сердежское с/п</t>
  </si>
  <si>
    <t>Сотнурское с/п</t>
  </si>
  <si>
    <t>г/п Суслонгер</t>
  </si>
  <si>
    <t>Троицкопосадское с/п</t>
  </si>
  <si>
    <t>Тумьюмучашское с/п</t>
  </si>
  <si>
    <t>Чендемеровское с/п</t>
  </si>
  <si>
    <t>Черноозерское с/п</t>
  </si>
  <si>
    <t>Шудумарское с/п</t>
  </si>
  <si>
    <t>Юледурское с/п</t>
  </si>
  <si>
    <t>Волжский МР</t>
  </si>
  <si>
    <t>Горномарийский МР</t>
  </si>
  <si>
    <t>Килемарский МР</t>
  </si>
  <si>
    <t>Звениговский МР</t>
  </si>
  <si>
    <t>Итого Новоторъяльский р-н</t>
  </si>
  <si>
    <t>Новоторъяльский МР</t>
  </si>
  <si>
    <t>Оршанский МР</t>
  </si>
  <si>
    <t>Итого Оршанский р-н</t>
  </si>
  <si>
    <t>Итого Сернурский р-н</t>
  </si>
  <si>
    <t>Сернурский МР</t>
  </si>
  <si>
    <t>Итого Советский</t>
  </si>
  <si>
    <t>Советский МР</t>
  </si>
  <si>
    <t>Итого Юринский р-н</t>
  </si>
  <si>
    <t>Юринский МР</t>
  </si>
  <si>
    <t>Итого Волжский р-н</t>
  </si>
  <si>
    <t>Итого Горномарийский р-н</t>
  </si>
  <si>
    <t>Итого Звениговский р-н</t>
  </si>
  <si>
    <t>Итого Килемарский р-н</t>
  </si>
  <si>
    <t>Итого Мари-Турекский р-н</t>
  </si>
  <si>
    <t>Итого Медведевский р-н</t>
  </si>
  <si>
    <t>Итого Моркинский р-н</t>
  </si>
  <si>
    <t>Итого Куженерский р-н</t>
  </si>
  <si>
    <t>Куженерский МР</t>
  </si>
  <si>
    <t>Мари-Турекский МР</t>
  </si>
  <si>
    <t>Медведевский МР</t>
  </si>
  <si>
    <t>Моркинский МР</t>
  </si>
  <si>
    <t>Параньгинский МР</t>
  </si>
  <si>
    <t>Итого Параньгинский р-н</t>
  </si>
  <si>
    <t>Итого Советский р-н</t>
  </si>
  <si>
    <t>Итого Новоторъяльский</t>
  </si>
  <si>
    <t>итого поселения</t>
  </si>
  <si>
    <t>итого поселения:</t>
  </si>
  <si>
    <t>Всего по районам:</t>
  </si>
  <si>
    <t>Всего по ГО:</t>
  </si>
  <si>
    <t>всего по МР</t>
  </si>
  <si>
    <t>всего поселения</t>
  </si>
  <si>
    <t>Всего по районам</t>
  </si>
  <si>
    <t>Всего по ГО</t>
  </si>
  <si>
    <t>г/п Новый Торъял</t>
  </si>
  <si>
    <t>Староторьяльское с/п</t>
  </si>
  <si>
    <t>г/п Куженер</t>
  </si>
  <si>
    <t>Петъяльское с/п</t>
  </si>
  <si>
    <t>Русскошойское с/п</t>
  </si>
  <si>
    <t>Салтакъяльское с/п</t>
  </si>
  <si>
    <t>Параньга г/п</t>
  </si>
  <si>
    <t xml:space="preserve">  Реализация мероприятий по обеспечению устойчивого сокращения непригодного для проживания жилищного фонда за счет средств Фонда содействия реформированию жилищно-коммунального хозяйства </t>
  </si>
  <si>
    <t xml:space="preserve">Реализация мероприятий по обеспечению устойчивого сокращения непригодного для проживания жилищного фонда за счет средств республиканского бюджета Республики Марий Эл </t>
  </si>
  <si>
    <t xml:space="preserve">Дотации на выравнивание бюджетной обеспеченности городских округов и муниципальных районов                                                                           </t>
  </si>
  <si>
    <t xml:space="preserve">Дотации на поддержку мер по обеспечению сбалансированности бюджетов городских округов и муниципальных районов                                                           </t>
  </si>
  <si>
    <t>г/п Параньга</t>
  </si>
  <si>
    <t xml:space="preserve">ВСЕГО
межбюджетные трансферты
МР, ГО И ПОСЕЛЕНИЯМ 
из республиканского бюджета РМЭ                                                                                                                         </t>
  </si>
  <si>
    <t xml:space="preserve">  ИТОГО ДОТАЦИИ
(Наименование расходных ЦС)                                                                                                                                                  </t>
  </si>
  <si>
    <t xml:space="preserve">Уточн.
план               </t>
  </si>
  <si>
    <t xml:space="preserve">Исполние </t>
  </si>
  <si>
    <t>% исп. 
к пл.
года</t>
  </si>
  <si>
    <t>Контрольный столбец
НЕ МЕНЯТЬ!!!</t>
  </si>
  <si>
    <t>% исп.
к пл.
года</t>
  </si>
  <si>
    <r>
      <t xml:space="preserve">субвенций на осуществление органами местного самоуправления
в Республике Марий Эл государственных полномочий Республики Марий Эл по организации мероприятий  при осуществлении деятельности по обращению с животными  без владельцев
</t>
    </r>
    <r>
      <rPr>
        <b/>
        <sz val="10"/>
        <rFont val="Times New Roman"/>
        <family val="1"/>
        <charset val="204"/>
      </rPr>
      <t>вед. 881 (Комитет ветеринарии)</t>
    </r>
  </si>
  <si>
    <t xml:space="preserve">Уточн.
план            </t>
  </si>
  <si>
    <t xml:space="preserve">ИТОГО СУБСИДИИ
(Наименование расходных ЦС)                                                                                     </t>
  </si>
  <si>
    <t xml:space="preserve">ИТОГО  СУБВЕНЦИИ
(Наименование расходных ЦС)      </t>
  </si>
  <si>
    <r>
      <t>Субвенции бюджетам городских округов и муниципальных районов на осуществление государственных полномочий по выплате компенсации затрат родителей (законных представителей) детей-инвалидов на обучение детей-инвалидов по основным общеобразовательным программам на дому</t>
    </r>
    <r>
      <rPr>
        <b/>
        <i/>
        <sz val="10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>вед. 874 (Минобр)</t>
    </r>
  </si>
  <si>
    <r>
      <t xml:space="preserve">Субвенции бюджетам городских округов и муниципальных районов в Республике Марий Эл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
</t>
    </r>
    <r>
      <rPr>
        <b/>
        <sz val="10"/>
        <rFont val="Times New Roman"/>
        <family val="1"/>
        <charset val="204"/>
      </rPr>
      <t>вед. 874 (Минобр)</t>
    </r>
  </si>
  <si>
    <r>
      <t xml:space="preserve"> Cубвенции  бюджетам городских округов на осуществление государственных полномочий Республики Марий Эл по проведению проверок при осуществлении лицензионного контроля в отношении юридических лиц и индивидуальных предпринимателей, осуществляющих деятельность по управлению многоквартирными домами на основании лицензии
</t>
    </r>
    <r>
      <rPr>
        <b/>
        <sz val="10"/>
        <rFont val="Times New Roman"/>
        <family val="1"/>
        <charset val="204"/>
      </rPr>
      <t>вед. 804 (Госжилнадзор)</t>
    </r>
    <r>
      <rPr>
        <sz val="10"/>
        <rFont val="Times New Roman"/>
        <family val="1"/>
        <charset val="204"/>
      </rPr>
      <t xml:space="preserve">                                      </t>
    </r>
  </si>
  <si>
    <r>
      <rPr>
        <b/>
        <sz val="10"/>
        <rFont val="Times New Roman"/>
        <family val="1"/>
        <charset val="204"/>
      </rPr>
      <t>Итого иные межбюджетные трансферты
(Наименование расходных ЦС)</t>
    </r>
    <r>
      <rPr>
        <sz val="10"/>
        <rFont val="Times New Roman"/>
        <family val="1"/>
        <charset val="204"/>
      </rPr>
      <t xml:space="preserve">   </t>
    </r>
  </si>
  <si>
    <t>Куженерское г/п</t>
  </si>
  <si>
    <t>Моркинское г/п</t>
  </si>
  <si>
    <t>Русско-ляжмаринское с/п</t>
  </si>
  <si>
    <t>Троицко-пасадское с/п</t>
  </si>
  <si>
    <t>Троицко-Посадское с/п</t>
  </si>
  <si>
    <t xml:space="preserve"> </t>
  </si>
  <si>
    <t>ПР 1403 ЦС 1910370080 ВР 521</t>
  </si>
  <si>
    <t>ПР 1401  ЦС   1910371000  ВР 511</t>
  </si>
  <si>
    <t>ПР 1402  ЦС   1910373000  ВР 512</t>
  </si>
  <si>
    <t>ПР 0801 ЦС 07201R4670 ВР 521</t>
  </si>
  <si>
    <t>ПР 0707 ЦС 0270170220 ВР 521</t>
  </si>
  <si>
    <t>ПР 0409  ЦС 1610471150  ВР 522</t>
  </si>
  <si>
    <t>ПР 1004 ЦС 04201R4970 ВР 521</t>
  </si>
  <si>
    <t>ПР 0502 ЦС 04304R1130 ВР 523</t>
  </si>
  <si>
    <t>ПР 0503 ЦС 261F255550 ВР 523</t>
  </si>
  <si>
    <t>ПР 0412  ЦС 1220170010 ВР 521</t>
  </si>
  <si>
    <t>ПР 0412  ЦС 1220170010 ВР 522</t>
  </si>
  <si>
    <t>ПР 0501 ЦС 042F367483 ВР 523</t>
  </si>
  <si>
    <t>ПР 0501 ЦС 042F367484 ВР 523</t>
  </si>
  <si>
    <t>ПР 0406 ЦС 09302R0650 ВР 523</t>
  </si>
  <si>
    <t>ПР 0505 ЦС 043F552430 ВР 523</t>
  </si>
  <si>
    <t>ПР 0505 ЦС 043G552430 ВР 523</t>
  </si>
  <si>
    <t>ПР 0602 ЦС 043G650130 ВР 523</t>
  </si>
  <si>
    <t>ПР 0304 ЦС  2110359300 ВР530</t>
  </si>
  <si>
    <t>ПР 0105 ЦС  2110351200 ВР530</t>
  </si>
  <si>
    <t>ПР 0203 ЦС  1910351180  ВР 530</t>
  </si>
  <si>
    <t>ПР 0702 ЦС 0210570090 ВР530</t>
  </si>
  <si>
    <t>ПР 0701 ЦС 0210570860 ВР 530</t>
  </si>
  <si>
    <t>ПР 0709 ЦС  0270170240  ВР530</t>
  </si>
  <si>
    <t>ПР 0113 ЦС 1910370100  ВР 530</t>
  </si>
  <si>
    <t>ПР 0702 ЦС 0210670110  ВР530</t>
  </si>
  <si>
    <t>ПР 0502 ЦС 0430127410  ВР530</t>
  </si>
  <si>
    <t>ПР 0104 ЦC 0260470140  ВР 530</t>
  </si>
  <si>
    <t xml:space="preserve">ПР 0104 ЦC 2110370260  ВР 530  </t>
  </si>
  <si>
    <t xml:space="preserve">ПР 1403 ЦС 1910370270  ВР 530  </t>
  </si>
  <si>
    <t>ПР 0113 ЦC 0810170180  ВР530</t>
  </si>
  <si>
    <t>ПР 0702 ЦС 0210770050 ВР530</t>
  </si>
  <si>
    <t>ПР 0405 ЦС 1110272160 ВР 530</t>
  </si>
  <si>
    <t>ПР 0412 ЦС 0420770060 ВР530</t>
  </si>
  <si>
    <t>ПР 0505 ЦС 8040027340 ВР 530</t>
  </si>
  <si>
    <r>
      <t xml:space="preserve">Субвенции бюджетам поселений в Республике Марий Эл 
из республиканского бюджета Республики Марий Эл 
на осуществление полномочий по первичному  воинскому учету на территориях, где отсутствуют военные комиссариаты
</t>
    </r>
    <r>
      <rPr>
        <b/>
        <sz val="10"/>
        <rFont val="Times New Roman"/>
        <family val="1"/>
        <charset val="204"/>
      </rPr>
      <t>вед. 892 (Минфин)</t>
    </r>
  </si>
  <si>
    <t>Сернур г/п</t>
  </si>
  <si>
    <t>г.Волжск</t>
  </si>
  <si>
    <t>ПР 1003 ЦС 0420110250 ВР 530</t>
  </si>
  <si>
    <t>ПР 0409 ЦС 1610570250 ВР 521,522</t>
  </si>
  <si>
    <t>ПР 0801 ЦС 072A155130 ВР 523</t>
  </si>
  <si>
    <t>ПР 0702 ЦС 02106R3040 ВР 521</t>
  </si>
  <si>
    <t>Итого Моркинский район</t>
  </si>
  <si>
    <t>000 2 02 100000 00 0000 150</t>
  </si>
  <si>
    <t>000 2 02 30000 00 0000 150</t>
  </si>
  <si>
    <t>ПР 0702 ЦС 02120R7500 ВР 521</t>
  </si>
  <si>
    <t>000 2 02 40000 00 0000 150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</si>
  <si>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</t>
  </si>
  <si>
    <t>Мари-Биляморское с/п</t>
  </si>
  <si>
    <t xml:space="preserve">   000 2 02 20000 00 0000 150</t>
  </si>
  <si>
    <t>ПР 0409 ЦС 1610471160 ВР 540</t>
  </si>
  <si>
    <t>ПР 0801 ЦС 076A154540 ВР 540</t>
  </si>
  <si>
    <t>ПР 0412  ЦС 1220170010 ВР521/522</t>
  </si>
  <si>
    <t>ПР 0502 ЦС 0430127000 ВР 530</t>
  </si>
  <si>
    <r>
      <t xml:space="preserve">Оснащение объектов спортивной инфраструктуры спортивно-технологическим оборудованием               </t>
    </r>
    <r>
      <rPr>
        <b/>
        <sz val="10"/>
        <rFont val="Times New Roman"/>
        <family val="1"/>
        <charset val="204"/>
      </rPr>
      <t>Вед.867</t>
    </r>
  </si>
  <si>
    <t>ПР 1102 ЦС 107P552280 ВР 521</t>
  </si>
  <si>
    <r>
      <t xml:space="preserve">      Социальные выплаты на возмещение части процентной ставки по кредитам, привлекаемым гражданами на газификацию индивидуального жилья
</t>
    </r>
    <r>
      <rPr>
        <b/>
        <sz val="10"/>
        <rFont val="Times New Roman"/>
        <family val="1"/>
        <charset val="204"/>
      </rPr>
      <t>(вед 832)</t>
    </r>
  </si>
  <si>
    <t>ПР 0409 ЦС 1610570250 ВР 521</t>
  </si>
  <si>
    <t>ПР 0409 ЦС 1610570250 ВР 522</t>
  </si>
  <si>
    <r>
      <t xml:space="preserve">Cубвенция бюджетам городских округов и муниципальных районов на 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жилых помещений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                                                 </t>
    </r>
    <r>
      <rPr>
        <b/>
        <sz val="10"/>
        <rFont val="Times New Roman"/>
        <family val="1"/>
        <charset val="204"/>
      </rPr>
      <t>вед. 832 (Минстрой)</t>
    </r>
  </si>
  <si>
    <r>
  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  </r>
    <r>
      <rPr>
        <b/>
        <sz val="10"/>
        <rFont val="Times New Roman"/>
        <family val="1"/>
        <charset val="204"/>
      </rPr>
      <t>(вед. 874)</t>
    </r>
  </si>
  <si>
    <r>
      <t xml:space="preserve">Реализация мероприятий индивидуальных програм социально-экономического развития субъектов РФв части строительства и жилищно-коммунального хозяйства.
</t>
    </r>
    <r>
      <rPr>
        <b/>
        <sz val="12"/>
        <rFont val="Times New Roman"/>
        <family val="1"/>
        <charset val="204"/>
      </rPr>
      <t>(вед. 832)</t>
    </r>
  </si>
  <si>
    <r>
      <t xml:space="preserve">Субвенции бюджетам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 </t>
    </r>
    <r>
      <rPr>
        <b/>
        <sz val="10"/>
        <rFont val="Times New Roman"/>
        <family val="1"/>
        <charset val="204"/>
      </rPr>
      <t>вед. 874 (Минобр)</t>
    </r>
    <r>
      <rPr>
        <b/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
</t>
    </r>
  </si>
  <si>
    <r>
      <t xml:space="preserve">Субвенции бюджетам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мун.общеобразовательных организациях, в период их пребывания в организациях отдыха детей и их оздоровления   в части расходов на предоставление субсидий на организацию отдыха и оздоровление детей, обучающихся в мун. общеобразовательных организациях </t>
    </r>
    <r>
      <rPr>
        <b/>
        <sz val="10"/>
        <rFont val="Times New Roman"/>
        <family val="1"/>
        <charset val="204"/>
      </rPr>
      <t xml:space="preserve">вед. 874 (Минобр) </t>
    </r>
    <r>
      <rPr>
        <sz val="10"/>
        <rFont val="Times New Roman"/>
        <family val="1"/>
        <charset val="204"/>
      </rPr>
      <t xml:space="preserve">
</t>
    </r>
  </si>
  <si>
    <t>Салтакъяльсое с/п</t>
  </si>
  <si>
    <t>ПР 0502 ЦС 04304R3230 ВР 540/
ПР 0505 ЦС 04304R3230 ВР 540
ПР 0602 ЦС 04304R323F ВР 540</t>
  </si>
  <si>
    <t xml:space="preserve">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</si>
  <si>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ПР0505  ЦС 261F254240 ВР 540</t>
  </si>
  <si>
    <t>ПР 0702 ЦС 0211853030 ВР 530</t>
  </si>
  <si>
    <t xml:space="preserve">ПР 0709 ЦС  0270170230  ВР530 </t>
  </si>
  <si>
    <t>ПР 1004 ЦС  0310110010 ВР 530</t>
  </si>
  <si>
    <r>
      <t xml:space="preserve">Субвенции бюджетам городских округов и муниципальных районов  в Республике Марий Эл на осуществление государственных полномочий по предоставлению мер социальной поддержки по оплате  жилищно-коммунальных услуг детям-сиротам и детям, оставшимся без попечения родителей,  лицам из числа детей-сирот и детей, оставшихся без попечения родителей, кроме обучающихся в государственных профессиональных образовательных организациях Республики Марий Эл </t>
    </r>
    <r>
      <rPr>
        <b/>
        <i/>
        <sz val="10"/>
        <rFont val="Times New Roman"/>
        <family val="1"/>
        <charset val="204"/>
      </rPr>
      <t xml:space="preserve"> 
</t>
    </r>
    <r>
      <rPr>
        <b/>
        <sz val="10"/>
        <rFont val="Times New Roman"/>
        <family val="1"/>
        <charset val="204"/>
      </rPr>
      <t>вед. 856</t>
    </r>
    <r>
      <rPr>
        <b/>
        <i/>
        <sz val="10"/>
        <rFont val="Times New Roman"/>
        <family val="1"/>
        <charset val="204"/>
      </rPr>
      <t xml:space="preserve">                                                                    </t>
    </r>
  </si>
  <si>
    <t>ПР 1004 ЦС 0310170120  ВР 530</t>
  </si>
  <si>
    <r>
      <t xml:space="preserve">Субвенции бюджетам городских округов и муниципальных районов в Республике Марий Эл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(отдыха) и обратно
 </t>
    </r>
    <r>
      <rPr>
        <b/>
        <sz val="10"/>
        <rFont val="Times New Roman"/>
        <family val="1"/>
        <charset val="204"/>
      </rPr>
      <t>вед. 856</t>
    </r>
    <r>
      <rPr>
        <sz val="10"/>
        <rFont val="Times New Roman"/>
        <family val="1"/>
        <charset val="204"/>
      </rPr>
      <t xml:space="preserve">                                                                                </t>
    </r>
  </si>
  <si>
    <t>ПР 1004 ЦС 0310170130  ВР 530</t>
  </si>
  <si>
    <r>
      <t xml:space="preserve">Субвенции бюджетам городских округов и муниципальных районов для осуществления органами местного самоуправления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
</t>
    </r>
    <r>
      <rPr>
        <b/>
        <sz val="10"/>
        <rFont val="Times New Roman"/>
        <family val="1"/>
        <charset val="204"/>
      </rPr>
      <t>вед.856</t>
    </r>
    <r>
      <rPr>
        <b/>
        <i/>
        <sz val="10"/>
        <rFont val="Times New Roman"/>
        <family val="1"/>
        <charset val="204"/>
      </rPr>
      <t xml:space="preserve">                     </t>
    </r>
  </si>
  <si>
    <r>
      <t xml:space="preserve">Субвенции 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
</t>
    </r>
    <r>
      <rPr>
        <b/>
        <sz val="9"/>
        <rFont val="Times New Roman"/>
        <family val="1"/>
        <charset val="204"/>
      </rPr>
      <t>вед. 856</t>
    </r>
  </si>
  <si>
    <t>ПР 1004 ЦС 0310174000  ВР 530</t>
  </si>
  <si>
    <r>
      <t xml:space="preserve">Субвенции бюджетам городских округов и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
 </t>
    </r>
    <r>
      <rPr>
        <b/>
        <sz val="10"/>
        <rFont val="Times New Roman"/>
        <family val="1"/>
        <charset val="204"/>
      </rPr>
      <t>вед.856</t>
    </r>
    <r>
      <rPr>
        <sz val="10"/>
        <rFont val="Times New Roman"/>
        <family val="1"/>
        <charset val="204"/>
      </rPr>
      <t xml:space="preserve">
</t>
    </r>
  </si>
  <si>
    <t xml:space="preserve">ПР 0104 ЦC 0350370170  ВР 530  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</si>
  <si>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части исполнения судебных решений
</t>
    </r>
    <r>
      <rPr>
        <b/>
        <sz val="10"/>
        <rFont val="Times New Roman"/>
        <family val="1"/>
        <charset val="204"/>
      </rPr>
      <t>(вед. 832)</t>
    </r>
  </si>
  <si>
    <t>ПР 1004 ЦС 0420110320 ВР 530</t>
  </si>
  <si>
    <r>
      <t xml:space="preserve">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республиканского бюджета Республики Марий Эл </t>
    </r>
    <r>
      <rPr>
        <b/>
        <sz val="10"/>
        <rFont val="Times New Roman"/>
        <family val="1"/>
        <charset val="204"/>
      </rPr>
      <t xml:space="preserve">вед.832(Минстрой) </t>
    </r>
    <r>
      <rPr>
        <i/>
        <sz val="10"/>
        <rFont val="Times New Roman"/>
        <family val="1"/>
        <charset val="204"/>
      </rPr>
      <t xml:space="preserve">     </t>
    </r>
    <r>
      <rPr>
        <sz val="10"/>
        <rFont val="Times New Roman"/>
        <family val="1"/>
        <charset val="204"/>
      </rPr>
      <t xml:space="preserve">                 </t>
    </r>
  </si>
  <si>
    <t>ПР 1004 ЦС 0420170820 ВР 530</t>
  </si>
  <si>
    <r>
      <t xml:space="preserve">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  </r>
    <r>
      <rPr>
        <b/>
        <sz val="10"/>
        <rFont val="Times New Roman"/>
        <family val="1"/>
        <charset val="204"/>
      </rPr>
      <t xml:space="preserve">вед 832 (Минстрой)  </t>
    </r>
    <r>
      <rPr>
        <sz val="10"/>
        <rFont val="Times New Roman"/>
        <family val="1"/>
        <charset val="204"/>
      </rPr>
      <t xml:space="preserve">          </t>
    </r>
  </si>
  <si>
    <r>
      <t xml:space="preserve">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i/>
        <u/>
        <sz val="10"/>
        <rFont val="Times New Roman"/>
        <family val="1"/>
        <charset val="204"/>
      </rPr>
      <t>из федерального бюджета</t>
    </r>
  </si>
  <si>
    <r>
      <t xml:space="preserve">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i/>
        <u/>
        <sz val="10"/>
        <rFont val="Times New Roman"/>
        <family val="1"/>
        <charset val="204"/>
      </rPr>
      <t>из республиканского бюджета</t>
    </r>
  </si>
  <si>
    <t>ПР 1004 ЦС 04201R0820 ВР 530</t>
  </si>
  <si>
    <r>
      <t xml:space="preserve">      Субвенции на осуществление отдельных государственных полномочий по созданию административных комиссий 
</t>
    </r>
    <r>
      <rPr>
        <b/>
        <sz val="10"/>
        <rFont val="Times New Roman"/>
        <family val="1"/>
        <charset val="204"/>
      </rPr>
      <t xml:space="preserve">вед. 819      </t>
    </r>
    <r>
      <rPr>
        <sz val="10"/>
        <rFont val="Times New Roman"/>
        <family val="1"/>
        <charset val="204"/>
      </rPr>
      <t xml:space="preserve">                                   </t>
    </r>
  </si>
  <si>
    <r>
      <t>Субвенции бюджетам на осуществление переданных полномочий Российской Федерации на государственную регистрацию актов гражданского состояния
(</t>
    </r>
    <r>
      <rPr>
        <b/>
        <sz val="10"/>
        <rFont val="Times New Roman"/>
        <family val="1"/>
        <charset val="204"/>
      </rPr>
      <t>вед. 819)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</t>
    </r>
  </si>
  <si>
    <r>
      <t xml:space="preserve">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 </t>
    </r>
    <r>
      <rPr>
        <b/>
        <sz val="10"/>
        <rFont val="Times New Roman"/>
        <family val="1"/>
        <charset val="204"/>
      </rPr>
      <t xml:space="preserve">(вед. 819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</t>
    </r>
  </si>
  <si>
    <t>ПР 0702 ЦС 028E151720 ВР 521</t>
  </si>
  <si>
    <t>ПР 0702 ЦС 028E250980 ВР 521</t>
  </si>
  <si>
    <t>ПР 0703 ЦС 028E251710 ВР 521</t>
  </si>
  <si>
    <t>ПР 0502 ЦС 04304R3230 ВР 523</t>
  </si>
  <si>
    <t>ПР 0801 ЦС 072A255190 ВР 523
ПР 0703 ЦС 074A155190 ВР 523</t>
  </si>
  <si>
    <t>ПР 0801 ЦС 075A155900 ВР 521
ПР 0801 ЦС 075A155970 ВР 523</t>
  </si>
  <si>
    <t>ПР 0801 ЦС 072A255190 ВР 523
ПР 0703 ЦС 074A155190 ВР 523
ПР 0801 ЦС 07601R5190 ВР 523</t>
  </si>
  <si>
    <t>ПР 1102 ЦС 107P551390 ВР 522</t>
  </si>
  <si>
    <t xml:space="preserve">     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</si>
  <si>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Субсидии на осуществление целевых мероприятий в отношении автомобильных дорог общего пользования местного значения</t>
  </si>
  <si>
    <t>ПР 1003 ЦС 27101R5760 ВР 523</t>
  </si>
  <si>
    <t>ПР 0409 ЦС 27203R3720 ВР 523</t>
  </si>
  <si>
    <t>ПР 0702 ЦС 028E155204 ВР 523
ПР 0702 ЦС 028E175204 ВР 523</t>
  </si>
  <si>
    <t>000 2 02 15001 04/05 0000 150</t>
  </si>
  <si>
    <t>000 2 02 15002 04/05 0000 150</t>
  </si>
  <si>
    <t>000 2 02 25467 04/05 0000 150</t>
  </si>
  <si>
    <t>000 2 02 29999 04/05 0020 150</t>
  </si>
  <si>
    <t>000 2 02 25497 04/05 0000 150</t>
  </si>
  <si>
    <t>000 2 02 25172 04/05 0000 150</t>
  </si>
  <si>
    <t>000 2 02 20299 04/05 0000 150</t>
  </si>
  <si>
    <t>000 2 02 20302 04/05 0000 150</t>
  </si>
  <si>
    <t>000 2 02 29999 05 0030 150</t>
  </si>
  <si>
    <t>000 2 02 25750 05 0000 150</t>
  </si>
  <si>
    <t>000 2 02 35930 05 0000 150</t>
  </si>
  <si>
    <t>000 2 02 35120 05 0000 150</t>
  </si>
  <si>
    <t>000 2 02 35118 04/05/10/13 0000 150</t>
  </si>
  <si>
    <t>000 2 02 30024 04/05 0011 150</t>
  </si>
  <si>
    <t xml:space="preserve">000 2 02 30024 04/05 0012 150 </t>
  </si>
  <si>
    <t xml:space="preserve">000 2 02 30024 04/05 0013 150 </t>
  </si>
  <si>
    <t xml:space="preserve">000 2 02 30024 04/05 0014 150 </t>
  </si>
  <si>
    <t xml:space="preserve">000 2 02 30024 04/05 0020 150 </t>
  </si>
  <si>
    <t xml:space="preserve">000 2 02 30024 04/05 0030 150 </t>
  </si>
  <si>
    <t>000 2 02 30024 04/05 0040 150</t>
  </si>
  <si>
    <t xml:space="preserve">000 2 02 30024 04/05 0050 150 </t>
  </si>
  <si>
    <t xml:space="preserve">000 2 02 30024 04/05 0080 150 </t>
  </si>
  <si>
    <t xml:space="preserve">000 2 02 30024 04/05 0090 150 </t>
  </si>
  <si>
    <t xml:space="preserve">000 2 02 30024 04/05 0190 150
</t>
  </si>
  <si>
    <t xml:space="preserve">000 2 02 30024 04/05 0110 150 </t>
  </si>
  <si>
    <t xml:space="preserve">000 2 02 30024 04/05 0120 150
</t>
  </si>
  <si>
    <t xml:space="preserve">000 2 02 30024 04/05 0130 150
</t>
  </si>
  <si>
    <t>000 2 02 30024 04/05 0140 150</t>
  </si>
  <si>
    <t>000 2 02 35082 04/05 0000 150</t>
  </si>
  <si>
    <t xml:space="preserve">000 2 02 30024 04/05 0160 150 </t>
  </si>
  <si>
    <t xml:space="preserve">000 2 02 30024 04/05 0200 150 </t>
  </si>
  <si>
    <t>000 2 02 49999 04 0010 150</t>
  </si>
  <si>
    <t>000 2 02 45454 04 0000 150</t>
  </si>
  <si>
    <t>000 2 02 30024 04 0150 150</t>
  </si>
  <si>
    <t>000 2 02 25113 04 0000 150</t>
  </si>
  <si>
    <t>000 2 02 25520 04 0000 150</t>
  </si>
  <si>
    <t>000 2 02 20077 04 0040 150</t>
  </si>
  <si>
    <t>000 2 02 25590 04 0000 150</t>
  </si>
  <si>
    <t>2 02 20077 05 0010 150</t>
  </si>
  <si>
    <t>000 2 02 45323 04/05 0000 150</t>
  </si>
  <si>
    <t>000 2 02 45424 04/05 0000 150</t>
  </si>
  <si>
    <t xml:space="preserve">000 2 02 30024 04/05 0060 150 </t>
  </si>
  <si>
    <t xml:space="preserve">000 2 02 30024 04/05 0070 150
</t>
  </si>
  <si>
    <t xml:space="preserve">000 2 02 30024 04/05 0170 150
</t>
  </si>
  <si>
    <t xml:space="preserve">000 2 02 30024 04/05 0100 150
</t>
  </si>
  <si>
    <t>000 2 02 25576 04/05 0000 150</t>
  </si>
  <si>
    <t>000 2 02 25243 05 0000 150</t>
  </si>
  <si>
    <t>000 2 02 29999 04/05/10/13 0010 150</t>
  </si>
  <si>
    <t>2 02 25304 04/05 0000 150</t>
  </si>
  <si>
    <t>000 2 02 25097 /05/ 0000 150</t>
  </si>
  <si>
    <t xml:space="preserve">Субсидии на создание новых мест в общеобразовательных организациях в связи с ростом числа обучающихся, вызванным демографическим фактором за счет средств республиканского бюджета Республики Марий Эл
вед.874 (Минобр)  </t>
  </si>
  <si>
    <t>ПР 0702 ЦС 028E173050 ВР 523</t>
  </si>
  <si>
    <t>2 02 20077 05 0030 150</t>
  </si>
  <si>
    <t>2 02 25305 05 0000 150</t>
  </si>
  <si>
    <t>ПР 0702 ЦС 028E153050 ВР 523</t>
  </si>
  <si>
    <t>000 2 02 25590 04/05 0000 150</t>
  </si>
  <si>
    <t>000 2 02 25213 04/ 05 0000 150</t>
  </si>
  <si>
    <t>000 2 02 25213 04/05 0000 150</t>
  </si>
  <si>
    <t>000 2 02 25171 04/05 0000 150</t>
  </si>
  <si>
    <t>000 2 02 25394 04 0010 150
000 2 02 25394 04 0020 150</t>
  </si>
  <si>
    <t>000 202 27139 04 0000 150</t>
  </si>
  <si>
    <t>000 2 02 25513 05 0000 150</t>
  </si>
  <si>
    <t>000 2 02 25372 05 0000 150</t>
  </si>
  <si>
    <t>000 2 02 25519 04/05 0000 150</t>
  </si>
  <si>
    <t xml:space="preserve">   000 2 02 25228 05 0000 150</t>
  </si>
  <si>
    <t>000 2 02 25013 04/05 0000 150</t>
  </si>
  <si>
    <t>000 2 02 25520 04 0000 150
000 2 02 20077 04 0040 150</t>
  </si>
  <si>
    <t>000 202 25065 10 0000 150</t>
  </si>
  <si>
    <t>000 2 02 20299 04/05 0000 150
000 2 02 20302 04/05 0000 150</t>
  </si>
  <si>
    <t xml:space="preserve">000 2 02 29999 10/13 0000 150
000 2 02 20077 04 0020 150
</t>
  </si>
  <si>
    <t>000 2 02 25555 04/10/13 0000 150</t>
  </si>
  <si>
    <t>000 2 02 35303 04/05 0000 150</t>
  </si>
  <si>
    <t>000 2 02 30024 04/05 0180 150</t>
  </si>
  <si>
    <r>
      <t xml:space="preserve"> Субсидии на реализацию мероприятий по обеспечению устойчивого сокращения непригодного для проживания жилищного фонда
</t>
    </r>
    <r>
      <rPr>
        <b/>
        <sz val="10"/>
        <rFont val="Times New Roman"/>
        <family val="1"/>
        <charset val="204"/>
      </rPr>
      <t>вед. 832 (Минстрой)</t>
    </r>
    <r>
      <rPr>
        <sz val="10"/>
        <rFont val="Times New Roman"/>
        <family val="1"/>
        <charset val="204"/>
      </rPr>
      <t xml:space="preserve">
  ВСЕГО      </t>
    </r>
  </si>
  <si>
    <t>ПР 1003 ЦС 27101R5760 ВР 523
ПР 0502 ЦС 27201R5760 ВР 521</t>
  </si>
  <si>
    <t>ПР 0409 ЦС 161R153940 ВР 521
ПР 0409 ЦС 161R153941 ВР 521
ПР 0409 ЦС 161R153942 ВР 521</t>
  </si>
  <si>
    <t>ПР 0501 ЦС 042F367483/84  ВР 523</t>
  </si>
  <si>
    <t>ПР 0409 ЦС 161R153891 ВР 540</t>
  </si>
  <si>
    <t>ПР 1403 ЦС 1910129120 ВР 540</t>
  </si>
  <si>
    <t>000 2 02 45389 04 0010 150</t>
  </si>
  <si>
    <t>000 2 02 49999 05 0030 150</t>
  </si>
  <si>
    <t>ПР 1101 ЦС 1020627610 ВР 521</t>
  </si>
  <si>
    <t>Субсидиин на  обеспечение уровня финансирования организаций, реализующих дополнительные образовательные программы спортивной подготовки в соответствии с требованиями федеральных стандартов спортивной подготовки
вед.867</t>
  </si>
  <si>
    <t>ПР 0412 ЦС 1750470150 ВР 521</t>
  </si>
  <si>
    <t xml:space="preserve">      Субсидии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
вед.882</t>
  </si>
  <si>
    <t>000 2 02 29999 04/10 0000 150</t>
  </si>
  <si>
    <t>А Н А Л И З   финансовой помощи муниципальным образованиям на 01.04.2023</t>
  </si>
  <si>
    <t>000 2 02 29999 05 0000 150</t>
  </si>
  <si>
    <r>
      <t xml:space="preserve"> Субсидии бюджетам муниципальных районов на формирование объема дотаций на выравнивание бюджетной обеспеченности поселений в Республике Марий Эл</t>
    </r>
    <r>
      <rPr>
        <b/>
        <sz val="10"/>
        <rFont val="Times New Roman"/>
        <family val="1"/>
        <charset val="204"/>
      </rPr>
      <t xml:space="preserve">
(вед 892)</t>
    </r>
  </si>
  <si>
    <r>
      <t xml:space="preserve">      Субсидии на обеспечение развития и укрепления материально-технической базы домов культуры в населенных пунктах с числом жителей до 50 тысяч человек
вед </t>
    </r>
    <r>
      <rPr>
        <b/>
        <sz val="10"/>
        <rFont val="Times New Roman"/>
        <family val="1"/>
        <charset val="204"/>
      </rPr>
      <t>857 (Минкульт)</t>
    </r>
  </si>
  <si>
    <r>
      <t xml:space="preserve">Субсидии бюджетам городских округов и муниципальных районов
на обеспечение организации отдыха детей в каникулярное время, включая мероприятия по обеспечению безопасности их жизни и здоровья,
</t>
    </r>
    <r>
      <rPr>
        <b/>
        <sz val="10"/>
        <rFont val="Times New Roman"/>
        <family val="1"/>
        <charset val="204"/>
      </rPr>
      <t>вед. 874 (Минобр)</t>
    </r>
  </si>
  <si>
    <r>
      <t xml:space="preserve">Субсидии местным бюджетам  на проектирование автомобильных дорог общего пользования местного значения в рамках реализации государственной программы Республики Марий Эл "Развитие дорожного хозяйства на период до 2025 года"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вед. 820 (Минтранс)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</t>
    </r>
  </si>
  <si>
    <r>
      <t xml:space="preserve">Cубсидии на реализация мероприятий по обеспечению жильем молодых семей  
</t>
    </r>
    <r>
      <rPr>
        <b/>
        <sz val="10"/>
        <rFont val="Times New Roman"/>
        <family val="1"/>
        <charset val="204"/>
      </rPr>
      <t xml:space="preserve">вед. 832 (Минстрой)  </t>
    </r>
  </si>
  <si>
    <r>
      <t xml:space="preserve">Cубсидии бюджетам муниципальных районов на капитальные вложения в объекты государственной (муниципальной)собственности и мероприятия, не относящиеся к капитальным вложениям в объекты гос.собственности
</t>
    </r>
    <r>
      <rPr>
        <b/>
        <sz val="10"/>
        <rFont val="Times New Roman"/>
        <family val="1"/>
        <charset val="204"/>
      </rPr>
      <t xml:space="preserve">вед. 832 </t>
    </r>
  </si>
  <si>
    <r>
      <t xml:space="preserve">    Субсидии на оснащение (обновление материально-технической базы) оборудованием, средствами обучения и воспитания образовательных организаций, в том числе осуществляющих образовательную деятельность по адаптированным основным общеобразовательным программам
 </t>
    </r>
    <r>
      <rPr>
        <b/>
        <sz val="10"/>
        <rFont val="Times New Roman"/>
        <family val="1"/>
        <charset val="204"/>
      </rPr>
      <t xml:space="preserve">874 </t>
    </r>
  </si>
  <si>
    <r>
      <t xml:space="preserve">Cубсидии на обеспечение комплексного развития сельских территорий
</t>
    </r>
    <r>
      <rPr>
        <b/>
        <sz val="10"/>
        <rFont val="Times New Roman"/>
        <family val="1"/>
        <charset val="204"/>
      </rPr>
      <t>вед.882 (Минсельхоз)</t>
    </r>
  </si>
  <si>
    <r>
      <t xml:space="preserve">Субсидии на реализацию программ формирования современной городской среды </t>
    </r>
    <r>
      <rPr>
        <b/>
        <sz val="10"/>
        <rFont val="Times New Roman"/>
        <family val="1"/>
        <charset val="204"/>
      </rPr>
      <t xml:space="preserve">вед. 832 (Минстрой) </t>
    </r>
    <r>
      <rPr>
        <sz val="10"/>
        <rFont val="Times New Roman"/>
        <family val="1"/>
        <charset val="204"/>
      </rPr>
      <t xml:space="preserve">                                                             </t>
    </r>
  </si>
  <si>
    <r>
      <t xml:space="preserve">     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
</t>
    </r>
    <r>
      <rPr>
        <b/>
        <sz val="10"/>
        <rFont val="Times New Roman"/>
        <family val="1"/>
        <charset val="204"/>
      </rPr>
      <t>вед.840 (Минэк)</t>
    </r>
  </si>
  <si>
    <r>
      <t xml:space="preserve">Субсидии на реализацию государственных программ субъектов Российской Федерации в области использования и охраны водных объектов
</t>
    </r>
    <r>
      <rPr>
        <b/>
        <sz val="10"/>
        <rFont val="Times New Roman"/>
        <family val="1"/>
        <charset val="204"/>
      </rPr>
      <t>вед.853 (Минстрой)</t>
    </r>
  </si>
  <si>
    <r>
      <t xml:space="preserve">Субсидии на строительство и реконструкцию (модернизацию) объектов питьевого водоснабжения
</t>
    </r>
    <r>
      <rPr>
        <b/>
        <sz val="10"/>
        <rFont val="Times New Roman"/>
        <family val="1"/>
        <charset val="204"/>
      </rPr>
      <t>(вед 832)</t>
    </r>
  </si>
  <si>
    <r>
      <t xml:space="preserve">Субсидии на сроительство средней общеобразовательной школы в микрорайоне "Восточный" в г. Йошкар-Оле
</t>
    </r>
    <r>
      <rPr>
        <b/>
        <sz val="10"/>
        <rFont val="Times New Roman"/>
        <family val="1"/>
        <charset val="204"/>
      </rPr>
      <t>вед.887</t>
    </r>
  </si>
  <si>
    <r>
      <t xml:space="preserve">Субсидии на сокращение доли загрязненных сточных вод </t>
    </r>
    <r>
      <rPr>
        <b/>
        <sz val="10"/>
        <rFont val="Times New Roman"/>
        <family val="1"/>
        <charset val="204"/>
      </rPr>
      <t>вед.832 (Минстрой)</t>
    </r>
  </si>
  <si>
    <r>
      <t xml:space="preserve">Субсидии на создание новых мест в общеобразовательных организациях в связи с ростом числа обучающихся, вызванным демографическим фактором
</t>
    </r>
    <r>
      <rPr>
        <b/>
        <sz val="10"/>
        <rFont val="Times New Roman"/>
        <family val="1"/>
        <charset val="204"/>
      </rPr>
      <t xml:space="preserve">вед.874 (Минобр)  </t>
    </r>
  </si>
  <si>
    <r>
      <t xml:space="preserve">Субсидии на осуществление целевых мероприятий в отношении автомобильных дорог общего пользования местного значения
</t>
    </r>
    <r>
      <rPr>
        <b/>
        <sz val="10"/>
        <rFont val="Times New Roman"/>
        <family val="1"/>
        <charset val="204"/>
      </rPr>
      <t xml:space="preserve">вед. 820 (Минтранс)   </t>
    </r>
    <r>
      <rPr>
        <sz val="10"/>
        <rFont val="Times New Roman"/>
        <family val="1"/>
        <charset val="204"/>
      </rPr>
      <t xml:space="preserve">     </t>
    </r>
  </si>
  <si>
    <r>
      <t xml:space="preserve">Субсидии на государственную поддержку отрасли культуры
</t>
    </r>
    <r>
      <rPr>
        <b/>
        <sz val="10"/>
        <rFont val="Times New Roman"/>
        <family val="1"/>
        <charset val="204"/>
      </rPr>
      <t>(вед 857)</t>
    </r>
  </si>
  <si>
    <r>
      <t xml:space="preserve">Субсидии  на развитие транспортной инфраструктуры на сельских территориях
</t>
    </r>
    <r>
      <rPr>
        <b/>
        <sz val="10"/>
        <rFont val="Times New Roman"/>
        <family val="1"/>
        <charset val="204"/>
      </rPr>
      <t>(вед 820)</t>
    </r>
  </si>
  <si>
    <r>
      <t xml:space="preserve">   Субсидии  на  развитие сети учреждений культурно-досугового типа
</t>
    </r>
    <r>
      <rPr>
        <b/>
        <sz val="10"/>
        <rFont val="Times New Roman"/>
        <family val="1"/>
        <charset val="204"/>
      </rPr>
      <t>(вед 857)</t>
    </r>
  </si>
  <si>
    <r>
      <t xml:space="preserve">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  </r>
    <r>
      <rPr>
        <b/>
        <sz val="10"/>
        <rFont val="Times New Roman"/>
        <family val="1"/>
        <charset val="204"/>
      </rPr>
      <t>(вед 874)</t>
    </r>
  </si>
  <si>
    <r>
      <t xml:space="preserve">Субсидии на 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
 </t>
    </r>
    <r>
      <rPr>
        <b/>
        <sz val="10"/>
        <rFont val="Times New Roman"/>
        <family val="1"/>
        <charset val="204"/>
      </rPr>
      <t>(вед 867</t>
    </r>
    <r>
      <rPr>
        <sz val="10"/>
        <rFont val="Times New Roman"/>
        <family val="1"/>
        <charset val="204"/>
      </rPr>
      <t>)</t>
    </r>
  </si>
  <si>
    <r>
      <t xml:space="preserve">  Субсидии на реализацию мероприятий по модернизации школьных систем образования
</t>
    </r>
    <r>
      <rPr>
        <b/>
        <sz val="10"/>
        <rFont val="Times New Roman"/>
        <family val="1"/>
        <charset val="204"/>
      </rPr>
      <t xml:space="preserve"> (вед 874)</t>
    </r>
  </si>
  <si>
    <r>
      <t xml:space="preserve">Субсиди на приведение в нормативное состояние автомобильных дорог и искусственных дорожных сооружений 
</t>
    </r>
    <r>
      <rPr>
        <b/>
        <sz val="10"/>
        <rFont val="Times New Roman"/>
        <family val="1"/>
        <charset val="204"/>
      </rPr>
      <t>(вед 820)</t>
    </r>
  </si>
  <si>
    <r>
      <t xml:space="preserve">Субсидии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
</t>
    </r>
    <r>
      <rPr>
        <b/>
        <sz val="10"/>
        <rFont val="Times New Roman"/>
        <family val="1"/>
        <charset val="204"/>
      </rPr>
      <t>(вед 874)</t>
    </r>
  </si>
  <si>
    <r>
      <t xml:space="preserve">Субсидии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
</t>
    </r>
    <r>
      <rPr>
        <b/>
        <sz val="10"/>
        <rFont val="Times New Roman"/>
        <family val="1"/>
        <charset val="204"/>
      </rPr>
      <t>(вед 874)</t>
    </r>
  </si>
  <si>
    <r>
      <t xml:space="preserve">Субсидии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
</t>
    </r>
    <r>
      <rPr>
        <b/>
        <sz val="10"/>
        <rFont val="Times New Roman"/>
        <family val="1"/>
        <charset val="204"/>
      </rPr>
      <t>(вед 874)</t>
    </r>
  </si>
  <si>
    <r>
      <t xml:space="preserve">Субсидии на техническое оснащение, реконструкцию и капитальный ремонт региональных и муниципальных музеев
</t>
    </r>
    <r>
      <rPr>
        <b/>
        <sz val="10"/>
        <rFont val="Times New Roman"/>
        <family val="1"/>
        <charset val="204"/>
      </rPr>
      <t>вед. 857</t>
    </r>
  </si>
  <si>
    <r>
      <t xml:space="preserve">      Субсидии на обеспечение развития и укрепления материально-технической базы домов культуры в населенных пунктах с числом жителей до 50 тысяч человек </t>
    </r>
    <r>
      <rPr>
        <b/>
        <i/>
        <u/>
        <sz val="10"/>
        <rFont val="Times New Roman"/>
        <family val="1"/>
        <charset val="204"/>
      </rPr>
      <t>из федерального бюджета</t>
    </r>
    <r>
      <rPr>
        <sz val="10"/>
        <rFont val="Times New Roman"/>
        <family val="1"/>
        <charset val="204"/>
      </rPr>
      <t xml:space="preserve"> </t>
    </r>
  </si>
  <si>
    <r>
      <t xml:space="preserve">      Субсидии на обеспечение развития и укрепления материально-технической базы домов культуры в населенных пунктах с числом жителей до 50 тысяч человек </t>
    </r>
    <r>
      <rPr>
        <b/>
        <i/>
        <u/>
        <sz val="10"/>
        <rFont val="Times New Roman"/>
        <family val="1"/>
        <charset val="204"/>
      </rPr>
      <t>из республиканского бюджета</t>
    </r>
    <r>
      <rPr>
        <sz val="10"/>
        <rFont val="Times New Roman"/>
        <family val="1"/>
        <charset val="204"/>
      </rPr>
      <t xml:space="preserve"> </t>
    </r>
  </si>
  <si>
    <r>
      <t xml:space="preserve">Cубсидии на реализация мероприятий по обеспечению жильем молодых семей   </t>
    </r>
    <r>
      <rPr>
        <b/>
        <i/>
        <u/>
        <sz val="10"/>
        <rFont val="Times New Roman"/>
        <family val="1"/>
        <charset val="204"/>
      </rPr>
      <t>из федерального бюджета</t>
    </r>
  </si>
  <si>
    <r>
      <t xml:space="preserve">Cубсидии на реализация мероприятий по обеспечению жильем молодых семей    </t>
    </r>
    <r>
      <rPr>
        <b/>
        <i/>
        <u/>
        <sz val="10"/>
        <rFont val="Times New Roman"/>
        <family val="1"/>
        <charset val="204"/>
      </rPr>
      <t>из республиканского бюджета</t>
    </r>
  </si>
  <si>
    <r>
      <t xml:space="preserve">Cубсидии бюджетам муниципальных районов на капитальные вложения в объекты государственной (муниципальной)собственности и мероприятия, не относящиеся к капитальным вложениям в объекты гос.собственности </t>
    </r>
    <r>
      <rPr>
        <b/>
        <i/>
        <u/>
        <sz val="10"/>
        <rFont val="Times New Roman"/>
        <family val="1"/>
        <charset val="204"/>
      </rPr>
      <t>из федерального бюджета</t>
    </r>
  </si>
  <si>
    <r>
      <t xml:space="preserve">Cубсидии бюджетам муниципальных районов на капитальные вложения в объекты государственной (муниципальной)собственности и мероприятия, не относящиеся к капитальным вложениям в объекты гос.собственности </t>
    </r>
    <r>
      <rPr>
        <b/>
        <i/>
        <u/>
        <sz val="10"/>
        <rFont val="Times New Roman"/>
        <family val="1"/>
        <charset val="204"/>
      </rPr>
      <t>из республиканского бюджета</t>
    </r>
  </si>
  <si>
    <r>
      <t xml:space="preserve">    Субсидии на оснащение (обновление материально-технической базы) оборудованием, средствами обучения и воспитания образовательных организаций, в том числе осуществляющих образовательную деятельность по адаптированным основным общеобразовательным программам
  </t>
    </r>
    <r>
      <rPr>
        <b/>
        <i/>
        <u/>
        <sz val="10"/>
        <rFont val="Times New Roman"/>
        <family val="1"/>
        <charset val="204"/>
      </rPr>
      <t>из федерального бюджета</t>
    </r>
  </si>
  <si>
    <r>
      <t xml:space="preserve">    Субсидии на оснащение (обновление материально-технической базы) оборудованием, средствами обучения и воспитания образовательных организаций, в том числе осуществляющих образовательную деятельность по адаптированным основным общеобразовательным программам
  </t>
    </r>
    <r>
      <rPr>
        <b/>
        <i/>
        <u/>
        <sz val="10"/>
        <rFont val="Times New Roman"/>
        <family val="1"/>
        <charset val="204"/>
      </rPr>
      <t>из республиканского бюджета</t>
    </r>
  </si>
  <si>
    <r>
      <t xml:space="preserve">Cубсидии на обеспечение комплексного развития сельских территорий
</t>
    </r>
    <r>
      <rPr>
        <b/>
        <i/>
        <u/>
        <sz val="10"/>
        <rFont val="Times New Roman"/>
        <family val="1"/>
        <charset val="204"/>
      </rPr>
      <t>из федерального бюджета</t>
    </r>
  </si>
  <si>
    <r>
      <t xml:space="preserve">Cубсидии на обеспечение комплексного развития сельских территорий </t>
    </r>
    <r>
      <rPr>
        <b/>
        <i/>
        <u/>
        <sz val="10"/>
        <rFont val="Times New Roman"/>
        <family val="1"/>
        <charset val="204"/>
      </rPr>
      <t>из республиканского бюджета</t>
    </r>
  </si>
  <si>
    <r>
      <t xml:space="preserve">Субсидии на реализацию программ формирования современной городской среды  </t>
    </r>
    <r>
      <rPr>
        <b/>
        <i/>
        <u/>
        <sz val="10"/>
        <rFont val="Times New Roman"/>
        <family val="1"/>
        <charset val="204"/>
      </rPr>
      <t>из федерального бюджета</t>
    </r>
  </si>
  <si>
    <r>
      <t xml:space="preserve">Субсидии на реализацию программ формирования современной городской среды  </t>
    </r>
    <r>
      <rPr>
        <b/>
        <i/>
        <u/>
        <sz val="10"/>
        <rFont val="Times New Roman"/>
        <family val="1"/>
        <charset val="204"/>
      </rPr>
      <t>из республиканского бюджета</t>
    </r>
  </si>
  <si>
    <r>
      <t xml:space="preserve">Субсидии на реализацию государственных программ субъектов Российской Федерации в области использования и охраны водных объектов   </t>
    </r>
    <r>
      <rPr>
        <b/>
        <i/>
        <u/>
        <sz val="10"/>
        <rFont val="Times New Roman"/>
        <family val="1"/>
        <charset val="204"/>
      </rPr>
      <t>из федерального бюджета</t>
    </r>
  </si>
  <si>
    <r>
      <t xml:space="preserve">Субсидии на реализацию государственных программ субъектов Российской Федерации в области использования и охраны водных объектов </t>
    </r>
    <r>
      <rPr>
        <b/>
        <i/>
        <u/>
        <sz val="10"/>
        <rFont val="Times New Roman"/>
        <family val="1"/>
        <charset val="204"/>
      </rPr>
      <t>из республиканского бюджета</t>
    </r>
  </si>
  <si>
    <r>
      <t xml:space="preserve">Субсидии на строительство и реконструкцию (модернизацию) объектов питьевого водоснабжения
 </t>
    </r>
    <r>
      <rPr>
        <b/>
        <i/>
        <u/>
        <sz val="10"/>
        <rFont val="Times New Roman"/>
        <family val="1"/>
        <charset val="204"/>
      </rPr>
      <t>из федерального бюджета</t>
    </r>
  </si>
  <si>
    <r>
      <t xml:space="preserve">Субсидии на строительство и реконструкцию (модернизацию) объектов питьевого водоснабжения
 </t>
    </r>
    <r>
      <rPr>
        <b/>
        <i/>
        <u/>
        <sz val="10"/>
        <rFont val="Times New Roman"/>
        <family val="1"/>
        <charset val="204"/>
      </rPr>
      <t>из республиканского бюджета</t>
    </r>
  </si>
  <si>
    <r>
      <t xml:space="preserve">Субсидии на сроительство средней общеобразовательной школы в микрорайоне "Восточный" в г. Йошкар-Оле </t>
    </r>
    <r>
      <rPr>
        <b/>
        <i/>
        <u/>
        <sz val="10"/>
        <rFont val="Times New Roman"/>
        <family val="1"/>
        <charset val="204"/>
      </rPr>
      <t>из федерального бюджета</t>
    </r>
  </si>
  <si>
    <r>
      <t xml:space="preserve">Субсидии на сроительство средней общеобразовательной школы в микрорайоне "Восточный" в г. Йошкар-Оле </t>
    </r>
    <r>
      <rPr>
        <b/>
        <i/>
        <u/>
        <sz val="10"/>
        <rFont val="Times New Roman"/>
        <family val="1"/>
        <charset val="204"/>
      </rPr>
      <t>из республиканского бюджета</t>
    </r>
  </si>
  <si>
    <r>
      <t xml:space="preserve">Субсидии на сокращение доли загрязненных сточных вод </t>
    </r>
    <r>
      <rPr>
        <b/>
        <i/>
        <u/>
        <sz val="10"/>
        <rFont val="Times New Roman"/>
        <family val="1"/>
        <charset val="204"/>
      </rPr>
      <t>из федерального бюджета</t>
    </r>
  </si>
  <si>
    <r>
      <t xml:space="preserve">Субсидии на сокращение доли загрязненных сточных вод </t>
    </r>
    <r>
      <rPr>
        <b/>
        <i/>
        <u/>
        <sz val="10"/>
        <rFont val="Times New Roman"/>
        <family val="1"/>
        <charset val="204"/>
      </rPr>
      <t>из республиканского бюджета</t>
    </r>
  </si>
  <si>
    <r>
      <t xml:space="preserve">Субсидии на создание новых мест в общеобразовательных организациях в связи с ростом числа обучающихся, вызванным демографическим фактором  из </t>
    </r>
    <r>
      <rPr>
        <b/>
        <i/>
        <u/>
        <sz val="10"/>
        <rFont val="Times New Roman"/>
        <family val="1"/>
        <charset val="204"/>
      </rPr>
      <t>федерального бюджета</t>
    </r>
  </si>
  <si>
    <r>
      <t xml:space="preserve">Субсидии на создание новых мест в общеобразовательных организациях в связи с ростом числа обучающихся, вызванным демографическим фактором из </t>
    </r>
    <r>
      <rPr>
        <b/>
        <i/>
        <u/>
        <sz val="10"/>
        <rFont val="Times New Roman"/>
        <family val="1"/>
        <charset val="204"/>
      </rPr>
      <t>республиканского бюджета</t>
    </r>
  </si>
  <si>
    <r>
      <t xml:space="preserve">Оснащение объектов спортивной инфраструктуры спортивно-технологическим оборудованием               Вед.867 </t>
    </r>
    <r>
      <rPr>
        <b/>
        <i/>
        <u/>
        <sz val="10"/>
        <rFont val="Times New Roman"/>
        <family val="1"/>
        <charset val="204"/>
      </rPr>
      <t>из федерального бюджета</t>
    </r>
  </si>
  <si>
    <r>
      <t xml:space="preserve">Оснащение объектов спортивной инфраструктуры спортивно-технологическим оборудованием               Вед.867 </t>
    </r>
    <r>
      <rPr>
        <b/>
        <i/>
        <u/>
        <sz val="10"/>
        <rFont val="Times New Roman"/>
        <family val="1"/>
        <charset val="204"/>
      </rPr>
      <t>из республиканского бюджета</t>
    </r>
  </si>
  <si>
    <r>
      <t xml:space="preserve">Субсидии на государственную поддержку отрасли культуры
</t>
    </r>
    <r>
      <rPr>
        <b/>
        <sz val="10"/>
        <rFont val="Times New Roman"/>
        <family val="1"/>
        <charset val="204"/>
      </rPr>
      <t>из федерального бюджета</t>
    </r>
    <r>
      <rPr>
        <sz val="10"/>
        <rFont val="Times New Roman"/>
        <family val="1"/>
        <charset val="204"/>
      </rPr>
      <t xml:space="preserve">                      </t>
    </r>
  </si>
  <si>
    <r>
      <t xml:space="preserve">Субсидии на государственную поддержку отрасли культуры
 </t>
    </r>
    <r>
      <rPr>
        <b/>
        <sz val="10"/>
        <rFont val="Times New Roman"/>
        <family val="1"/>
        <charset val="204"/>
      </rPr>
      <t xml:space="preserve">из республиканского бюджета                    </t>
    </r>
  </si>
  <si>
    <r>
      <t xml:space="preserve">Субсидии  на развитие транспортной инфраструктуры на сельских территориях
</t>
    </r>
    <r>
      <rPr>
        <b/>
        <sz val="10"/>
        <rFont val="Times New Roman"/>
        <family val="1"/>
        <charset val="204"/>
      </rPr>
      <t>из федерального бюджета</t>
    </r>
    <r>
      <rPr>
        <sz val="10"/>
        <rFont val="Times New Roman"/>
        <family val="1"/>
        <charset val="204"/>
      </rPr>
      <t xml:space="preserve">                      </t>
    </r>
  </si>
  <si>
    <r>
      <t xml:space="preserve">Субсидии  на развитие транспортной инфраструктуры на сельских территориях
 </t>
    </r>
    <r>
      <rPr>
        <b/>
        <sz val="10"/>
        <rFont val="Times New Roman"/>
        <family val="1"/>
        <charset val="204"/>
      </rPr>
      <t xml:space="preserve">из республиканского бюджета                    </t>
    </r>
  </si>
  <si>
    <r>
      <t xml:space="preserve">   Субсидии  на  развитие сети учреждений культурно-досугового типа
</t>
    </r>
    <r>
      <rPr>
        <b/>
        <sz val="10"/>
        <rFont val="Times New Roman"/>
        <family val="1"/>
        <charset val="204"/>
      </rPr>
      <t>из федерального бюджета</t>
    </r>
    <r>
      <rPr>
        <sz val="10"/>
        <rFont val="Times New Roman"/>
        <family val="1"/>
        <charset val="204"/>
      </rPr>
      <t xml:space="preserve">                      </t>
    </r>
  </si>
  <si>
    <r>
      <t xml:space="preserve">   Субсидии  на  развитие сети учреждений культурно-досугового типа
 </t>
    </r>
    <r>
      <rPr>
        <b/>
        <sz val="10"/>
        <rFont val="Times New Roman"/>
        <family val="1"/>
        <charset val="204"/>
      </rPr>
      <t xml:space="preserve">из республиканского бюджета                    </t>
    </r>
  </si>
  <si>
    <r>
      <t xml:space="preserve">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  </r>
    <r>
      <rPr>
        <b/>
        <sz val="10"/>
        <rFont val="Times New Roman"/>
        <family val="1"/>
        <charset val="204"/>
      </rPr>
      <t>из федерального бюджета</t>
    </r>
    <r>
      <rPr>
        <sz val="10"/>
        <rFont val="Times New Roman"/>
        <family val="1"/>
        <charset val="204"/>
      </rPr>
      <t xml:space="preserve">                      </t>
    </r>
  </si>
  <si>
    <r>
      <t xml:space="preserve">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 </t>
    </r>
    <r>
      <rPr>
        <b/>
        <sz val="10"/>
        <rFont val="Times New Roman"/>
        <family val="1"/>
        <charset val="204"/>
      </rPr>
      <t xml:space="preserve">из республиканского бюджета                    </t>
    </r>
  </si>
  <si>
    <r>
      <t xml:space="preserve">Субсидии на 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
</t>
    </r>
    <r>
      <rPr>
        <b/>
        <sz val="10"/>
        <rFont val="Times New Roman"/>
        <family val="1"/>
        <charset val="204"/>
      </rPr>
      <t>из федерального бюджета</t>
    </r>
    <r>
      <rPr>
        <sz val="10"/>
        <rFont val="Times New Roman"/>
        <family val="1"/>
        <charset val="204"/>
      </rPr>
      <t xml:space="preserve">                      </t>
    </r>
  </si>
  <si>
    <r>
      <t xml:space="preserve">Субсидии на 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
 </t>
    </r>
    <r>
      <rPr>
        <b/>
        <sz val="10"/>
        <rFont val="Times New Roman"/>
        <family val="1"/>
        <charset val="204"/>
      </rPr>
      <t xml:space="preserve">из республиканского бюджета                    </t>
    </r>
  </si>
  <si>
    <r>
      <t xml:space="preserve">  Субсидии на реализацию мероприятий по модернизации школьных систем образования
</t>
    </r>
    <r>
      <rPr>
        <b/>
        <sz val="10"/>
        <rFont val="Times New Roman"/>
        <family val="1"/>
        <charset val="204"/>
      </rPr>
      <t>из федерального бюджета</t>
    </r>
    <r>
      <rPr>
        <sz val="10"/>
        <rFont val="Times New Roman"/>
        <family val="1"/>
        <charset val="204"/>
      </rPr>
      <t xml:space="preserve">                      </t>
    </r>
  </si>
  <si>
    <r>
      <t xml:space="preserve">  Субсидии на реализацию мероприятий по модернизации школьных систем образования
 </t>
    </r>
    <r>
      <rPr>
        <b/>
        <sz val="10"/>
        <rFont val="Times New Roman"/>
        <family val="1"/>
        <charset val="204"/>
      </rPr>
      <t xml:space="preserve">из республиканского бюджета                    </t>
    </r>
  </si>
  <si>
    <r>
      <t xml:space="preserve">Субсиди на приведение в нормативное состояние автомобильных дорог и искусственных дорожных сооружений
</t>
    </r>
    <r>
      <rPr>
        <b/>
        <sz val="10"/>
        <rFont val="Times New Roman"/>
        <family val="1"/>
        <charset val="204"/>
      </rPr>
      <t>из федерального бюджета</t>
    </r>
    <r>
      <rPr>
        <sz val="10"/>
        <rFont val="Times New Roman"/>
        <family val="1"/>
        <charset val="204"/>
      </rPr>
      <t xml:space="preserve">                      </t>
    </r>
  </si>
  <si>
    <r>
      <t xml:space="preserve">Субсиди на приведение в нормативное состояние автомобильных дорог и искусственных дорожных сооружений
 </t>
    </r>
    <r>
      <rPr>
        <b/>
        <sz val="10"/>
        <rFont val="Times New Roman"/>
        <family val="1"/>
        <charset val="204"/>
      </rPr>
      <t xml:space="preserve">из республиканского бюджета                    </t>
    </r>
  </si>
  <si>
    <r>
      <t xml:space="preserve">Субсидии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
</t>
    </r>
    <r>
      <rPr>
        <b/>
        <sz val="10"/>
        <rFont val="Times New Roman"/>
        <family val="1"/>
        <charset val="204"/>
      </rPr>
      <t>из федерального бюджета</t>
    </r>
    <r>
      <rPr>
        <sz val="10"/>
        <rFont val="Times New Roman"/>
        <family val="1"/>
        <charset val="204"/>
      </rPr>
      <t xml:space="preserve">                      </t>
    </r>
  </si>
  <si>
    <r>
      <t xml:space="preserve">Субсидии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
 </t>
    </r>
    <r>
      <rPr>
        <b/>
        <sz val="10"/>
        <rFont val="Times New Roman"/>
        <family val="1"/>
        <charset val="204"/>
      </rPr>
      <t xml:space="preserve">из республиканского бюджета                    </t>
    </r>
  </si>
  <si>
    <r>
      <t xml:space="preserve">Субсидии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
</t>
    </r>
    <r>
      <rPr>
        <b/>
        <sz val="10"/>
        <rFont val="Times New Roman"/>
        <family val="1"/>
        <charset val="204"/>
      </rPr>
      <t>из федерального бюджета</t>
    </r>
    <r>
      <rPr>
        <sz val="10"/>
        <rFont val="Times New Roman"/>
        <family val="1"/>
        <charset val="204"/>
      </rPr>
      <t xml:space="preserve">                      </t>
    </r>
  </si>
  <si>
    <r>
      <t xml:space="preserve">Субсидии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
 </t>
    </r>
    <r>
      <rPr>
        <b/>
        <sz val="10"/>
        <rFont val="Times New Roman"/>
        <family val="1"/>
        <charset val="204"/>
      </rPr>
      <t xml:space="preserve">из республиканского бюджета                    </t>
    </r>
  </si>
  <si>
    <r>
      <t xml:space="preserve">Субсидии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
</t>
    </r>
    <r>
      <rPr>
        <b/>
        <sz val="10"/>
        <rFont val="Times New Roman"/>
        <family val="1"/>
        <charset val="204"/>
      </rPr>
      <t>из федерального бюджета</t>
    </r>
    <r>
      <rPr>
        <sz val="10"/>
        <rFont val="Times New Roman"/>
        <family val="1"/>
        <charset val="204"/>
      </rPr>
      <t xml:space="preserve">                      </t>
    </r>
  </si>
  <si>
    <r>
      <t xml:space="preserve">Субсидии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
 </t>
    </r>
    <r>
      <rPr>
        <b/>
        <sz val="10"/>
        <rFont val="Times New Roman"/>
        <family val="1"/>
        <charset val="204"/>
      </rPr>
      <t xml:space="preserve">из республиканского бюджета                    </t>
    </r>
  </si>
  <si>
    <r>
      <t xml:space="preserve">Субсидии на техническое оснащение региональных и муниципальных музеев
</t>
    </r>
    <r>
      <rPr>
        <b/>
        <sz val="10"/>
        <rFont val="Times New Roman"/>
        <family val="1"/>
        <charset val="204"/>
      </rPr>
      <t xml:space="preserve">из федерального бюджета           </t>
    </r>
    <r>
      <rPr>
        <sz val="10"/>
        <rFont val="Times New Roman"/>
        <family val="1"/>
        <charset val="204"/>
      </rPr>
      <t xml:space="preserve">           </t>
    </r>
  </si>
  <si>
    <r>
      <t xml:space="preserve">Субсидии на техническое оснащение региональных и муниципальных музеев
</t>
    </r>
    <r>
      <rPr>
        <b/>
        <sz val="10"/>
        <rFont val="Times New Roman"/>
        <family val="1"/>
        <charset val="204"/>
      </rPr>
      <t xml:space="preserve"> из республиканского бюджета</t>
    </r>
    <r>
      <rPr>
        <sz val="10"/>
        <rFont val="Times New Roman"/>
        <family val="1"/>
        <charset val="204"/>
      </rPr>
      <t xml:space="preserve">     </t>
    </r>
  </si>
  <si>
    <r>
      <t xml:space="preserve">Субвенции  бюджетам муниципальных районов на осуществление полномочий по расчету и предоставлению дотаций на выравнивание бюджетной обеспеченности поселений, расположенных в границах соответствующего муниципального района Республики Марий Эл
</t>
    </r>
    <r>
      <rPr>
        <b/>
        <sz val="10"/>
        <rFont val="Times New Roman"/>
        <family val="1"/>
        <charset val="204"/>
      </rPr>
      <t xml:space="preserve">вед.892 (Минфин)        </t>
    </r>
    <r>
      <rPr>
        <sz val="10"/>
        <rFont val="Times New Roman"/>
        <family val="1"/>
        <charset val="204"/>
      </rPr>
      <t xml:space="preserve">                                                                      </t>
    </r>
  </si>
  <si>
    <r>
      <t xml:space="preserve">Субвенции бюджетам 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 </t>
    </r>
    <r>
      <rPr>
        <b/>
        <sz val="10"/>
        <rFont val="Times New Roman"/>
        <family val="1"/>
        <charset val="204"/>
      </rPr>
      <t>вед. 874 (Минобр)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</t>
    </r>
  </si>
  <si>
    <r>
      <t xml:space="preserve">Субвенции бюджетам городских округов и муниципальных районов на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 на содержание зданий и оплату коммунальных услуг)                      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вед. 874 (Минобр)            </t>
    </r>
    <r>
      <rPr>
        <b/>
        <i/>
        <sz val="10"/>
        <rFont val="Times New Roman"/>
        <family val="1"/>
        <charset val="204"/>
      </rPr>
      <t xml:space="preserve">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</t>
    </r>
  </si>
  <si>
    <r>
      <t xml:space="preserve">      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
</t>
    </r>
    <r>
      <rPr>
        <b/>
        <sz val="10"/>
        <rFont val="Times New Roman"/>
        <family val="1"/>
        <charset val="204"/>
      </rPr>
      <t xml:space="preserve">вед. 892 (Минфин)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</t>
    </r>
  </si>
  <si>
    <r>
      <t xml:space="preserve">Субвенции бюджетам городских округов и муниципальных районов в Республике Марий Эл 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
</t>
    </r>
    <r>
      <rPr>
        <b/>
        <sz val="10"/>
        <rFont val="Times New Roman"/>
        <family val="1"/>
        <charset val="204"/>
      </rPr>
      <t>вед. 874 (Минобр</t>
    </r>
    <r>
      <rPr>
        <b/>
        <i/>
        <sz val="10"/>
        <rFont val="Times New Roman"/>
        <family val="1"/>
        <charset val="204"/>
      </rPr>
      <t xml:space="preserve">)                             </t>
    </r>
    <r>
      <rPr>
        <sz val="10"/>
        <rFont val="Times New Roman"/>
        <family val="1"/>
        <charset val="204"/>
      </rPr>
      <t xml:space="preserve">                  </t>
    </r>
  </si>
  <si>
    <r>
      <t xml:space="preserve">Субвенции, предоставляемые органам местного самоуправления для осуществления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мощность),   </t>
    </r>
    <r>
      <rPr>
        <b/>
        <sz val="10"/>
        <rFont val="Times New Roman"/>
        <family val="1"/>
        <charset val="204"/>
      </rPr>
      <t>вед.832 (Минстрой)</t>
    </r>
  </si>
  <si>
    <r>
      <t xml:space="preserve">Субвенции бюджетам городских округов и муниципальных районов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 в муниципальных архивах на территории Республики Марий Эл 
</t>
    </r>
    <r>
      <rPr>
        <b/>
        <sz val="10"/>
        <rFont val="Times New Roman"/>
        <family val="1"/>
        <charset val="204"/>
      </rPr>
      <t>вед. 857 (Минкульт)</t>
    </r>
  </si>
  <si>
    <r>
      <t xml:space="preserve"> Субвенции, предоставляемые органам местного самоуправления для осуществления государственных полномочий Республики Марий Эл по установлению льготных тарифов на холодное водоснабжение и (или) водоотведение и по компенсации выпадающих доходов организациям, осуществляющим холодное водоснабжение и (или) водоотведение, возникших в результате применения льготных тарифов на холодное водоснабжение и (или) водоотведение
</t>
    </r>
    <r>
      <rPr>
        <b/>
        <sz val="10"/>
        <rFont val="Times New Roman"/>
        <family val="1"/>
        <charset val="204"/>
      </rPr>
      <t>(вед. 832)</t>
    </r>
  </si>
  <si>
    <r>
      <t xml:space="preserve">Проектно-изыскательские работы в отношении автомобильных дорог общего пользования местного значения, включенных в перечень объектов, реализуемых в рамках национального проекта "Безопасные качественные дороги" и входящих в состав Йошкар-Олинской городской агломерации
</t>
    </r>
    <r>
      <rPr>
        <b/>
        <sz val="10"/>
        <rFont val="Times New Roman"/>
        <family val="1"/>
        <charset val="204"/>
      </rPr>
      <t>(вед. 820)</t>
    </r>
  </si>
  <si>
    <r>
      <t xml:space="preserve">Создание модельных муниципальных библиотек
</t>
    </r>
    <r>
      <rPr>
        <b/>
        <sz val="10"/>
        <rFont val="Times New Roman"/>
        <family val="1"/>
        <charset val="204"/>
      </rPr>
      <t>(вед. 857)</t>
    </r>
  </si>
  <si>
    <r>
      <t xml:space="preserve">      Развитие инфраструктуры дорожного хозяйства за счет средств республиканского бюджета Республики Марий Эл
</t>
    </r>
    <r>
      <rPr>
        <b/>
        <sz val="10"/>
        <rFont val="Times New Roman"/>
        <family val="1"/>
        <charset val="204"/>
      </rPr>
      <t>(вед. 820)</t>
    </r>
  </si>
  <si>
    <r>
      <t xml:space="preserve">           Резервный фонд Правительства Республики Марий Эл
</t>
    </r>
    <r>
      <rPr>
        <b/>
        <sz val="10"/>
        <rFont val="Times New Roman"/>
        <family val="1"/>
        <charset val="204"/>
      </rPr>
      <t>(вед. 892)</t>
    </r>
  </si>
  <si>
    <t xml:space="preserve"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(ф. 0503317))
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</si>
</sst>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000"/>
    <numFmt numFmtId="166" formatCode="0.00000"/>
    <numFmt numFmtId="167" formatCode="#,##0.0"/>
    <numFmt numFmtId="170" formatCode="0.0"/>
  </numFmts>
  <fonts count="2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</font>
    <font>
      <sz val="12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334">
    <xf numFmtId="0" fontId="0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5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5">
    <xf numFmtId="0" fontId="0" fillId="0" borderId="0" xfId="0"/>
    <xf numFmtId="166" fontId="2" fillId="0" borderId="1" xfId="0" applyNumberFormat="1" applyFont="1" applyFill="1" applyBorder="1"/>
    <xf numFmtId="166" fontId="1" fillId="0" borderId="1" xfId="0" applyNumberFormat="1" applyFont="1" applyFill="1" applyBorder="1"/>
    <xf numFmtId="166" fontId="11" fillId="0" borderId="1" xfId="0" applyNumberFormat="1" applyFont="1" applyFill="1" applyBorder="1"/>
    <xf numFmtId="166" fontId="2" fillId="0" borderId="0" xfId="0" applyNumberFormat="1" applyFont="1" applyFill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/>
    </xf>
    <xf numFmtId="166" fontId="1" fillId="0" borderId="0" xfId="0" applyNumberFormat="1" applyFont="1" applyFill="1"/>
    <xf numFmtId="166" fontId="12" fillId="0" borderId="1" xfId="0" applyNumberFormat="1" applyFont="1" applyFill="1" applyBorder="1"/>
    <xf numFmtId="166" fontId="12" fillId="0" borderId="0" xfId="0" applyNumberFormat="1" applyFont="1" applyFill="1"/>
    <xf numFmtId="166" fontId="11" fillId="0" borderId="0" xfId="0" applyNumberFormat="1" applyFont="1" applyFill="1"/>
    <xf numFmtId="166" fontId="3" fillId="0" borderId="0" xfId="0" applyNumberFormat="1" applyFont="1" applyFill="1"/>
    <xf numFmtId="166" fontId="2" fillId="0" borderId="1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Alignment="1">
      <alignment horizontal="right"/>
    </xf>
    <xf numFmtId="166" fontId="10" fillId="0" borderId="0" xfId="0" applyNumberFormat="1" applyFont="1" applyFill="1"/>
    <xf numFmtId="166" fontId="2" fillId="0" borderId="0" xfId="0" applyNumberFormat="1" applyFont="1" applyFill="1" applyBorder="1"/>
    <xf numFmtId="166" fontId="10" fillId="0" borderId="3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/>
    <xf numFmtId="166" fontId="10" fillId="0" borderId="0" xfId="0" applyNumberFormat="1" applyFont="1" applyFill="1" applyBorder="1"/>
    <xf numFmtId="0" fontId="0" fillId="0" borderId="0" xfId="0" applyFill="1"/>
    <xf numFmtId="166" fontId="14" fillId="0" borderId="0" xfId="1538" applyNumberFormat="1" applyFont="1" applyFill="1" applyBorder="1" applyAlignment="1" applyProtection="1"/>
    <xf numFmtId="164" fontId="12" fillId="0" borderId="0" xfId="0" applyNumberFormat="1" applyFont="1" applyFill="1"/>
    <xf numFmtId="0" fontId="0" fillId="0" borderId="0" xfId="0" applyFill="1" applyBorder="1"/>
    <xf numFmtId="166" fontId="1" fillId="0" borderId="0" xfId="1538" applyNumberFormat="1" applyFont="1" applyFill="1" applyBorder="1" applyAlignment="1" applyProtection="1"/>
    <xf numFmtId="166" fontId="11" fillId="0" borderId="0" xfId="0" applyNumberFormat="1" applyFont="1" applyFill="1" applyBorder="1" applyAlignment="1">
      <alignment horizontal="center" vertical="center" wrapText="1"/>
    </xf>
    <xf numFmtId="170" fontId="11" fillId="0" borderId="1" xfId="0" applyNumberFormat="1" applyFont="1" applyFill="1" applyBorder="1"/>
    <xf numFmtId="170" fontId="11" fillId="0" borderId="0" xfId="0" applyNumberFormat="1" applyFont="1" applyFill="1"/>
    <xf numFmtId="170" fontId="11" fillId="0" borderId="0" xfId="0" applyNumberFormat="1" applyFont="1" applyFill="1" applyBorder="1"/>
    <xf numFmtId="170" fontId="11" fillId="0" borderId="1" xfId="0" applyNumberFormat="1" applyFont="1" applyFill="1" applyBorder="1" applyAlignment="1">
      <alignment horizontal="right"/>
    </xf>
    <xf numFmtId="170" fontId="2" fillId="0" borderId="1" xfId="0" applyNumberFormat="1" applyFont="1" applyFill="1" applyBorder="1" applyAlignment="1">
      <alignment horizontal="right"/>
    </xf>
    <xf numFmtId="170" fontId="11" fillId="0" borderId="1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/>
    <xf numFmtId="170" fontId="2" fillId="0" borderId="0" xfId="0" applyNumberFormat="1" applyFont="1" applyFill="1"/>
    <xf numFmtId="170" fontId="2" fillId="0" borderId="1" xfId="0" applyNumberFormat="1" applyFont="1" applyFill="1" applyBorder="1" applyAlignment="1">
      <alignment horizontal="right" vertical="center" wrapText="1"/>
    </xf>
    <xf numFmtId="170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/>
    <xf numFmtId="166" fontId="11" fillId="0" borderId="0" xfId="0" applyNumberFormat="1" applyFont="1" applyFill="1" applyAlignment="1">
      <alignment horizontal="center" vertical="center" wrapText="1"/>
    </xf>
    <xf numFmtId="0" fontId="0" fillId="0" borderId="0" xfId="0" applyFont="1" applyFill="1"/>
    <xf numFmtId="166" fontId="0" fillId="0" borderId="0" xfId="0" applyNumberFormat="1" applyFont="1" applyFill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70" fontId="11" fillId="0" borderId="0" xfId="0" applyNumberFormat="1" applyFont="1" applyFill="1" applyBorder="1" applyAlignment="1">
      <alignment horizontal="center" vertical="center" wrapText="1"/>
    </xf>
    <xf numFmtId="166" fontId="14" fillId="0" borderId="1" xfId="1538" applyNumberFormat="1" applyFont="1" applyFill="1" applyBorder="1"/>
    <xf numFmtId="166" fontId="1" fillId="0" borderId="1" xfId="1538" applyNumberFormat="1" applyFont="1" applyFill="1" applyBorder="1"/>
    <xf numFmtId="166" fontId="0" fillId="0" borderId="0" xfId="0" applyNumberFormat="1" applyFont="1" applyFill="1"/>
    <xf numFmtId="167" fontId="1" fillId="0" borderId="1" xfId="0" applyNumberFormat="1" applyFont="1" applyFill="1" applyBorder="1"/>
    <xf numFmtId="167" fontId="2" fillId="0" borderId="1" xfId="0" applyNumberFormat="1" applyFont="1" applyFill="1" applyBorder="1"/>
    <xf numFmtId="167" fontId="1" fillId="0" borderId="1" xfId="1538" applyNumberFormat="1" applyFont="1" applyFill="1" applyBorder="1"/>
    <xf numFmtId="166" fontId="3" fillId="0" borderId="0" xfId="1538" applyNumberFormat="1" applyFont="1" applyFill="1"/>
    <xf numFmtId="166" fontId="18" fillId="0" borderId="0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vertical="center" wrapText="1"/>
    </xf>
    <xf numFmtId="166" fontId="2" fillId="0" borderId="9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 wrapText="1"/>
    </xf>
    <xf numFmtId="166" fontId="2" fillId="0" borderId="14" xfId="0" applyNumberFormat="1" applyFont="1" applyFill="1" applyBorder="1" applyAlignment="1">
      <alignment horizontal="center" vertical="center" wrapText="1"/>
    </xf>
    <xf numFmtId="166" fontId="20" fillId="0" borderId="2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1" fillId="0" borderId="4" xfId="0" applyNumberFormat="1" applyFont="1" applyFill="1" applyBorder="1" applyAlignment="1">
      <alignment horizontal="center" vertical="center" wrapText="1"/>
    </xf>
    <xf numFmtId="166" fontId="11" fillId="0" borderId="5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vertical="top"/>
    </xf>
    <xf numFmtId="167" fontId="12" fillId="0" borderId="1" xfId="0" applyNumberFormat="1" applyFont="1" applyFill="1" applyBorder="1" applyAlignment="1">
      <alignment horizontal="right"/>
    </xf>
    <xf numFmtId="167" fontId="13" fillId="0" borderId="1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right"/>
    </xf>
    <xf numFmtId="167" fontId="11" fillId="0" borderId="1" xfId="0" applyNumberFormat="1" applyFont="1" applyFill="1" applyBorder="1" applyAlignment="1">
      <alignment horizontal="right"/>
    </xf>
    <xf numFmtId="167" fontId="10" fillId="0" borderId="1" xfId="0" applyNumberFormat="1" applyFont="1" applyFill="1" applyBorder="1" applyAlignment="1">
      <alignment horizontal="right"/>
    </xf>
    <xf numFmtId="167" fontId="2" fillId="0" borderId="1" xfId="0" applyNumberFormat="1" applyFont="1" applyFill="1" applyBorder="1" applyAlignment="1">
      <alignment horizontal="right"/>
    </xf>
    <xf numFmtId="167" fontId="11" fillId="0" borderId="1" xfId="25333" applyNumberFormat="1" applyFont="1" applyFill="1" applyBorder="1" applyAlignment="1">
      <alignment horizontal="right"/>
    </xf>
    <xf numFmtId="167" fontId="14" fillId="0" borderId="1" xfId="1538" applyNumberFormat="1" applyFont="1" applyFill="1" applyBorder="1" applyAlignment="1">
      <alignment horizontal="right"/>
    </xf>
    <xf numFmtId="167" fontId="13" fillId="0" borderId="1" xfId="1538" applyNumberFormat="1" applyFont="1" applyFill="1" applyBorder="1" applyAlignment="1">
      <alignment horizontal="right"/>
    </xf>
    <xf numFmtId="167" fontId="1" fillId="0" borderId="1" xfId="1538" applyNumberFormat="1" applyFont="1" applyFill="1" applyBorder="1" applyAlignment="1">
      <alignment horizontal="right"/>
    </xf>
    <xf numFmtId="167" fontId="11" fillId="0" borderId="0" xfId="0" applyNumberFormat="1" applyFont="1" applyFill="1"/>
    <xf numFmtId="167" fontId="2" fillId="0" borderId="0" xfId="0" applyNumberFormat="1" applyFont="1" applyFill="1"/>
    <xf numFmtId="167" fontId="2" fillId="0" borderId="1" xfId="25332" applyNumberFormat="1" applyFont="1" applyFill="1" applyBorder="1"/>
    <xf numFmtId="167" fontId="2" fillId="0" borderId="6" xfId="25332" applyNumberFormat="1" applyFont="1" applyFill="1" applyBorder="1" applyAlignment="1">
      <alignment horizontal="right"/>
    </xf>
    <xf numFmtId="167" fontId="15" fillId="0" borderId="1" xfId="0" applyNumberFormat="1" applyFont="1" applyFill="1" applyBorder="1"/>
    <xf numFmtId="167" fontId="1" fillId="0" borderId="3" xfId="0" applyNumberFormat="1" applyFont="1" applyFill="1" applyBorder="1"/>
    <xf numFmtId="167" fontId="2" fillId="0" borderId="3" xfId="0" applyNumberFormat="1" applyFont="1" applyFill="1" applyBorder="1"/>
    <xf numFmtId="167" fontId="1" fillId="0" borderId="3" xfId="1538" applyNumberFormat="1" applyFont="1" applyFill="1" applyBorder="1"/>
    <xf numFmtId="170" fontId="2" fillId="0" borderId="0" xfId="0" applyNumberFormat="1" applyFont="1" applyFill="1" applyBorder="1"/>
    <xf numFmtId="167" fontId="19" fillId="0" borderId="15" xfId="21263" applyNumberFormat="1" applyFont="1" applyFill="1" applyBorder="1" applyAlignment="1" applyProtection="1">
      <alignment horizontal="right" vertical="top" shrinkToFit="1"/>
    </xf>
  </cellXfs>
  <cellStyles count="2533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10" xfId="8"/>
    <cellStyle name="20% - Акцент1 10 2" xfId="9"/>
    <cellStyle name="20% - Акцент1 10 2 2" xfId="10"/>
    <cellStyle name="20% - Акцент1 10 2 2 2" xfId="11"/>
    <cellStyle name="20% - Акцент1 10 2 3" xfId="12"/>
    <cellStyle name="20% - Акцент1 10 3" xfId="13"/>
    <cellStyle name="20% - Акцент1 10 3 2" xfId="14"/>
    <cellStyle name="20% - Акцент1 10 3 2 2" xfId="15"/>
    <cellStyle name="20% - Акцент1 10 3 3" xfId="16"/>
    <cellStyle name="20% - Акцент1 10 4" xfId="17"/>
    <cellStyle name="20% - Акцент1 10 4 2" xfId="18"/>
    <cellStyle name="20% - Акцент1 10 5" xfId="19"/>
    <cellStyle name="20% - Акцент1 100" xfId="20"/>
    <cellStyle name="20% - Акцент1 100 2" xfId="21"/>
    <cellStyle name="20% - Акцент1 100 2 2" xfId="22"/>
    <cellStyle name="20% - Акцент1 100 3" xfId="23"/>
    <cellStyle name="20% - Акцент1 101" xfId="24"/>
    <cellStyle name="20% - Акцент1 101 2" xfId="25"/>
    <cellStyle name="20% - Акцент1 101 2 2" xfId="26"/>
    <cellStyle name="20% - Акцент1 101 3" xfId="27"/>
    <cellStyle name="20% - Акцент1 102" xfId="28"/>
    <cellStyle name="20% - Акцент1 102 2" xfId="29"/>
    <cellStyle name="20% - Акцент1 102 2 2" xfId="30"/>
    <cellStyle name="20% - Акцент1 102 3" xfId="31"/>
    <cellStyle name="20% - Акцент1 103" xfId="32"/>
    <cellStyle name="20% - Акцент1 103 2" xfId="33"/>
    <cellStyle name="20% - Акцент1 103 2 2" xfId="34"/>
    <cellStyle name="20% - Акцент1 103 3" xfId="35"/>
    <cellStyle name="20% - Акцент1 104" xfId="36"/>
    <cellStyle name="20% - Акцент1 104 2" xfId="37"/>
    <cellStyle name="20% - Акцент1 104 2 2" xfId="38"/>
    <cellStyle name="20% - Акцент1 104 3" xfId="39"/>
    <cellStyle name="20% - Акцент1 105" xfId="40"/>
    <cellStyle name="20% - Акцент1 105 2" xfId="41"/>
    <cellStyle name="20% - Акцент1 105 2 2" xfId="42"/>
    <cellStyle name="20% - Акцент1 105 3" xfId="43"/>
    <cellStyle name="20% - Акцент1 106" xfId="44"/>
    <cellStyle name="20% - Акцент1 106 2" xfId="45"/>
    <cellStyle name="20% - Акцент1 106 2 2" xfId="46"/>
    <cellStyle name="20% - Акцент1 106 3" xfId="47"/>
    <cellStyle name="20% - Акцент1 107" xfId="48"/>
    <cellStyle name="20% - Акцент1 107 2" xfId="49"/>
    <cellStyle name="20% - Акцент1 107 2 2" xfId="50"/>
    <cellStyle name="20% - Акцент1 107 3" xfId="51"/>
    <cellStyle name="20% - Акцент1 108" xfId="52"/>
    <cellStyle name="20% - Акцент1 108 2" xfId="53"/>
    <cellStyle name="20% - Акцент1 108 2 2" xfId="54"/>
    <cellStyle name="20% - Акцент1 108 3" xfId="55"/>
    <cellStyle name="20% - Акцент1 109" xfId="56"/>
    <cellStyle name="20% - Акцент1 109 2" xfId="57"/>
    <cellStyle name="20% - Акцент1 109 2 2" xfId="58"/>
    <cellStyle name="20% - Акцент1 109 3" xfId="59"/>
    <cellStyle name="20% - Акцент1 11" xfId="60"/>
    <cellStyle name="20% - Акцент1 11 2" xfId="61"/>
    <cellStyle name="20% - Акцент1 11 2 2" xfId="62"/>
    <cellStyle name="20% - Акцент1 11 2 2 2" xfId="63"/>
    <cellStyle name="20% - Акцент1 11 2 3" xfId="64"/>
    <cellStyle name="20% - Акцент1 11 3" xfId="65"/>
    <cellStyle name="20% - Акцент1 11 3 2" xfId="66"/>
    <cellStyle name="20% - Акцент1 11 3 2 2" xfId="67"/>
    <cellStyle name="20% - Акцент1 11 3 3" xfId="68"/>
    <cellStyle name="20% - Акцент1 11 4" xfId="69"/>
    <cellStyle name="20% - Акцент1 11 4 2" xfId="70"/>
    <cellStyle name="20% - Акцент1 11 5" xfId="71"/>
    <cellStyle name="20% - Акцент1 110" xfId="72"/>
    <cellStyle name="20% - Акцент1 110 2" xfId="73"/>
    <cellStyle name="20% - Акцент1 110 2 2" xfId="74"/>
    <cellStyle name="20% - Акцент1 110 3" xfId="75"/>
    <cellStyle name="20% - Акцент1 111" xfId="76"/>
    <cellStyle name="20% - Акцент1 111 2" xfId="77"/>
    <cellStyle name="20% - Акцент1 111 2 2" xfId="78"/>
    <cellStyle name="20% - Акцент1 111 3" xfId="79"/>
    <cellStyle name="20% - Акцент1 112" xfId="80"/>
    <cellStyle name="20% - Акцент1 112 2" xfId="81"/>
    <cellStyle name="20% - Акцент1 112 2 2" xfId="82"/>
    <cellStyle name="20% - Акцент1 112 3" xfId="83"/>
    <cellStyle name="20% - Акцент1 113" xfId="84"/>
    <cellStyle name="20% - Акцент1 113 2" xfId="85"/>
    <cellStyle name="20% - Акцент1 113 2 2" xfId="86"/>
    <cellStyle name="20% - Акцент1 113 3" xfId="87"/>
    <cellStyle name="20% - Акцент1 114" xfId="88"/>
    <cellStyle name="20% - Акцент1 114 2" xfId="89"/>
    <cellStyle name="20% - Акцент1 114 2 2" xfId="90"/>
    <cellStyle name="20% - Акцент1 114 3" xfId="91"/>
    <cellStyle name="20% - Акцент1 115" xfId="92"/>
    <cellStyle name="20% - Акцент1 115 2" xfId="93"/>
    <cellStyle name="20% - Акцент1 115 2 2" xfId="94"/>
    <cellStyle name="20% - Акцент1 115 3" xfId="95"/>
    <cellStyle name="20% - Акцент1 116" xfId="96"/>
    <cellStyle name="20% - Акцент1 116 2" xfId="97"/>
    <cellStyle name="20% - Акцент1 116 2 2" xfId="98"/>
    <cellStyle name="20% - Акцент1 116 3" xfId="99"/>
    <cellStyle name="20% - Акцент1 117" xfId="100"/>
    <cellStyle name="20% - Акцент1 117 2" xfId="101"/>
    <cellStyle name="20% - Акцент1 117 2 2" xfId="102"/>
    <cellStyle name="20% - Акцент1 117 3" xfId="103"/>
    <cellStyle name="20% - Акцент1 118" xfId="104"/>
    <cellStyle name="20% - Акцент1 118 2" xfId="105"/>
    <cellStyle name="20% - Акцент1 118 2 2" xfId="106"/>
    <cellStyle name="20% - Акцент1 118 3" xfId="107"/>
    <cellStyle name="20% - Акцент1 119" xfId="108"/>
    <cellStyle name="20% - Акцент1 119 2" xfId="109"/>
    <cellStyle name="20% - Акцент1 119 2 2" xfId="110"/>
    <cellStyle name="20% - Акцент1 119 3" xfId="111"/>
    <cellStyle name="20% - Акцент1 12" xfId="112"/>
    <cellStyle name="20% - Акцент1 12 2" xfId="113"/>
    <cellStyle name="20% - Акцент1 12 2 2" xfId="114"/>
    <cellStyle name="20% - Акцент1 12 2 2 2" xfId="115"/>
    <cellStyle name="20% - Акцент1 12 2 3" xfId="116"/>
    <cellStyle name="20% - Акцент1 12 3" xfId="117"/>
    <cellStyle name="20% - Акцент1 12 3 2" xfId="118"/>
    <cellStyle name="20% - Акцент1 12 3 2 2" xfId="119"/>
    <cellStyle name="20% - Акцент1 12 3 3" xfId="120"/>
    <cellStyle name="20% - Акцент1 12 4" xfId="121"/>
    <cellStyle name="20% - Акцент1 12 4 2" xfId="122"/>
    <cellStyle name="20% - Акцент1 12 5" xfId="123"/>
    <cellStyle name="20% - Акцент1 120" xfId="124"/>
    <cellStyle name="20% - Акцент1 120 2" xfId="125"/>
    <cellStyle name="20% - Акцент1 120 2 2" xfId="126"/>
    <cellStyle name="20% - Акцент1 120 3" xfId="127"/>
    <cellStyle name="20% - Акцент1 121" xfId="128"/>
    <cellStyle name="20% - Акцент1 121 2" xfId="129"/>
    <cellStyle name="20% - Акцент1 121 2 2" xfId="130"/>
    <cellStyle name="20% - Акцент1 121 3" xfId="131"/>
    <cellStyle name="20% - Акцент1 122" xfId="132"/>
    <cellStyle name="20% - Акцент1 122 2" xfId="133"/>
    <cellStyle name="20% - Акцент1 122 2 2" xfId="134"/>
    <cellStyle name="20% - Акцент1 122 3" xfId="135"/>
    <cellStyle name="20% - Акцент1 123" xfId="136"/>
    <cellStyle name="20% - Акцент1 123 2" xfId="137"/>
    <cellStyle name="20% - Акцент1 123 2 2" xfId="138"/>
    <cellStyle name="20% - Акцент1 123 3" xfId="139"/>
    <cellStyle name="20% - Акцент1 124" xfId="140"/>
    <cellStyle name="20% - Акцент1 124 2" xfId="141"/>
    <cellStyle name="20% - Акцент1 124 2 2" xfId="142"/>
    <cellStyle name="20% - Акцент1 124 3" xfId="143"/>
    <cellStyle name="20% - Акцент1 125" xfId="144"/>
    <cellStyle name="20% - Акцент1 125 2" xfId="145"/>
    <cellStyle name="20% - Акцент1 125 2 2" xfId="146"/>
    <cellStyle name="20% - Акцент1 125 3" xfId="147"/>
    <cellStyle name="20% - Акцент1 126" xfId="148"/>
    <cellStyle name="20% - Акцент1 126 2" xfId="149"/>
    <cellStyle name="20% - Акцент1 126 2 2" xfId="150"/>
    <cellStyle name="20% - Акцент1 126 3" xfId="151"/>
    <cellStyle name="20% - Акцент1 127" xfId="152"/>
    <cellStyle name="20% - Акцент1 127 2" xfId="153"/>
    <cellStyle name="20% - Акцент1 127 2 2" xfId="154"/>
    <cellStyle name="20% - Акцент1 127 3" xfId="155"/>
    <cellStyle name="20% - Акцент1 128" xfId="156"/>
    <cellStyle name="20% - Акцент1 128 2" xfId="157"/>
    <cellStyle name="20% - Акцент1 128 2 2" xfId="158"/>
    <cellStyle name="20% - Акцент1 128 3" xfId="159"/>
    <cellStyle name="20% - Акцент1 129" xfId="160"/>
    <cellStyle name="20% - Акцент1 129 2" xfId="161"/>
    <cellStyle name="20% - Акцент1 129 2 2" xfId="162"/>
    <cellStyle name="20% - Акцент1 129 3" xfId="163"/>
    <cellStyle name="20% - Акцент1 13" xfId="164"/>
    <cellStyle name="20% - Акцент1 13 2" xfId="165"/>
    <cellStyle name="20% - Акцент1 13 2 2" xfId="166"/>
    <cellStyle name="20% - Акцент1 13 2 2 2" xfId="167"/>
    <cellStyle name="20% - Акцент1 13 2 3" xfId="168"/>
    <cellStyle name="20% - Акцент1 13 3" xfId="169"/>
    <cellStyle name="20% - Акцент1 13 3 2" xfId="170"/>
    <cellStyle name="20% - Акцент1 13 3 2 2" xfId="171"/>
    <cellStyle name="20% - Акцент1 13 3 3" xfId="172"/>
    <cellStyle name="20% - Акцент1 13 4" xfId="173"/>
    <cellStyle name="20% - Акцент1 13 4 2" xfId="174"/>
    <cellStyle name="20% - Акцент1 13 5" xfId="175"/>
    <cellStyle name="20% - Акцент1 130" xfId="176"/>
    <cellStyle name="20% - Акцент1 130 2" xfId="177"/>
    <cellStyle name="20% - Акцент1 130 2 2" xfId="178"/>
    <cellStyle name="20% - Акцент1 130 3" xfId="179"/>
    <cellStyle name="20% - Акцент1 131" xfId="180"/>
    <cellStyle name="20% - Акцент1 131 2" xfId="181"/>
    <cellStyle name="20% - Акцент1 131 2 2" xfId="182"/>
    <cellStyle name="20% - Акцент1 131 3" xfId="183"/>
    <cellStyle name="20% - Акцент1 132" xfId="184"/>
    <cellStyle name="20% - Акцент1 132 2" xfId="185"/>
    <cellStyle name="20% - Акцент1 132 2 2" xfId="186"/>
    <cellStyle name="20% - Акцент1 132 3" xfId="187"/>
    <cellStyle name="20% - Акцент1 133" xfId="188"/>
    <cellStyle name="20% - Акцент1 133 2" xfId="189"/>
    <cellStyle name="20% - Акцент1 133 2 2" xfId="190"/>
    <cellStyle name="20% - Акцент1 133 3" xfId="191"/>
    <cellStyle name="20% - Акцент1 134" xfId="192"/>
    <cellStyle name="20% - Акцент1 134 2" xfId="193"/>
    <cellStyle name="20% - Акцент1 134 2 2" xfId="194"/>
    <cellStyle name="20% - Акцент1 134 3" xfId="195"/>
    <cellStyle name="20% - Акцент1 135" xfId="196"/>
    <cellStyle name="20% - Акцент1 135 2" xfId="197"/>
    <cellStyle name="20% - Акцент1 135 2 2" xfId="198"/>
    <cellStyle name="20% - Акцент1 135 3" xfId="199"/>
    <cellStyle name="20% - Акцент1 136" xfId="200"/>
    <cellStyle name="20% - Акцент1 136 2" xfId="201"/>
    <cellStyle name="20% - Акцент1 136 2 2" xfId="202"/>
    <cellStyle name="20% - Акцент1 136 3" xfId="203"/>
    <cellStyle name="20% - Акцент1 137" xfId="204"/>
    <cellStyle name="20% - Акцент1 138" xfId="205"/>
    <cellStyle name="20% - Акцент1 14" xfId="206"/>
    <cellStyle name="20% - Акцент1 14 2" xfId="207"/>
    <cellStyle name="20% - Акцент1 14 2 2" xfId="208"/>
    <cellStyle name="20% - Акцент1 14 2 2 2" xfId="209"/>
    <cellStyle name="20% - Акцент1 14 2 3" xfId="210"/>
    <cellStyle name="20% - Акцент1 14 3" xfId="211"/>
    <cellStyle name="20% - Акцент1 14 3 2" xfId="212"/>
    <cellStyle name="20% - Акцент1 14 3 2 2" xfId="213"/>
    <cellStyle name="20% - Акцент1 14 3 3" xfId="214"/>
    <cellStyle name="20% - Акцент1 14 4" xfId="215"/>
    <cellStyle name="20% - Акцент1 14 4 2" xfId="216"/>
    <cellStyle name="20% - Акцент1 14 5" xfId="217"/>
    <cellStyle name="20% - Акцент1 15" xfId="218"/>
    <cellStyle name="20% - Акцент1 15 2" xfId="219"/>
    <cellStyle name="20% - Акцент1 15 2 2" xfId="220"/>
    <cellStyle name="20% - Акцент1 15 2 2 2" xfId="221"/>
    <cellStyle name="20% - Акцент1 15 2 3" xfId="222"/>
    <cellStyle name="20% - Акцент1 15 3" xfId="223"/>
    <cellStyle name="20% - Акцент1 15 3 2" xfId="224"/>
    <cellStyle name="20% - Акцент1 15 3 2 2" xfId="225"/>
    <cellStyle name="20% - Акцент1 15 3 3" xfId="226"/>
    <cellStyle name="20% - Акцент1 15 4" xfId="227"/>
    <cellStyle name="20% - Акцент1 15 4 2" xfId="228"/>
    <cellStyle name="20% - Акцент1 15 5" xfId="229"/>
    <cellStyle name="20% - Акцент1 16" xfId="230"/>
    <cellStyle name="20% - Акцент1 16 2" xfId="231"/>
    <cellStyle name="20% - Акцент1 16 2 2" xfId="232"/>
    <cellStyle name="20% - Акцент1 16 2 2 2" xfId="233"/>
    <cellStyle name="20% - Акцент1 16 2 3" xfId="234"/>
    <cellStyle name="20% - Акцент1 16 3" xfId="235"/>
    <cellStyle name="20% - Акцент1 16 3 2" xfId="236"/>
    <cellStyle name="20% - Акцент1 16 3 2 2" xfId="237"/>
    <cellStyle name="20% - Акцент1 16 3 3" xfId="238"/>
    <cellStyle name="20% - Акцент1 16 4" xfId="239"/>
    <cellStyle name="20% - Акцент1 16 4 2" xfId="240"/>
    <cellStyle name="20% - Акцент1 16 5" xfId="241"/>
    <cellStyle name="20% - Акцент1 17" xfId="242"/>
    <cellStyle name="20% - Акцент1 17 2" xfId="243"/>
    <cellStyle name="20% - Акцент1 17 2 2" xfId="244"/>
    <cellStyle name="20% - Акцент1 17 2 2 2" xfId="245"/>
    <cellStyle name="20% - Акцент1 17 2 3" xfId="246"/>
    <cellStyle name="20% - Акцент1 17 3" xfId="247"/>
    <cellStyle name="20% - Акцент1 17 3 2" xfId="248"/>
    <cellStyle name="20% - Акцент1 17 3 2 2" xfId="249"/>
    <cellStyle name="20% - Акцент1 17 3 3" xfId="250"/>
    <cellStyle name="20% - Акцент1 17 4" xfId="251"/>
    <cellStyle name="20% - Акцент1 17 4 2" xfId="252"/>
    <cellStyle name="20% - Акцент1 17 5" xfId="253"/>
    <cellStyle name="20% - Акцент1 18" xfId="254"/>
    <cellStyle name="20% - Акцент1 18 2" xfId="255"/>
    <cellStyle name="20% - Акцент1 18 2 2" xfId="256"/>
    <cellStyle name="20% - Акцент1 18 2 2 2" xfId="257"/>
    <cellStyle name="20% - Акцент1 18 2 3" xfId="258"/>
    <cellStyle name="20% - Акцент1 18 3" xfId="259"/>
    <cellStyle name="20% - Акцент1 18 3 2" xfId="260"/>
    <cellStyle name="20% - Акцент1 18 3 2 2" xfId="261"/>
    <cellStyle name="20% - Акцент1 18 3 3" xfId="262"/>
    <cellStyle name="20% - Акцент1 18 4" xfId="263"/>
    <cellStyle name="20% - Акцент1 18 4 2" xfId="264"/>
    <cellStyle name="20% - Акцент1 18 5" xfId="265"/>
    <cellStyle name="20% - Акцент1 19" xfId="266"/>
    <cellStyle name="20% - Акцент1 19 2" xfId="267"/>
    <cellStyle name="20% - Акцент1 19 2 2" xfId="268"/>
    <cellStyle name="20% - Акцент1 19 2 2 2" xfId="269"/>
    <cellStyle name="20% - Акцент1 19 2 3" xfId="270"/>
    <cellStyle name="20% - Акцент1 19 3" xfId="271"/>
    <cellStyle name="20% - Акцент1 19 3 2" xfId="272"/>
    <cellStyle name="20% - Акцент1 19 3 2 2" xfId="273"/>
    <cellStyle name="20% - Акцент1 19 3 3" xfId="274"/>
    <cellStyle name="20% - Акцент1 19 4" xfId="275"/>
    <cellStyle name="20% - Акцент1 19 4 2" xfId="276"/>
    <cellStyle name="20% - Акцент1 19 5" xfId="277"/>
    <cellStyle name="20% - Акцент1 2" xfId="278"/>
    <cellStyle name="20% - Акцент1 2 10" xfId="279"/>
    <cellStyle name="20% - Акцент1 2 10 2" xfId="280"/>
    <cellStyle name="20% - Акцент1 2 10 2 2" xfId="281"/>
    <cellStyle name="20% - Акцент1 2 10 3" xfId="282"/>
    <cellStyle name="20% - Акцент1 2 11" xfId="283"/>
    <cellStyle name="20% - Акцент1 2 11 2" xfId="284"/>
    <cellStyle name="20% - Акцент1 2 11 2 2" xfId="285"/>
    <cellStyle name="20% - Акцент1 2 11 3" xfId="286"/>
    <cellStyle name="20% - Акцент1 2 12" xfId="287"/>
    <cellStyle name="20% - Акцент1 2 12 2" xfId="288"/>
    <cellStyle name="20% - Акцент1 2 12 2 2" xfId="289"/>
    <cellStyle name="20% - Акцент1 2 12 3" xfId="290"/>
    <cellStyle name="20% - Акцент1 2 13" xfId="291"/>
    <cellStyle name="20% - Акцент1 2 13 2" xfId="292"/>
    <cellStyle name="20% - Акцент1 2 13 2 2" xfId="293"/>
    <cellStyle name="20% - Акцент1 2 13 3" xfId="294"/>
    <cellStyle name="20% - Акцент1 2 14" xfId="295"/>
    <cellStyle name="20% - Акцент1 2 14 2" xfId="296"/>
    <cellStyle name="20% - Акцент1 2 14 2 2" xfId="297"/>
    <cellStyle name="20% - Акцент1 2 14 3" xfId="298"/>
    <cellStyle name="20% - Акцент1 2 15" xfId="299"/>
    <cellStyle name="20% - Акцент1 2 15 2" xfId="300"/>
    <cellStyle name="20% - Акцент1 2 15 2 2" xfId="301"/>
    <cellStyle name="20% - Акцент1 2 15 3" xfId="302"/>
    <cellStyle name="20% - Акцент1 2 16" xfId="303"/>
    <cellStyle name="20% - Акцент1 2 16 2" xfId="304"/>
    <cellStyle name="20% - Акцент1 2 16 2 2" xfId="305"/>
    <cellStyle name="20% - Акцент1 2 16 3" xfId="306"/>
    <cellStyle name="20% - Акцент1 2 17" xfId="307"/>
    <cellStyle name="20% - Акцент1 2 17 2" xfId="308"/>
    <cellStyle name="20% - Акцент1 2 17 2 2" xfId="309"/>
    <cellStyle name="20% - Акцент1 2 17 3" xfId="310"/>
    <cellStyle name="20% - Акцент1 2 18" xfId="311"/>
    <cellStyle name="20% - Акцент1 2 18 2" xfId="312"/>
    <cellStyle name="20% - Акцент1 2 18 2 2" xfId="313"/>
    <cellStyle name="20% - Акцент1 2 18 3" xfId="314"/>
    <cellStyle name="20% - Акцент1 2 19" xfId="315"/>
    <cellStyle name="20% - Акцент1 2 19 2" xfId="316"/>
    <cellStyle name="20% - Акцент1 2 19 2 2" xfId="317"/>
    <cellStyle name="20% - Акцент1 2 19 3" xfId="318"/>
    <cellStyle name="20% - Акцент1 2 2" xfId="319"/>
    <cellStyle name="20% - Акцент1 2 2 2" xfId="320"/>
    <cellStyle name="20% - Акцент1 2 2 2 2" xfId="321"/>
    <cellStyle name="20% - Акцент1 2 2 2 2 2" xfId="322"/>
    <cellStyle name="20% - Акцент1 2 2 2 3" xfId="323"/>
    <cellStyle name="20% - Акцент1 2 2 3" xfId="324"/>
    <cellStyle name="20% - Акцент1 2 2 3 2" xfId="325"/>
    <cellStyle name="20% - Акцент1 2 2 3 2 2" xfId="326"/>
    <cellStyle name="20% - Акцент1 2 2 3 3" xfId="327"/>
    <cellStyle name="20% - Акцент1 2 2 4" xfId="328"/>
    <cellStyle name="20% - Акцент1 2 2 4 2" xfId="329"/>
    <cellStyle name="20% - Акцент1 2 2 5" xfId="330"/>
    <cellStyle name="20% - Акцент1 2 20" xfId="331"/>
    <cellStyle name="20% - Акцент1 2 20 2" xfId="332"/>
    <cellStyle name="20% - Акцент1 2 20 2 2" xfId="333"/>
    <cellStyle name="20% - Акцент1 2 20 3" xfId="334"/>
    <cellStyle name="20% - Акцент1 2 21" xfId="335"/>
    <cellStyle name="20% - Акцент1 2 21 2" xfId="336"/>
    <cellStyle name="20% - Акцент1 2 21 2 2" xfId="337"/>
    <cellStyle name="20% - Акцент1 2 21 3" xfId="338"/>
    <cellStyle name="20% - Акцент1 2 22" xfId="339"/>
    <cellStyle name="20% - Акцент1 2 22 2" xfId="340"/>
    <cellStyle name="20% - Акцент1 2 22 2 2" xfId="341"/>
    <cellStyle name="20% - Акцент1 2 22 3" xfId="342"/>
    <cellStyle name="20% - Акцент1 2 23" xfId="343"/>
    <cellStyle name="20% - Акцент1 2 23 2" xfId="344"/>
    <cellStyle name="20% - Акцент1 2 23 2 2" xfId="345"/>
    <cellStyle name="20% - Акцент1 2 23 3" xfId="346"/>
    <cellStyle name="20% - Акцент1 2 24" xfId="347"/>
    <cellStyle name="20% - Акцент1 2 24 2" xfId="348"/>
    <cellStyle name="20% - Акцент1 2 24 2 2" xfId="349"/>
    <cellStyle name="20% - Акцент1 2 24 3" xfId="350"/>
    <cellStyle name="20% - Акцент1 2 25" xfId="351"/>
    <cellStyle name="20% - Акцент1 2 25 2" xfId="352"/>
    <cellStyle name="20% - Акцент1 2 26" xfId="353"/>
    <cellStyle name="20% - Акцент1 2 3" xfId="354"/>
    <cellStyle name="20% - Акцент1 2 3 2" xfId="355"/>
    <cellStyle name="20% - Акцент1 2 3 2 2" xfId="356"/>
    <cellStyle name="20% - Акцент1 2 3 2 2 2" xfId="357"/>
    <cellStyle name="20% - Акцент1 2 3 2 3" xfId="358"/>
    <cellStyle name="20% - Акцент1 2 3 3" xfId="359"/>
    <cellStyle name="20% - Акцент1 2 3 3 2" xfId="360"/>
    <cellStyle name="20% - Акцент1 2 3 3 2 2" xfId="361"/>
    <cellStyle name="20% - Акцент1 2 3 3 3" xfId="362"/>
    <cellStyle name="20% - Акцент1 2 3 4" xfId="363"/>
    <cellStyle name="20% - Акцент1 2 3 4 2" xfId="364"/>
    <cellStyle name="20% - Акцент1 2 3 5" xfId="365"/>
    <cellStyle name="20% - Акцент1 2 4" xfId="366"/>
    <cellStyle name="20% - Акцент1 2 4 2" xfId="367"/>
    <cellStyle name="20% - Акцент1 2 4 2 2" xfId="368"/>
    <cellStyle name="20% - Акцент1 2 4 2 2 2" xfId="369"/>
    <cellStyle name="20% - Акцент1 2 4 2 3" xfId="370"/>
    <cellStyle name="20% - Акцент1 2 4 3" xfId="371"/>
    <cellStyle name="20% - Акцент1 2 4 3 2" xfId="372"/>
    <cellStyle name="20% - Акцент1 2 4 3 2 2" xfId="373"/>
    <cellStyle name="20% - Акцент1 2 4 3 3" xfId="374"/>
    <cellStyle name="20% - Акцент1 2 4 4" xfId="375"/>
    <cellStyle name="20% - Акцент1 2 4 4 2" xfId="376"/>
    <cellStyle name="20% - Акцент1 2 4 5" xfId="377"/>
    <cellStyle name="20% - Акцент1 2 5" xfId="378"/>
    <cellStyle name="20% - Акцент1 2 5 2" xfId="379"/>
    <cellStyle name="20% - Акцент1 2 5 2 2" xfId="380"/>
    <cellStyle name="20% - Акцент1 2 5 2 2 2" xfId="381"/>
    <cellStyle name="20% - Акцент1 2 5 2 3" xfId="382"/>
    <cellStyle name="20% - Акцент1 2 5 3" xfId="383"/>
    <cellStyle name="20% - Акцент1 2 5 3 2" xfId="384"/>
    <cellStyle name="20% - Акцент1 2 5 3 2 2" xfId="385"/>
    <cellStyle name="20% - Акцент1 2 5 3 3" xfId="386"/>
    <cellStyle name="20% - Акцент1 2 5 4" xfId="387"/>
    <cellStyle name="20% - Акцент1 2 5 4 2" xfId="388"/>
    <cellStyle name="20% - Акцент1 2 5 5" xfId="389"/>
    <cellStyle name="20% - Акцент1 2 6" xfId="390"/>
    <cellStyle name="20% - Акцент1 2 6 2" xfId="391"/>
    <cellStyle name="20% - Акцент1 2 6 2 2" xfId="392"/>
    <cellStyle name="20% - Акцент1 2 6 3" xfId="393"/>
    <cellStyle name="20% - Акцент1 2 7" xfId="394"/>
    <cellStyle name="20% - Акцент1 2 7 2" xfId="395"/>
    <cellStyle name="20% - Акцент1 2 7 2 2" xfId="396"/>
    <cellStyle name="20% - Акцент1 2 7 3" xfId="397"/>
    <cellStyle name="20% - Акцент1 2 8" xfId="398"/>
    <cellStyle name="20% - Акцент1 2 8 2" xfId="399"/>
    <cellStyle name="20% - Акцент1 2 8 2 2" xfId="400"/>
    <cellStyle name="20% - Акцент1 2 8 3" xfId="401"/>
    <cellStyle name="20% - Акцент1 2 9" xfId="402"/>
    <cellStyle name="20% - Акцент1 2 9 2" xfId="403"/>
    <cellStyle name="20% - Акцент1 2 9 2 2" xfId="404"/>
    <cellStyle name="20% - Акцент1 2 9 3" xfId="405"/>
    <cellStyle name="20% - Акцент1 20" xfId="406"/>
    <cellStyle name="20% - Акцент1 20 2" xfId="407"/>
    <cellStyle name="20% - Акцент1 20 2 2" xfId="408"/>
    <cellStyle name="20% - Акцент1 20 2 2 2" xfId="409"/>
    <cellStyle name="20% - Акцент1 20 2 3" xfId="410"/>
    <cellStyle name="20% - Акцент1 20 3" xfId="411"/>
    <cellStyle name="20% - Акцент1 20 3 2" xfId="412"/>
    <cellStyle name="20% - Акцент1 20 3 2 2" xfId="413"/>
    <cellStyle name="20% - Акцент1 20 3 3" xfId="414"/>
    <cellStyle name="20% - Акцент1 20 4" xfId="415"/>
    <cellStyle name="20% - Акцент1 20 4 2" xfId="416"/>
    <cellStyle name="20% - Акцент1 20 5" xfId="417"/>
    <cellStyle name="20% - Акцент1 21" xfId="418"/>
    <cellStyle name="20% - Акцент1 21 2" xfId="419"/>
    <cellStyle name="20% - Акцент1 21 2 2" xfId="420"/>
    <cellStyle name="20% - Акцент1 21 2 2 2" xfId="421"/>
    <cellStyle name="20% - Акцент1 21 2 3" xfId="422"/>
    <cellStyle name="20% - Акцент1 21 3" xfId="423"/>
    <cellStyle name="20% - Акцент1 21 3 2" xfId="424"/>
    <cellStyle name="20% - Акцент1 21 3 2 2" xfId="425"/>
    <cellStyle name="20% - Акцент1 21 3 3" xfId="426"/>
    <cellStyle name="20% - Акцент1 21 4" xfId="427"/>
    <cellStyle name="20% - Акцент1 21 4 2" xfId="428"/>
    <cellStyle name="20% - Акцент1 21 5" xfId="429"/>
    <cellStyle name="20% - Акцент1 22" xfId="430"/>
    <cellStyle name="20% - Акцент1 22 2" xfId="431"/>
    <cellStyle name="20% - Акцент1 22 2 2" xfId="432"/>
    <cellStyle name="20% - Акцент1 22 2 2 2" xfId="433"/>
    <cellStyle name="20% - Акцент1 22 2 3" xfId="434"/>
    <cellStyle name="20% - Акцент1 22 3" xfId="435"/>
    <cellStyle name="20% - Акцент1 22 3 2" xfId="436"/>
    <cellStyle name="20% - Акцент1 22 3 2 2" xfId="437"/>
    <cellStyle name="20% - Акцент1 22 3 3" xfId="438"/>
    <cellStyle name="20% - Акцент1 22 4" xfId="439"/>
    <cellStyle name="20% - Акцент1 22 4 2" xfId="440"/>
    <cellStyle name="20% - Акцент1 22 5" xfId="441"/>
    <cellStyle name="20% - Акцент1 23" xfId="442"/>
    <cellStyle name="20% - Акцент1 23 2" xfId="443"/>
    <cellStyle name="20% - Акцент1 23 2 2" xfId="444"/>
    <cellStyle name="20% - Акцент1 23 2 2 2" xfId="445"/>
    <cellStyle name="20% - Акцент1 23 2 3" xfId="446"/>
    <cellStyle name="20% - Акцент1 23 3" xfId="447"/>
    <cellStyle name="20% - Акцент1 23 3 2" xfId="448"/>
    <cellStyle name="20% - Акцент1 23 3 2 2" xfId="449"/>
    <cellStyle name="20% - Акцент1 23 3 3" xfId="450"/>
    <cellStyle name="20% - Акцент1 23 4" xfId="451"/>
    <cellStyle name="20% - Акцент1 23 4 2" xfId="452"/>
    <cellStyle name="20% - Акцент1 23 5" xfId="453"/>
    <cellStyle name="20% - Акцент1 24" xfId="454"/>
    <cellStyle name="20% - Акцент1 24 2" xfId="455"/>
    <cellStyle name="20% - Акцент1 24 2 2" xfId="456"/>
    <cellStyle name="20% - Акцент1 24 2 2 2" xfId="457"/>
    <cellStyle name="20% - Акцент1 24 2 3" xfId="458"/>
    <cellStyle name="20% - Акцент1 24 3" xfId="459"/>
    <cellStyle name="20% - Акцент1 24 3 2" xfId="460"/>
    <cellStyle name="20% - Акцент1 24 3 2 2" xfId="461"/>
    <cellStyle name="20% - Акцент1 24 3 3" xfId="462"/>
    <cellStyle name="20% - Акцент1 24 4" xfId="463"/>
    <cellStyle name="20% - Акцент1 24 4 2" xfId="464"/>
    <cellStyle name="20% - Акцент1 24 5" xfId="465"/>
    <cellStyle name="20% - Акцент1 25" xfId="466"/>
    <cellStyle name="20% - Акцент1 25 2" xfId="467"/>
    <cellStyle name="20% - Акцент1 25 2 2" xfId="468"/>
    <cellStyle name="20% - Акцент1 25 2 2 2" xfId="469"/>
    <cellStyle name="20% - Акцент1 25 2 3" xfId="470"/>
    <cellStyle name="20% - Акцент1 25 3" xfId="471"/>
    <cellStyle name="20% - Акцент1 25 3 2" xfId="472"/>
    <cellStyle name="20% - Акцент1 25 3 2 2" xfId="473"/>
    <cellStyle name="20% - Акцент1 25 3 3" xfId="474"/>
    <cellStyle name="20% - Акцент1 25 4" xfId="475"/>
    <cellStyle name="20% - Акцент1 25 4 2" xfId="476"/>
    <cellStyle name="20% - Акцент1 25 5" xfId="477"/>
    <cellStyle name="20% - Акцент1 26" xfId="478"/>
    <cellStyle name="20% - Акцент1 26 2" xfId="479"/>
    <cellStyle name="20% - Акцент1 26 2 2" xfId="480"/>
    <cellStyle name="20% - Акцент1 26 2 2 2" xfId="481"/>
    <cellStyle name="20% - Акцент1 26 2 3" xfId="482"/>
    <cellStyle name="20% - Акцент1 26 3" xfId="483"/>
    <cellStyle name="20% - Акцент1 26 3 2" xfId="484"/>
    <cellStyle name="20% - Акцент1 26 3 2 2" xfId="485"/>
    <cellStyle name="20% - Акцент1 26 3 3" xfId="486"/>
    <cellStyle name="20% - Акцент1 26 4" xfId="487"/>
    <cellStyle name="20% - Акцент1 26 4 2" xfId="488"/>
    <cellStyle name="20% - Акцент1 26 5" xfId="489"/>
    <cellStyle name="20% - Акцент1 27" xfId="490"/>
    <cellStyle name="20% - Акцент1 27 2" xfId="491"/>
    <cellStyle name="20% - Акцент1 27 2 2" xfId="492"/>
    <cellStyle name="20% - Акцент1 27 2 2 2" xfId="493"/>
    <cellStyle name="20% - Акцент1 27 2 3" xfId="494"/>
    <cellStyle name="20% - Акцент1 27 3" xfId="495"/>
    <cellStyle name="20% - Акцент1 27 3 2" xfId="496"/>
    <cellStyle name="20% - Акцент1 27 3 2 2" xfId="497"/>
    <cellStyle name="20% - Акцент1 27 3 3" xfId="498"/>
    <cellStyle name="20% - Акцент1 27 4" xfId="499"/>
    <cellStyle name="20% - Акцент1 27 4 2" xfId="500"/>
    <cellStyle name="20% - Акцент1 27 5" xfId="501"/>
    <cellStyle name="20% - Акцент1 28" xfId="502"/>
    <cellStyle name="20% - Акцент1 28 2" xfId="503"/>
    <cellStyle name="20% - Акцент1 28 2 2" xfId="504"/>
    <cellStyle name="20% - Акцент1 28 2 2 2" xfId="505"/>
    <cellStyle name="20% - Акцент1 28 2 3" xfId="506"/>
    <cellStyle name="20% - Акцент1 28 3" xfId="507"/>
    <cellStyle name="20% - Акцент1 28 3 2" xfId="508"/>
    <cellStyle name="20% - Акцент1 28 3 2 2" xfId="509"/>
    <cellStyle name="20% - Акцент1 28 3 3" xfId="510"/>
    <cellStyle name="20% - Акцент1 28 4" xfId="511"/>
    <cellStyle name="20% - Акцент1 28 4 2" xfId="512"/>
    <cellStyle name="20% - Акцент1 28 5" xfId="513"/>
    <cellStyle name="20% - Акцент1 29" xfId="514"/>
    <cellStyle name="20% - Акцент1 29 2" xfId="515"/>
    <cellStyle name="20% - Акцент1 29 2 2" xfId="516"/>
    <cellStyle name="20% - Акцент1 29 2 2 2" xfId="517"/>
    <cellStyle name="20% - Акцент1 29 2 3" xfId="518"/>
    <cellStyle name="20% - Акцент1 29 3" xfId="519"/>
    <cellStyle name="20% - Акцент1 29 3 2" xfId="520"/>
    <cellStyle name="20% - Акцент1 29 3 2 2" xfId="521"/>
    <cellStyle name="20% - Акцент1 29 3 3" xfId="522"/>
    <cellStyle name="20% - Акцент1 29 4" xfId="523"/>
    <cellStyle name="20% - Акцент1 29 4 2" xfId="524"/>
    <cellStyle name="20% - Акцент1 29 5" xfId="525"/>
    <cellStyle name="20% - Акцент1 3" xfId="526"/>
    <cellStyle name="20% - Акцент1 3 2" xfId="527"/>
    <cellStyle name="20% - Акцент1 3 2 2" xfId="528"/>
    <cellStyle name="20% - Акцент1 3 2 2 2" xfId="529"/>
    <cellStyle name="20% - Акцент1 3 2 2 2 2" xfId="530"/>
    <cellStyle name="20% - Акцент1 3 2 2 3" xfId="531"/>
    <cellStyle name="20% - Акцент1 3 2 3" xfId="532"/>
    <cellStyle name="20% - Акцент1 3 2 3 2" xfId="533"/>
    <cellStyle name="20% - Акцент1 3 2 3 2 2" xfId="534"/>
    <cellStyle name="20% - Акцент1 3 2 3 3" xfId="535"/>
    <cellStyle name="20% - Акцент1 3 2 4" xfId="536"/>
    <cellStyle name="20% - Акцент1 3 2 4 2" xfId="537"/>
    <cellStyle name="20% - Акцент1 3 2 5" xfId="538"/>
    <cellStyle name="20% - Акцент1 3 3" xfId="539"/>
    <cellStyle name="20% - Акцент1 3 3 2" xfId="540"/>
    <cellStyle name="20% - Акцент1 3 3 2 2" xfId="541"/>
    <cellStyle name="20% - Акцент1 3 3 2 2 2" xfId="542"/>
    <cellStyle name="20% - Акцент1 3 3 2 3" xfId="543"/>
    <cellStyle name="20% - Акцент1 3 3 3" xfId="544"/>
    <cellStyle name="20% - Акцент1 3 3 3 2" xfId="545"/>
    <cellStyle name="20% - Акцент1 3 3 3 2 2" xfId="546"/>
    <cellStyle name="20% - Акцент1 3 3 3 3" xfId="547"/>
    <cellStyle name="20% - Акцент1 3 3 4" xfId="548"/>
    <cellStyle name="20% - Акцент1 3 3 4 2" xfId="549"/>
    <cellStyle name="20% - Акцент1 3 3 5" xfId="550"/>
    <cellStyle name="20% - Акцент1 3 4" xfId="551"/>
    <cellStyle name="20% - Акцент1 3 4 2" xfId="552"/>
    <cellStyle name="20% - Акцент1 3 4 2 2" xfId="553"/>
    <cellStyle name="20% - Акцент1 3 4 2 2 2" xfId="554"/>
    <cellStyle name="20% - Акцент1 3 4 2 3" xfId="555"/>
    <cellStyle name="20% - Акцент1 3 4 3" xfId="556"/>
    <cellStyle name="20% - Акцент1 3 4 3 2" xfId="557"/>
    <cellStyle name="20% - Акцент1 3 4 3 2 2" xfId="558"/>
    <cellStyle name="20% - Акцент1 3 4 3 3" xfId="559"/>
    <cellStyle name="20% - Акцент1 3 4 4" xfId="560"/>
    <cellStyle name="20% - Акцент1 3 4 4 2" xfId="561"/>
    <cellStyle name="20% - Акцент1 3 4 5" xfId="562"/>
    <cellStyle name="20% - Акцент1 3 5" xfId="563"/>
    <cellStyle name="20% - Акцент1 3 5 2" xfId="564"/>
    <cellStyle name="20% - Акцент1 3 5 2 2" xfId="565"/>
    <cellStyle name="20% - Акцент1 3 5 2 2 2" xfId="566"/>
    <cellStyle name="20% - Акцент1 3 5 2 3" xfId="567"/>
    <cellStyle name="20% - Акцент1 3 5 3" xfId="568"/>
    <cellStyle name="20% - Акцент1 3 5 3 2" xfId="569"/>
    <cellStyle name="20% - Акцент1 3 5 3 2 2" xfId="570"/>
    <cellStyle name="20% - Акцент1 3 5 3 3" xfId="571"/>
    <cellStyle name="20% - Акцент1 3 5 4" xfId="572"/>
    <cellStyle name="20% - Акцент1 3 5 4 2" xfId="573"/>
    <cellStyle name="20% - Акцент1 3 5 5" xfId="574"/>
    <cellStyle name="20% - Акцент1 3 6" xfId="575"/>
    <cellStyle name="20% - Акцент1 3 6 2" xfId="576"/>
    <cellStyle name="20% - Акцент1 3 6 2 2" xfId="577"/>
    <cellStyle name="20% - Акцент1 3 6 3" xfId="578"/>
    <cellStyle name="20% - Акцент1 3 7" xfId="579"/>
    <cellStyle name="20% - Акцент1 3 7 2" xfId="580"/>
    <cellStyle name="20% - Акцент1 3 7 2 2" xfId="581"/>
    <cellStyle name="20% - Акцент1 3 7 3" xfId="582"/>
    <cellStyle name="20% - Акцент1 3 8" xfId="583"/>
    <cellStyle name="20% - Акцент1 3 8 2" xfId="584"/>
    <cellStyle name="20% - Акцент1 3 9" xfId="585"/>
    <cellStyle name="20% - Акцент1 30" xfId="586"/>
    <cellStyle name="20% - Акцент1 30 2" xfId="587"/>
    <cellStyle name="20% - Акцент1 30 2 2" xfId="588"/>
    <cellStyle name="20% - Акцент1 30 2 2 2" xfId="589"/>
    <cellStyle name="20% - Акцент1 30 2 3" xfId="590"/>
    <cellStyle name="20% - Акцент1 30 3" xfId="591"/>
    <cellStyle name="20% - Акцент1 30 3 2" xfId="592"/>
    <cellStyle name="20% - Акцент1 30 3 2 2" xfId="593"/>
    <cellStyle name="20% - Акцент1 30 3 3" xfId="594"/>
    <cellStyle name="20% - Акцент1 30 4" xfId="595"/>
    <cellStyle name="20% - Акцент1 30 4 2" xfId="596"/>
    <cellStyle name="20% - Акцент1 30 5" xfId="597"/>
    <cellStyle name="20% - Акцент1 31" xfId="598"/>
    <cellStyle name="20% - Акцент1 31 2" xfId="599"/>
    <cellStyle name="20% - Акцент1 31 2 2" xfId="600"/>
    <cellStyle name="20% - Акцент1 31 2 2 2" xfId="601"/>
    <cellStyle name="20% - Акцент1 31 2 3" xfId="602"/>
    <cellStyle name="20% - Акцент1 31 3" xfId="603"/>
    <cellStyle name="20% - Акцент1 31 3 2" xfId="604"/>
    <cellStyle name="20% - Акцент1 31 3 2 2" xfId="605"/>
    <cellStyle name="20% - Акцент1 31 3 3" xfId="606"/>
    <cellStyle name="20% - Акцент1 31 4" xfId="607"/>
    <cellStyle name="20% - Акцент1 31 4 2" xfId="608"/>
    <cellStyle name="20% - Акцент1 31 5" xfId="609"/>
    <cellStyle name="20% - Акцент1 32" xfId="610"/>
    <cellStyle name="20% - Акцент1 32 2" xfId="611"/>
    <cellStyle name="20% - Акцент1 32 2 2" xfId="612"/>
    <cellStyle name="20% - Акцент1 32 2 2 2" xfId="613"/>
    <cellStyle name="20% - Акцент1 32 2 3" xfId="614"/>
    <cellStyle name="20% - Акцент1 32 3" xfId="615"/>
    <cellStyle name="20% - Акцент1 32 3 2" xfId="616"/>
    <cellStyle name="20% - Акцент1 32 3 2 2" xfId="617"/>
    <cellStyle name="20% - Акцент1 32 3 3" xfId="618"/>
    <cellStyle name="20% - Акцент1 32 4" xfId="619"/>
    <cellStyle name="20% - Акцент1 32 4 2" xfId="620"/>
    <cellStyle name="20% - Акцент1 32 5" xfId="621"/>
    <cellStyle name="20% - Акцент1 33" xfId="622"/>
    <cellStyle name="20% - Акцент1 33 2" xfId="623"/>
    <cellStyle name="20% - Акцент1 33 2 2" xfId="624"/>
    <cellStyle name="20% - Акцент1 33 2 2 2" xfId="625"/>
    <cellStyle name="20% - Акцент1 33 2 3" xfId="626"/>
    <cellStyle name="20% - Акцент1 33 3" xfId="627"/>
    <cellStyle name="20% - Акцент1 33 3 2" xfId="628"/>
    <cellStyle name="20% - Акцент1 33 3 2 2" xfId="629"/>
    <cellStyle name="20% - Акцент1 33 3 3" xfId="630"/>
    <cellStyle name="20% - Акцент1 33 4" xfId="631"/>
    <cellStyle name="20% - Акцент1 33 4 2" xfId="632"/>
    <cellStyle name="20% - Акцент1 33 5" xfId="633"/>
    <cellStyle name="20% - Акцент1 34" xfId="634"/>
    <cellStyle name="20% - Акцент1 34 2" xfId="635"/>
    <cellStyle name="20% - Акцент1 34 2 2" xfId="636"/>
    <cellStyle name="20% - Акцент1 34 2 2 2" xfId="637"/>
    <cellStyle name="20% - Акцент1 34 2 3" xfId="638"/>
    <cellStyle name="20% - Акцент1 34 3" xfId="639"/>
    <cellStyle name="20% - Акцент1 34 3 2" xfId="640"/>
    <cellStyle name="20% - Акцент1 34 3 2 2" xfId="641"/>
    <cellStyle name="20% - Акцент1 34 3 3" xfId="642"/>
    <cellStyle name="20% - Акцент1 34 4" xfId="643"/>
    <cellStyle name="20% - Акцент1 34 4 2" xfId="644"/>
    <cellStyle name="20% - Акцент1 34 5" xfId="645"/>
    <cellStyle name="20% - Акцент1 35" xfId="646"/>
    <cellStyle name="20% - Акцент1 35 2" xfId="647"/>
    <cellStyle name="20% - Акцент1 35 2 2" xfId="648"/>
    <cellStyle name="20% - Акцент1 35 2 2 2" xfId="649"/>
    <cellStyle name="20% - Акцент1 35 2 3" xfId="650"/>
    <cellStyle name="20% - Акцент1 35 3" xfId="651"/>
    <cellStyle name="20% - Акцент1 35 3 2" xfId="652"/>
    <cellStyle name="20% - Акцент1 35 3 2 2" xfId="653"/>
    <cellStyle name="20% - Акцент1 35 3 3" xfId="654"/>
    <cellStyle name="20% - Акцент1 35 4" xfId="655"/>
    <cellStyle name="20% - Акцент1 35 4 2" xfId="656"/>
    <cellStyle name="20% - Акцент1 35 5" xfId="657"/>
    <cellStyle name="20% - Акцент1 36" xfId="658"/>
    <cellStyle name="20% - Акцент1 36 2" xfId="659"/>
    <cellStyle name="20% - Акцент1 36 2 2" xfId="660"/>
    <cellStyle name="20% - Акцент1 36 2 2 2" xfId="661"/>
    <cellStyle name="20% - Акцент1 36 2 3" xfId="662"/>
    <cellStyle name="20% - Акцент1 36 3" xfId="663"/>
    <cellStyle name="20% - Акцент1 36 3 2" xfId="664"/>
    <cellStyle name="20% - Акцент1 36 3 2 2" xfId="665"/>
    <cellStyle name="20% - Акцент1 36 3 3" xfId="666"/>
    <cellStyle name="20% - Акцент1 36 4" xfId="667"/>
    <cellStyle name="20% - Акцент1 36 4 2" xfId="668"/>
    <cellStyle name="20% - Акцент1 36 5" xfId="669"/>
    <cellStyle name="20% - Акцент1 37" xfId="670"/>
    <cellStyle name="20% - Акцент1 37 2" xfId="671"/>
    <cellStyle name="20% - Акцент1 37 2 2" xfId="672"/>
    <cellStyle name="20% - Акцент1 37 2 2 2" xfId="673"/>
    <cellStyle name="20% - Акцент1 37 2 3" xfId="674"/>
    <cellStyle name="20% - Акцент1 37 3" xfId="675"/>
    <cellStyle name="20% - Акцент1 37 3 2" xfId="676"/>
    <cellStyle name="20% - Акцент1 37 3 2 2" xfId="677"/>
    <cellStyle name="20% - Акцент1 37 3 3" xfId="678"/>
    <cellStyle name="20% - Акцент1 37 4" xfId="679"/>
    <cellStyle name="20% - Акцент1 37 4 2" xfId="680"/>
    <cellStyle name="20% - Акцент1 37 5" xfId="681"/>
    <cellStyle name="20% - Акцент1 38" xfId="682"/>
    <cellStyle name="20% - Акцент1 38 2" xfId="683"/>
    <cellStyle name="20% - Акцент1 38 2 2" xfId="684"/>
    <cellStyle name="20% - Акцент1 38 2 2 2" xfId="685"/>
    <cellStyle name="20% - Акцент1 38 2 3" xfId="686"/>
    <cellStyle name="20% - Акцент1 38 3" xfId="687"/>
    <cellStyle name="20% - Акцент1 38 3 2" xfId="688"/>
    <cellStyle name="20% - Акцент1 38 3 2 2" xfId="689"/>
    <cellStyle name="20% - Акцент1 38 3 3" xfId="690"/>
    <cellStyle name="20% - Акцент1 38 4" xfId="691"/>
    <cellStyle name="20% - Акцент1 38 4 2" xfId="692"/>
    <cellStyle name="20% - Акцент1 38 5" xfId="693"/>
    <cellStyle name="20% - Акцент1 39" xfId="694"/>
    <cellStyle name="20% - Акцент1 39 2" xfId="695"/>
    <cellStyle name="20% - Акцент1 39 2 2" xfId="696"/>
    <cellStyle name="20% - Акцент1 39 2 2 2" xfId="697"/>
    <cellStyle name="20% - Акцент1 39 2 3" xfId="698"/>
    <cellStyle name="20% - Акцент1 39 3" xfId="699"/>
    <cellStyle name="20% - Акцент1 39 3 2" xfId="700"/>
    <cellStyle name="20% - Акцент1 39 3 2 2" xfId="701"/>
    <cellStyle name="20% - Акцент1 39 3 3" xfId="702"/>
    <cellStyle name="20% - Акцент1 39 4" xfId="703"/>
    <cellStyle name="20% - Акцент1 39 4 2" xfId="704"/>
    <cellStyle name="20% - Акцент1 39 5" xfId="705"/>
    <cellStyle name="20% - Акцент1 4" xfId="706"/>
    <cellStyle name="20% - Акцент1 4 2" xfId="707"/>
    <cellStyle name="20% - Акцент1 4 2 2" xfId="708"/>
    <cellStyle name="20% - Акцент1 4 2 2 2" xfId="709"/>
    <cellStyle name="20% - Акцент1 4 2 2 2 2" xfId="710"/>
    <cellStyle name="20% - Акцент1 4 2 2 3" xfId="711"/>
    <cellStyle name="20% - Акцент1 4 2 3" xfId="712"/>
    <cellStyle name="20% - Акцент1 4 2 3 2" xfId="713"/>
    <cellStyle name="20% - Акцент1 4 2 3 2 2" xfId="714"/>
    <cellStyle name="20% - Акцент1 4 2 3 3" xfId="715"/>
    <cellStyle name="20% - Акцент1 4 2 4" xfId="716"/>
    <cellStyle name="20% - Акцент1 4 2 4 2" xfId="717"/>
    <cellStyle name="20% - Акцент1 4 2 5" xfId="718"/>
    <cellStyle name="20% - Акцент1 4 3" xfId="719"/>
    <cellStyle name="20% - Акцент1 4 3 2" xfId="720"/>
    <cellStyle name="20% - Акцент1 4 3 2 2" xfId="721"/>
    <cellStyle name="20% - Акцент1 4 3 2 2 2" xfId="722"/>
    <cellStyle name="20% - Акцент1 4 3 2 3" xfId="723"/>
    <cellStyle name="20% - Акцент1 4 3 3" xfId="724"/>
    <cellStyle name="20% - Акцент1 4 3 3 2" xfId="725"/>
    <cellStyle name="20% - Акцент1 4 3 3 2 2" xfId="726"/>
    <cellStyle name="20% - Акцент1 4 3 3 3" xfId="727"/>
    <cellStyle name="20% - Акцент1 4 3 4" xfId="728"/>
    <cellStyle name="20% - Акцент1 4 3 4 2" xfId="729"/>
    <cellStyle name="20% - Акцент1 4 3 5" xfId="730"/>
    <cellStyle name="20% - Акцент1 4 4" xfId="731"/>
    <cellStyle name="20% - Акцент1 4 4 2" xfId="732"/>
    <cellStyle name="20% - Акцент1 4 4 2 2" xfId="733"/>
    <cellStyle name="20% - Акцент1 4 4 2 2 2" xfId="734"/>
    <cellStyle name="20% - Акцент1 4 4 2 3" xfId="735"/>
    <cellStyle name="20% - Акцент1 4 4 3" xfId="736"/>
    <cellStyle name="20% - Акцент1 4 4 3 2" xfId="737"/>
    <cellStyle name="20% - Акцент1 4 4 3 2 2" xfId="738"/>
    <cellStyle name="20% - Акцент1 4 4 3 3" xfId="739"/>
    <cellStyle name="20% - Акцент1 4 4 4" xfId="740"/>
    <cellStyle name="20% - Акцент1 4 4 4 2" xfId="741"/>
    <cellStyle name="20% - Акцент1 4 4 5" xfId="742"/>
    <cellStyle name="20% - Акцент1 4 5" xfId="743"/>
    <cellStyle name="20% - Акцент1 4 5 2" xfId="744"/>
    <cellStyle name="20% - Акцент1 4 5 2 2" xfId="745"/>
    <cellStyle name="20% - Акцент1 4 5 2 2 2" xfId="746"/>
    <cellStyle name="20% - Акцент1 4 5 2 3" xfId="747"/>
    <cellStyle name="20% - Акцент1 4 5 3" xfId="748"/>
    <cellStyle name="20% - Акцент1 4 5 3 2" xfId="749"/>
    <cellStyle name="20% - Акцент1 4 5 3 2 2" xfId="750"/>
    <cellStyle name="20% - Акцент1 4 5 3 3" xfId="751"/>
    <cellStyle name="20% - Акцент1 4 5 4" xfId="752"/>
    <cellStyle name="20% - Акцент1 4 5 4 2" xfId="753"/>
    <cellStyle name="20% - Акцент1 4 5 5" xfId="754"/>
    <cellStyle name="20% - Акцент1 4 6" xfId="755"/>
    <cellStyle name="20% - Акцент1 4 6 2" xfId="756"/>
    <cellStyle name="20% - Акцент1 4 6 2 2" xfId="757"/>
    <cellStyle name="20% - Акцент1 4 6 3" xfId="758"/>
    <cellStyle name="20% - Акцент1 4 7" xfId="759"/>
    <cellStyle name="20% - Акцент1 4 7 2" xfId="760"/>
    <cellStyle name="20% - Акцент1 4 7 2 2" xfId="761"/>
    <cellStyle name="20% - Акцент1 4 7 3" xfId="762"/>
    <cellStyle name="20% - Акцент1 4 8" xfId="763"/>
    <cellStyle name="20% - Акцент1 4 8 2" xfId="764"/>
    <cellStyle name="20% - Акцент1 4 9" xfId="765"/>
    <cellStyle name="20% - Акцент1 40" xfId="766"/>
    <cellStyle name="20% - Акцент1 40 2" xfId="767"/>
    <cellStyle name="20% - Акцент1 40 2 2" xfId="768"/>
    <cellStyle name="20% - Акцент1 40 2 2 2" xfId="769"/>
    <cellStyle name="20% - Акцент1 40 2 3" xfId="770"/>
    <cellStyle name="20% - Акцент1 40 3" xfId="771"/>
    <cellStyle name="20% - Акцент1 40 3 2" xfId="772"/>
    <cellStyle name="20% - Акцент1 40 3 2 2" xfId="773"/>
    <cellStyle name="20% - Акцент1 40 3 3" xfId="774"/>
    <cellStyle name="20% - Акцент1 40 4" xfId="775"/>
    <cellStyle name="20% - Акцент1 40 4 2" xfId="776"/>
    <cellStyle name="20% - Акцент1 40 5" xfId="777"/>
    <cellStyle name="20% - Акцент1 41" xfId="778"/>
    <cellStyle name="20% - Акцент1 41 2" xfId="779"/>
    <cellStyle name="20% - Акцент1 41 2 2" xfId="780"/>
    <cellStyle name="20% - Акцент1 41 2 2 2" xfId="781"/>
    <cellStyle name="20% - Акцент1 41 2 3" xfId="782"/>
    <cellStyle name="20% - Акцент1 41 3" xfId="783"/>
    <cellStyle name="20% - Акцент1 41 3 2" xfId="784"/>
    <cellStyle name="20% - Акцент1 41 3 2 2" xfId="785"/>
    <cellStyle name="20% - Акцент1 41 3 3" xfId="786"/>
    <cellStyle name="20% - Акцент1 41 4" xfId="787"/>
    <cellStyle name="20% - Акцент1 41 4 2" xfId="788"/>
    <cellStyle name="20% - Акцент1 41 5" xfId="789"/>
    <cellStyle name="20% - Акцент1 42" xfId="790"/>
    <cellStyle name="20% - Акцент1 42 2" xfId="791"/>
    <cellStyle name="20% - Акцент1 42 2 2" xfId="792"/>
    <cellStyle name="20% - Акцент1 42 2 2 2" xfId="793"/>
    <cellStyle name="20% - Акцент1 42 2 3" xfId="794"/>
    <cellStyle name="20% - Акцент1 42 3" xfId="795"/>
    <cellStyle name="20% - Акцент1 42 3 2" xfId="796"/>
    <cellStyle name="20% - Акцент1 42 3 2 2" xfId="797"/>
    <cellStyle name="20% - Акцент1 42 3 3" xfId="798"/>
    <cellStyle name="20% - Акцент1 42 4" xfId="799"/>
    <cellStyle name="20% - Акцент1 42 4 2" xfId="800"/>
    <cellStyle name="20% - Акцент1 42 5" xfId="801"/>
    <cellStyle name="20% - Акцент1 43" xfId="802"/>
    <cellStyle name="20% - Акцент1 43 2" xfId="803"/>
    <cellStyle name="20% - Акцент1 43 2 2" xfId="804"/>
    <cellStyle name="20% - Акцент1 43 2 2 2" xfId="805"/>
    <cellStyle name="20% - Акцент1 43 2 3" xfId="806"/>
    <cellStyle name="20% - Акцент1 43 3" xfId="807"/>
    <cellStyle name="20% - Акцент1 43 3 2" xfId="808"/>
    <cellStyle name="20% - Акцент1 43 3 2 2" xfId="809"/>
    <cellStyle name="20% - Акцент1 43 3 3" xfId="810"/>
    <cellStyle name="20% - Акцент1 43 4" xfId="811"/>
    <cellStyle name="20% - Акцент1 43 4 2" xfId="812"/>
    <cellStyle name="20% - Акцент1 43 5" xfId="813"/>
    <cellStyle name="20% - Акцент1 44" xfId="814"/>
    <cellStyle name="20% - Акцент1 44 2" xfId="815"/>
    <cellStyle name="20% - Акцент1 44 2 2" xfId="816"/>
    <cellStyle name="20% - Акцент1 44 2 2 2" xfId="817"/>
    <cellStyle name="20% - Акцент1 44 2 3" xfId="818"/>
    <cellStyle name="20% - Акцент1 44 3" xfId="819"/>
    <cellStyle name="20% - Акцент1 44 3 2" xfId="820"/>
    <cellStyle name="20% - Акцент1 44 3 2 2" xfId="821"/>
    <cellStyle name="20% - Акцент1 44 3 3" xfId="822"/>
    <cellStyle name="20% - Акцент1 44 4" xfId="823"/>
    <cellStyle name="20% - Акцент1 44 4 2" xfId="824"/>
    <cellStyle name="20% - Акцент1 44 5" xfId="825"/>
    <cellStyle name="20% - Акцент1 45" xfId="826"/>
    <cellStyle name="20% - Акцент1 45 2" xfId="827"/>
    <cellStyle name="20% - Акцент1 45 2 2" xfId="828"/>
    <cellStyle name="20% - Акцент1 45 2 2 2" xfId="829"/>
    <cellStyle name="20% - Акцент1 45 2 3" xfId="830"/>
    <cellStyle name="20% - Акцент1 45 3" xfId="831"/>
    <cellStyle name="20% - Акцент1 45 3 2" xfId="832"/>
    <cellStyle name="20% - Акцент1 45 3 2 2" xfId="833"/>
    <cellStyle name="20% - Акцент1 45 3 3" xfId="834"/>
    <cellStyle name="20% - Акцент1 45 4" xfId="835"/>
    <cellStyle name="20% - Акцент1 45 4 2" xfId="836"/>
    <cellStyle name="20% - Акцент1 45 5" xfId="837"/>
    <cellStyle name="20% - Акцент1 46" xfId="838"/>
    <cellStyle name="20% - Акцент1 46 2" xfId="839"/>
    <cellStyle name="20% - Акцент1 46 2 2" xfId="840"/>
    <cellStyle name="20% - Акцент1 46 2 2 2" xfId="841"/>
    <cellStyle name="20% - Акцент1 46 2 3" xfId="842"/>
    <cellStyle name="20% - Акцент1 46 3" xfId="843"/>
    <cellStyle name="20% - Акцент1 46 3 2" xfId="844"/>
    <cellStyle name="20% - Акцент1 46 3 2 2" xfId="845"/>
    <cellStyle name="20% - Акцент1 46 3 3" xfId="846"/>
    <cellStyle name="20% - Акцент1 46 4" xfId="847"/>
    <cellStyle name="20% - Акцент1 46 4 2" xfId="848"/>
    <cellStyle name="20% - Акцент1 46 5" xfId="849"/>
    <cellStyle name="20% - Акцент1 47" xfId="850"/>
    <cellStyle name="20% - Акцент1 47 2" xfId="851"/>
    <cellStyle name="20% - Акцент1 47 2 2" xfId="852"/>
    <cellStyle name="20% - Акцент1 47 2 2 2" xfId="853"/>
    <cellStyle name="20% - Акцент1 47 2 3" xfId="854"/>
    <cellStyle name="20% - Акцент1 47 3" xfId="855"/>
    <cellStyle name="20% - Акцент1 47 3 2" xfId="856"/>
    <cellStyle name="20% - Акцент1 47 3 2 2" xfId="857"/>
    <cellStyle name="20% - Акцент1 47 3 3" xfId="858"/>
    <cellStyle name="20% - Акцент1 47 4" xfId="859"/>
    <cellStyle name="20% - Акцент1 47 4 2" xfId="860"/>
    <cellStyle name="20% - Акцент1 47 5" xfId="861"/>
    <cellStyle name="20% - Акцент1 48" xfId="862"/>
    <cellStyle name="20% - Акцент1 48 2" xfId="863"/>
    <cellStyle name="20% - Акцент1 48 2 2" xfId="864"/>
    <cellStyle name="20% - Акцент1 48 2 2 2" xfId="865"/>
    <cellStyle name="20% - Акцент1 48 2 3" xfId="866"/>
    <cellStyle name="20% - Акцент1 48 3" xfId="867"/>
    <cellStyle name="20% - Акцент1 48 3 2" xfId="868"/>
    <cellStyle name="20% - Акцент1 48 3 2 2" xfId="869"/>
    <cellStyle name="20% - Акцент1 48 3 3" xfId="870"/>
    <cellStyle name="20% - Акцент1 48 4" xfId="871"/>
    <cellStyle name="20% - Акцент1 48 4 2" xfId="872"/>
    <cellStyle name="20% - Акцент1 48 5" xfId="873"/>
    <cellStyle name="20% - Акцент1 49" xfId="874"/>
    <cellStyle name="20% - Акцент1 49 2" xfId="875"/>
    <cellStyle name="20% - Акцент1 49 2 2" xfId="876"/>
    <cellStyle name="20% - Акцент1 49 2 2 2" xfId="877"/>
    <cellStyle name="20% - Акцент1 49 2 3" xfId="878"/>
    <cellStyle name="20% - Акцент1 49 3" xfId="879"/>
    <cellStyle name="20% - Акцент1 49 3 2" xfId="880"/>
    <cellStyle name="20% - Акцент1 49 3 2 2" xfId="881"/>
    <cellStyle name="20% - Акцент1 49 3 3" xfId="882"/>
    <cellStyle name="20% - Акцент1 49 4" xfId="883"/>
    <cellStyle name="20% - Акцент1 49 4 2" xfId="884"/>
    <cellStyle name="20% - Акцент1 49 5" xfId="885"/>
    <cellStyle name="20% - Акцент1 5" xfId="886"/>
    <cellStyle name="20% - Акцент1 5 2" xfId="887"/>
    <cellStyle name="20% - Акцент1 5 2 2" xfId="888"/>
    <cellStyle name="20% - Акцент1 5 2 2 2" xfId="889"/>
    <cellStyle name="20% - Акцент1 5 2 2 2 2" xfId="890"/>
    <cellStyle name="20% - Акцент1 5 2 2 3" xfId="891"/>
    <cellStyle name="20% - Акцент1 5 2 3" xfId="892"/>
    <cellStyle name="20% - Акцент1 5 2 3 2" xfId="893"/>
    <cellStyle name="20% - Акцент1 5 2 3 2 2" xfId="894"/>
    <cellStyle name="20% - Акцент1 5 2 3 3" xfId="895"/>
    <cellStyle name="20% - Акцент1 5 2 4" xfId="896"/>
    <cellStyle name="20% - Акцент1 5 2 4 2" xfId="897"/>
    <cellStyle name="20% - Акцент1 5 2 5" xfId="898"/>
    <cellStyle name="20% - Акцент1 5 3" xfId="899"/>
    <cellStyle name="20% - Акцент1 5 3 2" xfId="900"/>
    <cellStyle name="20% - Акцент1 5 3 2 2" xfId="901"/>
    <cellStyle name="20% - Акцент1 5 3 2 2 2" xfId="902"/>
    <cellStyle name="20% - Акцент1 5 3 2 3" xfId="903"/>
    <cellStyle name="20% - Акцент1 5 3 3" xfId="904"/>
    <cellStyle name="20% - Акцент1 5 3 3 2" xfId="905"/>
    <cellStyle name="20% - Акцент1 5 3 3 2 2" xfId="906"/>
    <cellStyle name="20% - Акцент1 5 3 3 3" xfId="907"/>
    <cellStyle name="20% - Акцент1 5 3 4" xfId="908"/>
    <cellStyle name="20% - Акцент1 5 3 4 2" xfId="909"/>
    <cellStyle name="20% - Акцент1 5 3 5" xfId="910"/>
    <cellStyle name="20% - Акцент1 5 4" xfId="911"/>
    <cellStyle name="20% - Акцент1 5 4 2" xfId="912"/>
    <cellStyle name="20% - Акцент1 5 4 2 2" xfId="913"/>
    <cellStyle name="20% - Акцент1 5 4 2 2 2" xfId="914"/>
    <cellStyle name="20% - Акцент1 5 4 2 3" xfId="915"/>
    <cellStyle name="20% - Акцент1 5 4 3" xfId="916"/>
    <cellStyle name="20% - Акцент1 5 4 3 2" xfId="917"/>
    <cellStyle name="20% - Акцент1 5 4 3 2 2" xfId="918"/>
    <cellStyle name="20% - Акцент1 5 4 3 3" xfId="919"/>
    <cellStyle name="20% - Акцент1 5 4 4" xfId="920"/>
    <cellStyle name="20% - Акцент1 5 4 4 2" xfId="921"/>
    <cellStyle name="20% - Акцент1 5 4 5" xfId="922"/>
    <cellStyle name="20% - Акцент1 5 5" xfId="923"/>
    <cellStyle name="20% - Акцент1 5 5 2" xfId="924"/>
    <cellStyle name="20% - Акцент1 5 5 2 2" xfId="925"/>
    <cellStyle name="20% - Акцент1 5 5 2 2 2" xfId="926"/>
    <cellStyle name="20% - Акцент1 5 5 2 3" xfId="927"/>
    <cellStyle name="20% - Акцент1 5 5 3" xfId="928"/>
    <cellStyle name="20% - Акцент1 5 5 3 2" xfId="929"/>
    <cellStyle name="20% - Акцент1 5 5 3 2 2" xfId="930"/>
    <cellStyle name="20% - Акцент1 5 5 3 3" xfId="931"/>
    <cellStyle name="20% - Акцент1 5 5 4" xfId="932"/>
    <cellStyle name="20% - Акцент1 5 5 4 2" xfId="933"/>
    <cellStyle name="20% - Акцент1 5 5 5" xfId="934"/>
    <cellStyle name="20% - Акцент1 5 6" xfId="935"/>
    <cellStyle name="20% - Акцент1 5 6 2" xfId="936"/>
    <cellStyle name="20% - Акцент1 5 6 2 2" xfId="937"/>
    <cellStyle name="20% - Акцент1 5 6 3" xfId="938"/>
    <cellStyle name="20% - Акцент1 5 7" xfId="939"/>
    <cellStyle name="20% - Акцент1 5 7 2" xfId="940"/>
    <cellStyle name="20% - Акцент1 5 7 2 2" xfId="941"/>
    <cellStyle name="20% - Акцент1 5 7 3" xfId="942"/>
    <cellStyle name="20% - Акцент1 5 8" xfId="943"/>
    <cellStyle name="20% - Акцент1 5 8 2" xfId="944"/>
    <cellStyle name="20% - Акцент1 5 9" xfId="945"/>
    <cellStyle name="20% - Акцент1 50" xfId="946"/>
    <cellStyle name="20% - Акцент1 50 2" xfId="947"/>
    <cellStyle name="20% - Акцент1 50 2 2" xfId="948"/>
    <cellStyle name="20% - Акцент1 50 2 2 2" xfId="949"/>
    <cellStyle name="20% - Акцент1 50 2 3" xfId="950"/>
    <cellStyle name="20% - Акцент1 50 3" xfId="951"/>
    <cellStyle name="20% - Акцент1 50 3 2" xfId="952"/>
    <cellStyle name="20% - Акцент1 50 3 2 2" xfId="953"/>
    <cellStyle name="20% - Акцент1 50 3 3" xfId="954"/>
    <cellStyle name="20% - Акцент1 50 4" xfId="955"/>
    <cellStyle name="20% - Акцент1 50 4 2" xfId="956"/>
    <cellStyle name="20% - Акцент1 50 5" xfId="957"/>
    <cellStyle name="20% - Акцент1 51" xfId="958"/>
    <cellStyle name="20% - Акцент1 51 2" xfId="959"/>
    <cellStyle name="20% - Акцент1 51 2 2" xfId="960"/>
    <cellStyle name="20% - Акцент1 51 2 2 2" xfId="961"/>
    <cellStyle name="20% - Акцент1 51 2 3" xfId="962"/>
    <cellStyle name="20% - Акцент1 51 3" xfId="963"/>
    <cellStyle name="20% - Акцент1 51 3 2" xfId="964"/>
    <cellStyle name="20% - Акцент1 51 3 2 2" xfId="965"/>
    <cellStyle name="20% - Акцент1 51 3 3" xfId="966"/>
    <cellStyle name="20% - Акцент1 51 4" xfId="967"/>
    <cellStyle name="20% - Акцент1 51 4 2" xfId="968"/>
    <cellStyle name="20% - Акцент1 51 5" xfId="969"/>
    <cellStyle name="20% - Акцент1 52" xfId="970"/>
    <cellStyle name="20% - Акцент1 52 2" xfId="971"/>
    <cellStyle name="20% - Акцент1 52 2 2" xfId="972"/>
    <cellStyle name="20% - Акцент1 52 2 2 2" xfId="973"/>
    <cellStyle name="20% - Акцент1 52 2 3" xfId="974"/>
    <cellStyle name="20% - Акцент1 52 3" xfId="975"/>
    <cellStyle name="20% - Акцент1 52 3 2" xfId="976"/>
    <cellStyle name="20% - Акцент1 52 3 2 2" xfId="977"/>
    <cellStyle name="20% - Акцент1 52 3 3" xfId="978"/>
    <cellStyle name="20% - Акцент1 52 4" xfId="979"/>
    <cellStyle name="20% - Акцент1 52 4 2" xfId="980"/>
    <cellStyle name="20% - Акцент1 52 5" xfId="981"/>
    <cellStyle name="20% - Акцент1 53" xfId="982"/>
    <cellStyle name="20% - Акцент1 53 2" xfId="983"/>
    <cellStyle name="20% - Акцент1 53 2 2" xfId="984"/>
    <cellStyle name="20% - Акцент1 53 2 2 2" xfId="985"/>
    <cellStyle name="20% - Акцент1 53 2 3" xfId="986"/>
    <cellStyle name="20% - Акцент1 53 3" xfId="987"/>
    <cellStyle name="20% - Акцент1 53 3 2" xfId="988"/>
    <cellStyle name="20% - Акцент1 53 3 2 2" xfId="989"/>
    <cellStyle name="20% - Акцент1 53 3 3" xfId="990"/>
    <cellStyle name="20% - Акцент1 53 4" xfId="991"/>
    <cellStyle name="20% - Акцент1 53 4 2" xfId="992"/>
    <cellStyle name="20% - Акцент1 53 5" xfId="993"/>
    <cellStyle name="20% - Акцент1 54" xfId="994"/>
    <cellStyle name="20% - Акцент1 54 2" xfId="995"/>
    <cellStyle name="20% - Акцент1 54 2 2" xfId="996"/>
    <cellStyle name="20% - Акцент1 54 2 2 2" xfId="997"/>
    <cellStyle name="20% - Акцент1 54 2 3" xfId="998"/>
    <cellStyle name="20% - Акцент1 54 3" xfId="999"/>
    <cellStyle name="20% - Акцент1 54 3 2" xfId="1000"/>
    <cellStyle name="20% - Акцент1 54 3 2 2" xfId="1001"/>
    <cellStyle name="20% - Акцент1 54 3 3" xfId="1002"/>
    <cellStyle name="20% - Акцент1 54 4" xfId="1003"/>
    <cellStyle name="20% - Акцент1 54 4 2" xfId="1004"/>
    <cellStyle name="20% - Акцент1 54 5" xfId="1005"/>
    <cellStyle name="20% - Акцент1 55" xfId="1006"/>
    <cellStyle name="20% - Акцент1 55 2" xfId="1007"/>
    <cellStyle name="20% - Акцент1 55 2 2" xfId="1008"/>
    <cellStyle name="20% - Акцент1 55 2 2 2" xfId="1009"/>
    <cellStyle name="20% - Акцент1 55 2 3" xfId="1010"/>
    <cellStyle name="20% - Акцент1 55 3" xfId="1011"/>
    <cellStyle name="20% - Акцент1 55 3 2" xfId="1012"/>
    <cellStyle name="20% - Акцент1 55 3 2 2" xfId="1013"/>
    <cellStyle name="20% - Акцент1 55 3 3" xfId="1014"/>
    <cellStyle name="20% - Акцент1 55 4" xfId="1015"/>
    <cellStyle name="20% - Акцент1 55 4 2" xfId="1016"/>
    <cellStyle name="20% - Акцент1 55 5" xfId="1017"/>
    <cellStyle name="20% - Акцент1 56" xfId="1018"/>
    <cellStyle name="20% - Акцент1 56 2" xfId="1019"/>
    <cellStyle name="20% - Акцент1 56 2 2" xfId="1020"/>
    <cellStyle name="20% - Акцент1 56 2 2 2" xfId="1021"/>
    <cellStyle name="20% - Акцент1 56 2 3" xfId="1022"/>
    <cellStyle name="20% - Акцент1 56 3" xfId="1023"/>
    <cellStyle name="20% - Акцент1 56 3 2" xfId="1024"/>
    <cellStyle name="20% - Акцент1 56 3 2 2" xfId="1025"/>
    <cellStyle name="20% - Акцент1 56 3 3" xfId="1026"/>
    <cellStyle name="20% - Акцент1 56 4" xfId="1027"/>
    <cellStyle name="20% - Акцент1 56 4 2" xfId="1028"/>
    <cellStyle name="20% - Акцент1 56 5" xfId="1029"/>
    <cellStyle name="20% - Акцент1 57" xfId="1030"/>
    <cellStyle name="20% - Акцент1 57 2" xfId="1031"/>
    <cellStyle name="20% - Акцент1 57 2 2" xfId="1032"/>
    <cellStyle name="20% - Акцент1 57 2 2 2" xfId="1033"/>
    <cellStyle name="20% - Акцент1 57 2 3" xfId="1034"/>
    <cellStyle name="20% - Акцент1 57 3" xfId="1035"/>
    <cellStyle name="20% - Акцент1 57 3 2" xfId="1036"/>
    <cellStyle name="20% - Акцент1 57 3 2 2" xfId="1037"/>
    <cellStyle name="20% - Акцент1 57 3 3" xfId="1038"/>
    <cellStyle name="20% - Акцент1 57 4" xfId="1039"/>
    <cellStyle name="20% - Акцент1 57 4 2" xfId="1040"/>
    <cellStyle name="20% - Акцент1 57 5" xfId="1041"/>
    <cellStyle name="20% - Акцент1 58" xfId="1042"/>
    <cellStyle name="20% - Акцент1 58 2" xfId="1043"/>
    <cellStyle name="20% - Акцент1 58 2 2" xfId="1044"/>
    <cellStyle name="20% - Акцент1 58 2 2 2" xfId="1045"/>
    <cellStyle name="20% - Акцент1 58 2 3" xfId="1046"/>
    <cellStyle name="20% - Акцент1 58 3" xfId="1047"/>
    <cellStyle name="20% - Акцент1 58 3 2" xfId="1048"/>
    <cellStyle name="20% - Акцент1 58 3 2 2" xfId="1049"/>
    <cellStyle name="20% - Акцент1 58 3 3" xfId="1050"/>
    <cellStyle name="20% - Акцент1 58 4" xfId="1051"/>
    <cellStyle name="20% - Акцент1 58 4 2" xfId="1052"/>
    <cellStyle name="20% - Акцент1 58 5" xfId="1053"/>
    <cellStyle name="20% - Акцент1 59" xfId="1054"/>
    <cellStyle name="20% - Акцент1 59 2" xfId="1055"/>
    <cellStyle name="20% - Акцент1 59 2 2" xfId="1056"/>
    <cellStyle name="20% - Акцент1 59 2 2 2" xfId="1057"/>
    <cellStyle name="20% - Акцент1 59 2 3" xfId="1058"/>
    <cellStyle name="20% - Акцент1 59 3" xfId="1059"/>
    <cellStyle name="20% - Акцент1 59 3 2" xfId="1060"/>
    <cellStyle name="20% - Акцент1 59 3 2 2" xfId="1061"/>
    <cellStyle name="20% - Акцент1 59 3 3" xfId="1062"/>
    <cellStyle name="20% - Акцент1 59 4" xfId="1063"/>
    <cellStyle name="20% - Акцент1 59 4 2" xfId="1064"/>
    <cellStyle name="20% - Акцент1 59 5" xfId="1065"/>
    <cellStyle name="20% - Акцент1 6" xfId="1066"/>
    <cellStyle name="20% - Акцент1 6 2" xfId="1067"/>
    <cellStyle name="20% - Акцент1 6 2 2" xfId="1068"/>
    <cellStyle name="20% - Акцент1 6 2 2 2" xfId="1069"/>
    <cellStyle name="20% - Акцент1 6 2 2 2 2" xfId="1070"/>
    <cellStyle name="20% - Акцент1 6 2 2 3" xfId="1071"/>
    <cellStyle name="20% - Акцент1 6 2 3" xfId="1072"/>
    <cellStyle name="20% - Акцент1 6 2 3 2" xfId="1073"/>
    <cellStyle name="20% - Акцент1 6 2 3 2 2" xfId="1074"/>
    <cellStyle name="20% - Акцент1 6 2 3 3" xfId="1075"/>
    <cellStyle name="20% - Акцент1 6 2 4" xfId="1076"/>
    <cellStyle name="20% - Акцент1 6 2 4 2" xfId="1077"/>
    <cellStyle name="20% - Акцент1 6 2 5" xfId="1078"/>
    <cellStyle name="20% - Акцент1 6 3" xfId="1079"/>
    <cellStyle name="20% - Акцент1 6 3 2" xfId="1080"/>
    <cellStyle name="20% - Акцент1 6 3 2 2" xfId="1081"/>
    <cellStyle name="20% - Акцент1 6 3 2 2 2" xfId="1082"/>
    <cellStyle name="20% - Акцент1 6 3 2 3" xfId="1083"/>
    <cellStyle name="20% - Акцент1 6 3 3" xfId="1084"/>
    <cellStyle name="20% - Акцент1 6 3 3 2" xfId="1085"/>
    <cellStyle name="20% - Акцент1 6 3 3 2 2" xfId="1086"/>
    <cellStyle name="20% - Акцент1 6 3 3 3" xfId="1087"/>
    <cellStyle name="20% - Акцент1 6 3 4" xfId="1088"/>
    <cellStyle name="20% - Акцент1 6 3 4 2" xfId="1089"/>
    <cellStyle name="20% - Акцент1 6 3 5" xfId="1090"/>
    <cellStyle name="20% - Акцент1 6 4" xfId="1091"/>
    <cellStyle name="20% - Акцент1 6 4 2" xfId="1092"/>
    <cellStyle name="20% - Акцент1 6 4 2 2" xfId="1093"/>
    <cellStyle name="20% - Акцент1 6 4 2 2 2" xfId="1094"/>
    <cellStyle name="20% - Акцент1 6 4 2 3" xfId="1095"/>
    <cellStyle name="20% - Акцент1 6 4 3" xfId="1096"/>
    <cellStyle name="20% - Акцент1 6 4 3 2" xfId="1097"/>
    <cellStyle name="20% - Акцент1 6 4 3 2 2" xfId="1098"/>
    <cellStyle name="20% - Акцент1 6 4 3 3" xfId="1099"/>
    <cellStyle name="20% - Акцент1 6 4 4" xfId="1100"/>
    <cellStyle name="20% - Акцент1 6 4 4 2" xfId="1101"/>
    <cellStyle name="20% - Акцент1 6 4 5" xfId="1102"/>
    <cellStyle name="20% - Акцент1 6 5" xfId="1103"/>
    <cellStyle name="20% - Акцент1 6 5 2" xfId="1104"/>
    <cellStyle name="20% - Акцент1 6 5 2 2" xfId="1105"/>
    <cellStyle name="20% - Акцент1 6 5 2 2 2" xfId="1106"/>
    <cellStyle name="20% - Акцент1 6 5 2 3" xfId="1107"/>
    <cellStyle name="20% - Акцент1 6 5 3" xfId="1108"/>
    <cellStyle name="20% - Акцент1 6 5 3 2" xfId="1109"/>
    <cellStyle name="20% - Акцент1 6 5 3 2 2" xfId="1110"/>
    <cellStyle name="20% - Акцент1 6 5 3 3" xfId="1111"/>
    <cellStyle name="20% - Акцент1 6 5 4" xfId="1112"/>
    <cellStyle name="20% - Акцент1 6 5 4 2" xfId="1113"/>
    <cellStyle name="20% - Акцент1 6 5 5" xfId="1114"/>
    <cellStyle name="20% - Акцент1 6 6" xfId="1115"/>
    <cellStyle name="20% - Акцент1 6 6 2" xfId="1116"/>
    <cellStyle name="20% - Акцент1 6 6 2 2" xfId="1117"/>
    <cellStyle name="20% - Акцент1 6 6 3" xfId="1118"/>
    <cellStyle name="20% - Акцент1 6 7" xfId="1119"/>
    <cellStyle name="20% - Акцент1 6 7 2" xfId="1120"/>
    <cellStyle name="20% - Акцент1 6 7 2 2" xfId="1121"/>
    <cellStyle name="20% - Акцент1 6 7 3" xfId="1122"/>
    <cellStyle name="20% - Акцент1 6 8" xfId="1123"/>
    <cellStyle name="20% - Акцент1 6 8 2" xfId="1124"/>
    <cellStyle name="20% - Акцент1 6 9" xfId="1125"/>
    <cellStyle name="20% - Акцент1 60" xfId="1126"/>
    <cellStyle name="20% - Акцент1 60 2" xfId="1127"/>
    <cellStyle name="20% - Акцент1 60 2 2" xfId="1128"/>
    <cellStyle name="20% - Акцент1 60 2 2 2" xfId="1129"/>
    <cellStyle name="20% - Акцент1 60 2 3" xfId="1130"/>
    <cellStyle name="20% - Акцент1 60 3" xfId="1131"/>
    <cellStyle name="20% - Акцент1 60 3 2" xfId="1132"/>
    <cellStyle name="20% - Акцент1 60 3 2 2" xfId="1133"/>
    <cellStyle name="20% - Акцент1 60 3 3" xfId="1134"/>
    <cellStyle name="20% - Акцент1 60 4" xfId="1135"/>
    <cellStyle name="20% - Акцент1 60 4 2" xfId="1136"/>
    <cellStyle name="20% - Акцент1 60 5" xfId="1137"/>
    <cellStyle name="20% - Акцент1 61" xfId="1138"/>
    <cellStyle name="20% - Акцент1 61 2" xfId="1139"/>
    <cellStyle name="20% - Акцент1 61 2 2" xfId="1140"/>
    <cellStyle name="20% - Акцент1 61 2 2 2" xfId="1141"/>
    <cellStyle name="20% - Акцент1 61 2 3" xfId="1142"/>
    <cellStyle name="20% - Акцент1 61 3" xfId="1143"/>
    <cellStyle name="20% - Акцент1 61 3 2" xfId="1144"/>
    <cellStyle name="20% - Акцент1 61 3 2 2" xfId="1145"/>
    <cellStyle name="20% - Акцент1 61 3 3" xfId="1146"/>
    <cellStyle name="20% - Акцент1 61 4" xfId="1147"/>
    <cellStyle name="20% - Акцент1 61 4 2" xfId="1148"/>
    <cellStyle name="20% - Акцент1 61 5" xfId="1149"/>
    <cellStyle name="20% - Акцент1 62" xfId="1150"/>
    <cellStyle name="20% - Акцент1 62 2" xfId="1151"/>
    <cellStyle name="20% - Акцент1 62 2 2" xfId="1152"/>
    <cellStyle name="20% - Акцент1 62 2 2 2" xfId="1153"/>
    <cellStyle name="20% - Акцент1 62 2 3" xfId="1154"/>
    <cellStyle name="20% - Акцент1 62 3" xfId="1155"/>
    <cellStyle name="20% - Акцент1 62 3 2" xfId="1156"/>
    <cellStyle name="20% - Акцент1 62 3 2 2" xfId="1157"/>
    <cellStyle name="20% - Акцент1 62 3 3" xfId="1158"/>
    <cellStyle name="20% - Акцент1 62 4" xfId="1159"/>
    <cellStyle name="20% - Акцент1 62 4 2" xfId="1160"/>
    <cellStyle name="20% - Акцент1 62 5" xfId="1161"/>
    <cellStyle name="20% - Акцент1 63" xfId="1162"/>
    <cellStyle name="20% - Акцент1 63 2" xfId="1163"/>
    <cellStyle name="20% - Акцент1 63 2 2" xfId="1164"/>
    <cellStyle name="20% - Акцент1 63 2 2 2" xfId="1165"/>
    <cellStyle name="20% - Акцент1 63 2 3" xfId="1166"/>
    <cellStyle name="20% - Акцент1 63 3" xfId="1167"/>
    <cellStyle name="20% - Акцент1 63 3 2" xfId="1168"/>
    <cellStyle name="20% - Акцент1 63 3 2 2" xfId="1169"/>
    <cellStyle name="20% - Акцент1 63 3 3" xfId="1170"/>
    <cellStyle name="20% - Акцент1 63 4" xfId="1171"/>
    <cellStyle name="20% - Акцент1 63 4 2" xfId="1172"/>
    <cellStyle name="20% - Акцент1 63 5" xfId="1173"/>
    <cellStyle name="20% - Акцент1 64" xfId="1174"/>
    <cellStyle name="20% - Акцент1 64 2" xfId="1175"/>
    <cellStyle name="20% - Акцент1 64 2 2" xfId="1176"/>
    <cellStyle name="20% - Акцент1 64 2 2 2" xfId="1177"/>
    <cellStyle name="20% - Акцент1 64 2 3" xfId="1178"/>
    <cellStyle name="20% - Акцент1 64 3" xfId="1179"/>
    <cellStyle name="20% - Акцент1 64 3 2" xfId="1180"/>
    <cellStyle name="20% - Акцент1 64 3 2 2" xfId="1181"/>
    <cellStyle name="20% - Акцент1 64 3 3" xfId="1182"/>
    <cellStyle name="20% - Акцент1 64 4" xfId="1183"/>
    <cellStyle name="20% - Акцент1 64 4 2" xfId="1184"/>
    <cellStyle name="20% - Акцент1 64 5" xfId="1185"/>
    <cellStyle name="20% - Акцент1 65" xfId="1186"/>
    <cellStyle name="20% - Акцент1 65 2" xfId="1187"/>
    <cellStyle name="20% - Акцент1 65 2 2" xfId="1188"/>
    <cellStyle name="20% - Акцент1 65 2 2 2" xfId="1189"/>
    <cellStyle name="20% - Акцент1 65 2 3" xfId="1190"/>
    <cellStyle name="20% - Акцент1 65 3" xfId="1191"/>
    <cellStyle name="20% - Акцент1 65 3 2" xfId="1192"/>
    <cellStyle name="20% - Акцент1 65 3 2 2" xfId="1193"/>
    <cellStyle name="20% - Акцент1 65 3 3" xfId="1194"/>
    <cellStyle name="20% - Акцент1 65 4" xfId="1195"/>
    <cellStyle name="20% - Акцент1 65 4 2" xfId="1196"/>
    <cellStyle name="20% - Акцент1 65 5" xfId="1197"/>
    <cellStyle name="20% - Акцент1 66" xfId="1198"/>
    <cellStyle name="20% - Акцент1 66 2" xfId="1199"/>
    <cellStyle name="20% - Акцент1 66 2 2" xfId="1200"/>
    <cellStyle name="20% - Акцент1 66 2 2 2" xfId="1201"/>
    <cellStyle name="20% - Акцент1 66 2 3" xfId="1202"/>
    <cellStyle name="20% - Акцент1 66 3" xfId="1203"/>
    <cellStyle name="20% - Акцент1 66 3 2" xfId="1204"/>
    <cellStyle name="20% - Акцент1 66 3 2 2" xfId="1205"/>
    <cellStyle name="20% - Акцент1 66 3 3" xfId="1206"/>
    <cellStyle name="20% - Акцент1 66 4" xfId="1207"/>
    <cellStyle name="20% - Акцент1 66 4 2" xfId="1208"/>
    <cellStyle name="20% - Акцент1 66 5" xfId="1209"/>
    <cellStyle name="20% - Акцент1 67" xfId="1210"/>
    <cellStyle name="20% - Акцент1 67 2" xfId="1211"/>
    <cellStyle name="20% - Акцент1 67 2 2" xfId="1212"/>
    <cellStyle name="20% - Акцент1 67 2 2 2" xfId="1213"/>
    <cellStyle name="20% - Акцент1 67 2 3" xfId="1214"/>
    <cellStyle name="20% - Акцент1 67 3" xfId="1215"/>
    <cellStyle name="20% - Акцент1 67 3 2" xfId="1216"/>
    <cellStyle name="20% - Акцент1 67 3 2 2" xfId="1217"/>
    <cellStyle name="20% - Акцент1 67 3 3" xfId="1218"/>
    <cellStyle name="20% - Акцент1 67 4" xfId="1219"/>
    <cellStyle name="20% - Акцент1 67 4 2" xfId="1220"/>
    <cellStyle name="20% - Акцент1 67 5" xfId="1221"/>
    <cellStyle name="20% - Акцент1 68" xfId="1222"/>
    <cellStyle name="20% - Акцент1 68 2" xfId="1223"/>
    <cellStyle name="20% - Акцент1 68 2 2" xfId="1224"/>
    <cellStyle name="20% - Акцент1 68 2 2 2" xfId="1225"/>
    <cellStyle name="20% - Акцент1 68 2 3" xfId="1226"/>
    <cellStyle name="20% - Акцент1 68 3" xfId="1227"/>
    <cellStyle name="20% - Акцент1 68 3 2" xfId="1228"/>
    <cellStyle name="20% - Акцент1 68 3 2 2" xfId="1229"/>
    <cellStyle name="20% - Акцент1 68 3 3" xfId="1230"/>
    <cellStyle name="20% - Акцент1 68 4" xfId="1231"/>
    <cellStyle name="20% - Акцент1 68 4 2" xfId="1232"/>
    <cellStyle name="20% - Акцент1 68 5" xfId="1233"/>
    <cellStyle name="20% - Акцент1 69" xfId="1234"/>
    <cellStyle name="20% - Акцент1 69 2" xfId="1235"/>
    <cellStyle name="20% - Акцент1 69 2 2" xfId="1236"/>
    <cellStyle name="20% - Акцент1 69 2 2 2" xfId="1237"/>
    <cellStyle name="20% - Акцент1 69 2 3" xfId="1238"/>
    <cellStyle name="20% - Акцент1 69 3" xfId="1239"/>
    <cellStyle name="20% - Акцент1 69 3 2" xfId="1240"/>
    <cellStyle name="20% - Акцент1 69 3 2 2" xfId="1241"/>
    <cellStyle name="20% - Акцент1 69 3 3" xfId="1242"/>
    <cellStyle name="20% - Акцент1 69 4" xfId="1243"/>
    <cellStyle name="20% - Акцент1 69 4 2" xfId="1244"/>
    <cellStyle name="20% - Акцент1 69 5" xfId="1245"/>
    <cellStyle name="20% - Акцент1 7" xfId="1246"/>
    <cellStyle name="20% - Акцент1 7 2" xfId="1247"/>
    <cellStyle name="20% - Акцент1 7 2 2" xfId="1248"/>
    <cellStyle name="20% - Акцент1 7 2 2 2" xfId="1249"/>
    <cellStyle name="20% - Акцент1 7 2 2 2 2" xfId="1250"/>
    <cellStyle name="20% - Акцент1 7 2 2 3" xfId="1251"/>
    <cellStyle name="20% - Акцент1 7 2 3" xfId="1252"/>
    <cellStyle name="20% - Акцент1 7 2 3 2" xfId="1253"/>
    <cellStyle name="20% - Акцент1 7 2 3 2 2" xfId="1254"/>
    <cellStyle name="20% - Акцент1 7 2 3 3" xfId="1255"/>
    <cellStyle name="20% - Акцент1 7 2 4" xfId="1256"/>
    <cellStyle name="20% - Акцент1 7 2 4 2" xfId="1257"/>
    <cellStyle name="20% - Акцент1 7 2 5" xfId="1258"/>
    <cellStyle name="20% - Акцент1 7 3" xfId="1259"/>
    <cellStyle name="20% - Акцент1 7 3 2" xfId="1260"/>
    <cellStyle name="20% - Акцент1 7 3 2 2" xfId="1261"/>
    <cellStyle name="20% - Акцент1 7 3 2 2 2" xfId="1262"/>
    <cellStyle name="20% - Акцент1 7 3 2 3" xfId="1263"/>
    <cellStyle name="20% - Акцент1 7 3 3" xfId="1264"/>
    <cellStyle name="20% - Акцент1 7 3 3 2" xfId="1265"/>
    <cellStyle name="20% - Акцент1 7 3 3 2 2" xfId="1266"/>
    <cellStyle name="20% - Акцент1 7 3 3 3" xfId="1267"/>
    <cellStyle name="20% - Акцент1 7 3 4" xfId="1268"/>
    <cellStyle name="20% - Акцент1 7 3 4 2" xfId="1269"/>
    <cellStyle name="20% - Акцент1 7 3 5" xfId="1270"/>
    <cellStyle name="20% - Акцент1 7 4" xfId="1271"/>
    <cellStyle name="20% - Акцент1 7 4 2" xfId="1272"/>
    <cellStyle name="20% - Акцент1 7 4 2 2" xfId="1273"/>
    <cellStyle name="20% - Акцент1 7 4 2 2 2" xfId="1274"/>
    <cellStyle name="20% - Акцент1 7 4 2 3" xfId="1275"/>
    <cellStyle name="20% - Акцент1 7 4 3" xfId="1276"/>
    <cellStyle name="20% - Акцент1 7 4 3 2" xfId="1277"/>
    <cellStyle name="20% - Акцент1 7 4 3 2 2" xfId="1278"/>
    <cellStyle name="20% - Акцент1 7 4 3 3" xfId="1279"/>
    <cellStyle name="20% - Акцент1 7 4 4" xfId="1280"/>
    <cellStyle name="20% - Акцент1 7 4 4 2" xfId="1281"/>
    <cellStyle name="20% - Акцент1 7 4 5" xfId="1282"/>
    <cellStyle name="20% - Акцент1 7 5" xfId="1283"/>
    <cellStyle name="20% - Акцент1 7 5 2" xfId="1284"/>
    <cellStyle name="20% - Акцент1 7 5 2 2" xfId="1285"/>
    <cellStyle name="20% - Акцент1 7 5 2 2 2" xfId="1286"/>
    <cellStyle name="20% - Акцент1 7 5 2 3" xfId="1287"/>
    <cellStyle name="20% - Акцент1 7 5 3" xfId="1288"/>
    <cellStyle name="20% - Акцент1 7 5 3 2" xfId="1289"/>
    <cellStyle name="20% - Акцент1 7 5 3 2 2" xfId="1290"/>
    <cellStyle name="20% - Акцент1 7 5 3 3" xfId="1291"/>
    <cellStyle name="20% - Акцент1 7 5 4" xfId="1292"/>
    <cellStyle name="20% - Акцент1 7 5 4 2" xfId="1293"/>
    <cellStyle name="20% - Акцент1 7 5 5" xfId="1294"/>
    <cellStyle name="20% - Акцент1 7 6" xfId="1295"/>
    <cellStyle name="20% - Акцент1 7 6 2" xfId="1296"/>
    <cellStyle name="20% - Акцент1 7 6 2 2" xfId="1297"/>
    <cellStyle name="20% - Акцент1 7 6 3" xfId="1298"/>
    <cellStyle name="20% - Акцент1 7 7" xfId="1299"/>
    <cellStyle name="20% - Акцент1 7 7 2" xfId="1300"/>
    <cellStyle name="20% - Акцент1 7 7 2 2" xfId="1301"/>
    <cellStyle name="20% - Акцент1 7 7 3" xfId="1302"/>
    <cellStyle name="20% - Акцент1 7 8" xfId="1303"/>
    <cellStyle name="20% - Акцент1 7 8 2" xfId="1304"/>
    <cellStyle name="20% - Акцент1 7 9" xfId="1305"/>
    <cellStyle name="20% - Акцент1 70" xfId="1306"/>
    <cellStyle name="20% - Акцент1 70 2" xfId="1307"/>
    <cellStyle name="20% - Акцент1 70 2 2" xfId="1308"/>
    <cellStyle name="20% - Акцент1 70 2 2 2" xfId="1309"/>
    <cellStyle name="20% - Акцент1 70 2 3" xfId="1310"/>
    <cellStyle name="20% - Акцент1 70 3" xfId="1311"/>
    <cellStyle name="20% - Акцент1 70 3 2" xfId="1312"/>
    <cellStyle name="20% - Акцент1 70 3 2 2" xfId="1313"/>
    <cellStyle name="20% - Акцент1 70 3 3" xfId="1314"/>
    <cellStyle name="20% - Акцент1 70 4" xfId="1315"/>
    <cellStyle name="20% - Акцент1 70 4 2" xfId="1316"/>
    <cellStyle name="20% - Акцент1 70 5" xfId="1317"/>
    <cellStyle name="20% - Акцент1 71" xfId="1318"/>
    <cellStyle name="20% - Акцент1 71 2" xfId="1319"/>
    <cellStyle name="20% - Акцент1 71 2 2" xfId="1320"/>
    <cellStyle name="20% - Акцент1 71 2 2 2" xfId="1321"/>
    <cellStyle name="20% - Акцент1 71 2 3" xfId="1322"/>
    <cellStyle name="20% - Акцент1 71 3" xfId="1323"/>
    <cellStyle name="20% - Акцент1 71 3 2" xfId="1324"/>
    <cellStyle name="20% - Акцент1 71 3 2 2" xfId="1325"/>
    <cellStyle name="20% - Акцент1 71 3 3" xfId="1326"/>
    <cellStyle name="20% - Акцент1 71 4" xfId="1327"/>
    <cellStyle name="20% - Акцент1 71 4 2" xfId="1328"/>
    <cellStyle name="20% - Акцент1 71 5" xfId="1329"/>
    <cellStyle name="20% - Акцент1 72" xfId="1330"/>
    <cellStyle name="20% - Акцент1 72 2" xfId="1331"/>
    <cellStyle name="20% - Акцент1 72 2 2" xfId="1332"/>
    <cellStyle name="20% - Акцент1 72 2 2 2" xfId="1333"/>
    <cellStyle name="20% - Акцент1 72 2 3" xfId="1334"/>
    <cellStyle name="20% - Акцент1 72 3" xfId="1335"/>
    <cellStyle name="20% - Акцент1 72 3 2" xfId="1336"/>
    <cellStyle name="20% - Акцент1 72 3 2 2" xfId="1337"/>
    <cellStyle name="20% - Акцент1 72 3 3" xfId="1338"/>
    <cellStyle name="20% - Акцент1 72 4" xfId="1339"/>
    <cellStyle name="20% - Акцент1 72 4 2" xfId="1340"/>
    <cellStyle name="20% - Акцент1 72 5" xfId="1341"/>
    <cellStyle name="20% - Акцент1 73" xfId="1342"/>
    <cellStyle name="20% - Акцент1 73 2" xfId="1343"/>
    <cellStyle name="20% - Акцент1 73 2 2" xfId="1344"/>
    <cellStyle name="20% - Акцент1 73 2 2 2" xfId="1345"/>
    <cellStyle name="20% - Акцент1 73 2 3" xfId="1346"/>
    <cellStyle name="20% - Акцент1 73 3" xfId="1347"/>
    <cellStyle name="20% - Акцент1 73 3 2" xfId="1348"/>
    <cellStyle name="20% - Акцент1 73 3 2 2" xfId="1349"/>
    <cellStyle name="20% - Акцент1 73 3 3" xfId="1350"/>
    <cellStyle name="20% - Акцент1 73 4" xfId="1351"/>
    <cellStyle name="20% - Акцент1 73 4 2" xfId="1352"/>
    <cellStyle name="20% - Акцент1 73 5" xfId="1353"/>
    <cellStyle name="20% - Акцент1 74" xfId="1354"/>
    <cellStyle name="20% - Акцент1 74 2" xfId="1355"/>
    <cellStyle name="20% - Акцент1 74 2 2" xfId="1356"/>
    <cellStyle name="20% - Акцент1 74 2 2 2" xfId="1357"/>
    <cellStyle name="20% - Акцент1 74 2 3" xfId="1358"/>
    <cellStyle name="20% - Акцент1 74 3" xfId="1359"/>
    <cellStyle name="20% - Акцент1 74 3 2" xfId="1360"/>
    <cellStyle name="20% - Акцент1 74 3 2 2" xfId="1361"/>
    <cellStyle name="20% - Акцент1 74 3 3" xfId="1362"/>
    <cellStyle name="20% - Акцент1 74 4" xfId="1363"/>
    <cellStyle name="20% - Акцент1 74 4 2" xfId="1364"/>
    <cellStyle name="20% - Акцент1 74 5" xfId="1365"/>
    <cellStyle name="20% - Акцент1 75" xfId="1366"/>
    <cellStyle name="20% - Акцент1 75 2" xfId="1367"/>
    <cellStyle name="20% - Акцент1 75 2 2" xfId="1368"/>
    <cellStyle name="20% - Акцент1 75 2 2 2" xfId="1369"/>
    <cellStyle name="20% - Акцент1 75 2 3" xfId="1370"/>
    <cellStyle name="20% - Акцент1 75 3" xfId="1371"/>
    <cellStyle name="20% - Акцент1 75 3 2" xfId="1372"/>
    <cellStyle name="20% - Акцент1 75 3 2 2" xfId="1373"/>
    <cellStyle name="20% - Акцент1 75 3 3" xfId="1374"/>
    <cellStyle name="20% - Акцент1 75 4" xfId="1375"/>
    <cellStyle name="20% - Акцент1 75 4 2" xfId="1376"/>
    <cellStyle name="20% - Акцент1 75 5" xfId="1377"/>
    <cellStyle name="20% - Акцент1 76" xfId="1378"/>
    <cellStyle name="20% - Акцент1 76 2" xfId="1379"/>
    <cellStyle name="20% - Акцент1 76 2 2" xfId="1380"/>
    <cellStyle name="20% - Акцент1 76 2 2 2" xfId="1381"/>
    <cellStyle name="20% - Акцент1 76 2 3" xfId="1382"/>
    <cellStyle name="20% - Акцент1 76 3" xfId="1383"/>
    <cellStyle name="20% - Акцент1 76 3 2" xfId="1384"/>
    <cellStyle name="20% - Акцент1 76 3 2 2" xfId="1385"/>
    <cellStyle name="20% - Акцент1 76 3 3" xfId="1386"/>
    <cellStyle name="20% - Акцент1 76 4" xfId="1387"/>
    <cellStyle name="20% - Акцент1 76 4 2" xfId="1388"/>
    <cellStyle name="20% - Акцент1 76 5" xfId="1389"/>
    <cellStyle name="20% - Акцент1 77" xfId="1390"/>
    <cellStyle name="20% - Акцент1 77 2" xfId="1391"/>
    <cellStyle name="20% - Акцент1 77 2 2" xfId="1392"/>
    <cellStyle name="20% - Акцент1 77 2 2 2" xfId="1393"/>
    <cellStyle name="20% - Акцент1 77 2 3" xfId="1394"/>
    <cellStyle name="20% - Акцент1 77 3" xfId="1395"/>
    <cellStyle name="20% - Акцент1 77 3 2" xfId="1396"/>
    <cellStyle name="20% - Акцент1 77 3 2 2" xfId="1397"/>
    <cellStyle name="20% - Акцент1 77 3 3" xfId="1398"/>
    <cellStyle name="20% - Акцент1 77 4" xfId="1399"/>
    <cellStyle name="20% - Акцент1 77 4 2" xfId="1400"/>
    <cellStyle name="20% - Акцент1 77 5" xfId="1401"/>
    <cellStyle name="20% - Акцент1 78" xfId="1402"/>
    <cellStyle name="20% - Акцент1 78 2" xfId="1403"/>
    <cellStyle name="20% - Акцент1 78 2 2" xfId="1404"/>
    <cellStyle name="20% - Акцент1 78 2 2 2" xfId="1405"/>
    <cellStyle name="20% - Акцент1 78 2 3" xfId="1406"/>
    <cellStyle name="20% - Акцент1 78 3" xfId="1407"/>
    <cellStyle name="20% - Акцент1 78 3 2" xfId="1408"/>
    <cellStyle name="20% - Акцент1 78 3 2 2" xfId="1409"/>
    <cellStyle name="20% - Акцент1 78 3 3" xfId="1410"/>
    <cellStyle name="20% - Акцент1 78 4" xfId="1411"/>
    <cellStyle name="20% - Акцент1 78 4 2" xfId="1412"/>
    <cellStyle name="20% - Акцент1 78 5" xfId="1413"/>
    <cellStyle name="20% - Акцент1 79" xfId="1414"/>
    <cellStyle name="20% - Акцент1 79 2" xfId="1415"/>
    <cellStyle name="20% - Акцент1 79 2 2" xfId="1416"/>
    <cellStyle name="20% - Акцент1 79 2 2 2" xfId="1417"/>
    <cellStyle name="20% - Акцент1 79 2 3" xfId="1418"/>
    <cellStyle name="20% - Акцент1 79 3" xfId="1419"/>
    <cellStyle name="20% - Акцент1 79 3 2" xfId="1420"/>
    <cellStyle name="20% - Акцент1 79 3 2 2" xfId="1421"/>
    <cellStyle name="20% - Акцент1 79 3 3" xfId="1422"/>
    <cellStyle name="20% - Акцент1 79 4" xfId="1423"/>
    <cellStyle name="20% - Акцент1 79 4 2" xfId="1424"/>
    <cellStyle name="20% - Акцент1 79 5" xfId="1425"/>
    <cellStyle name="20% - Акцент1 8" xfId="1426"/>
    <cellStyle name="20% - Акцент1 8 2" xfId="1427"/>
    <cellStyle name="20% - Акцент1 8 2 2" xfId="1428"/>
    <cellStyle name="20% - Акцент1 8 2 2 2" xfId="1429"/>
    <cellStyle name="20% - Акцент1 8 2 2 2 2" xfId="1430"/>
    <cellStyle name="20% - Акцент1 8 2 2 3" xfId="1431"/>
    <cellStyle name="20% - Акцент1 8 2 3" xfId="1432"/>
    <cellStyle name="20% - Акцент1 8 2 3 2" xfId="1433"/>
    <cellStyle name="20% - Акцент1 8 2 3 2 2" xfId="1434"/>
    <cellStyle name="20% - Акцент1 8 2 3 3" xfId="1435"/>
    <cellStyle name="20% - Акцент1 8 2 4" xfId="1436"/>
    <cellStyle name="20% - Акцент1 8 2 4 2" xfId="1437"/>
    <cellStyle name="20% - Акцент1 8 2 5" xfId="1438"/>
    <cellStyle name="20% - Акцент1 8 3" xfId="1439"/>
    <cellStyle name="20% - Акцент1 8 3 2" xfId="1440"/>
    <cellStyle name="20% - Акцент1 8 3 2 2" xfId="1441"/>
    <cellStyle name="20% - Акцент1 8 3 2 2 2" xfId="1442"/>
    <cellStyle name="20% - Акцент1 8 3 2 3" xfId="1443"/>
    <cellStyle name="20% - Акцент1 8 3 3" xfId="1444"/>
    <cellStyle name="20% - Акцент1 8 3 3 2" xfId="1445"/>
    <cellStyle name="20% - Акцент1 8 3 3 2 2" xfId="1446"/>
    <cellStyle name="20% - Акцент1 8 3 3 3" xfId="1447"/>
    <cellStyle name="20% - Акцент1 8 3 4" xfId="1448"/>
    <cellStyle name="20% - Акцент1 8 3 4 2" xfId="1449"/>
    <cellStyle name="20% - Акцент1 8 3 5" xfId="1450"/>
    <cellStyle name="20% - Акцент1 8 4" xfId="1451"/>
    <cellStyle name="20% - Акцент1 8 4 2" xfId="1452"/>
    <cellStyle name="20% - Акцент1 8 4 2 2" xfId="1453"/>
    <cellStyle name="20% - Акцент1 8 4 2 2 2" xfId="1454"/>
    <cellStyle name="20% - Акцент1 8 4 2 3" xfId="1455"/>
    <cellStyle name="20% - Акцент1 8 4 3" xfId="1456"/>
    <cellStyle name="20% - Акцент1 8 4 3 2" xfId="1457"/>
    <cellStyle name="20% - Акцент1 8 4 3 2 2" xfId="1458"/>
    <cellStyle name="20% - Акцент1 8 4 3 3" xfId="1459"/>
    <cellStyle name="20% - Акцент1 8 4 4" xfId="1460"/>
    <cellStyle name="20% - Акцент1 8 4 4 2" xfId="1461"/>
    <cellStyle name="20% - Акцент1 8 4 5" xfId="1462"/>
    <cellStyle name="20% - Акцент1 8 5" xfId="1463"/>
    <cellStyle name="20% - Акцент1 8 5 2" xfId="1464"/>
    <cellStyle name="20% - Акцент1 8 5 2 2" xfId="1465"/>
    <cellStyle name="20% - Акцент1 8 5 2 2 2" xfId="1466"/>
    <cellStyle name="20% - Акцент1 8 5 2 3" xfId="1467"/>
    <cellStyle name="20% - Акцент1 8 5 3" xfId="1468"/>
    <cellStyle name="20% - Акцент1 8 5 3 2" xfId="1469"/>
    <cellStyle name="20% - Акцент1 8 5 3 2 2" xfId="1470"/>
    <cellStyle name="20% - Акцент1 8 5 3 3" xfId="1471"/>
    <cellStyle name="20% - Акцент1 8 5 4" xfId="1472"/>
    <cellStyle name="20% - Акцент1 8 5 4 2" xfId="1473"/>
    <cellStyle name="20% - Акцент1 8 5 5" xfId="1474"/>
    <cellStyle name="20% - Акцент1 8 6" xfId="1475"/>
    <cellStyle name="20% - Акцент1 8 6 2" xfId="1476"/>
    <cellStyle name="20% - Акцент1 8 6 2 2" xfId="1477"/>
    <cellStyle name="20% - Акцент1 8 6 3" xfId="1478"/>
    <cellStyle name="20% - Акцент1 8 7" xfId="1479"/>
    <cellStyle name="20% - Акцент1 8 7 2" xfId="1480"/>
    <cellStyle name="20% - Акцент1 8 7 2 2" xfId="1481"/>
    <cellStyle name="20% - Акцент1 8 7 3" xfId="1482"/>
    <cellStyle name="20% - Акцент1 8 8" xfId="1483"/>
    <cellStyle name="20% - Акцент1 8 8 2" xfId="1484"/>
    <cellStyle name="20% - Акцент1 8 9" xfId="1485"/>
    <cellStyle name="20% - Акцент1 80" xfId="1486"/>
    <cellStyle name="20% - Акцент1 80 2" xfId="1487"/>
    <cellStyle name="20% - Акцент1 80 2 2" xfId="1488"/>
    <cellStyle name="20% - Акцент1 80 2 2 2" xfId="1489"/>
    <cellStyle name="20% - Акцент1 80 2 3" xfId="1490"/>
    <cellStyle name="20% - Акцент1 80 3" xfId="1491"/>
    <cellStyle name="20% - Акцент1 80 3 2" xfId="1492"/>
    <cellStyle name="20% - Акцент1 80 3 2 2" xfId="1493"/>
    <cellStyle name="20% - Акцент1 80 3 3" xfId="1494"/>
    <cellStyle name="20% - Акцент1 80 4" xfId="1495"/>
    <cellStyle name="20% - Акцент1 80 4 2" xfId="1496"/>
    <cellStyle name="20% - Акцент1 80 5" xfId="1497"/>
    <cellStyle name="20% - Акцент1 81" xfId="1498"/>
    <cellStyle name="20% - Акцент1 81 2" xfId="1499"/>
    <cellStyle name="20% - Акцент1 81 2 2" xfId="1500"/>
    <cellStyle name="20% - Акцент1 81 2 2 2" xfId="1501"/>
    <cellStyle name="20% - Акцент1 81 2 3" xfId="1502"/>
    <cellStyle name="20% - Акцент1 81 3" xfId="1503"/>
    <cellStyle name="20% - Акцент1 81 3 2" xfId="1504"/>
    <cellStyle name="20% - Акцент1 81 3 2 2" xfId="1505"/>
    <cellStyle name="20% - Акцент1 81 3 3" xfId="1506"/>
    <cellStyle name="20% - Акцент1 81 4" xfId="1507"/>
    <cellStyle name="20% - Акцент1 81 4 2" xfId="1508"/>
    <cellStyle name="20% - Акцент1 81 5" xfId="1509"/>
    <cellStyle name="20% - Акцент1 82" xfId="1510"/>
    <cellStyle name="20% - Акцент1 82 2" xfId="1511"/>
    <cellStyle name="20% - Акцент1 82 2 2" xfId="1512"/>
    <cellStyle name="20% - Акцент1 82 2 2 2" xfId="1513"/>
    <cellStyle name="20% - Акцент1 82 2 3" xfId="1514"/>
    <cellStyle name="20% - Акцент1 82 3" xfId="1515"/>
    <cellStyle name="20% - Акцент1 82 3 2" xfId="1516"/>
    <cellStyle name="20% - Акцент1 82 3 2 2" xfId="1517"/>
    <cellStyle name="20% - Акцент1 82 3 3" xfId="1518"/>
    <cellStyle name="20% - Акцент1 82 4" xfId="1519"/>
    <cellStyle name="20% - Акцент1 82 4 2" xfId="1520"/>
    <cellStyle name="20% - Акцент1 82 5" xfId="1521"/>
    <cellStyle name="20% - Акцент1 83" xfId="1522"/>
    <cellStyle name="20% - Акцент1 83 2" xfId="1523"/>
    <cellStyle name="20% - Акцент1 83 2 2" xfId="1524"/>
    <cellStyle name="20% - Акцент1 83 2 2 2" xfId="1525"/>
    <cellStyle name="20% - Акцент1 83 2 3" xfId="1526"/>
    <cellStyle name="20% - Акцент1 83 3" xfId="1527"/>
    <cellStyle name="20% - Акцент1 83 3 2" xfId="1528"/>
    <cellStyle name="20% - Акцент1 83 3 2 2" xfId="1529"/>
    <cellStyle name="20% - Акцент1 83 3 3" xfId="1530"/>
    <cellStyle name="20% - Акцент1 83 4" xfId="1531"/>
    <cellStyle name="20% - Акцент1 83 4 2" xfId="1532"/>
    <cellStyle name="20% - Акцент1 83 5" xfId="1533"/>
    <cellStyle name="20% - Акцент1 84" xfId="1534"/>
    <cellStyle name="20% - Акцент1 84 2" xfId="1535"/>
    <cellStyle name="20% - Акцент1 84 2 2" xfId="1536"/>
    <cellStyle name="20% - Акцент1 84 2 2 2" xfId="1537"/>
    <cellStyle name="20% - Акцент1 84 2 3" xfId="1538"/>
    <cellStyle name="20% - Акцент1 84 3" xfId="1539"/>
    <cellStyle name="20% - Акцент1 84 3 2" xfId="1540"/>
    <cellStyle name="20% - Акцент1 84 3 2 2" xfId="1541"/>
    <cellStyle name="20% - Акцент1 84 3 3" xfId="1542"/>
    <cellStyle name="20% - Акцент1 84 4" xfId="1543"/>
    <cellStyle name="20% - Акцент1 84 4 2" xfId="1544"/>
    <cellStyle name="20% - Акцент1 84 5" xfId="1545"/>
    <cellStyle name="20% - Акцент1 85" xfId="1546"/>
    <cellStyle name="20% - Акцент1 85 2" xfId="1547"/>
    <cellStyle name="20% - Акцент1 85 2 2" xfId="1548"/>
    <cellStyle name="20% - Акцент1 85 2 2 2" xfId="1549"/>
    <cellStyle name="20% - Акцент1 85 2 3" xfId="1550"/>
    <cellStyle name="20% - Акцент1 85 3" xfId="1551"/>
    <cellStyle name="20% - Акцент1 85 3 2" xfId="1552"/>
    <cellStyle name="20% - Акцент1 85 3 2 2" xfId="1553"/>
    <cellStyle name="20% - Акцент1 85 3 3" xfId="1554"/>
    <cellStyle name="20% - Акцент1 85 4" xfId="1555"/>
    <cellStyle name="20% - Акцент1 85 4 2" xfId="1556"/>
    <cellStyle name="20% - Акцент1 85 5" xfId="1557"/>
    <cellStyle name="20% - Акцент1 86" xfId="1558"/>
    <cellStyle name="20% - Акцент1 86 2" xfId="1559"/>
    <cellStyle name="20% - Акцент1 86 2 2" xfId="1560"/>
    <cellStyle name="20% - Акцент1 86 2 2 2" xfId="1561"/>
    <cellStyle name="20% - Акцент1 86 2 3" xfId="1562"/>
    <cellStyle name="20% - Акцент1 86 3" xfId="1563"/>
    <cellStyle name="20% - Акцент1 86 3 2" xfId="1564"/>
    <cellStyle name="20% - Акцент1 86 3 2 2" xfId="1565"/>
    <cellStyle name="20% - Акцент1 86 3 3" xfId="1566"/>
    <cellStyle name="20% - Акцент1 86 4" xfId="1567"/>
    <cellStyle name="20% - Акцент1 86 4 2" xfId="1568"/>
    <cellStyle name="20% - Акцент1 86 5" xfId="1569"/>
    <cellStyle name="20% - Акцент1 87" xfId="1570"/>
    <cellStyle name="20% - Акцент1 87 2" xfId="1571"/>
    <cellStyle name="20% - Акцент1 87 2 2" xfId="1572"/>
    <cellStyle name="20% - Акцент1 87 2 2 2" xfId="1573"/>
    <cellStyle name="20% - Акцент1 87 2 3" xfId="1574"/>
    <cellStyle name="20% - Акцент1 87 3" xfId="1575"/>
    <cellStyle name="20% - Акцент1 87 3 2" xfId="1576"/>
    <cellStyle name="20% - Акцент1 87 3 2 2" xfId="1577"/>
    <cellStyle name="20% - Акцент1 87 3 3" xfId="1578"/>
    <cellStyle name="20% - Акцент1 87 4" xfId="1579"/>
    <cellStyle name="20% - Акцент1 87 4 2" xfId="1580"/>
    <cellStyle name="20% - Акцент1 87 5" xfId="1581"/>
    <cellStyle name="20% - Акцент1 88" xfId="1582"/>
    <cellStyle name="20% - Акцент1 88 2" xfId="1583"/>
    <cellStyle name="20% - Акцент1 88 2 2" xfId="1584"/>
    <cellStyle name="20% - Акцент1 88 3" xfId="1585"/>
    <cellStyle name="20% - Акцент1 89" xfId="1586"/>
    <cellStyle name="20% - Акцент1 89 2" xfId="1587"/>
    <cellStyle name="20% - Акцент1 89 2 2" xfId="1588"/>
    <cellStyle name="20% - Акцент1 89 3" xfId="1589"/>
    <cellStyle name="20% - Акцент1 9" xfId="1590"/>
    <cellStyle name="20% - Акцент1 9 2" xfId="1591"/>
    <cellStyle name="20% - Акцент1 9 2 2" xfId="1592"/>
    <cellStyle name="20% - Акцент1 9 2 2 2" xfId="1593"/>
    <cellStyle name="20% - Акцент1 9 2 2 2 2" xfId="1594"/>
    <cellStyle name="20% - Акцент1 9 2 2 3" xfId="1595"/>
    <cellStyle name="20% - Акцент1 9 2 3" xfId="1596"/>
    <cellStyle name="20% - Акцент1 9 2 3 2" xfId="1597"/>
    <cellStyle name="20% - Акцент1 9 2 3 2 2" xfId="1598"/>
    <cellStyle name="20% - Акцент1 9 2 3 3" xfId="1599"/>
    <cellStyle name="20% - Акцент1 9 2 4" xfId="1600"/>
    <cellStyle name="20% - Акцент1 9 2 4 2" xfId="1601"/>
    <cellStyle name="20% - Акцент1 9 2 5" xfId="1602"/>
    <cellStyle name="20% - Акцент1 9 3" xfId="1603"/>
    <cellStyle name="20% - Акцент1 9 3 2" xfId="1604"/>
    <cellStyle name="20% - Акцент1 9 3 2 2" xfId="1605"/>
    <cellStyle name="20% - Акцент1 9 3 2 2 2" xfId="1606"/>
    <cellStyle name="20% - Акцент1 9 3 2 3" xfId="1607"/>
    <cellStyle name="20% - Акцент1 9 3 3" xfId="1608"/>
    <cellStyle name="20% - Акцент1 9 3 3 2" xfId="1609"/>
    <cellStyle name="20% - Акцент1 9 3 3 2 2" xfId="1610"/>
    <cellStyle name="20% - Акцент1 9 3 3 3" xfId="1611"/>
    <cellStyle name="20% - Акцент1 9 3 4" xfId="1612"/>
    <cellStyle name="20% - Акцент1 9 3 4 2" xfId="1613"/>
    <cellStyle name="20% - Акцент1 9 3 5" xfId="1614"/>
    <cellStyle name="20% - Акцент1 9 4" xfId="1615"/>
    <cellStyle name="20% - Акцент1 9 4 2" xfId="1616"/>
    <cellStyle name="20% - Акцент1 9 4 2 2" xfId="1617"/>
    <cellStyle name="20% - Акцент1 9 4 2 2 2" xfId="1618"/>
    <cellStyle name="20% - Акцент1 9 4 2 3" xfId="1619"/>
    <cellStyle name="20% - Акцент1 9 4 3" xfId="1620"/>
    <cellStyle name="20% - Акцент1 9 4 3 2" xfId="1621"/>
    <cellStyle name="20% - Акцент1 9 4 3 2 2" xfId="1622"/>
    <cellStyle name="20% - Акцент1 9 4 3 3" xfId="1623"/>
    <cellStyle name="20% - Акцент1 9 4 4" xfId="1624"/>
    <cellStyle name="20% - Акцент1 9 4 4 2" xfId="1625"/>
    <cellStyle name="20% - Акцент1 9 4 5" xfId="1626"/>
    <cellStyle name="20% - Акцент1 9 5" xfId="1627"/>
    <cellStyle name="20% - Акцент1 9 5 2" xfId="1628"/>
    <cellStyle name="20% - Акцент1 9 5 2 2" xfId="1629"/>
    <cellStyle name="20% - Акцент1 9 5 2 2 2" xfId="1630"/>
    <cellStyle name="20% - Акцент1 9 5 2 3" xfId="1631"/>
    <cellStyle name="20% - Акцент1 9 5 3" xfId="1632"/>
    <cellStyle name="20% - Акцент1 9 5 3 2" xfId="1633"/>
    <cellStyle name="20% - Акцент1 9 5 3 2 2" xfId="1634"/>
    <cellStyle name="20% - Акцент1 9 5 3 3" xfId="1635"/>
    <cellStyle name="20% - Акцент1 9 5 4" xfId="1636"/>
    <cellStyle name="20% - Акцент1 9 5 4 2" xfId="1637"/>
    <cellStyle name="20% - Акцент1 9 5 5" xfId="1638"/>
    <cellStyle name="20% - Акцент1 9 6" xfId="1639"/>
    <cellStyle name="20% - Акцент1 9 6 2" xfId="1640"/>
    <cellStyle name="20% - Акцент1 9 6 2 2" xfId="1641"/>
    <cellStyle name="20% - Акцент1 9 6 3" xfId="1642"/>
    <cellStyle name="20% - Акцент1 9 7" xfId="1643"/>
    <cellStyle name="20% - Акцент1 9 7 2" xfId="1644"/>
    <cellStyle name="20% - Акцент1 9 7 2 2" xfId="1645"/>
    <cellStyle name="20% - Акцент1 9 7 3" xfId="1646"/>
    <cellStyle name="20% - Акцент1 9 8" xfId="1647"/>
    <cellStyle name="20% - Акцент1 9 8 2" xfId="1648"/>
    <cellStyle name="20% - Акцент1 9 9" xfId="1649"/>
    <cellStyle name="20% - Акцент1 90" xfId="1650"/>
    <cellStyle name="20% - Акцент1 90 2" xfId="1651"/>
    <cellStyle name="20% - Акцент1 90 2 2" xfId="1652"/>
    <cellStyle name="20% - Акцент1 90 3" xfId="1653"/>
    <cellStyle name="20% - Акцент1 91" xfId="1654"/>
    <cellStyle name="20% - Акцент1 91 2" xfId="1655"/>
    <cellStyle name="20% - Акцент1 91 2 2" xfId="1656"/>
    <cellStyle name="20% - Акцент1 91 3" xfId="1657"/>
    <cellStyle name="20% - Акцент1 92" xfId="1658"/>
    <cellStyle name="20% - Акцент1 92 2" xfId="1659"/>
    <cellStyle name="20% - Акцент1 92 2 2" xfId="1660"/>
    <cellStyle name="20% - Акцент1 92 3" xfId="1661"/>
    <cellStyle name="20% - Акцент1 93" xfId="1662"/>
    <cellStyle name="20% - Акцент1 93 2" xfId="1663"/>
    <cellStyle name="20% - Акцент1 93 2 2" xfId="1664"/>
    <cellStyle name="20% - Акцент1 93 3" xfId="1665"/>
    <cellStyle name="20% - Акцент1 94" xfId="1666"/>
    <cellStyle name="20% - Акцент1 94 2" xfId="1667"/>
    <cellStyle name="20% - Акцент1 94 2 2" xfId="1668"/>
    <cellStyle name="20% - Акцент1 94 3" xfId="1669"/>
    <cellStyle name="20% - Акцент1 95" xfId="1670"/>
    <cellStyle name="20% - Акцент1 95 2" xfId="1671"/>
    <cellStyle name="20% - Акцент1 95 2 2" xfId="1672"/>
    <cellStyle name="20% - Акцент1 95 3" xfId="1673"/>
    <cellStyle name="20% - Акцент1 96" xfId="1674"/>
    <cellStyle name="20% - Акцент1 96 2" xfId="1675"/>
    <cellStyle name="20% - Акцент1 96 2 2" xfId="1676"/>
    <cellStyle name="20% - Акцент1 96 3" xfId="1677"/>
    <cellStyle name="20% - Акцент1 97" xfId="1678"/>
    <cellStyle name="20% - Акцент1 97 2" xfId="1679"/>
    <cellStyle name="20% - Акцент1 97 2 2" xfId="1680"/>
    <cellStyle name="20% - Акцент1 97 3" xfId="1681"/>
    <cellStyle name="20% - Акцент1 98" xfId="1682"/>
    <cellStyle name="20% - Акцент1 98 2" xfId="1683"/>
    <cellStyle name="20% - Акцент1 98 2 2" xfId="1684"/>
    <cellStyle name="20% - Акцент1 98 3" xfId="1685"/>
    <cellStyle name="20% - Акцент1 99" xfId="1686"/>
    <cellStyle name="20% - Акцент1 99 2" xfId="1687"/>
    <cellStyle name="20% - Акцент1 99 2 2" xfId="1688"/>
    <cellStyle name="20% - Акцент1 99 3" xfId="1689"/>
    <cellStyle name="20% - Акцент2" xfId="1690" builtinId="34" customBuiltin="1"/>
    <cellStyle name="20% - Акцент2 10" xfId="1691"/>
    <cellStyle name="20% - Акцент2 10 2" xfId="1692"/>
    <cellStyle name="20% - Акцент2 10 2 2" xfId="1693"/>
    <cellStyle name="20% - Акцент2 10 2 2 2" xfId="1694"/>
    <cellStyle name="20% - Акцент2 10 2 3" xfId="1695"/>
    <cellStyle name="20% - Акцент2 10 3" xfId="1696"/>
    <cellStyle name="20% - Акцент2 10 3 2" xfId="1697"/>
    <cellStyle name="20% - Акцент2 10 3 2 2" xfId="1698"/>
    <cellStyle name="20% - Акцент2 10 3 3" xfId="1699"/>
    <cellStyle name="20% - Акцент2 10 4" xfId="1700"/>
    <cellStyle name="20% - Акцент2 10 4 2" xfId="1701"/>
    <cellStyle name="20% - Акцент2 10 5" xfId="1702"/>
    <cellStyle name="20% - Акцент2 100" xfId="1703"/>
    <cellStyle name="20% - Акцент2 100 2" xfId="1704"/>
    <cellStyle name="20% - Акцент2 100 2 2" xfId="1705"/>
    <cellStyle name="20% - Акцент2 100 3" xfId="1706"/>
    <cellStyle name="20% - Акцент2 101" xfId="1707"/>
    <cellStyle name="20% - Акцент2 101 2" xfId="1708"/>
    <cellStyle name="20% - Акцент2 101 2 2" xfId="1709"/>
    <cellStyle name="20% - Акцент2 101 3" xfId="1710"/>
    <cellStyle name="20% - Акцент2 102" xfId="1711"/>
    <cellStyle name="20% - Акцент2 102 2" xfId="1712"/>
    <cellStyle name="20% - Акцент2 102 2 2" xfId="1713"/>
    <cellStyle name="20% - Акцент2 102 3" xfId="1714"/>
    <cellStyle name="20% - Акцент2 103" xfId="1715"/>
    <cellStyle name="20% - Акцент2 103 2" xfId="1716"/>
    <cellStyle name="20% - Акцент2 103 2 2" xfId="1717"/>
    <cellStyle name="20% - Акцент2 103 3" xfId="1718"/>
    <cellStyle name="20% - Акцент2 104" xfId="1719"/>
    <cellStyle name="20% - Акцент2 104 2" xfId="1720"/>
    <cellStyle name="20% - Акцент2 104 2 2" xfId="1721"/>
    <cellStyle name="20% - Акцент2 104 3" xfId="1722"/>
    <cellStyle name="20% - Акцент2 105" xfId="1723"/>
    <cellStyle name="20% - Акцент2 105 2" xfId="1724"/>
    <cellStyle name="20% - Акцент2 105 2 2" xfId="1725"/>
    <cellStyle name="20% - Акцент2 105 3" xfId="1726"/>
    <cellStyle name="20% - Акцент2 106" xfId="1727"/>
    <cellStyle name="20% - Акцент2 106 2" xfId="1728"/>
    <cellStyle name="20% - Акцент2 106 2 2" xfId="1729"/>
    <cellStyle name="20% - Акцент2 106 3" xfId="1730"/>
    <cellStyle name="20% - Акцент2 107" xfId="1731"/>
    <cellStyle name="20% - Акцент2 107 2" xfId="1732"/>
    <cellStyle name="20% - Акцент2 107 2 2" xfId="1733"/>
    <cellStyle name="20% - Акцент2 107 3" xfId="1734"/>
    <cellStyle name="20% - Акцент2 108" xfId="1735"/>
    <cellStyle name="20% - Акцент2 108 2" xfId="1736"/>
    <cellStyle name="20% - Акцент2 108 2 2" xfId="1737"/>
    <cellStyle name="20% - Акцент2 108 3" xfId="1738"/>
    <cellStyle name="20% - Акцент2 109" xfId="1739"/>
    <cellStyle name="20% - Акцент2 109 2" xfId="1740"/>
    <cellStyle name="20% - Акцент2 109 2 2" xfId="1741"/>
    <cellStyle name="20% - Акцент2 109 3" xfId="1742"/>
    <cellStyle name="20% - Акцент2 11" xfId="1743"/>
    <cellStyle name="20% - Акцент2 11 2" xfId="1744"/>
    <cellStyle name="20% - Акцент2 11 2 2" xfId="1745"/>
    <cellStyle name="20% - Акцент2 11 2 2 2" xfId="1746"/>
    <cellStyle name="20% - Акцент2 11 2 3" xfId="1747"/>
    <cellStyle name="20% - Акцент2 11 3" xfId="1748"/>
    <cellStyle name="20% - Акцент2 11 3 2" xfId="1749"/>
    <cellStyle name="20% - Акцент2 11 3 2 2" xfId="1750"/>
    <cellStyle name="20% - Акцент2 11 3 3" xfId="1751"/>
    <cellStyle name="20% - Акцент2 11 4" xfId="1752"/>
    <cellStyle name="20% - Акцент2 11 4 2" xfId="1753"/>
    <cellStyle name="20% - Акцент2 11 5" xfId="1754"/>
    <cellStyle name="20% - Акцент2 110" xfId="1755"/>
    <cellStyle name="20% - Акцент2 110 2" xfId="1756"/>
    <cellStyle name="20% - Акцент2 110 2 2" xfId="1757"/>
    <cellStyle name="20% - Акцент2 110 3" xfId="1758"/>
    <cellStyle name="20% - Акцент2 111" xfId="1759"/>
    <cellStyle name="20% - Акцент2 111 2" xfId="1760"/>
    <cellStyle name="20% - Акцент2 111 2 2" xfId="1761"/>
    <cellStyle name="20% - Акцент2 111 3" xfId="1762"/>
    <cellStyle name="20% - Акцент2 112" xfId="1763"/>
    <cellStyle name="20% - Акцент2 112 2" xfId="1764"/>
    <cellStyle name="20% - Акцент2 112 2 2" xfId="1765"/>
    <cellStyle name="20% - Акцент2 112 3" xfId="1766"/>
    <cellStyle name="20% - Акцент2 113" xfId="1767"/>
    <cellStyle name="20% - Акцент2 113 2" xfId="1768"/>
    <cellStyle name="20% - Акцент2 113 2 2" xfId="1769"/>
    <cellStyle name="20% - Акцент2 113 3" xfId="1770"/>
    <cellStyle name="20% - Акцент2 114" xfId="1771"/>
    <cellStyle name="20% - Акцент2 114 2" xfId="1772"/>
    <cellStyle name="20% - Акцент2 114 2 2" xfId="1773"/>
    <cellStyle name="20% - Акцент2 114 3" xfId="1774"/>
    <cellStyle name="20% - Акцент2 115" xfId="1775"/>
    <cellStyle name="20% - Акцент2 115 2" xfId="1776"/>
    <cellStyle name="20% - Акцент2 115 2 2" xfId="1777"/>
    <cellStyle name="20% - Акцент2 115 3" xfId="1778"/>
    <cellStyle name="20% - Акцент2 116" xfId="1779"/>
    <cellStyle name="20% - Акцент2 116 2" xfId="1780"/>
    <cellStyle name="20% - Акцент2 116 2 2" xfId="1781"/>
    <cellStyle name="20% - Акцент2 116 3" xfId="1782"/>
    <cellStyle name="20% - Акцент2 117" xfId="1783"/>
    <cellStyle name="20% - Акцент2 117 2" xfId="1784"/>
    <cellStyle name="20% - Акцент2 117 2 2" xfId="1785"/>
    <cellStyle name="20% - Акцент2 117 3" xfId="1786"/>
    <cellStyle name="20% - Акцент2 118" xfId="1787"/>
    <cellStyle name="20% - Акцент2 118 2" xfId="1788"/>
    <cellStyle name="20% - Акцент2 118 2 2" xfId="1789"/>
    <cellStyle name="20% - Акцент2 118 3" xfId="1790"/>
    <cellStyle name="20% - Акцент2 119" xfId="1791"/>
    <cellStyle name="20% - Акцент2 119 2" xfId="1792"/>
    <cellStyle name="20% - Акцент2 119 2 2" xfId="1793"/>
    <cellStyle name="20% - Акцент2 119 3" xfId="1794"/>
    <cellStyle name="20% - Акцент2 12" xfId="1795"/>
    <cellStyle name="20% - Акцент2 12 2" xfId="1796"/>
    <cellStyle name="20% - Акцент2 12 2 2" xfId="1797"/>
    <cellStyle name="20% - Акцент2 12 2 2 2" xfId="1798"/>
    <cellStyle name="20% - Акцент2 12 2 3" xfId="1799"/>
    <cellStyle name="20% - Акцент2 12 3" xfId="1800"/>
    <cellStyle name="20% - Акцент2 12 3 2" xfId="1801"/>
    <cellStyle name="20% - Акцент2 12 3 2 2" xfId="1802"/>
    <cellStyle name="20% - Акцент2 12 3 3" xfId="1803"/>
    <cellStyle name="20% - Акцент2 12 4" xfId="1804"/>
    <cellStyle name="20% - Акцент2 12 4 2" xfId="1805"/>
    <cellStyle name="20% - Акцент2 12 5" xfId="1806"/>
    <cellStyle name="20% - Акцент2 120" xfId="1807"/>
    <cellStyle name="20% - Акцент2 120 2" xfId="1808"/>
    <cellStyle name="20% - Акцент2 120 2 2" xfId="1809"/>
    <cellStyle name="20% - Акцент2 120 3" xfId="1810"/>
    <cellStyle name="20% - Акцент2 121" xfId="1811"/>
    <cellStyle name="20% - Акцент2 121 2" xfId="1812"/>
    <cellStyle name="20% - Акцент2 121 2 2" xfId="1813"/>
    <cellStyle name="20% - Акцент2 121 3" xfId="1814"/>
    <cellStyle name="20% - Акцент2 122" xfId="1815"/>
    <cellStyle name="20% - Акцент2 122 2" xfId="1816"/>
    <cellStyle name="20% - Акцент2 122 2 2" xfId="1817"/>
    <cellStyle name="20% - Акцент2 122 3" xfId="1818"/>
    <cellStyle name="20% - Акцент2 123" xfId="1819"/>
    <cellStyle name="20% - Акцент2 123 2" xfId="1820"/>
    <cellStyle name="20% - Акцент2 123 2 2" xfId="1821"/>
    <cellStyle name="20% - Акцент2 123 3" xfId="1822"/>
    <cellStyle name="20% - Акцент2 124" xfId="1823"/>
    <cellStyle name="20% - Акцент2 124 2" xfId="1824"/>
    <cellStyle name="20% - Акцент2 124 2 2" xfId="1825"/>
    <cellStyle name="20% - Акцент2 124 3" xfId="1826"/>
    <cellStyle name="20% - Акцент2 125" xfId="1827"/>
    <cellStyle name="20% - Акцент2 125 2" xfId="1828"/>
    <cellStyle name="20% - Акцент2 125 2 2" xfId="1829"/>
    <cellStyle name="20% - Акцент2 125 3" xfId="1830"/>
    <cellStyle name="20% - Акцент2 126" xfId="1831"/>
    <cellStyle name="20% - Акцент2 126 2" xfId="1832"/>
    <cellStyle name="20% - Акцент2 126 2 2" xfId="1833"/>
    <cellStyle name="20% - Акцент2 126 3" xfId="1834"/>
    <cellStyle name="20% - Акцент2 127" xfId="1835"/>
    <cellStyle name="20% - Акцент2 127 2" xfId="1836"/>
    <cellStyle name="20% - Акцент2 127 2 2" xfId="1837"/>
    <cellStyle name="20% - Акцент2 127 3" xfId="1838"/>
    <cellStyle name="20% - Акцент2 128" xfId="1839"/>
    <cellStyle name="20% - Акцент2 128 2" xfId="1840"/>
    <cellStyle name="20% - Акцент2 128 2 2" xfId="1841"/>
    <cellStyle name="20% - Акцент2 128 3" xfId="1842"/>
    <cellStyle name="20% - Акцент2 129" xfId="1843"/>
    <cellStyle name="20% - Акцент2 129 2" xfId="1844"/>
    <cellStyle name="20% - Акцент2 129 2 2" xfId="1845"/>
    <cellStyle name="20% - Акцент2 129 3" xfId="1846"/>
    <cellStyle name="20% - Акцент2 13" xfId="1847"/>
    <cellStyle name="20% - Акцент2 13 2" xfId="1848"/>
    <cellStyle name="20% - Акцент2 13 2 2" xfId="1849"/>
    <cellStyle name="20% - Акцент2 13 2 2 2" xfId="1850"/>
    <cellStyle name="20% - Акцент2 13 2 3" xfId="1851"/>
    <cellStyle name="20% - Акцент2 13 3" xfId="1852"/>
    <cellStyle name="20% - Акцент2 13 3 2" xfId="1853"/>
    <cellStyle name="20% - Акцент2 13 3 2 2" xfId="1854"/>
    <cellStyle name="20% - Акцент2 13 3 3" xfId="1855"/>
    <cellStyle name="20% - Акцент2 13 4" xfId="1856"/>
    <cellStyle name="20% - Акцент2 13 4 2" xfId="1857"/>
    <cellStyle name="20% - Акцент2 13 5" xfId="1858"/>
    <cellStyle name="20% - Акцент2 130" xfId="1859"/>
    <cellStyle name="20% - Акцент2 130 2" xfId="1860"/>
    <cellStyle name="20% - Акцент2 130 2 2" xfId="1861"/>
    <cellStyle name="20% - Акцент2 130 3" xfId="1862"/>
    <cellStyle name="20% - Акцент2 131" xfId="1863"/>
    <cellStyle name="20% - Акцент2 131 2" xfId="1864"/>
    <cellStyle name="20% - Акцент2 131 2 2" xfId="1865"/>
    <cellStyle name="20% - Акцент2 131 3" xfId="1866"/>
    <cellStyle name="20% - Акцент2 132" xfId="1867"/>
    <cellStyle name="20% - Акцент2 132 2" xfId="1868"/>
    <cellStyle name="20% - Акцент2 132 2 2" xfId="1869"/>
    <cellStyle name="20% - Акцент2 132 3" xfId="1870"/>
    <cellStyle name="20% - Акцент2 133" xfId="1871"/>
    <cellStyle name="20% - Акцент2 133 2" xfId="1872"/>
    <cellStyle name="20% - Акцент2 133 2 2" xfId="1873"/>
    <cellStyle name="20% - Акцент2 133 3" xfId="1874"/>
    <cellStyle name="20% - Акцент2 134" xfId="1875"/>
    <cellStyle name="20% - Акцент2 134 2" xfId="1876"/>
    <cellStyle name="20% - Акцент2 134 2 2" xfId="1877"/>
    <cellStyle name="20% - Акцент2 134 3" xfId="1878"/>
    <cellStyle name="20% - Акцент2 135" xfId="1879"/>
    <cellStyle name="20% - Акцент2 135 2" xfId="1880"/>
    <cellStyle name="20% - Акцент2 135 2 2" xfId="1881"/>
    <cellStyle name="20% - Акцент2 135 3" xfId="1882"/>
    <cellStyle name="20% - Акцент2 136" xfId="1883"/>
    <cellStyle name="20% - Акцент2 136 2" xfId="1884"/>
    <cellStyle name="20% - Акцент2 136 2 2" xfId="1885"/>
    <cellStyle name="20% - Акцент2 136 3" xfId="1886"/>
    <cellStyle name="20% - Акцент2 137" xfId="1887"/>
    <cellStyle name="20% - Акцент2 138" xfId="1888"/>
    <cellStyle name="20% - Акцент2 14" xfId="1889"/>
    <cellStyle name="20% - Акцент2 14 2" xfId="1890"/>
    <cellStyle name="20% - Акцент2 14 2 2" xfId="1891"/>
    <cellStyle name="20% - Акцент2 14 2 2 2" xfId="1892"/>
    <cellStyle name="20% - Акцент2 14 2 3" xfId="1893"/>
    <cellStyle name="20% - Акцент2 14 3" xfId="1894"/>
    <cellStyle name="20% - Акцент2 14 3 2" xfId="1895"/>
    <cellStyle name="20% - Акцент2 14 3 2 2" xfId="1896"/>
    <cellStyle name="20% - Акцент2 14 3 3" xfId="1897"/>
    <cellStyle name="20% - Акцент2 14 4" xfId="1898"/>
    <cellStyle name="20% - Акцент2 14 4 2" xfId="1899"/>
    <cellStyle name="20% - Акцент2 14 5" xfId="1900"/>
    <cellStyle name="20% - Акцент2 15" xfId="1901"/>
    <cellStyle name="20% - Акцент2 15 2" xfId="1902"/>
    <cellStyle name="20% - Акцент2 15 2 2" xfId="1903"/>
    <cellStyle name="20% - Акцент2 15 2 2 2" xfId="1904"/>
    <cellStyle name="20% - Акцент2 15 2 3" xfId="1905"/>
    <cellStyle name="20% - Акцент2 15 3" xfId="1906"/>
    <cellStyle name="20% - Акцент2 15 3 2" xfId="1907"/>
    <cellStyle name="20% - Акцент2 15 3 2 2" xfId="1908"/>
    <cellStyle name="20% - Акцент2 15 3 3" xfId="1909"/>
    <cellStyle name="20% - Акцент2 15 4" xfId="1910"/>
    <cellStyle name="20% - Акцент2 15 4 2" xfId="1911"/>
    <cellStyle name="20% - Акцент2 15 5" xfId="1912"/>
    <cellStyle name="20% - Акцент2 16" xfId="1913"/>
    <cellStyle name="20% - Акцент2 16 2" xfId="1914"/>
    <cellStyle name="20% - Акцент2 16 2 2" xfId="1915"/>
    <cellStyle name="20% - Акцент2 16 2 2 2" xfId="1916"/>
    <cellStyle name="20% - Акцент2 16 2 3" xfId="1917"/>
    <cellStyle name="20% - Акцент2 16 3" xfId="1918"/>
    <cellStyle name="20% - Акцент2 16 3 2" xfId="1919"/>
    <cellStyle name="20% - Акцент2 16 3 2 2" xfId="1920"/>
    <cellStyle name="20% - Акцент2 16 3 3" xfId="1921"/>
    <cellStyle name="20% - Акцент2 16 4" xfId="1922"/>
    <cellStyle name="20% - Акцент2 16 4 2" xfId="1923"/>
    <cellStyle name="20% - Акцент2 16 5" xfId="1924"/>
    <cellStyle name="20% - Акцент2 17" xfId="1925"/>
    <cellStyle name="20% - Акцент2 17 2" xfId="1926"/>
    <cellStyle name="20% - Акцент2 17 2 2" xfId="1927"/>
    <cellStyle name="20% - Акцент2 17 2 2 2" xfId="1928"/>
    <cellStyle name="20% - Акцент2 17 2 3" xfId="1929"/>
    <cellStyle name="20% - Акцент2 17 3" xfId="1930"/>
    <cellStyle name="20% - Акцент2 17 3 2" xfId="1931"/>
    <cellStyle name="20% - Акцент2 17 3 2 2" xfId="1932"/>
    <cellStyle name="20% - Акцент2 17 3 3" xfId="1933"/>
    <cellStyle name="20% - Акцент2 17 4" xfId="1934"/>
    <cellStyle name="20% - Акцент2 17 4 2" xfId="1935"/>
    <cellStyle name="20% - Акцент2 17 5" xfId="1936"/>
    <cellStyle name="20% - Акцент2 18" xfId="1937"/>
    <cellStyle name="20% - Акцент2 18 2" xfId="1938"/>
    <cellStyle name="20% - Акцент2 18 2 2" xfId="1939"/>
    <cellStyle name="20% - Акцент2 18 2 2 2" xfId="1940"/>
    <cellStyle name="20% - Акцент2 18 2 3" xfId="1941"/>
    <cellStyle name="20% - Акцент2 18 3" xfId="1942"/>
    <cellStyle name="20% - Акцент2 18 3 2" xfId="1943"/>
    <cellStyle name="20% - Акцент2 18 3 2 2" xfId="1944"/>
    <cellStyle name="20% - Акцент2 18 3 3" xfId="1945"/>
    <cellStyle name="20% - Акцент2 18 4" xfId="1946"/>
    <cellStyle name="20% - Акцент2 18 4 2" xfId="1947"/>
    <cellStyle name="20% - Акцент2 18 5" xfId="1948"/>
    <cellStyle name="20% - Акцент2 19" xfId="1949"/>
    <cellStyle name="20% - Акцент2 19 2" xfId="1950"/>
    <cellStyle name="20% - Акцент2 19 2 2" xfId="1951"/>
    <cellStyle name="20% - Акцент2 19 2 2 2" xfId="1952"/>
    <cellStyle name="20% - Акцент2 19 2 3" xfId="1953"/>
    <cellStyle name="20% - Акцент2 19 3" xfId="1954"/>
    <cellStyle name="20% - Акцент2 19 3 2" xfId="1955"/>
    <cellStyle name="20% - Акцент2 19 3 2 2" xfId="1956"/>
    <cellStyle name="20% - Акцент2 19 3 3" xfId="1957"/>
    <cellStyle name="20% - Акцент2 19 4" xfId="1958"/>
    <cellStyle name="20% - Акцент2 19 4 2" xfId="1959"/>
    <cellStyle name="20% - Акцент2 19 5" xfId="1960"/>
    <cellStyle name="20% - Акцент2 2" xfId="1961"/>
    <cellStyle name="20% - Акцент2 2 10" xfId="1962"/>
    <cellStyle name="20% - Акцент2 2 10 2" xfId="1963"/>
    <cellStyle name="20% - Акцент2 2 10 2 2" xfId="1964"/>
    <cellStyle name="20% - Акцент2 2 10 3" xfId="1965"/>
    <cellStyle name="20% - Акцент2 2 11" xfId="1966"/>
    <cellStyle name="20% - Акцент2 2 11 2" xfId="1967"/>
    <cellStyle name="20% - Акцент2 2 11 2 2" xfId="1968"/>
    <cellStyle name="20% - Акцент2 2 11 3" xfId="1969"/>
    <cellStyle name="20% - Акцент2 2 12" xfId="1970"/>
    <cellStyle name="20% - Акцент2 2 12 2" xfId="1971"/>
    <cellStyle name="20% - Акцент2 2 12 2 2" xfId="1972"/>
    <cellStyle name="20% - Акцент2 2 12 3" xfId="1973"/>
    <cellStyle name="20% - Акцент2 2 13" xfId="1974"/>
    <cellStyle name="20% - Акцент2 2 13 2" xfId="1975"/>
    <cellStyle name="20% - Акцент2 2 13 2 2" xfId="1976"/>
    <cellStyle name="20% - Акцент2 2 13 3" xfId="1977"/>
    <cellStyle name="20% - Акцент2 2 14" xfId="1978"/>
    <cellStyle name="20% - Акцент2 2 14 2" xfId="1979"/>
    <cellStyle name="20% - Акцент2 2 14 2 2" xfId="1980"/>
    <cellStyle name="20% - Акцент2 2 14 3" xfId="1981"/>
    <cellStyle name="20% - Акцент2 2 15" xfId="1982"/>
    <cellStyle name="20% - Акцент2 2 15 2" xfId="1983"/>
    <cellStyle name="20% - Акцент2 2 15 2 2" xfId="1984"/>
    <cellStyle name="20% - Акцент2 2 15 3" xfId="1985"/>
    <cellStyle name="20% - Акцент2 2 16" xfId="1986"/>
    <cellStyle name="20% - Акцент2 2 16 2" xfId="1987"/>
    <cellStyle name="20% - Акцент2 2 16 2 2" xfId="1988"/>
    <cellStyle name="20% - Акцент2 2 16 3" xfId="1989"/>
    <cellStyle name="20% - Акцент2 2 17" xfId="1990"/>
    <cellStyle name="20% - Акцент2 2 17 2" xfId="1991"/>
    <cellStyle name="20% - Акцент2 2 17 2 2" xfId="1992"/>
    <cellStyle name="20% - Акцент2 2 17 3" xfId="1993"/>
    <cellStyle name="20% - Акцент2 2 18" xfId="1994"/>
    <cellStyle name="20% - Акцент2 2 18 2" xfId="1995"/>
    <cellStyle name="20% - Акцент2 2 18 2 2" xfId="1996"/>
    <cellStyle name="20% - Акцент2 2 18 3" xfId="1997"/>
    <cellStyle name="20% - Акцент2 2 19" xfId="1998"/>
    <cellStyle name="20% - Акцент2 2 19 2" xfId="1999"/>
    <cellStyle name="20% - Акцент2 2 19 2 2" xfId="2000"/>
    <cellStyle name="20% - Акцент2 2 19 3" xfId="2001"/>
    <cellStyle name="20% - Акцент2 2 2" xfId="2002"/>
    <cellStyle name="20% - Акцент2 2 2 2" xfId="2003"/>
    <cellStyle name="20% - Акцент2 2 2 2 2" xfId="2004"/>
    <cellStyle name="20% - Акцент2 2 2 2 2 2" xfId="2005"/>
    <cellStyle name="20% - Акцент2 2 2 2 3" xfId="2006"/>
    <cellStyle name="20% - Акцент2 2 2 3" xfId="2007"/>
    <cellStyle name="20% - Акцент2 2 2 3 2" xfId="2008"/>
    <cellStyle name="20% - Акцент2 2 2 3 2 2" xfId="2009"/>
    <cellStyle name="20% - Акцент2 2 2 3 3" xfId="2010"/>
    <cellStyle name="20% - Акцент2 2 2 4" xfId="2011"/>
    <cellStyle name="20% - Акцент2 2 2 4 2" xfId="2012"/>
    <cellStyle name="20% - Акцент2 2 2 5" xfId="2013"/>
    <cellStyle name="20% - Акцент2 2 20" xfId="2014"/>
    <cellStyle name="20% - Акцент2 2 20 2" xfId="2015"/>
    <cellStyle name="20% - Акцент2 2 20 2 2" xfId="2016"/>
    <cellStyle name="20% - Акцент2 2 20 3" xfId="2017"/>
    <cellStyle name="20% - Акцент2 2 21" xfId="2018"/>
    <cellStyle name="20% - Акцент2 2 21 2" xfId="2019"/>
    <cellStyle name="20% - Акцент2 2 21 2 2" xfId="2020"/>
    <cellStyle name="20% - Акцент2 2 21 3" xfId="2021"/>
    <cellStyle name="20% - Акцент2 2 22" xfId="2022"/>
    <cellStyle name="20% - Акцент2 2 22 2" xfId="2023"/>
    <cellStyle name="20% - Акцент2 2 22 2 2" xfId="2024"/>
    <cellStyle name="20% - Акцент2 2 22 3" xfId="2025"/>
    <cellStyle name="20% - Акцент2 2 23" xfId="2026"/>
    <cellStyle name="20% - Акцент2 2 23 2" xfId="2027"/>
    <cellStyle name="20% - Акцент2 2 23 2 2" xfId="2028"/>
    <cellStyle name="20% - Акцент2 2 23 3" xfId="2029"/>
    <cellStyle name="20% - Акцент2 2 24" xfId="2030"/>
    <cellStyle name="20% - Акцент2 2 24 2" xfId="2031"/>
    <cellStyle name="20% - Акцент2 2 24 2 2" xfId="2032"/>
    <cellStyle name="20% - Акцент2 2 24 3" xfId="2033"/>
    <cellStyle name="20% - Акцент2 2 25" xfId="2034"/>
    <cellStyle name="20% - Акцент2 2 25 2" xfId="2035"/>
    <cellStyle name="20% - Акцент2 2 26" xfId="2036"/>
    <cellStyle name="20% - Акцент2 2 3" xfId="2037"/>
    <cellStyle name="20% - Акцент2 2 3 2" xfId="2038"/>
    <cellStyle name="20% - Акцент2 2 3 2 2" xfId="2039"/>
    <cellStyle name="20% - Акцент2 2 3 2 2 2" xfId="2040"/>
    <cellStyle name="20% - Акцент2 2 3 2 3" xfId="2041"/>
    <cellStyle name="20% - Акцент2 2 3 3" xfId="2042"/>
    <cellStyle name="20% - Акцент2 2 3 3 2" xfId="2043"/>
    <cellStyle name="20% - Акцент2 2 3 3 2 2" xfId="2044"/>
    <cellStyle name="20% - Акцент2 2 3 3 3" xfId="2045"/>
    <cellStyle name="20% - Акцент2 2 3 4" xfId="2046"/>
    <cellStyle name="20% - Акцент2 2 3 4 2" xfId="2047"/>
    <cellStyle name="20% - Акцент2 2 3 5" xfId="2048"/>
    <cellStyle name="20% - Акцент2 2 4" xfId="2049"/>
    <cellStyle name="20% - Акцент2 2 4 2" xfId="2050"/>
    <cellStyle name="20% - Акцент2 2 4 2 2" xfId="2051"/>
    <cellStyle name="20% - Акцент2 2 4 2 2 2" xfId="2052"/>
    <cellStyle name="20% - Акцент2 2 4 2 3" xfId="2053"/>
    <cellStyle name="20% - Акцент2 2 4 3" xfId="2054"/>
    <cellStyle name="20% - Акцент2 2 4 3 2" xfId="2055"/>
    <cellStyle name="20% - Акцент2 2 4 3 2 2" xfId="2056"/>
    <cellStyle name="20% - Акцент2 2 4 3 3" xfId="2057"/>
    <cellStyle name="20% - Акцент2 2 4 4" xfId="2058"/>
    <cellStyle name="20% - Акцент2 2 4 4 2" xfId="2059"/>
    <cellStyle name="20% - Акцент2 2 4 5" xfId="2060"/>
    <cellStyle name="20% - Акцент2 2 5" xfId="2061"/>
    <cellStyle name="20% - Акцент2 2 5 2" xfId="2062"/>
    <cellStyle name="20% - Акцент2 2 5 2 2" xfId="2063"/>
    <cellStyle name="20% - Акцент2 2 5 2 2 2" xfId="2064"/>
    <cellStyle name="20% - Акцент2 2 5 2 3" xfId="2065"/>
    <cellStyle name="20% - Акцент2 2 5 3" xfId="2066"/>
    <cellStyle name="20% - Акцент2 2 5 3 2" xfId="2067"/>
    <cellStyle name="20% - Акцент2 2 5 3 2 2" xfId="2068"/>
    <cellStyle name="20% - Акцент2 2 5 3 3" xfId="2069"/>
    <cellStyle name="20% - Акцент2 2 5 4" xfId="2070"/>
    <cellStyle name="20% - Акцент2 2 5 4 2" xfId="2071"/>
    <cellStyle name="20% - Акцент2 2 5 5" xfId="2072"/>
    <cellStyle name="20% - Акцент2 2 6" xfId="2073"/>
    <cellStyle name="20% - Акцент2 2 6 2" xfId="2074"/>
    <cellStyle name="20% - Акцент2 2 6 2 2" xfId="2075"/>
    <cellStyle name="20% - Акцент2 2 6 3" xfId="2076"/>
    <cellStyle name="20% - Акцент2 2 7" xfId="2077"/>
    <cellStyle name="20% - Акцент2 2 7 2" xfId="2078"/>
    <cellStyle name="20% - Акцент2 2 7 2 2" xfId="2079"/>
    <cellStyle name="20% - Акцент2 2 7 3" xfId="2080"/>
    <cellStyle name="20% - Акцент2 2 8" xfId="2081"/>
    <cellStyle name="20% - Акцент2 2 8 2" xfId="2082"/>
    <cellStyle name="20% - Акцент2 2 8 2 2" xfId="2083"/>
    <cellStyle name="20% - Акцент2 2 8 3" xfId="2084"/>
    <cellStyle name="20% - Акцент2 2 9" xfId="2085"/>
    <cellStyle name="20% - Акцент2 2 9 2" xfId="2086"/>
    <cellStyle name="20% - Акцент2 2 9 2 2" xfId="2087"/>
    <cellStyle name="20% - Акцент2 2 9 3" xfId="2088"/>
    <cellStyle name="20% - Акцент2 20" xfId="2089"/>
    <cellStyle name="20% - Акцент2 20 2" xfId="2090"/>
    <cellStyle name="20% - Акцент2 20 2 2" xfId="2091"/>
    <cellStyle name="20% - Акцент2 20 2 2 2" xfId="2092"/>
    <cellStyle name="20% - Акцент2 20 2 3" xfId="2093"/>
    <cellStyle name="20% - Акцент2 20 3" xfId="2094"/>
    <cellStyle name="20% - Акцент2 20 3 2" xfId="2095"/>
    <cellStyle name="20% - Акцент2 20 3 2 2" xfId="2096"/>
    <cellStyle name="20% - Акцент2 20 3 3" xfId="2097"/>
    <cellStyle name="20% - Акцент2 20 4" xfId="2098"/>
    <cellStyle name="20% - Акцент2 20 4 2" xfId="2099"/>
    <cellStyle name="20% - Акцент2 20 5" xfId="2100"/>
    <cellStyle name="20% - Акцент2 21" xfId="2101"/>
    <cellStyle name="20% - Акцент2 21 2" xfId="2102"/>
    <cellStyle name="20% - Акцент2 21 2 2" xfId="2103"/>
    <cellStyle name="20% - Акцент2 21 2 2 2" xfId="2104"/>
    <cellStyle name="20% - Акцент2 21 2 3" xfId="2105"/>
    <cellStyle name="20% - Акцент2 21 3" xfId="2106"/>
    <cellStyle name="20% - Акцент2 21 3 2" xfId="2107"/>
    <cellStyle name="20% - Акцент2 21 3 2 2" xfId="2108"/>
    <cellStyle name="20% - Акцент2 21 3 3" xfId="2109"/>
    <cellStyle name="20% - Акцент2 21 4" xfId="2110"/>
    <cellStyle name="20% - Акцент2 21 4 2" xfId="2111"/>
    <cellStyle name="20% - Акцент2 21 5" xfId="2112"/>
    <cellStyle name="20% - Акцент2 22" xfId="2113"/>
    <cellStyle name="20% - Акцент2 22 2" xfId="2114"/>
    <cellStyle name="20% - Акцент2 22 2 2" xfId="2115"/>
    <cellStyle name="20% - Акцент2 22 2 2 2" xfId="2116"/>
    <cellStyle name="20% - Акцент2 22 2 3" xfId="2117"/>
    <cellStyle name="20% - Акцент2 22 3" xfId="2118"/>
    <cellStyle name="20% - Акцент2 22 3 2" xfId="2119"/>
    <cellStyle name="20% - Акцент2 22 3 2 2" xfId="2120"/>
    <cellStyle name="20% - Акцент2 22 3 3" xfId="2121"/>
    <cellStyle name="20% - Акцент2 22 4" xfId="2122"/>
    <cellStyle name="20% - Акцент2 22 4 2" xfId="2123"/>
    <cellStyle name="20% - Акцент2 22 5" xfId="2124"/>
    <cellStyle name="20% - Акцент2 23" xfId="2125"/>
    <cellStyle name="20% - Акцент2 23 2" xfId="2126"/>
    <cellStyle name="20% - Акцент2 23 2 2" xfId="2127"/>
    <cellStyle name="20% - Акцент2 23 2 2 2" xfId="2128"/>
    <cellStyle name="20% - Акцент2 23 2 3" xfId="2129"/>
    <cellStyle name="20% - Акцент2 23 3" xfId="2130"/>
    <cellStyle name="20% - Акцент2 23 3 2" xfId="2131"/>
    <cellStyle name="20% - Акцент2 23 3 2 2" xfId="2132"/>
    <cellStyle name="20% - Акцент2 23 3 3" xfId="2133"/>
    <cellStyle name="20% - Акцент2 23 4" xfId="2134"/>
    <cellStyle name="20% - Акцент2 23 4 2" xfId="2135"/>
    <cellStyle name="20% - Акцент2 23 5" xfId="2136"/>
    <cellStyle name="20% - Акцент2 24" xfId="2137"/>
    <cellStyle name="20% - Акцент2 24 2" xfId="2138"/>
    <cellStyle name="20% - Акцент2 24 2 2" xfId="2139"/>
    <cellStyle name="20% - Акцент2 24 2 2 2" xfId="2140"/>
    <cellStyle name="20% - Акцент2 24 2 3" xfId="2141"/>
    <cellStyle name="20% - Акцент2 24 3" xfId="2142"/>
    <cellStyle name="20% - Акцент2 24 3 2" xfId="2143"/>
    <cellStyle name="20% - Акцент2 24 3 2 2" xfId="2144"/>
    <cellStyle name="20% - Акцент2 24 3 3" xfId="2145"/>
    <cellStyle name="20% - Акцент2 24 4" xfId="2146"/>
    <cellStyle name="20% - Акцент2 24 4 2" xfId="2147"/>
    <cellStyle name="20% - Акцент2 24 5" xfId="2148"/>
    <cellStyle name="20% - Акцент2 25" xfId="2149"/>
    <cellStyle name="20% - Акцент2 25 2" xfId="2150"/>
    <cellStyle name="20% - Акцент2 25 2 2" xfId="2151"/>
    <cellStyle name="20% - Акцент2 25 2 2 2" xfId="2152"/>
    <cellStyle name="20% - Акцент2 25 2 3" xfId="2153"/>
    <cellStyle name="20% - Акцент2 25 3" xfId="2154"/>
    <cellStyle name="20% - Акцент2 25 3 2" xfId="2155"/>
    <cellStyle name="20% - Акцент2 25 3 2 2" xfId="2156"/>
    <cellStyle name="20% - Акцент2 25 3 3" xfId="2157"/>
    <cellStyle name="20% - Акцент2 25 4" xfId="2158"/>
    <cellStyle name="20% - Акцент2 25 4 2" xfId="2159"/>
    <cellStyle name="20% - Акцент2 25 5" xfId="2160"/>
    <cellStyle name="20% - Акцент2 26" xfId="2161"/>
    <cellStyle name="20% - Акцент2 26 2" xfId="2162"/>
    <cellStyle name="20% - Акцент2 26 2 2" xfId="2163"/>
    <cellStyle name="20% - Акцент2 26 2 2 2" xfId="2164"/>
    <cellStyle name="20% - Акцент2 26 2 3" xfId="2165"/>
    <cellStyle name="20% - Акцент2 26 3" xfId="2166"/>
    <cellStyle name="20% - Акцент2 26 3 2" xfId="2167"/>
    <cellStyle name="20% - Акцент2 26 3 2 2" xfId="2168"/>
    <cellStyle name="20% - Акцент2 26 3 3" xfId="2169"/>
    <cellStyle name="20% - Акцент2 26 4" xfId="2170"/>
    <cellStyle name="20% - Акцент2 26 4 2" xfId="2171"/>
    <cellStyle name="20% - Акцент2 26 5" xfId="2172"/>
    <cellStyle name="20% - Акцент2 27" xfId="2173"/>
    <cellStyle name="20% - Акцент2 27 2" xfId="2174"/>
    <cellStyle name="20% - Акцент2 27 2 2" xfId="2175"/>
    <cellStyle name="20% - Акцент2 27 2 2 2" xfId="2176"/>
    <cellStyle name="20% - Акцент2 27 2 3" xfId="2177"/>
    <cellStyle name="20% - Акцент2 27 3" xfId="2178"/>
    <cellStyle name="20% - Акцент2 27 3 2" xfId="2179"/>
    <cellStyle name="20% - Акцент2 27 3 2 2" xfId="2180"/>
    <cellStyle name="20% - Акцент2 27 3 3" xfId="2181"/>
    <cellStyle name="20% - Акцент2 27 4" xfId="2182"/>
    <cellStyle name="20% - Акцент2 27 4 2" xfId="2183"/>
    <cellStyle name="20% - Акцент2 27 5" xfId="2184"/>
    <cellStyle name="20% - Акцент2 28" xfId="2185"/>
    <cellStyle name="20% - Акцент2 28 2" xfId="2186"/>
    <cellStyle name="20% - Акцент2 28 2 2" xfId="2187"/>
    <cellStyle name="20% - Акцент2 28 2 2 2" xfId="2188"/>
    <cellStyle name="20% - Акцент2 28 2 3" xfId="2189"/>
    <cellStyle name="20% - Акцент2 28 3" xfId="2190"/>
    <cellStyle name="20% - Акцент2 28 3 2" xfId="2191"/>
    <cellStyle name="20% - Акцент2 28 3 2 2" xfId="2192"/>
    <cellStyle name="20% - Акцент2 28 3 3" xfId="2193"/>
    <cellStyle name="20% - Акцент2 28 4" xfId="2194"/>
    <cellStyle name="20% - Акцент2 28 4 2" xfId="2195"/>
    <cellStyle name="20% - Акцент2 28 5" xfId="2196"/>
    <cellStyle name="20% - Акцент2 29" xfId="2197"/>
    <cellStyle name="20% - Акцент2 29 2" xfId="2198"/>
    <cellStyle name="20% - Акцент2 29 2 2" xfId="2199"/>
    <cellStyle name="20% - Акцент2 29 2 2 2" xfId="2200"/>
    <cellStyle name="20% - Акцент2 29 2 3" xfId="2201"/>
    <cellStyle name="20% - Акцент2 29 3" xfId="2202"/>
    <cellStyle name="20% - Акцент2 29 3 2" xfId="2203"/>
    <cellStyle name="20% - Акцент2 29 3 2 2" xfId="2204"/>
    <cellStyle name="20% - Акцент2 29 3 3" xfId="2205"/>
    <cellStyle name="20% - Акцент2 29 4" xfId="2206"/>
    <cellStyle name="20% - Акцент2 29 4 2" xfId="2207"/>
    <cellStyle name="20% - Акцент2 29 5" xfId="2208"/>
    <cellStyle name="20% - Акцент2 3" xfId="2209"/>
    <cellStyle name="20% - Акцент2 3 2" xfId="2210"/>
    <cellStyle name="20% - Акцент2 3 2 2" xfId="2211"/>
    <cellStyle name="20% - Акцент2 3 2 2 2" xfId="2212"/>
    <cellStyle name="20% - Акцент2 3 2 2 2 2" xfId="2213"/>
    <cellStyle name="20% - Акцент2 3 2 2 3" xfId="2214"/>
    <cellStyle name="20% - Акцент2 3 2 3" xfId="2215"/>
    <cellStyle name="20% - Акцент2 3 2 3 2" xfId="2216"/>
    <cellStyle name="20% - Акцент2 3 2 3 2 2" xfId="2217"/>
    <cellStyle name="20% - Акцент2 3 2 3 3" xfId="2218"/>
    <cellStyle name="20% - Акцент2 3 2 4" xfId="2219"/>
    <cellStyle name="20% - Акцент2 3 2 4 2" xfId="2220"/>
    <cellStyle name="20% - Акцент2 3 2 5" xfId="2221"/>
    <cellStyle name="20% - Акцент2 3 3" xfId="2222"/>
    <cellStyle name="20% - Акцент2 3 3 2" xfId="2223"/>
    <cellStyle name="20% - Акцент2 3 3 2 2" xfId="2224"/>
    <cellStyle name="20% - Акцент2 3 3 2 2 2" xfId="2225"/>
    <cellStyle name="20% - Акцент2 3 3 2 3" xfId="2226"/>
    <cellStyle name="20% - Акцент2 3 3 3" xfId="2227"/>
    <cellStyle name="20% - Акцент2 3 3 3 2" xfId="2228"/>
    <cellStyle name="20% - Акцент2 3 3 3 2 2" xfId="2229"/>
    <cellStyle name="20% - Акцент2 3 3 3 3" xfId="2230"/>
    <cellStyle name="20% - Акцент2 3 3 4" xfId="2231"/>
    <cellStyle name="20% - Акцент2 3 3 4 2" xfId="2232"/>
    <cellStyle name="20% - Акцент2 3 3 5" xfId="2233"/>
    <cellStyle name="20% - Акцент2 3 4" xfId="2234"/>
    <cellStyle name="20% - Акцент2 3 4 2" xfId="2235"/>
    <cellStyle name="20% - Акцент2 3 4 2 2" xfId="2236"/>
    <cellStyle name="20% - Акцент2 3 4 2 2 2" xfId="2237"/>
    <cellStyle name="20% - Акцент2 3 4 2 3" xfId="2238"/>
    <cellStyle name="20% - Акцент2 3 4 3" xfId="2239"/>
    <cellStyle name="20% - Акцент2 3 4 3 2" xfId="2240"/>
    <cellStyle name="20% - Акцент2 3 4 3 2 2" xfId="2241"/>
    <cellStyle name="20% - Акцент2 3 4 3 3" xfId="2242"/>
    <cellStyle name="20% - Акцент2 3 4 4" xfId="2243"/>
    <cellStyle name="20% - Акцент2 3 4 4 2" xfId="2244"/>
    <cellStyle name="20% - Акцент2 3 4 5" xfId="2245"/>
    <cellStyle name="20% - Акцент2 3 5" xfId="2246"/>
    <cellStyle name="20% - Акцент2 3 5 2" xfId="2247"/>
    <cellStyle name="20% - Акцент2 3 5 2 2" xfId="2248"/>
    <cellStyle name="20% - Акцент2 3 5 2 2 2" xfId="2249"/>
    <cellStyle name="20% - Акцент2 3 5 2 3" xfId="2250"/>
    <cellStyle name="20% - Акцент2 3 5 3" xfId="2251"/>
    <cellStyle name="20% - Акцент2 3 5 3 2" xfId="2252"/>
    <cellStyle name="20% - Акцент2 3 5 3 2 2" xfId="2253"/>
    <cellStyle name="20% - Акцент2 3 5 3 3" xfId="2254"/>
    <cellStyle name="20% - Акцент2 3 5 4" xfId="2255"/>
    <cellStyle name="20% - Акцент2 3 5 4 2" xfId="2256"/>
    <cellStyle name="20% - Акцент2 3 5 5" xfId="2257"/>
    <cellStyle name="20% - Акцент2 3 6" xfId="2258"/>
    <cellStyle name="20% - Акцент2 3 6 2" xfId="2259"/>
    <cellStyle name="20% - Акцент2 3 6 2 2" xfId="2260"/>
    <cellStyle name="20% - Акцент2 3 6 3" xfId="2261"/>
    <cellStyle name="20% - Акцент2 3 7" xfId="2262"/>
    <cellStyle name="20% - Акцент2 3 7 2" xfId="2263"/>
    <cellStyle name="20% - Акцент2 3 7 2 2" xfId="2264"/>
    <cellStyle name="20% - Акцент2 3 7 3" xfId="2265"/>
    <cellStyle name="20% - Акцент2 3 8" xfId="2266"/>
    <cellStyle name="20% - Акцент2 3 8 2" xfId="2267"/>
    <cellStyle name="20% - Акцент2 3 9" xfId="2268"/>
    <cellStyle name="20% - Акцент2 30" xfId="2269"/>
    <cellStyle name="20% - Акцент2 30 2" xfId="2270"/>
    <cellStyle name="20% - Акцент2 30 2 2" xfId="2271"/>
    <cellStyle name="20% - Акцент2 30 2 2 2" xfId="2272"/>
    <cellStyle name="20% - Акцент2 30 2 3" xfId="2273"/>
    <cellStyle name="20% - Акцент2 30 3" xfId="2274"/>
    <cellStyle name="20% - Акцент2 30 3 2" xfId="2275"/>
    <cellStyle name="20% - Акцент2 30 3 2 2" xfId="2276"/>
    <cellStyle name="20% - Акцент2 30 3 3" xfId="2277"/>
    <cellStyle name="20% - Акцент2 30 4" xfId="2278"/>
    <cellStyle name="20% - Акцент2 30 4 2" xfId="2279"/>
    <cellStyle name="20% - Акцент2 30 5" xfId="2280"/>
    <cellStyle name="20% - Акцент2 31" xfId="2281"/>
    <cellStyle name="20% - Акцент2 31 2" xfId="2282"/>
    <cellStyle name="20% - Акцент2 31 2 2" xfId="2283"/>
    <cellStyle name="20% - Акцент2 31 2 2 2" xfId="2284"/>
    <cellStyle name="20% - Акцент2 31 2 3" xfId="2285"/>
    <cellStyle name="20% - Акцент2 31 3" xfId="2286"/>
    <cellStyle name="20% - Акцент2 31 3 2" xfId="2287"/>
    <cellStyle name="20% - Акцент2 31 3 2 2" xfId="2288"/>
    <cellStyle name="20% - Акцент2 31 3 3" xfId="2289"/>
    <cellStyle name="20% - Акцент2 31 4" xfId="2290"/>
    <cellStyle name="20% - Акцент2 31 4 2" xfId="2291"/>
    <cellStyle name="20% - Акцент2 31 5" xfId="2292"/>
    <cellStyle name="20% - Акцент2 32" xfId="2293"/>
    <cellStyle name="20% - Акцент2 32 2" xfId="2294"/>
    <cellStyle name="20% - Акцент2 32 2 2" xfId="2295"/>
    <cellStyle name="20% - Акцент2 32 2 2 2" xfId="2296"/>
    <cellStyle name="20% - Акцент2 32 2 3" xfId="2297"/>
    <cellStyle name="20% - Акцент2 32 3" xfId="2298"/>
    <cellStyle name="20% - Акцент2 32 3 2" xfId="2299"/>
    <cellStyle name="20% - Акцент2 32 3 2 2" xfId="2300"/>
    <cellStyle name="20% - Акцент2 32 3 3" xfId="2301"/>
    <cellStyle name="20% - Акцент2 32 4" xfId="2302"/>
    <cellStyle name="20% - Акцент2 32 4 2" xfId="2303"/>
    <cellStyle name="20% - Акцент2 32 5" xfId="2304"/>
    <cellStyle name="20% - Акцент2 33" xfId="2305"/>
    <cellStyle name="20% - Акцент2 33 2" xfId="2306"/>
    <cellStyle name="20% - Акцент2 33 2 2" xfId="2307"/>
    <cellStyle name="20% - Акцент2 33 2 2 2" xfId="2308"/>
    <cellStyle name="20% - Акцент2 33 2 3" xfId="2309"/>
    <cellStyle name="20% - Акцент2 33 3" xfId="2310"/>
    <cellStyle name="20% - Акцент2 33 3 2" xfId="2311"/>
    <cellStyle name="20% - Акцент2 33 3 2 2" xfId="2312"/>
    <cellStyle name="20% - Акцент2 33 3 3" xfId="2313"/>
    <cellStyle name="20% - Акцент2 33 4" xfId="2314"/>
    <cellStyle name="20% - Акцент2 33 4 2" xfId="2315"/>
    <cellStyle name="20% - Акцент2 33 5" xfId="2316"/>
    <cellStyle name="20% - Акцент2 34" xfId="2317"/>
    <cellStyle name="20% - Акцент2 34 2" xfId="2318"/>
    <cellStyle name="20% - Акцент2 34 2 2" xfId="2319"/>
    <cellStyle name="20% - Акцент2 34 2 2 2" xfId="2320"/>
    <cellStyle name="20% - Акцент2 34 2 3" xfId="2321"/>
    <cellStyle name="20% - Акцент2 34 3" xfId="2322"/>
    <cellStyle name="20% - Акцент2 34 3 2" xfId="2323"/>
    <cellStyle name="20% - Акцент2 34 3 2 2" xfId="2324"/>
    <cellStyle name="20% - Акцент2 34 3 3" xfId="2325"/>
    <cellStyle name="20% - Акцент2 34 4" xfId="2326"/>
    <cellStyle name="20% - Акцент2 34 4 2" xfId="2327"/>
    <cellStyle name="20% - Акцент2 34 5" xfId="2328"/>
    <cellStyle name="20% - Акцент2 35" xfId="2329"/>
    <cellStyle name="20% - Акцент2 35 2" xfId="2330"/>
    <cellStyle name="20% - Акцент2 35 2 2" xfId="2331"/>
    <cellStyle name="20% - Акцент2 35 2 2 2" xfId="2332"/>
    <cellStyle name="20% - Акцент2 35 2 3" xfId="2333"/>
    <cellStyle name="20% - Акцент2 35 3" xfId="2334"/>
    <cellStyle name="20% - Акцент2 35 3 2" xfId="2335"/>
    <cellStyle name="20% - Акцент2 35 3 2 2" xfId="2336"/>
    <cellStyle name="20% - Акцент2 35 3 3" xfId="2337"/>
    <cellStyle name="20% - Акцент2 35 4" xfId="2338"/>
    <cellStyle name="20% - Акцент2 35 4 2" xfId="2339"/>
    <cellStyle name="20% - Акцент2 35 5" xfId="2340"/>
    <cellStyle name="20% - Акцент2 36" xfId="2341"/>
    <cellStyle name="20% - Акцент2 36 2" xfId="2342"/>
    <cellStyle name="20% - Акцент2 36 2 2" xfId="2343"/>
    <cellStyle name="20% - Акцент2 36 2 2 2" xfId="2344"/>
    <cellStyle name="20% - Акцент2 36 2 3" xfId="2345"/>
    <cellStyle name="20% - Акцент2 36 3" xfId="2346"/>
    <cellStyle name="20% - Акцент2 36 3 2" xfId="2347"/>
    <cellStyle name="20% - Акцент2 36 3 2 2" xfId="2348"/>
    <cellStyle name="20% - Акцент2 36 3 3" xfId="2349"/>
    <cellStyle name="20% - Акцент2 36 4" xfId="2350"/>
    <cellStyle name="20% - Акцент2 36 4 2" xfId="2351"/>
    <cellStyle name="20% - Акцент2 36 5" xfId="2352"/>
    <cellStyle name="20% - Акцент2 37" xfId="2353"/>
    <cellStyle name="20% - Акцент2 37 2" xfId="2354"/>
    <cellStyle name="20% - Акцент2 37 2 2" xfId="2355"/>
    <cellStyle name="20% - Акцент2 37 2 2 2" xfId="2356"/>
    <cellStyle name="20% - Акцент2 37 2 3" xfId="2357"/>
    <cellStyle name="20% - Акцент2 37 3" xfId="2358"/>
    <cellStyle name="20% - Акцент2 37 3 2" xfId="2359"/>
    <cellStyle name="20% - Акцент2 37 3 2 2" xfId="2360"/>
    <cellStyle name="20% - Акцент2 37 3 3" xfId="2361"/>
    <cellStyle name="20% - Акцент2 37 4" xfId="2362"/>
    <cellStyle name="20% - Акцент2 37 4 2" xfId="2363"/>
    <cellStyle name="20% - Акцент2 37 5" xfId="2364"/>
    <cellStyle name="20% - Акцент2 38" xfId="2365"/>
    <cellStyle name="20% - Акцент2 38 2" xfId="2366"/>
    <cellStyle name="20% - Акцент2 38 2 2" xfId="2367"/>
    <cellStyle name="20% - Акцент2 38 2 2 2" xfId="2368"/>
    <cellStyle name="20% - Акцент2 38 2 3" xfId="2369"/>
    <cellStyle name="20% - Акцент2 38 3" xfId="2370"/>
    <cellStyle name="20% - Акцент2 38 3 2" xfId="2371"/>
    <cellStyle name="20% - Акцент2 38 3 2 2" xfId="2372"/>
    <cellStyle name="20% - Акцент2 38 3 3" xfId="2373"/>
    <cellStyle name="20% - Акцент2 38 4" xfId="2374"/>
    <cellStyle name="20% - Акцент2 38 4 2" xfId="2375"/>
    <cellStyle name="20% - Акцент2 38 5" xfId="2376"/>
    <cellStyle name="20% - Акцент2 39" xfId="2377"/>
    <cellStyle name="20% - Акцент2 39 2" xfId="2378"/>
    <cellStyle name="20% - Акцент2 39 2 2" xfId="2379"/>
    <cellStyle name="20% - Акцент2 39 2 2 2" xfId="2380"/>
    <cellStyle name="20% - Акцент2 39 2 3" xfId="2381"/>
    <cellStyle name="20% - Акцент2 39 3" xfId="2382"/>
    <cellStyle name="20% - Акцент2 39 3 2" xfId="2383"/>
    <cellStyle name="20% - Акцент2 39 3 2 2" xfId="2384"/>
    <cellStyle name="20% - Акцент2 39 3 3" xfId="2385"/>
    <cellStyle name="20% - Акцент2 39 4" xfId="2386"/>
    <cellStyle name="20% - Акцент2 39 4 2" xfId="2387"/>
    <cellStyle name="20% - Акцент2 39 5" xfId="2388"/>
    <cellStyle name="20% - Акцент2 4" xfId="2389"/>
    <cellStyle name="20% - Акцент2 4 2" xfId="2390"/>
    <cellStyle name="20% - Акцент2 4 2 2" xfId="2391"/>
    <cellStyle name="20% - Акцент2 4 2 2 2" xfId="2392"/>
    <cellStyle name="20% - Акцент2 4 2 2 2 2" xfId="2393"/>
    <cellStyle name="20% - Акцент2 4 2 2 3" xfId="2394"/>
    <cellStyle name="20% - Акцент2 4 2 3" xfId="2395"/>
    <cellStyle name="20% - Акцент2 4 2 3 2" xfId="2396"/>
    <cellStyle name="20% - Акцент2 4 2 3 2 2" xfId="2397"/>
    <cellStyle name="20% - Акцент2 4 2 3 3" xfId="2398"/>
    <cellStyle name="20% - Акцент2 4 2 4" xfId="2399"/>
    <cellStyle name="20% - Акцент2 4 2 4 2" xfId="2400"/>
    <cellStyle name="20% - Акцент2 4 2 5" xfId="2401"/>
    <cellStyle name="20% - Акцент2 4 3" xfId="2402"/>
    <cellStyle name="20% - Акцент2 4 3 2" xfId="2403"/>
    <cellStyle name="20% - Акцент2 4 3 2 2" xfId="2404"/>
    <cellStyle name="20% - Акцент2 4 3 2 2 2" xfId="2405"/>
    <cellStyle name="20% - Акцент2 4 3 2 3" xfId="2406"/>
    <cellStyle name="20% - Акцент2 4 3 3" xfId="2407"/>
    <cellStyle name="20% - Акцент2 4 3 3 2" xfId="2408"/>
    <cellStyle name="20% - Акцент2 4 3 3 2 2" xfId="2409"/>
    <cellStyle name="20% - Акцент2 4 3 3 3" xfId="2410"/>
    <cellStyle name="20% - Акцент2 4 3 4" xfId="2411"/>
    <cellStyle name="20% - Акцент2 4 3 4 2" xfId="2412"/>
    <cellStyle name="20% - Акцент2 4 3 5" xfId="2413"/>
    <cellStyle name="20% - Акцент2 4 4" xfId="2414"/>
    <cellStyle name="20% - Акцент2 4 4 2" xfId="2415"/>
    <cellStyle name="20% - Акцент2 4 4 2 2" xfId="2416"/>
    <cellStyle name="20% - Акцент2 4 4 2 2 2" xfId="2417"/>
    <cellStyle name="20% - Акцент2 4 4 2 3" xfId="2418"/>
    <cellStyle name="20% - Акцент2 4 4 3" xfId="2419"/>
    <cellStyle name="20% - Акцент2 4 4 3 2" xfId="2420"/>
    <cellStyle name="20% - Акцент2 4 4 3 2 2" xfId="2421"/>
    <cellStyle name="20% - Акцент2 4 4 3 3" xfId="2422"/>
    <cellStyle name="20% - Акцент2 4 4 4" xfId="2423"/>
    <cellStyle name="20% - Акцент2 4 4 4 2" xfId="2424"/>
    <cellStyle name="20% - Акцент2 4 4 5" xfId="2425"/>
    <cellStyle name="20% - Акцент2 4 5" xfId="2426"/>
    <cellStyle name="20% - Акцент2 4 5 2" xfId="2427"/>
    <cellStyle name="20% - Акцент2 4 5 2 2" xfId="2428"/>
    <cellStyle name="20% - Акцент2 4 5 2 2 2" xfId="2429"/>
    <cellStyle name="20% - Акцент2 4 5 2 3" xfId="2430"/>
    <cellStyle name="20% - Акцент2 4 5 3" xfId="2431"/>
    <cellStyle name="20% - Акцент2 4 5 3 2" xfId="2432"/>
    <cellStyle name="20% - Акцент2 4 5 3 2 2" xfId="2433"/>
    <cellStyle name="20% - Акцент2 4 5 3 3" xfId="2434"/>
    <cellStyle name="20% - Акцент2 4 5 4" xfId="2435"/>
    <cellStyle name="20% - Акцент2 4 5 4 2" xfId="2436"/>
    <cellStyle name="20% - Акцент2 4 5 5" xfId="2437"/>
    <cellStyle name="20% - Акцент2 4 6" xfId="2438"/>
    <cellStyle name="20% - Акцент2 4 6 2" xfId="2439"/>
    <cellStyle name="20% - Акцент2 4 6 2 2" xfId="2440"/>
    <cellStyle name="20% - Акцент2 4 6 3" xfId="2441"/>
    <cellStyle name="20% - Акцент2 4 7" xfId="2442"/>
    <cellStyle name="20% - Акцент2 4 7 2" xfId="2443"/>
    <cellStyle name="20% - Акцент2 4 7 2 2" xfId="2444"/>
    <cellStyle name="20% - Акцент2 4 7 3" xfId="2445"/>
    <cellStyle name="20% - Акцент2 4 8" xfId="2446"/>
    <cellStyle name="20% - Акцент2 4 8 2" xfId="2447"/>
    <cellStyle name="20% - Акцент2 4 9" xfId="2448"/>
    <cellStyle name="20% - Акцент2 40" xfId="2449"/>
    <cellStyle name="20% - Акцент2 40 2" xfId="2450"/>
    <cellStyle name="20% - Акцент2 40 2 2" xfId="2451"/>
    <cellStyle name="20% - Акцент2 40 2 2 2" xfId="2452"/>
    <cellStyle name="20% - Акцент2 40 2 3" xfId="2453"/>
    <cellStyle name="20% - Акцент2 40 3" xfId="2454"/>
    <cellStyle name="20% - Акцент2 40 3 2" xfId="2455"/>
    <cellStyle name="20% - Акцент2 40 3 2 2" xfId="2456"/>
    <cellStyle name="20% - Акцент2 40 3 3" xfId="2457"/>
    <cellStyle name="20% - Акцент2 40 4" xfId="2458"/>
    <cellStyle name="20% - Акцент2 40 4 2" xfId="2459"/>
    <cellStyle name="20% - Акцент2 40 5" xfId="2460"/>
    <cellStyle name="20% - Акцент2 41" xfId="2461"/>
    <cellStyle name="20% - Акцент2 41 2" xfId="2462"/>
    <cellStyle name="20% - Акцент2 41 2 2" xfId="2463"/>
    <cellStyle name="20% - Акцент2 41 2 2 2" xfId="2464"/>
    <cellStyle name="20% - Акцент2 41 2 3" xfId="2465"/>
    <cellStyle name="20% - Акцент2 41 3" xfId="2466"/>
    <cellStyle name="20% - Акцент2 41 3 2" xfId="2467"/>
    <cellStyle name="20% - Акцент2 41 3 2 2" xfId="2468"/>
    <cellStyle name="20% - Акцент2 41 3 3" xfId="2469"/>
    <cellStyle name="20% - Акцент2 41 4" xfId="2470"/>
    <cellStyle name="20% - Акцент2 41 4 2" xfId="2471"/>
    <cellStyle name="20% - Акцент2 41 5" xfId="2472"/>
    <cellStyle name="20% - Акцент2 42" xfId="2473"/>
    <cellStyle name="20% - Акцент2 42 2" xfId="2474"/>
    <cellStyle name="20% - Акцент2 42 2 2" xfId="2475"/>
    <cellStyle name="20% - Акцент2 42 2 2 2" xfId="2476"/>
    <cellStyle name="20% - Акцент2 42 2 3" xfId="2477"/>
    <cellStyle name="20% - Акцент2 42 3" xfId="2478"/>
    <cellStyle name="20% - Акцент2 42 3 2" xfId="2479"/>
    <cellStyle name="20% - Акцент2 42 3 2 2" xfId="2480"/>
    <cellStyle name="20% - Акцент2 42 3 3" xfId="2481"/>
    <cellStyle name="20% - Акцент2 42 4" xfId="2482"/>
    <cellStyle name="20% - Акцент2 42 4 2" xfId="2483"/>
    <cellStyle name="20% - Акцент2 42 5" xfId="2484"/>
    <cellStyle name="20% - Акцент2 43" xfId="2485"/>
    <cellStyle name="20% - Акцент2 43 2" xfId="2486"/>
    <cellStyle name="20% - Акцент2 43 2 2" xfId="2487"/>
    <cellStyle name="20% - Акцент2 43 2 2 2" xfId="2488"/>
    <cellStyle name="20% - Акцент2 43 2 3" xfId="2489"/>
    <cellStyle name="20% - Акцент2 43 3" xfId="2490"/>
    <cellStyle name="20% - Акцент2 43 3 2" xfId="2491"/>
    <cellStyle name="20% - Акцент2 43 3 2 2" xfId="2492"/>
    <cellStyle name="20% - Акцент2 43 3 3" xfId="2493"/>
    <cellStyle name="20% - Акцент2 43 4" xfId="2494"/>
    <cellStyle name="20% - Акцент2 43 4 2" xfId="2495"/>
    <cellStyle name="20% - Акцент2 43 5" xfId="2496"/>
    <cellStyle name="20% - Акцент2 44" xfId="2497"/>
    <cellStyle name="20% - Акцент2 44 2" xfId="2498"/>
    <cellStyle name="20% - Акцент2 44 2 2" xfId="2499"/>
    <cellStyle name="20% - Акцент2 44 2 2 2" xfId="2500"/>
    <cellStyle name="20% - Акцент2 44 2 3" xfId="2501"/>
    <cellStyle name="20% - Акцент2 44 3" xfId="2502"/>
    <cellStyle name="20% - Акцент2 44 3 2" xfId="2503"/>
    <cellStyle name="20% - Акцент2 44 3 2 2" xfId="2504"/>
    <cellStyle name="20% - Акцент2 44 3 3" xfId="2505"/>
    <cellStyle name="20% - Акцент2 44 4" xfId="2506"/>
    <cellStyle name="20% - Акцент2 44 4 2" xfId="2507"/>
    <cellStyle name="20% - Акцент2 44 5" xfId="2508"/>
    <cellStyle name="20% - Акцент2 45" xfId="2509"/>
    <cellStyle name="20% - Акцент2 45 2" xfId="2510"/>
    <cellStyle name="20% - Акцент2 45 2 2" xfId="2511"/>
    <cellStyle name="20% - Акцент2 45 2 2 2" xfId="2512"/>
    <cellStyle name="20% - Акцент2 45 2 3" xfId="2513"/>
    <cellStyle name="20% - Акцент2 45 3" xfId="2514"/>
    <cellStyle name="20% - Акцент2 45 3 2" xfId="2515"/>
    <cellStyle name="20% - Акцент2 45 3 2 2" xfId="2516"/>
    <cellStyle name="20% - Акцент2 45 3 3" xfId="2517"/>
    <cellStyle name="20% - Акцент2 45 4" xfId="2518"/>
    <cellStyle name="20% - Акцент2 45 4 2" xfId="2519"/>
    <cellStyle name="20% - Акцент2 45 5" xfId="2520"/>
    <cellStyle name="20% - Акцент2 46" xfId="2521"/>
    <cellStyle name="20% - Акцент2 46 2" xfId="2522"/>
    <cellStyle name="20% - Акцент2 46 2 2" xfId="2523"/>
    <cellStyle name="20% - Акцент2 46 2 2 2" xfId="2524"/>
    <cellStyle name="20% - Акцент2 46 2 3" xfId="2525"/>
    <cellStyle name="20% - Акцент2 46 3" xfId="2526"/>
    <cellStyle name="20% - Акцент2 46 3 2" xfId="2527"/>
    <cellStyle name="20% - Акцент2 46 3 2 2" xfId="2528"/>
    <cellStyle name="20% - Акцент2 46 3 3" xfId="2529"/>
    <cellStyle name="20% - Акцент2 46 4" xfId="2530"/>
    <cellStyle name="20% - Акцент2 46 4 2" xfId="2531"/>
    <cellStyle name="20% - Акцент2 46 5" xfId="2532"/>
    <cellStyle name="20% - Акцент2 47" xfId="2533"/>
    <cellStyle name="20% - Акцент2 47 2" xfId="2534"/>
    <cellStyle name="20% - Акцент2 47 2 2" xfId="2535"/>
    <cellStyle name="20% - Акцент2 47 2 2 2" xfId="2536"/>
    <cellStyle name="20% - Акцент2 47 2 3" xfId="2537"/>
    <cellStyle name="20% - Акцент2 47 3" xfId="2538"/>
    <cellStyle name="20% - Акцент2 47 3 2" xfId="2539"/>
    <cellStyle name="20% - Акцент2 47 3 2 2" xfId="2540"/>
    <cellStyle name="20% - Акцент2 47 3 3" xfId="2541"/>
    <cellStyle name="20% - Акцент2 47 4" xfId="2542"/>
    <cellStyle name="20% - Акцент2 47 4 2" xfId="2543"/>
    <cellStyle name="20% - Акцент2 47 5" xfId="2544"/>
    <cellStyle name="20% - Акцент2 48" xfId="2545"/>
    <cellStyle name="20% - Акцент2 48 2" xfId="2546"/>
    <cellStyle name="20% - Акцент2 48 2 2" xfId="2547"/>
    <cellStyle name="20% - Акцент2 48 2 2 2" xfId="2548"/>
    <cellStyle name="20% - Акцент2 48 2 3" xfId="2549"/>
    <cellStyle name="20% - Акцент2 48 3" xfId="2550"/>
    <cellStyle name="20% - Акцент2 48 3 2" xfId="2551"/>
    <cellStyle name="20% - Акцент2 48 3 2 2" xfId="2552"/>
    <cellStyle name="20% - Акцент2 48 3 3" xfId="2553"/>
    <cellStyle name="20% - Акцент2 48 4" xfId="2554"/>
    <cellStyle name="20% - Акцент2 48 4 2" xfId="2555"/>
    <cellStyle name="20% - Акцент2 48 5" xfId="2556"/>
    <cellStyle name="20% - Акцент2 49" xfId="2557"/>
    <cellStyle name="20% - Акцент2 49 2" xfId="2558"/>
    <cellStyle name="20% - Акцент2 49 2 2" xfId="2559"/>
    <cellStyle name="20% - Акцент2 49 2 2 2" xfId="2560"/>
    <cellStyle name="20% - Акцент2 49 2 3" xfId="2561"/>
    <cellStyle name="20% - Акцент2 49 3" xfId="2562"/>
    <cellStyle name="20% - Акцент2 49 3 2" xfId="2563"/>
    <cellStyle name="20% - Акцент2 49 3 2 2" xfId="2564"/>
    <cellStyle name="20% - Акцент2 49 3 3" xfId="2565"/>
    <cellStyle name="20% - Акцент2 49 4" xfId="2566"/>
    <cellStyle name="20% - Акцент2 49 4 2" xfId="2567"/>
    <cellStyle name="20% - Акцент2 49 5" xfId="2568"/>
    <cellStyle name="20% - Акцент2 5" xfId="2569"/>
    <cellStyle name="20% - Акцент2 5 2" xfId="2570"/>
    <cellStyle name="20% - Акцент2 5 2 2" xfId="2571"/>
    <cellStyle name="20% - Акцент2 5 2 2 2" xfId="2572"/>
    <cellStyle name="20% - Акцент2 5 2 2 2 2" xfId="2573"/>
    <cellStyle name="20% - Акцент2 5 2 2 3" xfId="2574"/>
    <cellStyle name="20% - Акцент2 5 2 3" xfId="2575"/>
    <cellStyle name="20% - Акцент2 5 2 3 2" xfId="2576"/>
    <cellStyle name="20% - Акцент2 5 2 3 2 2" xfId="2577"/>
    <cellStyle name="20% - Акцент2 5 2 3 3" xfId="2578"/>
    <cellStyle name="20% - Акцент2 5 2 4" xfId="2579"/>
    <cellStyle name="20% - Акцент2 5 2 4 2" xfId="2580"/>
    <cellStyle name="20% - Акцент2 5 2 5" xfId="2581"/>
    <cellStyle name="20% - Акцент2 5 3" xfId="2582"/>
    <cellStyle name="20% - Акцент2 5 3 2" xfId="2583"/>
    <cellStyle name="20% - Акцент2 5 3 2 2" xfId="2584"/>
    <cellStyle name="20% - Акцент2 5 3 2 2 2" xfId="2585"/>
    <cellStyle name="20% - Акцент2 5 3 2 3" xfId="2586"/>
    <cellStyle name="20% - Акцент2 5 3 3" xfId="2587"/>
    <cellStyle name="20% - Акцент2 5 3 3 2" xfId="2588"/>
    <cellStyle name="20% - Акцент2 5 3 3 2 2" xfId="2589"/>
    <cellStyle name="20% - Акцент2 5 3 3 3" xfId="2590"/>
    <cellStyle name="20% - Акцент2 5 3 4" xfId="2591"/>
    <cellStyle name="20% - Акцент2 5 3 4 2" xfId="2592"/>
    <cellStyle name="20% - Акцент2 5 3 5" xfId="2593"/>
    <cellStyle name="20% - Акцент2 5 4" xfId="2594"/>
    <cellStyle name="20% - Акцент2 5 4 2" xfId="2595"/>
    <cellStyle name="20% - Акцент2 5 4 2 2" xfId="2596"/>
    <cellStyle name="20% - Акцент2 5 4 2 2 2" xfId="2597"/>
    <cellStyle name="20% - Акцент2 5 4 2 3" xfId="2598"/>
    <cellStyle name="20% - Акцент2 5 4 3" xfId="2599"/>
    <cellStyle name="20% - Акцент2 5 4 3 2" xfId="2600"/>
    <cellStyle name="20% - Акцент2 5 4 3 2 2" xfId="2601"/>
    <cellStyle name="20% - Акцент2 5 4 3 3" xfId="2602"/>
    <cellStyle name="20% - Акцент2 5 4 4" xfId="2603"/>
    <cellStyle name="20% - Акцент2 5 4 4 2" xfId="2604"/>
    <cellStyle name="20% - Акцент2 5 4 5" xfId="2605"/>
    <cellStyle name="20% - Акцент2 5 5" xfId="2606"/>
    <cellStyle name="20% - Акцент2 5 5 2" xfId="2607"/>
    <cellStyle name="20% - Акцент2 5 5 2 2" xfId="2608"/>
    <cellStyle name="20% - Акцент2 5 5 2 2 2" xfId="2609"/>
    <cellStyle name="20% - Акцент2 5 5 2 3" xfId="2610"/>
    <cellStyle name="20% - Акцент2 5 5 3" xfId="2611"/>
    <cellStyle name="20% - Акцент2 5 5 3 2" xfId="2612"/>
    <cellStyle name="20% - Акцент2 5 5 3 2 2" xfId="2613"/>
    <cellStyle name="20% - Акцент2 5 5 3 3" xfId="2614"/>
    <cellStyle name="20% - Акцент2 5 5 4" xfId="2615"/>
    <cellStyle name="20% - Акцент2 5 5 4 2" xfId="2616"/>
    <cellStyle name="20% - Акцент2 5 5 5" xfId="2617"/>
    <cellStyle name="20% - Акцент2 5 6" xfId="2618"/>
    <cellStyle name="20% - Акцент2 5 6 2" xfId="2619"/>
    <cellStyle name="20% - Акцент2 5 6 2 2" xfId="2620"/>
    <cellStyle name="20% - Акцент2 5 6 3" xfId="2621"/>
    <cellStyle name="20% - Акцент2 5 7" xfId="2622"/>
    <cellStyle name="20% - Акцент2 5 7 2" xfId="2623"/>
    <cellStyle name="20% - Акцент2 5 7 2 2" xfId="2624"/>
    <cellStyle name="20% - Акцент2 5 7 3" xfId="2625"/>
    <cellStyle name="20% - Акцент2 5 8" xfId="2626"/>
    <cellStyle name="20% - Акцент2 5 8 2" xfId="2627"/>
    <cellStyle name="20% - Акцент2 5 9" xfId="2628"/>
    <cellStyle name="20% - Акцент2 50" xfId="2629"/>
    <cellStyle name="20% - Акцент2 50 2" xfId="2630"/>
    <cellStyle name="20% - Акцент2 50 2 2" xfId="2631"/>
    <cellStyle name="20% - Акцент2 50 2 2 2" xfId="2632"/>
    <cellStyle name="20% - Акцент2 50 2 3" xfId="2633"/>
    <cellStyle name="20% - Акцент2 50 3" xfId="2634"/>
    <cellStyle name="20% - Акцент2 50 3 2" xfId="2635"/>
    <cellStyle name="20% - Акцент2 50 3 2 2" xfId="2636"/>
    <cellStyle name="20% - Акцент2 50 3 3" xfId="2637"/>
    <cellStyle name="20% - Акцент2 50 4" xfId="2638"/>
    <cellStyle name="20% - Акцент2 50 4 2" xfId="2639"/>
    <cellStyle name="20% - Акцент2 50 5" xfId="2640"/>
    <cellStyle name="20% - Акцент2 51" xfId="2641"/>
    <cellStyle name="20% - Акцент2 51 2" xfId="2642"/>
    <cellStyle name="20% - Акцент2 51 2 2" xfId="2643"/>
    <cellStyle name="20% - Акцент2 51 2 2 2" xfId="2644"/>
    <cellStyle name="20% - Акцент2 51 2 3" xfId="2645"/>
    <cellStyle name="20% - Акцент2 51 3" xfId="2646"/>
    <cellStyle name="20% - Акцент2 51 3 2" xfId="2647"/>
    <cellStyle name="20% - Акцент2 51 3 2 2" xfId="2648"/>
    <cellStyle name="20% - Акцент2 51 3 3" xfId="2649"/>
    <cellStyle name="20% - Акцент2 51 4" xfId="2650"/>
    <cellStyle name="20% - Акцент2 51 4 2" xfId="2651"/>
    <cellStyle name="20% - Акцент2 51 5" xfId="2652"/>
    <cellStyle name="20% - Акцент2 52" xfId="2653"/>
    <cellStyle name="20% - Акцент2 52 2" xfId="2654"/>
    <cellStyle name="20% - Акцент2 52 2 2" xfId="2655"/>
    <cellStyle name="20% - Акцент2 52 2 2 2" xfId="2656"/>
    <cellStyle name="20% - Акцент2 52 2 3" xfId="2657"/>
    <cellStyle name="20% - Акцент2 52 3" xfId="2658"/>
    <cellStyle name="20% - Акцент2 52 3 2" xfId="2659"/>
    <cellStyle name="20% - Акцент2 52 3 2 2" xfId="2660"/>
    <cellStyle name="20% - Акцент2 52 3 3" xfId="2661"/>
    <cellStyle name="20% - Акцент2 52 4" xfId="2662"/>
    <cellStyle name="20% - Акцент2 52 4 2" xfId="2663"/>
    <cellStyle name="20% - Акцент2 52 5" xfId="2664"/>
    <cellStyle name="20% - Акцент2 53" xfId="2665"/>
    <cellStyle name="20% - Акцент2 53 2" xfId="2666"/>
    <cellStyle name="20% - Акцент2 53 2 2" xfId="2667"/>
    <cellStyle name="20% - Акцент2 53 2 2 2" xfId="2668"/>
    <cellStyle name="20% - Акцент2 53 2 3" xfId="2669"/>
    <cellStyle name="20% - Акцент2 53 3" xfId="2670"/>
    <cellStyle name="20% - Акцент2 53 3 2" xfId="2671"/>
    <cellStyle name="20% - Акцент2 53 3 2 2" xfId="2672"/>
    <cellStyle name="20% - Акцент2 53 3 3" xfId="2673"/>
    <cellStyle name="20% - Акцент2 53 4" xfId="2674"/>
    <cellStyle name="20% - Акцент2 53 4 2" xfId="2675"/>
    <cellStyle name="20% - Акцент2 53 5" xfId="2676"/>
    <cellStyle name="20% - Акцент2 54" xfId="2677"/>
    <cellStyle name="20% - Акцент2 54 2" xfId="2678"/>
    <cellStyle name="20% - Акцент2 54 2 2" xfId="2679"/>
    <cellStyle name="20% - Акцент2 54 2 2 2" xfId="2680"/>
    <cellStyle name="20% - Акцент2 54 2 3" xfId="2681"/>
    <cellStyle name="20% - Акцент2 54 3" xfId="2682"/>
    <cellStyle name="20% - Акцент2 54 3 2" xfId="2683"/>
    <cellStyle name="20% - Акцент2 54 3 2 2" xfId="2684"/>
    <cellStyle name="20% - Акцент2 54 3 3" xfId="2685"/>
    <cellStyle name="20% - Акцент2 54 4" xfId="2686"/>
    <cellStyle name="20% - Акцент2 54 4 2" xfId="2687"/>
    <cellStyle name="20% - Акцент2 54 5" xfId="2688"/>
    <cellStyle name="20% - Акцент2 55" xfId="2689"/>
    <cellStyle name="20% - Акцент2 55 2" xfId="2690"/>
    <cellStyle name="20% - Акцент2 55 2 2" xfId="2691"/>
    <cellStyle name="20% - Акцент2 55 2 2 2" xfId="2692"/>
    <cellStyle name="20% - Акцент2 55 2 3" xfId="2693"/>
    <cellStyle name="20% - Акцент2 55 3" xfId="2694"/>
    <cellStyle name="20% - Акцент2 55 3 2" xfId="2695"/>
    <cellStyle name="20% - Акцент2 55 3 2 2" xfId="2696"/>
    <cellStyle name="20% - Акцент2 55 3 3" xfId="2697"/>
    <cellStyle name="20% - Акцент2 55 4" xfId="2698"/>
    <cellStyle name="20% - Акцент2 55 4 2" xfId="2699"/>
    <cellStyle name="20% - Акцент2 55 5" xfId="2700"/>
    <cellStyle name="20% - Акцент2 56" xfId="2701"/>
    <cellStyle name="20% - Акцент2 56 2" xfId="2702"/>
    <cellStyle name="20% - Акцент2 56 2 2" xfId="2703"/>
    <cellStyle name="20% - Акцент2 56 2 2 2" xfId="2704"/>
    <cellStyle name="20% - Акцент2 56 2 3" xfId="2705"/>
    <cellStyle name="20% - Акцент2 56 3" xfId="2706"/>
    <cellStyle name="20% - Акцент2 56 3 2" xfId="2707"/>
    <cellStyle name="20% - Акцент2 56 3 2 2" xfId="2708"/>
    <cellStyle name="20% - Акцент2 56 3 3" xfId="2709"/>
    <cellStyle name="20% - Акцент2 56 4" xfId="2710"/>
    <cellStyle name="20% - Акцент2 56 4 2" xfId="2711"/>
    <cellStyle name="20% - Акцент2 56 5" xfId="2712"/>
    <cellStyle name="20% - Акцент2 57" xfId="2713"/>
    <cellStyle name="20% - Акцент2 57 2" xfId="2714"/>
    <cellStyle name="20% - Акцент2 57 2 2" xfId="2715"/>
    <cellStyle name="20% - Акцент2 57 2 2 2" xfId="2716"/>
    <cellStyle name="20% - Акцент2 57 2 3" xfId="2717"/>
    <cellStyle name="20% - Акцент2 57 3" xfId="2718"/>
    <cellStyle name="20% - Акцент2 57 3 2" xfId="2719"/>
    <cellStyle name="20% - Акцент2 57 3 2 2" xfId="2720"/>
    <cellStyle name="20% - Акцент2 57 3 3" xfId="2721"/>
    <cellStyle name="20% - Акцент2 57 4" xfId="2722"/>
    <cellStyle name="20% - Акцент2 57 4 2" xfId="2723"/>
    <cellStyle name="20% - Акцент2 57 5" xfId="2724"/>
    <cellStyle name="20% - Акцент2 58" xfId="2725"/>
    <cellStyle name="20% - Акцент2 58 2" xfId="2726"/>
    <cellStyle name="20% - Акцент2 58 2 2" xfId="2727"/>
    <cellStyle name="20% - Акцент2 58 2 2 2" xfId="2728"/>
    <cellStyle name="20% - Акцент2 58 2 3" xfId="2729"/>
    <cellStyle name="20% - Акцент2 58 3" xfId="2730"/>
    <cellStyle name="20% - Акцент2 58 3 2" xfId="2731"/>
    <cellStyle name="20% - Акцент2 58 3 2 2" xfId="2732"/>
    <cellStyle name="20% - Акцент2 58 3 3" xfId="2733"/>
    <cellStyle name="20% - Акцент2 58 4" xfId="2734"/>
    <cellStyle name="20% - Акцент2 58 4 2" xfId="2735"/>
    <cellStyle name="20% - Акцент2 58 5" xfId="2736"/>
    <cellStyle name="20% - Акцент2 59" xfId="2737"/>
    <cellStyle name="20% - Акцент2 59 2" xfId="2738"/>
    <cellStyle name="20% - Акцент2 59 2 2" xfId="2739"/>
    <cellStyle name="20% - Акцент2 59 2 2 2" xfId="2740"/>
    <cellStyle name="20% - Акцент2 59 2 3" xfId="2741"/>
    <cellStyle name="20% - Акцент2 59 3" xfId="2742"/>
    <cellStyle name="20% - Акцент2 59 3 2" xfId="2743"/>
    <cellStyle name="20% - Акцент2 59 3 2 2" xfId="2744"/>
    <cellStyle name="20% - Акцент2 59 3 3" xfId="2745"/>
    <cellStyle name="20% - Акцент2 59 4" xfId="2746"/>
    <cellStyle name="20% - Акцент2 59 4 2" xfId="2747"/>
    <cellStyle name="20% - Акцент2 59 5" xfId="2748"/>
    <cellStyle name="20% - Акцент2 6" xfId="2749"/>
    <cellStyle name="20% - Акцент2 6 2" xfId="2750"/>
    <cellStyle name="20% - Акцент2 6 2 2" xfId="2751"/>
    <cellStyle name="20% - Акцент2 6 2 2 2" xfId="2752"/>
    <cellStyle name="20% - Акцент2 6 2 2 2 2" xfId="2753"/>
    <cellStyle name="20% - Акцент2 6 2 2 3" xfId="2754"/>
    <cellStyle name="20% - Акцент2 6 2 3" xfId="2755"/>
    <cellStyle name="20% - Акцент2 6 2 3 2" xfId="2756"/>
    <cellStyle name="20% - Акцент2 6 2 3 2 2" xfId="2757"/>
    <cellStyle name="20% - Акцент2 6 2 3 3" xfId="2758"/>
    <cellStyle name="20% - Акцент2 6 2 4" xfId="2759"/>
    <cellStyle name="20% - Акцент2 6 2 4 2" xfId="2760"/>
    <cellStyle name="20% - Акцент2 6 2 5" xfId="2761"/>
    <cellStyle name="20% - Акцент2 6 3" xfId="2762"/>
    <cellStyle name="20% - Акцент2 6 3 2" xfId="2763"/>
    <cellStyle name="20% - Акцент2 6 3 2 2" xfId="2764"/>
    <cellStyle name="20% - Акцент2 6 3 2 2 2" xfId="2765"/>
    <cellStyle name="20% - Акцент2 6 3 2 3" xfId="2766"/>
    <cellStyle name="20% - Акцент2 6 3 3" xfId="2767"/>
    <cellStyle name="20% - Акцент2 6 3 3 2" xfId="2768"/>
    <cellStyle name="20% - Акцент2 6 3 3 2 2" xfId="2769"/>
    <cellStyle name="20% - Акцент2 6 3 3 3" xfId="2770"/>
    <cellStyle name="20% - Акцент2 6 3 4" xfId="2771"/>
    <cellStyle name="20% - Акцент2 6 3 4 2" xfId="2772"/>
    <cellStyle name="20% - Акцент2 6 3 5" xfId="2773"/>
    <cellStyle name="20% - Акцент2 6 4" xfId="2774"/>
    <cellStyle name="20% - Акцент2 6 4 2" xfId="2775"/>
    <cellStyle name="20% - Акцент2 6 4 2 2" xfId="2776"/>
    <cellStyle name="20% - Акцент2 6 4 2 2 2" xfId="2777"/>
    <cellStyle name="20% - Акцент2 6 4 2 3" xfId="2778"/>
    <cellStyle name="20% - Акцент2 6 4 3" xfId="2779"/>
    <cellStyle name="20% - Акцент2 6 4 3 2" xfId="2780"/>
    <cellStyle name="20% - Акцент2 6 4 3 2 2" xfId="2781"/>
    <cellStyle name="20% - Акцент2 6 4 3 3" xfId="2782"/>
    <cellStyle name="20% - Акцент2 6 4 4" xfId="2783"/>
    <cellStyle name="20% - Акцент2 6 4 4 2" xfId="2784"/>
    <cellStyle name="20% - Акцент2 6 4 5" xfId="2785"/>
    <cellStyle name="20% - Акцент2 6 5" xfId="2786"/>
    <cellStyle name="20% - Акцент2 6 5 2" xfId="2787"/>
    <cellStyle name="20% - Акцент2 6 5 2 2" xfId="2788"/>
    <cellStyle name="20% - Акцент2 6 5 2 2 2" xfId="2789"/>
    <cellStyle name="20% - Акцент2 6 5 2 3" xfId="2790"/>
    <cellStyle name="20% - Акцент2 6 5 3" xfId="2791"/>
    <cellStyle name="20% - Акцент2 6 5 3 2" xfId="2792"/>
    <cellStyle name="20% - Акцент2 6 5 3 2 2" xfId="2793"/>
    <cellStyle name="20% - Акцент2 6 5 3 3" xfId="2794"/>
    <cellStyle name="20% - Акцент2 6 5 4" xfId="2795"/>
    <cellStyle name="20% - Акцент2 6 5 4 2" xfId="2796"/>
    <cellStyle name="20% - Акцент2 6 5 5" xfId="2797"/>
    <cellStyle name="20% - Акцент2 6 6" xfId="2798"/>
    <cellStyle name="20% - Акцент2 6 6 2" xfId="2799"/>
    <cellStyle name="20% - Акцент2 6 6 2 2" xfId="2800"/>
    <cellStyle name="20% - Акцент2 6 6 3" xfId="2801"/>
    <cellStyle name="20% - Акцент2 6 7" xfId="2802"/>
    <cellStyle name="20% - Акцент2 6 7 2" xfId="2803"/>
    <cellStyle name="20% - Акцент2 6 7 2 2" xfId="2804"/>
    <cellStyle name="20% - Акцент2 6 7 3" xfId="2805"/>
    <cellStyle name="20% - Акцент2 6 8" xfId="2806"/>
    <cellStyle name="20% - Акцент2 6 8 2" xfId="2807"/>
    <cellStyle name="20% - Акцент2 6 9" xfId="2808"/>
    <cellStyle name="20% - Акцент2 60" xfId="2809"/>
    <cellStyle name="20% - Акцент2 60 2" xfId="2810"/>
    <cellStyle name="20% - Акцент2 60 2 2" xfId="2811"/>
    <cellStyle name="20% - Акцент2 60 2 2 2" xfId="2812"/>
    <cellStyle name="20% - Акцент2 60 2 3" xfId="2813"/>
    <cellStyle name="20% - Акцент2 60 3" xfId="2814"/>
    <cellStyle name="20% - Акцент2 60 3 2" xfId="2815"/>
    <cellStyle name="20% - Акцент2 60 3 2 2" xfId="2816"/>
    <cellStyle name="20% - Акцент2 60 3 3" xfId="2817"/>
    <cellStyle name="20% - Акцент2 60 4" xfId="2818"/>
    <cellStyle name="20% - Акцент2 60 4 2" xfId="2819"/>
    <cellStyle name="20% - Акцент2 60 5" xfId="2820"/>
    <cellStyle name="20% - Акцент2 61" xfId="2821"/>
    <cellStyle name="20% - Акцент2 61 2" xfId="2822"/>
    <cellStyle name="20% - Акцент2 61 2 2" xfId="2823"/>
    <cellStyle name="20% - Акцент2 61 2 2 2" xfId="2824"/>
    <cellStyle name="20% - Акцент2 61 2 3" xfId="2825"/>
    <cellStyle name="20% - Акцент2 61 3" xfId="2826"/>
    <cellStyle name="20% - Акцент2 61 3 2" xfId="2827"/>
    <cellStyle name="20% - Акцент2 61 3 2 2" xfId="2828"/>
    <cellStyle name="20% - Акцент2 61 3 3" xfId="2829"/>
    <cellStyle name="20% - Акцент2 61 4" xfId="2830"/>
    <cellStyle name="20% - Акцент2 61 4 2" xfId="2831"/>
    <cellStyle name="20% - Акцент2 61 5" xfId="2832"/>
    <cellStyle name="20% - Акцент2 62" xfId="2833"/>
    <cellStyle name="20% - Акцент2 62 2" xfId="2834"/>
    <cellStyle name="20% - Акцент2 62 2 2" xfId="2835"/>
    <cellStyle name="20% - Акцент2 62 2 2 2" xfId="2836"/>
    <cellStyle name="20% - Акцент2 62 2 3" xfId="2837"/>
    <cellStyle name="20% - Акцент2 62 3" xfId="2838"/>
    <cellStyle name="20% - Акцент2 62 3 2" xfId="2839"/>
    <cellStyle name="20% - Акцент2 62 3 2 2" xfId="2840"/>
    <cellStyle name="20% - Акцент2 62 3 3" xfId="2841"/>
    <cellStyle name="20% - Акцент2 62 4" xfId="2842"/>
    <cellStyle name="20% - Акцент2 62 4 2" xfId="2843"/>
    <cellStyle name="20% - Акцент2 62 5" xfId="2844"/>
    <cellStyle name="20% - Акцент2 63" xfId="2845"/>
    <cellStyle name="20% - Акцент2 63 2" xfId="2846"/>
    <cellStyle name="20% - Акцент2 63 2 2" xfId="2847"/>
    <cellStyle name="20% - Акцент2 63 2 2 2" xfId="2848"/>
    <cellStyle name="20% - Акцент2 63 2 3" xfId="2849"/>
    <cellStyle name="20% - Акцент2 63 3" xfId="2850"/>
    <cellStyle name="20% - Акцент2 63 3 2" xfId="2851"/>
    <cellStyle name="20% - Акцент2 63 3 2 2" xfId="2852"/>
    <cellStyle name="20% - Акцент2 63 3 3" xfId="2853"/>
    <cellStyle name="20% - Акцент2 63 4" xfId="2854"/>
    <cellStyle name="20% - Акцент2 63 4 2" xfId="2855"/>
    <cellStyle name="20% - Акцент2 63 5" xfId="2856"/>
    <cellStyle name="20% - Акцент2 64" xfId="2857"/>
    <cellStyle name="20% - Акцент2 64 2" xfId="2858"/>
    <cellStyle name="20% - Акцент2 64 2 2" xfId="2859"/>
    <cellStyle name="20% - Акцент2 64 2 2 2" xfId="2860"/>
    <cellStyle name="20% - Акцент2 64 2 3" xfId="2861"/>
    <cellStyle name="20% - Акцент2 64 3" xfId="2862"/>
    <cellStyle name="20% - Акцент2 64 3 2" xfId="2863"/>
    <cellStyle name="20% - Акцент2 64 3 2 2" xfId="2864"/>
    <cellStyle name="20% - Акцент2 64 3 3" xfId="2865"/>
    <cellStyle name="20% - Акцент2 64 4" xfId="2866"/>
    <cellStyle name="20% - Акцент2 64 4 2" xfId="2867"/>
    <cellStyle name="20% - Акцент2 64 5" xfId="2868"/>
    <cellStyle name="20% - Акцент2 65" xfId="2869"/>
    <cellStyle name="20% - Акцент2 65 2" xfId="2870"/>
    <cellStyle name="20% - Акцент2 65 2 2" xfId="2871"/>
    <cellStyle name="20% - Акцент2 65 2 2 2" xfId="2872"/>
    <cellStyle name="20% - Акцент2 65 2 3" xfId="2873"/>
    <cellStyle name="20% - Акцент2 65 3" xfId="2874"/>
    <cellStyle name="20% - Акцент2 65 3 2" xfId="2875"/>
    <cellStyle name="20% - Акцент2 65 3 2 2" xfId="2876"/>
    <cellStyle name="20% - Акцент2 65 3 3" xfId="2877"/>
    <cellStyle name="20% - Акцент2 65 4" xfId="2878"/>
    <cellStyle name="20% - Акцент2 65 4 2" xfId="2879"/>
    <cellStyle name="20% - Акцент2 65 5" xfId="2880"/>
    <cellStyle name="20% - Акцент2 66" xfId="2881"/>
    <cellStyle name="20% - Акцент2 66 2" xfId="2882"/>
    <cellStyle name="20% - Акцент2 66 2 2" xfId="2883"/>
    <cellStyle name="20% - Акцент2 66 2 2 2" xfId="2884"/>
    <cellStyle name="20% - Акцент2 66 2 3" xfId="2885"/>
    <cellStyle name="20% - Акцент2 66 3" xfId="2886"/>
    <cellStyle name="20% - Акцент2 66 3 2" xfId="2887"/>
    <cellStyle name="20% - Акцент2 66 3 2 2" xfId="2888"/>
    <cellStyle name="20% - Акцент2 66 3 3" xfId="2889"/>
    <cellStyle name="20% - Акцент2 66 4" xfId="2890"/>
    <cellStyle name="20% - Акцент2 66 4 2" xfId="2891"/>
    <cellStyle name="20% - Акцент2 66 5" xfId="2892"/>
    <cellStyle name="20% - Акцент2 67" xfId="2893"/>
    <cellStyle name="20% - Акцент2 67 2" xfId="2894"/>
    <cellStyle name="20% - Акцент2 67 2 2" xfId="2895"/>
    <cellStyle name="20% - Акцент2 67 2 2 2" xfId="2896"/>
    <cellStyle name="20% - Акцент2 67 2 3" xfId="2897"/>
    <cellStyle name="20% - Акцент2 67 3" xfId="2898"/>
    <cellStyle name="20% - Акцент2 67 3 2" xfId="2899"/>
    <cellStyle name="20% - Акцент2 67 3 2 2" xfId="2900"/>
    <cellStyle name="20% - Акцент2 67 3 3" xfId="2901"/>
    <cellStyle name="20% - Акцент2 67 4" xfId="2902"/>
    <cellStyle name="20% - Акцент2 67 4 2" xfId="2903"/>
    <cellStyle name="20% - Акцент2 67 5" xfId="2904"/>
    <cellStyle name="20% - Акцент2 68" xfId="2905"/>
    <cellStyle name="20% - Акцент2 68 2" xfId="2906"/>
    <cellStyle name="20% - Акцент2 68 2 2" xfId="2907"/>
    <cellStyle name="20% - Акцент2 68 2 2 2" xfId="2908"/>
    <cellStyle name="20% - Акцент2 68 2 3" xfId="2909"/>
    <cellStyle name="20% - Акцент2 68 3" xfId="2910"/>
    <cellStyle name="20% - Акцент2 68 3 2" xfId="2911"/>
    <cellStyle name="20% - Акцент2 68 3 2 2" xfId="2912"/>
    <cellStyle name="20% - Акцент2 68 3 3" xfId="2913"/>
    <cellStyle name="20% - Акцент2 68 4" xfId="2914"/>
    <cellStyle name="20% - Акцент2 68 4 2" xfId="2915"/>
    <cellStyle name="20% - Акцент2 68 5" xfId="2916"/>
    <cellStyle name="20% - Акцент2 69" xfId="2917"/>
    <cellStyle name="20% - Акцент2 69 2" xfId="2918"/>
    <cellStyle name="20% - Акцент2 69 2 2" xfId="2919"/>
    <cellStyle name="20% - Акцент2 69 2 2 2" xfId="2920"/>
    <cellStyle name="20% - Акцент2 69 2 3" xfId="2921"/>
    <cellStyle name="20% - Акцент2 69 3" xfId="2922"/>
    <cellStyle name="20% - Акцент2 69 3 2" xfId="2923"/>
    <cellStyle name="20% - Акцент2 69 3 2 2" xfId="2924"/>
    <cellStyle name="20% - Акцент2 69 3 3" xfId="2925"/>
    <cellStyle name="20% - Акцент2 69 4" xfId="2926"/>
    <cellStyle name="20% - Акцент2 69 4 2" xfId="2927"/>
    <cellStyle name="20% - Акцент2 69 5" xfId="2928"/>
    <cellStyle name="20% - Акцент2 7" xfId="2929"/>
    <cellStyle name="20% - Акцент2 7 2" xfId="2930"/>
    <cellStyle name="20% - Акцент2 7 2 2" xfId="2931"/>
    <cellStyle name="20% - Акцент2 7 2 2 2" xfId="2932"/>
    <cellStyle name="20% - Акцент2 7 2 2 2 2" xfId="2933"/>
    <cellStyle name="20% - Акцент2 7 2 2 3" xfId="2934"/>
    <cellStyle name="20% - Акцент2 7 2 3" xfId="2935"/>
    <cellStyle name="20% - Акцент2 7 2 3 2" xfId="2936"/>
    <cellStyle name="20% - Акцент2 7 2 3 2 2" xfId="2937"/>
    <cellStyle name="20% - Акцент2 7 2 3 3" xfId="2938"/>
    <cellStyle name="20% - Акцент2 7 2 4" xfId="2939"/>
    <cellStyle name="20% - Акцент2 7 2 4 2" xfId="2940"/>
    <cellStyle name="20% - Акцент2 7 2 5" xfId="2941"/>
    <cellStyle name="20% - Акцент2 7 3" xfId="2942"/>
    <cellStyle name="20% - Акцент2 7 3 2" xfId="2943"/>
    <cellStyle name="20% - Акцент2 7 3 2 2" xfId="2944"/>
    <cellStyle name="20% - Акцент2 7 3 2 2 2" xfId="2945"/>
    <cellStyle name="20% - Акцент2 7 3 2 3" xfId="2946"/>
    <cellStyle name="20% - Акцент2 7 3 3" xfId="2947"/>
    <cellStyle name="20% - Акцент2 7 3 3 2" xfId="2948"/>
    <cellStyle name="20% - Акцент2 7 3 3 2 2" xfId="2949"/>
    <cellStyle name="20% - Акцент2 7 3 3 3" xfId="2950"/>
    <cellStyle name="20% - Акцент2 7 3 4" xfId="2951"/>
    <cellStyle name="20% - Акцент2 7 3 4 2" xfId="2952"/>
    <cellStyle name="20% - Акцент2 7 3 5" xfId="2953"/>
    <cellStyle name="20% - Акцент2 7 4" xfId="2954"/>
    <cellStyle name="20% - Акцент2 7 4 2" xfId="2955"/>
    <cellStyle name="20% - Акцент2 7 4 2 2" xfId="2956"/>
    <cellStyle name="20% - Акцент2 7 4 2 2 2" xfId="2957"/>
    <cellStyle name="20% - Акцент2 7 4 2 3" xfId="2958"/>
    <cellStyle name="20% - Акцент2 7 4 3" xfId="2959"/>
    <cellStyle name="20% - Акцент2 7 4 3 2" xfId="2960"/>
    <cellStyle name="20% - Акцент2 7 4 3 2 2" xfId="2961"/>
    <cellStyle name="20% - Акцент2 7 4 3 3" xfId="2962"/>
    <cellStyle name="20% - Акцент2 7 4 4" xfId="2963"/>
    <cellStyle name="20% - Акцент2 7 4 4 2" xfId="2964"/>
    <cellStyle name="20% - Акцент2 7 4 5" xfId="2965"/>
    <cellStyle name="20% - Акцент2 7 5" xfId="2966"/>
    <cellStyle name="20% - Акцент2 7 5 2" xfId="2967"/>
    <cellStyle name="20% - Акцент2 7 5 2 2" xfId="2968"/>
    <cellStyle name="20% - Акцент2 7 5 2 2 2" xfId="2969"/>
    <cellStyle name="20% - Акцент2 7 5 2 3" xfId="2970"/>
    <cellStyle name="20% - Акцент2 7 5 3" xfId="2971"/>
    <cellStyle name="20% - Акцент2 7 5 3 2" xfId="2972"/>
    <cellStyle name="20% - Акцент2 7 5 3 2 2" xfId="2973"/>
    <cellStyle name="20% - Акцент2 7 5 3 3" xfId="2974"/>
    <cellStyle name="20% - Акцент2 7 5 4" xfId="2975"/>
    <cellStyle name="20% - Акцент2 7 5 4 2" xfId="2976"/>
    <cellStyle name="20% - Акцент2 7 5 5" xfId="2977"/>
    <cellStyle name="20% - Акцент2 7 6" xfId="2978"/>
    <cellStyle name="20% - Акцент2 7 6 2" xfId="2979"/>
    <cellStyle name="20% - Акцент2 7 6 2 2" xfId="2980"/>
    <cellStyle name="20% - Акцент2 7 6 3" xfId="2981"/>
    <cellStyle name="20% - Акцент2 7 7" xfId="2982"/>
    <cellStyle name="20% - Акцент2 7 7 2" xfId="2983"/>
    <cellStyle name="20% - Акцент2 7 7 2 2" xfId="2984"/>
    <cellStyle name="20% - Акцент2 7 7 3" xfId="2985"/>
    <cellStyle name="20% - Акцент2 7 8" xfId="2986"/>
    <cellStyle name="20% - Акцент2 7 8 2" xfId="2987"/>
    <cellStyle name="20% - Акцент2 7 9" xfId="2988"/>
    <cellStyle name="20% - Акцент2 70" xfId="2989"/>
    <cellStyle name="20% - Акцент2 70 2" xfId="2990"/>
    <cellStyle name="20% - Акцент2 70 2 2" xfId="2991"/>
    <cellStyle name="20% - Акцент2 70 2 2 2" xfId="2992"/>
    <cellStyle name="20% - Акцент2 70 2 3" xfId="2993"/>
    <cellStyle name="20% - Акцент2 70 3" xfId="2994"/>
    <cellStyle name="20% - Акцент2 70 3 2" xfId="2995"/>
    <cellStyle name="20% - Акцент2 70 3 2 2" xfId="2996"/>
    <cellStyle name="20% - Акцент2 70 3 3" xfId="2997"/>
    <cellStyle name="20% - Акцент2 70 4" xfId="2998"/>
    <cellStyle name="20% - Акцент2 70 4 2" xfId="2999"/>
    <cellStyle name="20% - Акцент2 70 5" xfId="3000"/>
    <cellStyle name="20% - Акцент2 71" xfId="3001"/>
    <cellStyle name="20% - Акцент2 71 2" xfId="3002"/>
    <cellStyle name="20% - Акцент2 71 2 2" xfId="3003"/>
    <cellStyle name="20% - Акцент2 71 2 2 2" xfId="3004"/>
    <cellStyle name="20% - Акцент2 71 2 3" xfId="3005"/>
    <cellStyle name="20% - Акцент2 71 3" xfId="3006"/>
    <cellStyle name="20% - Акцент2 71 3 2" xfId="3007"/>
    <cellStyle name="20% - Акцент2 71 3 2 2" xfId="3008"/>
    <cellStyle name="20% - Акцент2 71 3 3" xfId="3009"/>
    <cellStyle name="20% - Акцент2 71 4" xfId="3010"/>
    <cellStyle name="20% - Акцент2 71 4 2" xfId="3011"/>
    <cellStyle name="20% - Акцент2 71 5" xfId="3012"/>
    <cellStyle name="20% - Акцент2 72" xfId="3013"/>
    <cellStyle name="20% - Акцент2 72 2" xfId="3014"/>
    <cellStyle name="20% - Акцент2 72 2 2" xfId="3015"/>
    <cellStyle name="20% - Акцент2 72 2 2 2" xfId="3016"/>
    <cellStyle name="20% - Акцент2 72 2 3" xfId="3017"/>
    <cellStyle name="20% - Акцент2 72 3" xfId="3018"/>
    <cellStyle name="20% - Акцент2 72 3 2" xfId="3019"/>
    <cellStyle name="20% - Акцент2 72 3 2 2" xfId="3020"/>
    <cellStyle name="20% - Акцент2 72 3 3" xfId="3021"/>
    <cellStyle name="20% - Акцент2 72 4" xfId="3022"/>
    <cellStyle name="20% - Акцент2 72 4 2" xfId="3023"/>
    <cellStyle name="20% - Акцент2 72 5" xfId="3024"/>
    <cellStyle name="20% - Акцент2 73" xfId="3025"/>
    <cellStyle name="20% - Акцент2 73 2" xfId="3026"/>
    <cellStyle name="20% - Акцент2 73 2 2" xfId="3027"/>
    <cellStyle name="20% - Акцент2 73 2 2 2" xfId="3028"/>
    <cellStyle name="20% - Акцент2 73 2 3" xfId="3029"/>
    <cellStyle name="20% - Акцент2 73 3" xfId="3030"/>
    <cellStyle name="20% - Акцент2 73 3 2" xfId="3031"/>
    <cellStyle name="20% - Акцент2 73 3 2 2" xfId="3032"/>
    <cellStyle name="20% - Акцент2 73 3 3" xfId="3033"/>
    <cellStyle name="20% - Акцент2 73 4" xfId="3034"/>
    <cellStyle name="20% - Акцент2 73 4 2" xfId="3035"/>
    <cellStyle name="20% - Акцент2 73 5" xfId="3036"/>
    <cellStyle name="20% - Акцент2 74" xfId="3037"/>
    <cellStyle name="20% - Акцент2 74 2" xfId="3038"/>
    <cellStyle name="20% - Акцент2 74 2 2" xfId="3039"/>
    <cellStyle name="20% - Акцент2 74 2 2 2" xfId="3040"/>
    <cellStyle name="20% - Акцент2 74 2 3" xfId="3041"/>
    <cellStyle name="20% - Акцент2 74 3" xfId="3042"/>
    <cellStyle name="20% - Акцент2 74 3 2" xfId="3043"/>
    <cellStyle name="20% - Акцент2 74 3 2 2" xfId="3044"/>
    <cellStyle name="20% - Акцент2 74 3 3" xfId="3045"/>
    <cellStyle name="20% - Акцент2 74 4" xfId="3046"/>
    <cellStyle name="20% - Акцент2 74 4 2" xfId="3047"/>
    <cellStyle name="20% - Акцент2 74 5" xfId="3048"/>
    <cellStyle name="20% - Акцент2 75" xfId="3049"/>
    <cellStyle name="20% - Акцент2 75 2" xfId="3050"/>
    <cellStyle name="20% - Акцент2 75 2 2" xfId="3051"/>
    <cellStyle name="20% - Акцент2 75 2 2 2" xfId="3052"/>
    <cellStyle name="20% - Акцент2 75 2 3" xfId="3053"/>
    <cellStyle name="20% - Акцент2 75 3" xfId="3054"/>
    <cellStyle name="20% - Акцент2 75 3 2" xfId="3055"/>
    <cellStyle name="20% - Акцент2 75 3 2 2" xfId="3056"/>
    <cellStyle name="20% - Акцент2 75 3 3" xfId="3057"/>
    <cellStyle name="20% - Акцент2 75 4" xfId="3058"/>
    <cellStyle name="20% - Акцент2 75 4 2" xfId="3059"/>
    <cellStyle name="20% - Акцент2 75 5" xfId="3060"/>
    <cellStyle name="20% - Акцент2 76" xfId="3061"/>
    <cellStyle name="20% - Акцент2 76 2" xfId="3062"/>
    <cellStyle name="20% - Акцент2 76 2 2" xfId="3063"/>
    <cellStyle name="20% - Акцент2 76 2 2 2" xfId="3064"/>
    <cellStyle name="20% - Акцент2 76 2 3" xfId="3065"/>
    <cellStyle name="20% - Акцент2 76 3" xfId="3066"/>
    <cellStyle name="20% - Акцент2 76 3 2" xfId="3067"/>
    <cellStyle name="20% - Акцент2 76 3 2 2" xfId="3068"/>
    <cellStyle name="20% - Акцент2 76 3 3" xfId="3069"/>
    <cellStyle name="20% - Акцент2 76 4" xfId="3070"/>
    <cellStyle name="20% - Акцент2 76 4 2" xfId="3071"/>
    <cellStyle name="20% - Акцент2 76 5" xfId="3072"/>
    <cellStyle name="20% - Акцент2 77" xfId="3073"/>
    <cellStyle name="20% - Акцент2 77 2" xfId="3074"/>
    <cellStyle name="20% - Акцент2 77 2 2" xfId="3075"/>
    <cellStyle name="20% - Акцент2 77 2 2 2" xfId="3076"/>
    <cellStyle name="20% - Акцент2 77 2 3" xfId="3077"/>
    <cellStyle name="20% - Акцент2 77 3" xfId="3078"/>
    <cellStyle name="20% - Акцент2 77 3 2" xfId="3079"/>
    <cellStyle name="20% - Акцент2 77 3 2 2" xfId="3080"/>
    <cellStyle name="20% - Акцент2 77 3 3" xfId="3081"/>
    <cellStyle name="20% - Акцент2 77 4" xfId="3082"/>
    <cellStyle name="20% - Акцент2 77 4 2" xfId="3083"/>
    <cellStyle name="20% - Акцент2 77 5" xfId="3084"/>
    <cellStyle name="20% - Акцент2 78" xfId="3085"/>
    <cellStyle name="20% - Акцент2 78 2" xfId="3086"/>
    <cellStyle name="20% - Акцент2 78 2 2" xfId="3087"/>
    <cellStyle name="20% - Акцент2 78 2 2 2" xfId="3088"/>
    <cellStyle name="20% - Акцент2 78 2 3" xfId="3089"/>
    <cellStyle name="20% - Акцент2 78 3" xfId="3090"/>
    <cellStyle name="20% - Акцент2 78 3 2" xfId="3091"/>
    <cellStyle name="20% - Акцент2 78 3 2 2" xfId="3092"/>
    <cellStyle name="20% - Акцент2 78 3 3" xfId="3093"/>
    <cellStyle name="20% - Акцент2 78 4" xfId="3094"/>
    <cellStyle name="20% - Акцент2 78 4 2" xfId="3095"/>
    <cellStyle name="20% - Акцент2 78 5" xfId="3096"/>
    <cellStyle name="20% - Акцент2 79" xfId="3097"/>
    <cellStyle name="20% - Акцент2 79 2" xfId="3098"/>
    <cellStyle name="20% - Акцент2 79 2 2" xfId="3099"/>
    <cellStyle name="20% - Акцент2 79 2 2 2" xfId="3100"/>
    <cellStyle name="20% - Акцент2 79 2 3" xfId="3101"/>
    <cellStyle name="20% - Акцент2 79 3" xfId="3102"/>
    <cellStyle name="20% - Акцент2 79 3 2" xfId="3103"/>
    <cellStyle name="20% - Акцент2 79 3 2 2" xfId="3104"/>
    <cellStyle name="20% - Акцент2 79 3 3" xfId="3105"/>
    <cellStyle name="20% - Акцент2 79 4" xfId="3106"/>
    <cellStyle name="20% - Акцент2 79 4 2" xfId="3107"/>
    <cellStyle name="20% - Акцент2 79 5" xfId="3108"/>
    <cellStyle name="20% - Акцент2 8" xfId="3109"/>
    <cellStyle name="20% - Акцент2 8 2" xfId="3110"/>
    <cellStyle name="20% - Акцент2 8 2 2" xfId="3111"/>
    <cellStyle name="20% - Акцент2 8 2 2 2" xfId="3112"/>
    <cellStyle name="20% - Акцент2 8 2 2 2 2" xfId="3113"/>
    <cellStyle name="20% - Акцент2 8 2 2 3" xfId="3114"/>
    <cellStyle name="20% - Акцент2 8 2 3" xfId="3115"/>
    <cellStyle name="20% - Акцент2 8 2 3 2" xfId="3116"/>
    <cellStyle name="20% - Акцент2 8 2 3 2 2" xfId="3117"/>
    <cellStyle name="20% - Акцент2 8 2 3 3" xfId="3118"/>
    <cellStyle name="20% - Акцент2 8 2 4" xfId="3119"/>
    <cellStyle name="20% - Акцент2 8 2 4 2" xfId="3120"/>
    <cellStyle name="20% - Акцент2 8 2 5" xfId="3121"/>
    <cellStyle name="20% - Акцент2 8 3" xfId="3122"/>
    <cellStyle name="20% - Акцент2 8 3 2" xfId="3123"/>
    <cellStyle name="20% - Акцент2 8 3 2 2" xfId="3124"/>
    <cellStyle name="20% - Акцент2 8 3 2 2 2" xfId="3125"/>
    <cellStyle name="20% - Акцент2 8 3 2 3" xfId="3126"/>
    <cellStyle name="20% - Акцент2 8 3 3" xfId="3127"/>
    <cellStyle name="20% - Акцент2 8 3 3 2" xfId="3128"/>
    <cellStyle name="20% - Акцент2 8 3 3 2 2" xfId="3129"/>
    <cellStyle name="20% - Акцент2 8 3 3 3" xfId="3130"/>
    <cellStyle name="20% - Акцент2 8 3 4" xfId="3131"/>
    <cellStyle name="20% - Акцент2 8 3 4 2" xfId="3132"/>
    <cellStyle name="20% - Акцент2 8 3 5" xfId="3133"/>
    <cellStyle name="20% - Акцент2 8 4" xfId="3134"/>
    <cellStyle name="20% - Акцент2 8 4 2" xfId="3135"/>
    <cellStyle name="20% - Акцент2 8 4 2 2" xfId="3136"/>
    <cellStyle name="20% - Акцент2 8 4 2 2 2" xfId="3137"/>
    <cellStyle name="20% - Акцент2 8 4 2 3" xfId="3138"/>
    <cellStyle name="20% - Акцент2 8 4 3" xfId="3139"/>
    <cellStyle name="20% - Акцент2 8 4 3 2" xfId="3140"/>
    <cellStyle name="20% - Акцент2 8 4 3 2 2" xfId="3141"/>
    <cellStyle name="20% - Акцент2 8 4 3 3" xfId="3142"/>
    <cellStyle name="20% - Акцент2 8 4 4" xfId="3143"/>
    <cellStyle name="20% - Акцент2 8 4 4 2" xfId="3144"/>
    <cellStyle name="20% - Акцент2 8 4 5" xfId="3145"/>
    <cellStyle name="20% - Акцент2 8 5" xfId="3146"/>
    <cellStyle name="20% - Акцент2 8 5 2" xfId="3147"/>
    <cellStyle name="20% - Акцент2 8 5 2 2" xfId="3148"/>
    <cellStyle name="20% - Акцент2 8 5 2 2 2" xfId="3149"/>
    <cellStyle name="20% - Акцент2 8 5 2 3" xfId="3150"/>
    <cellStyle name="20% - Акцент2 8 5 3" xfId="3151"/>
    <cellStyle name="20% - Акцент2 8 5 3 2" xfId="3152"/>
    <cellStyle name="20% - Акцент2 8 5 3 2 2" xfId="3153"/>
    <cellStyle name="20% - Акцент2 8 5 3 3" xfId="3154"/>
    <cellStyle name="20% - Акцент2 8 5 4" xfId="3155"/>
    <cellStyle name="20% - Акцент2 8 5 4 2" xfId="3156"/>
    <cellStyle name="20% - Акцент2 8 5 5" xfId="3157"/>
    <cellStyle name="20% - Акцент2 8 6" xfId="3158"/>
    <cellStyle name="20% - Акцент2 8 6 2" xfId="3159"/>
    <cellStyle name="20% - Акцент2 8 6 2 2" xfId="3160"/>
    <cellStyle name="20% - Акцент2 8 6 3" xfId="3161"/>
    <cellStyle name="20% - Акцент2 8 7" xfId="3162"/>
    <cellStyle name="20% - Акцент2 8 7 2" xfId="3163"/>
    <cellStyle name="20% - Акцент2 8 7 2 2" xfId="3164"/>
    <cellStyle name="20% - Акцент2 8 7 3" xfId="3165"/>
    <cellStyle name="20% - Акцент2 8 8" xfId="3166"/>
    <cellStyle name="20% - Акцент2 8 8 2" xfId="3167"/>
    <cellStyle name="20% - Акцент2 8 9" xfId="3168"/>
    <cellStyle name="20% - Акцент2 80" xfId="3169"/>
    <cellStyle name="20% - Акцент2 80 2" xfId="3170"/>
    <cellStyle name="20% - Акцент2 80 2 2" xfId="3171"/>
    <cellStyle name="20% - Акцент2 80 2 2 2" xfId="3172"/>
    <cellStyle name="20% - Акцент2 80 2 3" xfId="3173"/>
    <cellStyle name="20% - Акцент2 80 3" xfId="3174"/>
    <cellStyle name="20% - Акцент2 80 3 2" xfId="3175"/>
    <cellStyle name="20% - Акцент2 80 3 2 2" xfId="3176"/>
    <cellStyle name="20% - Акцент2 80 3 3" xfId="3177"/>
    <cellStyle name="20% - Акцент2 80 4" xfId="3178"/>
    <cellStyle name="20% - Акцент2 80 4 2" xfId="3179"/>
    <cellStyle name="20% - Акцент2 80 5" xfId="3180"/>
    <cellStyle name="20% - Акцент2 81" xfId="3181"/>
    <cellStyle name="20% - Акцент2 81 2" xfId="3182"/>
    <cellStyle name="20% - Акцент2 81 2 2" xfId="3183"/>
    <cellStyle name="20% - Акцент2 81 2 2 2" xfId="3184"/>
    <cellStyle name="20% - Акцент2 81 2 3" xfId="3185"/>
    <cellStyle name="20% - Акцент2 81 3" xfId="3186"/>
    <cellStyle name="20% - Акцент2 81 3 2" xfId="3187"/>
    <cellStyle name="20% - Акцент2 81 3 2 2" xfId="3188"/>
    <cellStyle name="20% - Акцент2 81 3 3" xfId="3189"/>
    <cellStyle name="20% - Акцент2 81 4" xfId="3190"/>
    <cellStyle name="20% - Акцент2 81 4 2" xfId="3191"/>
    <cellStyle name="20% - Акцент2 81 5" xfId="3192"/>
    <cellStyle name="20% - Акцент2 82" xfId="3193"/>
    <cellStyle name="20% - Акцент2 82 2" xfId="3194"/>
    <cellStyle name="20% - Акцент2 82 2 2" xfId="3195"/>
    <cellStyle name="20% - Акцент2 82 2 2 2" xfId="3196"/>
    <cellStyle name="20% - Акцент2 82 2 3" xfId="3197"/>
    <cellStyle name="20% - Акцент2 82 3" xfId="3198"/>
    <cellStyle name="20% - Акцент2 82 3 2" xfId="3199"/>
    <cellStyle name="20% - Акцент2 82 3 2 2" xfId="3200"/>
    <cellStyle name="20% - Акцент2 82 3 3" xfId="3201"/>
    <cellStyle name="20% - Акцент2 82 4" xfId="3202"/>
    <cellStyle name="20% - Акцент2 82 4 2" xfId="3203"/>
    <cellStyle name="20% - Акцент2 82 5" xfId="3204"/>
    <cellStyle name="20% - Акцент2 83" xfId="3205"/>
    <cellStyle name="20% - Акцент2 83 2" xfId="3206"/>
    <cellStyle name="20% - Акцент2 83 2 2" xfId="3207"/>
    <cellStyle name="20% - Акцент2 83 2 2 2" xfId="3208"/>
    <cellStyle name="20% - Акцент2 83 2 3" xfId="3209"/>
    <cellStyle name="20% - Акцент2 83 3" xfId="3210"/>
    <cellStyle name="20% - Акцент2 83 3 2" xfId="3211"/>
    <cellStyle name="20% - Акцент2 83 3 2 2" xfId="3212"/>
    <cellStyle name="20% - Акцент2 83 3 3" xfId="3213"/>
    <cellStyle name="20% - Акцент2 83 4" xfId="3214"/>
    <cellStyle name="20% - Акцент2 83 4 2" xfId="3215"/>
    <cellStyle name="20% - Акцент2 83 5" xfId="3216"/>
    <cellStyle name="20% - Акцент2 84" xfId="3217"/>
    <cellStyle name="20% - Акцент2 84 2" xfId="3218"/>
    <cellStyle name="20% - Акцент2 84 2 2" xfId="3219"/>
    <cellStyle name="20% - Акцент2 84 2 2 2" xfId="3220"/>
    <cellStyle name="20% - Акцент2 84 2 3" xfId="3221"/>
    <cellStyle name="20% - Акцент2 84 3" xfId="3222"/>
    <cellStyle name="20% - Акцент2 84 3 2" xfId="3223"/>
    <cellStyle name="20% - Акцент2 84 3 2 2" xfId="3224"/>
    <cellStyle name="20% - Акцент2 84 3 3" xfId="3225"/>
    <cellStyle name="20% - Акцент2 84 4" xfId="3226"/>
    <cellStyle name="20% - Акцент2 84 4 2" xfId="3227"/>
    <cellStyle name="20% - Акцент2 84 5" xfId="3228"/>
    <cellStyle name="20% - Акцент2 85" xfId="3229"/>
    <cellStyle name="20% - Акцент2 85 2" xfId="3230"/>
    <cellStyle name="20% - Акцент2 85 2 2" xfId="3231"/>
    <cellStyle name="20% - Акцент2 85 2 2 2" xfId="3232"/>
    <cellStyle name="20% - Акцент2 85 2 3" xfId="3233"/>
    <cellStyle name="20% - Акцент2 85 3" xfId="3234"/>
    <cellStyle name="20% - Акцент2 85 3 2" xfId="3235"/>
    <cellStyle name="20% - Акцент2 85 3 2 2" xfId="3236"/>
    <cellStyle name="20% - Акцент2 85 3 3" xfId="3237"/>
    <cellStyle name="20% - Акцент2 85 4" xfId="3238"/>
    <cellStyle name="20% - Акцент2 85 4 2" xfId="3239"/>
    <cellStyle name="20% - Акцент2 85 5" xfId="3240"/>
    <cellStyle name="20% - Акцент2 86" xfId="3241"/>
    <cellStyle name="20% - Акцент2 86 2" xfId="3242"/>
    <cellStyle name="20% - Акцент2 86 2 2" xfId="3243"/>
    <cellStyle name="20% - Акцент2 86 2 2 2" xfId="3244"/>
    <cellStyle name="20% - Акцент2 86 2 3" xfId="3245"/>
    <cellStyle name="20% - Акцент2 86 3" xfId="3246"/>
    <cellStyle name="20% - Акцент2 86 3 2" xfId="3247"/>
    <cellStyle name="20% - Акцент2 86 3 2 2" xfId="3248"/>
    <cellStyle name="20% - Акцент2 86 3 3" xfId="3249"/>
    <cellStyle name="20% - Акцент2 86 4" xfId="3250"/>
    <cellStyle name="20% - Акцент2 86 4 2" xfId="3251"/>
    <cellStyle name="20% - Акцент2 86 5" xfId="3252"/>
    <cellStyle name="20% - Акцент2 87" xfId="3253"/>
    <cellStyle name="20% - Акцент2 87 2" xfId="3254"/>
    <cellStyle name="20% - Акцент2 87 2 2" xfId="3255"/>
    <cellStyle name="20% - Акцент2 87 2 2 2" xfId="3256"/>
    <cellStyle name="20% - Акцент2 87 2 3" xfId="3257"/>
    <cellStyle name="20% - Акцент2 87 3" xfId="3258"/>
    <cellStyle name="20% - Акцент2 87 3 2" xfId="3259"/>
    <cellStyle name="20% - Акцент2 87 3 2 2" xfId="3260"/>
    <cellStyle name="20% - Акцент2 87 3 3" xfId="3261"/>
    <cellStyle name="20% - Акцент2 87 4" xfId="3262"/>
    <cellStyle name="20% - Акцент2 87 4 2" xfId="3263"/>
    <cellStyle name="20% - Акцент2 87 5" xfId="3264"/>
    <cellStyle name="20% - Акцент2 88" xfId="3265"/>
    <cellStyle name="20% - Акцент2 88 2" xfId="3266"/>
    <cellStyle name="20% - Акцент2 88 2 2" xfId="3267"/>
    <cellStyle name="20% - Акцент2 88 3" xfId="3268"/>
    <cellStyle name="20% - Акцент2 89" xfId="3269"/>
    <cellStyle name="20% - Акцент2 89 2" xfId="3270"/>
    <cellStyle name="20% - Акцент2 89 2 2" xfId="3271"/>
    <cellStyle name="20% - Акцент2 89 3" xfId="3272"/>
    <cellStyle name="20% - Акцент2 9" xfId="3273"/>
    <cellStyle name="20% - Акцент2 9 2" xfId="3274"/>
    <cellStyle name="20% - Акцент2 9 2 2" xfId="3275"/>
    <cellStyle name="20% - Акцент2 9 2 2 2" xfId="3276"/>
    <cellStyle name="20% - Акцент2 9 2 2 2 2" xfId="3277"/>
    <cellStyle name="20% - Акцент2 9 2 2 3" xfId="3278"/>
    <cellStyle name="20% - Акцент2 9 2 3" xfId="3279"/>
    <cellStyle name="20% - Акцент2 9 2 3 2" xfId="3280"/>
    <cellStyle name="20% - Акцент2 9 2 3 2 2" xfId="3281"/>
    <cellStyle name="20% - Акцент2 9 2 3 3" xfId="3282"/>
    <cellStyle name="20% - Акцент2 9 2 4" xfId="3283"/>
    <cellStyle name="20% - Акцент2 9 2 4 2" xfId="3284"/>
    <cellStyle name="20% - Акцент2 9 2 5" xfId="3285"/>
    <cellStyle name="20% - Акцент2 9 3" xfId="3286"/>
    <cellStyle name="20% - Акцент2 9 3 2" xfId="3287"/>
    <cellStyle name="20% - Акцент2 9 3 2 2" xfId="3288"/>
    <cellStyle name="20% - Акцент2 9 3 2 2 2" xfId="3289"/>
    <cellStyle name="20% - Акцент2 9 3 2 3" xfId="3290"/>
    <cellStyle name="20% - Акцент2 9 3 3" xfId="3291"/>
    <cellStyle name="20% - Акцент2 9 3 3 2" xfId="3292"/>
    <cellStyle name="20% - Акцент2 9 3 3 2 2" xfId="3293"/>
    <cellStyle name="20% - Акцент2 9 3 3 3" xfId="3294"/>
    <cellStyle name="20% - Акцент2 9 3 4" xfId="3295"/>
    <cellStyle name="20% - Акцент2 9 3 4 2" xfId="3296"/>
    <cellStyle name="20% - Акцент2 9 3 5" xfId="3297"/>
    <cellStyle name="20% - Акцент2 9 4" xfId="3298"/>
    <cellStyle name="20% - Акцент2 9 4 2" xfId="3299"/>
    <cellStyle name="20% - Акцент2 9 4 2 2" xfId="3300"/>
    <cellStyle name="20% - Акцент2 9 4 2 2 2" xfId="3301"/>
    <cellStyle name="20% - Акцент2 9 4 2 3" xfId="3302"/>
    <cellStyle name="20% - Акцент2 9 4 3" xfId="3303"/>
    <cellStyle name="20% - Акцент2 9 4 3 2" xfId="3304"/>
    <cellStyle name="20% - Акцент2 9 4 3 2 2" xfId="3305"/>
    <cellStyle name="20% - Акцент2 9 4 3 3" xfId="3306"/>
    <cellStyle name="20% - Акцент2 9 4 4" xfId="3307"/>
    <cellStyle name="20% - Акцент2 9 4 4 2" xfId="3308"/>
    <cellStyle name="20% - Акцент2 9 4 5" xfId="3309"/>
    <cellStyle name="20% - Акцент2 9 5" xfId="3310"/>
    <cellStyle name="20% - Акцент2 9 5 2" xfId="3311"/>
    <cellStyle name="20% - Акцент2 9 5 2 2" xfId="3312"/>
    <cellStyle name="20% - Акцент2 9 5 2 2 2" xfId="3313"/>
    <cellStyle name="20% - Акцент2 9 5 2 3" xfId="3314"/>
    <cellStyle name="20% - Акцент2 9 5 3" xfId="3315"/>
    <cellStyle name="20% - Акцент2 9 5 3 2" xfId="3316"/>
    <cellStyle name="20% - Акцент2 9 5 3 2 2" xfId="3317"/>
    <cellStyle name="20% - Акцент2 9 5 3 3" xfId="3318"/>
    <cellStyle name="20% - Акцент2 9 5 4" xfId="3319"/>
    <cellStyle name="20% - Акцент2 9 5 4 2" xfId="3320"/>
    <cellStyle name="20% - Акцент2 9 5 5" xfId="3321"/>
    <cellStyle name="20% - Акцент2 9 6" xfId="3322"/>
    <cellStyle name="20% - Акцент2 9 6 2" xfId="3323"/>
    <cellStyle name="20% - Акцент2 9 6 2 2" xfId="3324"/>
    <cellStyle name="20% - Акцент2 9 6 3" xfId="3325"/>
    <cellStyle name="20% - Акцент2 9 7" xfId="3326"/>
    <cellStyle name="20% - Акцент2 9 7 2" xfId="3327"/>
    <cellStyle name="20% - Акцент2 9 7 2 2" xfId="3328"/>
    <cellStyle name="20% - Акцент2 9 7 3" xfId="3329"/>
    <cellStyle name="20% - Акцент2 9 8" xfId="3330"/>
    <cellStyle name="20% - Акцент2 9 8 2" xfId="3331"/>
    <cellStyle name="20% - Акцент2 9 9" xfId="3332"/>
    <cellStyle name="20% - Акцент2 90" xfId="3333"/>
    <cellStyle name="20% - Акцент2 90 2" xfId="3334"/>
    <cellStyle name="20% - Акцент2 90 2 2" xfId="3335"/>
    <cellStyle name="20% - Акцент2 90 3" xfId="3336"/>
    <cellStyle name="20% - Акцент2 91" xfId="3337"/>
    <cellStyle name="20% - Акцент2 91 2" xfId="3338"/>
    <cellStyle name="20% - Акцент2 91 2 2" xfId="3339"/>
    <cellStyle name="20% - Акцент2 91 3" xfId="3340"/>
    <cellStyle name="20% - Акцент2 92" xfId="3341"/>
    <cellStyle name="20% - Акцент2 92 2" xfId="3342"/>
    <cellStyle name="20% - Акцент2 92 2 2" xfId="3343"/>
    <cellStyle name="20% - Акцент2 92 3" xfId="3344"/>
    <cellStyle name="20% - Акцент2 93" xfId="3345"/>
    <cellStyle name="20% - Акцент2 93 2" xfId="3346"/>
    <cellStyle name="20% - Акцент2 93 2 2" xfId="3347"/>
    <cellStyle name="20% - Акцент2 93 3" xfId="3348"/>
    <cellStyle name="20% - Акцент2 94" xfId="3349"/>
    <cellStyle name="20% - Акцент2 94 2" xfId="3350"/>
    <cellStyle name="20% - Акцент2 94 2 2" xfId="3351"/>
    <cellStyle name="20% - Акцент2 94 3" xfId="3352"/>
    <cellStyle name="20% - Акцент2 95" xfId="3353"/>
    <cellStyle name="20% - Акцент2 95 2" xfId="3354"/>
    <cellStyle name="20% - Акцент2 95 2 2" xfId="3355"/>
    <cellStyle name="20% - Акцент2 95 3" xfId="3356"/>
    <cellStyle name="20% - Акцент2 96" xfId="3357"/>
    <cellStyle name="20% - Акцент2 96 2" xfId="3358"/>
    <cellStyle name="20% - Акцент2 96 2 2" xfId="3359"/>
    <cellStyle name="20% - Акцент2 96 3" xfId="3360"/>
    <cellStyle name="20% - Акцент2 97" xfId="3361"/>
    <cellStyle name="20% - Акцент2 97 2" xfId="3362"/>
    <cellStyle name="20% - Акцент2 97 2 2" xfId="3363"/>
    <cellStyle name="20% - Акцент2 97 3" xfId="3364"/>
    <cellStyle name="20% - Акцент2 98" xfId="3365"/>
    <cellStyle name="20% - Акцент2 98 2" xfId="3366"/>
    <cellStyle name="20% - Акцент2 98 2 2" xfId="3367"/>
    <cellStyle name="20% - Акцент2 98 3" xfId="3368"/>
    <cellStyle name="20% - Акцент2 99" xfId="3369"/>
    <cellStyle name="20% - Акцент2 99 2" xfId="3370"/>
    <cellStyle name="20% - Акцент2 99 2 2" xfId="3371"/>
    <cellStyle name="20% - Акцент2 99 3" xfId="3372"/>
    <cellStyle name="20% - Акцент3" xfId="3373" builtinId="38" customBuiltin="1"/>
    <cellStyle name="20% - Акцент3 10" xfId="3374"/>
    <cellStyle name="20% - Акцент3 10 2" xfId="3375"/>
    <cellStyle name="20% - Акцент3 10 2 2" xfId="3376"/>
    <cellStyle name="20% - Акцент3 10 2 2 2" xfId="3377"/>
    <cellStyle name="20% - Акцент3 10 2 3" xfId="3378"/>
    <cellStyle name="20% - Акцент3 10 3" xfId="3379"/>
    <cellStyle name="20% - Акцент3 10 3 2" xfId="3380"/>
    <cellStyle name="20% - Акцент3 10 3 2 2" xfId="3381"/>
    <cellStyle name="20% - Акцент3 10 3 3" xfId="3382"/>
    <cellStyle name="20% - Акцент3 10 4" xfId="3383"/>
    <cellStyle name="20% - Акцент3 10 4 2" xfId="3384"/>
    <cellStyle name="20% - Акцент3 10 5" xfId="3385"/>
    <cellStyle name="20% - Акцент3 100" xfId="3386"/>
    <cellStyle name="20% - Акцент3 100 2" xfId="3387"/>
    <cellStyle name="20% - Акцент3 100 2 2" xfId="3388"/>
    <cellStyle name="20% - Акцент3 100 3" xfId="3389"/>
    <cellStyle name="20% - Акцент3 101" xfId="3390"/>
    <cellStyle name="20% - Акцент3 101 2" xfId="3391"/>
    <cellStyle name="20% - Акцент3 101 2 2" xfId="3392"/>
    <cellStyle name="20% - Акцент3 101 3" xfId="3393"/>
    <cellStyle name="20% - Акцент3 102" xfId="3394"/>
    <cellStyle name="20% - Акцент3 102 2" xfId="3395"/>
    <cellStyle name="20% - Акцент3 102 2 2" xfId="3396"/>
    <cellStyle name="20% - Акцент3 102 3" xfId="3397"/>
    <cellStyle name="20% - Акцент3 103" xfId="3398"/>
    <cellStyle name="20% - Акцент3 103 2" xfId="3399"/>
    <cellStyle name="20% - Акцент3 103 2 2" xfId="3400"/>
    <cellStyle name="20% - Акцент3 103 3" xfId="3401"/>
    <cellStyle name="20% - Акцент3 104" xfId="3402"/>
    <cellStyle name="20% - Акцент3 104 2" xfId="3403"/>
    <cellStyle name="20% - Акцент3 104 2 2" xfId="3404"/>
    <cellStyle name="20% - Акцент3 104 3" xfId="3405"/>
    <cellStyle name="20% - Акцент3 105" xfId="3406"/>
    <cellStyle name="20% - Акцент3 105 2" xfId="3407"/>
    <cellStyle name="20% - Акцент3 105 2 2" xfId="3408"/>
    <cellStyle name="20% - Акцент3 105 3" xfId="3409"/>
    <cellStyle name="20% - Акцент3 106" xfId="3410"/>
    <cellStyle name="20% - Акцент3 106 2" xfId="3411"/>
    <cellStyle name="20% - Акцент3 106 2 2" xfId="3412"/>
    <cellStyle name="20% - Акцент3 106 3" xfId="3413"/>
    <cellStyle name="20% - Акцент3 107" xfId="3414"/>
    <cellStyle name="20% - Акцент3 107 2" xfId="3415"/>
    <cellStyle name="20% - Акцент3 107 2 2" xfId="3416"/>
    <cellStyle name="20% - Акцент3 107 3" xfId="3417"/>
    <cellStyle name="20% - Акцент3 108" xfId="3418"/>
    <cellStyle name="20% - Акцент3 108 2" xfId="3419"/>
    <cellStyle name="20% - Акцент3 108 2 2" xfId="3420"/>
    <cellStyle name="20% - Акцент3 108 3" xfId="3421"/>
    <cellStyle name="20% - Акцент3 109" xfId="3422"/>
    <cellStyle name="20% - Акцент3 109 2" xfId="3423"/>
    <cellStyle name="20% - Акцент3 109 2 2" xfId="3424"/>
    <cellStyle name="20% - Акцент3 109 3" xfId="3425"/>
    <cellStyle name="20% - Акцент3 11" xfId="3426"/>
    <cellStyle name="20% - Акцент3 11 2" xfId="3427"/>
    <cellStyle name="20% - Акцент3 11 2 2" xfId="3428"/>
    <cellStyle name="20% - Акцент3 11 2 2 2" xfId="3429"/>
    <cellStyle name="20% - Акцент3 11 2 3" xfId="3430"/>
    <cellStyle name="20% - Акцент3 11 3" xfId="3431"/>
    <cellStyle name="20% - Акцент3 11 3 2" xfId="3432"/>
    <cellStyle name="20% - Акцент3 11 3 2 2" xfId="3433"/>
    <cellStyle name="20% - Акцент3 11 3 3" xfId="3434"/>
    <cellStyle name="20% - Акцент3 11 4" xfId="3435"/>
    <cellStyle name="20% - Акцент3 11 4 2" xfId="3436"/>
    <cellStyle name="20% - Акцент3 11 5" xfId="3437"/>
    <cellStyle name="20% - Акцент3 110" xfId="3438"/>
    <cellStyle name="20% - Акцент3 110 2" xfId="3439"/>
    <cellStyle name="20% - Акцент3 110 2 2" xfId="3440"/>
    <cellStyle name="20% - Акцент3 110 3" xfId="3441"/>
    <cellStyle name="20% - Акцент3 111" xfId="3442"/>
    <cellStyle name="20% - Акцент3 111 2" xfId="3443"/>
    <cellStyle name="20% - Акцент3 111 2 2" xfId="3444"/>
    <cellStyle name="20% - Акцент3 111 3" xfId="3445"/>
    <cellStyle name="20% - Акцент3 112" xfId="3446"/>
    <cellStyle name="20% - Акцент3 112 2" xfId="3447"/>
    <cellStyle name="20% - Акцент3 112 2 2" xfId="3448"/>
    <cellStyle name="20% - Акцент3 112 3" xfId="3449"/>
    <cellStyle name="20% - Акцент3 113" xfId="3450"/>
    <cellStyle name="20% - Акцент3 113 2" xfId="3451"/>
    <cellStyle name="20% - Акцент3 113 2 2" xfId="3452"/>
    <cellStyle name="20% - Акцент3 113 3" xfId="3453"/>
    <cellStyle name="20% - Акцент3 114" xfId="3454"/>
    <cellStyle name="20% - Акцент3 114 2" xfId="3455"/>
    <cellStyle name="20% - Акцент3 114 2 2" xfId="3456"/>
    <cellStyle name="20% - Акцент3 114 3" xfId="3457"/>
    <cellStyle name="20% - Акцент3 115" xfId="3458"/>
    <cellStyle name="20% - Акцент3 115 2" xfId="3459"/>
    <cellStyle name="20% - Акцент3 115 2 2" xfId="3460"/>
    <cellStyle name="20% - Акцент3 115 3" xfId="3461"/>
    <cellStyle name="20% - Акцент3 116" xfId="3462"/>
    <cellStyle name="20% - Акцент3 116 2" xfId="3463"/>
    <cellStyle name="20% - Акцент3 116 2 2" xfId="3464"/>
    <cellStyle name="20% - Акцент3 116 3" xfId="3465"/>
    <cellStyle name="20% - Акцент3 117" xfId="3466"/>
    <cellStyle name="20% - Акцент3 117 2" xfId="3467"/>
    <cellStyle name="20% - Акцент3 117 2 2" xfId="3468"/>
    <cellStyle name="20% - Акцент3 117 3" xfId="3469"/>
    <cellStyle name="20% - Акцент3 118" xfId="3470"/>
    <cellStyle name="20% - Акцент3 118 2" xfId="3471"/>
    <cellStyle name="20% - Акцент3 118 2 2" xfId="3472"/>
    <cellStyle name="20% - Акцент3 118 3" xfId="3473"/>
    <cellStyle name="20% - Акцент3 119" xfId="3474"/>
    <cellStyle name="20% - Акцент3 119 2" xfId="3475"/>
    <cellStyle name="20% - Акцент3 119 2 2" xfId="3476"/>
    <cellStyle name="20% - Акцент3 119 3" xfId="3477"/>
    <cellStyle name="20% - Акцент3 12" xfId="3478"/>
    <cellStyle name="20% - Акцент3 12 2" xfId="3479"/>
    <cellStyle name="20% - Акцент3 12 2 2" xfId="3480"/>
    <cellStyle name="20% - Акцент3 12 2 2 2" xfId="3481"/>
    <cellStyle name="20% - Акцент3 12 2 3" xfId="3482"/>
    <cellStyle name="20% - Акцент3 12 3" xfId="3483"/>
    <cellStyle name="20% - Акцент3 12 3 2" xfId="3484"/>
    <cellStyle name="20% - Акцент3 12 3 2 2" xfId="3485"/>
    <cellStyle name="20% - Акцент3 12 3 3" xfId="3486"/>
    <cellStyle name="20% - Акцент3 12 4" xfId="3487"/>
    <cellStyle name="20% - Акцент3 12 4 2" xfId="3488"/>
    <cellStyle name="20% - Акцент3 12 5" xfId="3489"/>
    <cellStyle name="20% - Акцент3 120" xfId="3490"/>
    <cellStyle name="20% - Акцент3 120 2" xfId="3491"/>
    <cellStyle name="20% - Акцент3 120 2 2" xfId="3492"/>
    <cellStyle name="20% - Акцент3 120 3" xfId="3493"/>
    <cellStyle name="20% - Акцент3 121" xfId="3494"/>
    <cellStyle name="20% - Акцент3 121 2" xfId="3495"/>
    <cellStyle name="20% - Акцент3 121 2 2" xfId="3496"/>
    <cellStyle name="20% - Акцент3 121 3" xfId="3497"/>
    <cellStyle name="20% - Акцент3 122" xfId="3498"/>
    <cellStyle name="20% - Акцент3 122 2" xfId="3499"/>
    <cellStyle name="20% - Акцент3 122 2 2" xfId="3500"/>
    <cellStyle name="20% - Акцент3 122 3" xfId="3501"/>
    <cellStyle name="20% - Акцент3 123" xfId="3502"/>
    <cellStyle name="20% - Акцент3 123 2" xfId="3503"/>
    <cellStyle name="20% - Акцент3 123 2 2" xfId="3504"/>
    <cellStyle name="20% - Акцент3 123 3" xfId="3505"/>
    <cellStyle name="20% - Акцент3 124" xfId="3506"/>
    <cellStyle name="20% - Акцент3 124 2" xfId="3507"/>
    <cellStyle name="20% - Акцент3 124 2 2" xfId="3508"/>
    <cellStyle name="20% - Акцент3 124 3" xfId="3509"/>
    <cellStyle name="20% - Акцент3 125" xfId="3510"/>
    <cellStyle name="20% - Акцент3 125 2" xfId="3511"/>
    <cellStyle name="20% - Акцент3 125 2 2" xfId="3512"/>
    <cellStyle name="20% - Акцент3 125 3" xfId="3513"/>
    <cellStyle name="20% - Акцент3 126" xfId="3514"/>
    <cellStyle name="20% - Акцент3 126 2" xfId="3515"/>
    <cellStyle name="20% - Акцент3 126 2 2" xfId="3516"/>
    <cellStyle name="20% - Акцент3 126 3" xfId="3517"/>
    <cellStyle name="20% - Акцент3 127" xfId="3518"/>
    <cellStyle name="20% - Акцент3 127 2" xfId="3519"/>
    <cellStyle name="20% - Акцент3 127 2 2" xfId="3520"/>
    <cellStyle name="20% - Акцент3 127 3" xfId="3521"/>
    <cellStyle name="20% - Акцент3 128" xfId="3522"/>
    <cellStyle name="20% - Акцент3 128 2" xfId="3523"/>
    <cellStyle name="20% - Акцент3 128 2 2" xfId="3524"/>
    <cellStyle name="20% - Акцент3 128 3" xfId="3525"/>
    <cellStyle name="20% - Акцент3 129" xfId="3526"/>
    <cellStyle name="20% - Акцент3 129 2" xfId="3527"/>
    <cellStyle name="20% - Акцент3 129 2 2" xfId="3528"/>
    <cellStyle name="20% - Акцент3 129 3" xfId="3529"/>
    <cellStyle name="20% - Акцент3 13" xfId="3530"/>
    <cellStyle name="20% - Акцент3 13 2" xfId="3531"/>
    <cellStyle name="20% - Акцент3 13 2 2" xfId="3532"/>
    <cellStyle name="20% - Акцент3 13 2 2 2" xfId="3533"/>
    <cellStyle name="20% - Акцент3 13 2 3" xfId="3534"/>
    <cellStyle name="20% - Акцент3 13 3" xfId="3535"/>
    <cellStyle name="20% - Акцент3 13 3 2" xfId="3536"/>
    <cellStyle name="20% - Акцент3 13 3 2 2" xfId="3537"/>
    <cellStyle name="20% - Акцент3 13 3 3" xfId="3538"/>
    <cellStyle name="20% - Акцент3 13 4" xfId="3539"/>
    <cellStyle name="20% - Акцент3 13 4 2" xfId="3540"/>
    <cellStyle name="20% - Акцент3 13 5" xfId="3541"/>
    <cellStyle name="20% - Акцент3 130" xfId="3542"/>
    <cellStyle name="20% - Акцент3 130 2" xfId="3543"/>
    <cellStyle name="20% - Акцент3 130 2 2" xfId="3544"/>
    <cellStyle name="20% - Акцент3 130 3" xfId="3545"/>
    <cellStyle name="20% - Акцент3 131" xfId="3546"/>
    <cellStyle name="20% - Акцент3 131 2" xfId="3547"/>
    <cellStyle name="20% - Акцент3 131 2 2" xfId="3548"/>
    <cellStyle name="20% - Акцент3 131 3" xfId="3549"/>
    <cellStyle name="20% - Акцент3 132" xfId="3550"/>
    <cellStyle name="20% - Акцент3 132 2" xfId="3551"/>
    <cellStyle name="20% - Акцент3 132 2 2" xfId="3552"/>
    <cellStyle name="20% - Акцент3 132 3" xfId="3553"/>
    <cellStyle name="20% - Акцент3 133" xfId="3554"/>
    <cellStyle name="20% - Акцент3 133 2" xfId="3555"/>
    <cellStyle name="20% - Акцент3 133 2 2" xfId="3556"/>
    <cellStyle name="20% - Акцент3 133 3" xfId="3557"/>
    <cellStyle name="20% - Акцент3 134" xfId="3558"/>
    <cellStyle name="20% - Акцент3 134 2" xfId="3559"/>
    <cellStyle name="20% - Акцент3 134 2 2" xfId="3560"/>
    <cellStyle name="20% - Акцент3 134 3" xfId="3561"/>
    <cellStyle name="20% - Акцент3 135" xfId="3562"/>
    <cellStyle name="20% - Акцент3 135 2" xfId="3563"/>
    <cellStyle name="20% - Акцент3 135 2 2" xfId="3564"/>
    <cellStyle name="20% - Акцент3 135 3" xfId="3565"/>
    <cellStyle name="20% - Акцент3 136" xfId="3566"/>
    <cellStyle name="20% - Акцент3 136 2" xfId="3567"/>
    <cellStyle name="20% - Акцент3 136 2 2" xfId="3568"/>
    <cellStyle name="20% - Акцент3 136 3" xfId="3569"/>
    <cellStyle name="20% - Акцент3 137" xfId="3570"/>
    <cellStyle name="20% - Акцент3 138" xfId="3571"/>
    <cellStyle name="20% - Акцент3 14" xfId="3572"/>
    <cellStyle name="20% - Акцент3 14 2" xfId="3573"/>
    <cellStyle name="20% - Акцент3 14 2 2" xfId="3574"/>
    <cellStyle name="20% - Акцент3 14 2 2 2" xfId="3575"/>
    <cellStyle name="20% - Акцент3 14 2 3" xfId="3576"/>
    <cellStyle name="20% - Акцент3 14 3" xfId="3577"/>
    <cellStyle name="20% - Акцент3 14 3 2" xfId="3578"/>
    <cellStyle name="20% - Акцент3 14 3 2 2" xfId="3579"/>
    <cellStyle name="20% - Акцент3 14 3 3" xfId="3580"/>
    <cellStyle name="20% - Акцент3 14 4" xfId="3581"/>
    <cellStyle name="20% - Акцент3 14 4 2" xfId="3582"/>
    <cellStyle name="20% - Акцент3 14 5" xfId="3583"/>
    <cellStyle name="20% - Акцент3 15" xfId="3584"/>
    <cellStyle name="20% - Акцент3 15 2" xfId="3585"/>
    <cellStyle name="20% - Акцент3 15 2 2" xfId="3586"/>
    <cellStyle name="20% - Акцент3 15 2 2 2" xfId="3587"/>
    <cellStyle name="20% - Акцент3 15 2 3" xfId="3588"/>
    <cellStyle name="20% - Акцент3 15 3" xfId="3589"/>
    <cellStyle name="20% - Акцент3 15 3 2" xfId="3590"/>
    <cellStyle name="20% - Акцент3 15 3 2 2" xfId="3591"/>
    <cellStyle name="20% - Акцент3 15 3 3" xfId="3592"/>
    <cellStyle name="20% - Акцент3 15 4" xfId="3593"/>
    <cellStyle name="20% - Акцент3 15 4 2" xfId="3594"/>
    <cellStyle name="20% - Акцент3 15 5" xfId="3595"/>
    <cellStyle name="20% - Акцент3 16" xfId="3596"/>
    <cellStyle name="20% - Акцент3 16 2" xfId="3597"/>
    <cellStyle name="20% - Акцент3 16 2 2" xfId="3598"/>
    <cellStyle name="20% - Акцент3 16 2 2 2" xfId="3599"/>
    <cellStyle name="20% - Акцент3 16 2 3" xfId="3600"/>
    <cellStyle name="20% - Акцент3 16 3" xfId="3601"/>
    <cellStyle name="20% - Акцент3 16 3 2" xfId="3602"/>
    <cellStyle name="20% - Акцент3 16 3 2 2" xfId="3603"/>
    <cellStyle name="20% - Акцент3 16 3 3" xfId="3604"/>
    <cellStyle name="20% - Акцент3 16 4" xfId="3605"/>
    <cellStyle name="20% - Акцент3 16 4 2" xfId="3606"/>
    <cellStyle name="20% - Акцент3 16 5" xfId="3607"/>
    <cellStyle name="20% - Акцент3 17" xfId="3608"/>
    <cellStyle name="20% - Акцент3 17 2" xfId="3609"/>
    <cellStyle name="20% - Акцент3 17 2 2" xfId="3610"/>
    <cellStyle name="20% - Акцент3 17 2 2 2" xfId="3611"/>
    <cellStyle name="20% - Акцент3 17 2 3" xfId="3612"/>
    <cellStyle name="20% - Акцент3 17 3" xfId="3613"/>
    <cellStyle name="20% - Акцент3 17 3 2" xfId="3614"/>
    <cellStyle name="20% - Акцент3 17 3 2 2" xfId="3615"/>
    <cellStyle name="20% - Акцент3 17 3 3" xfId="3616"/>
    <cellStyle name="20% - Акцент3 17 4" xfId="3617"/>
    <cellStyle name="20% - Акцент3 17 4 2" xfId="3618"/>
    <cellStyle name="20% - Акцент3 17 5" xfId="3619"/>
    <cellStyle name="20% - Акцент3 18" xfId="3620"/>
    <cellStyle name="20% - Акцент3 18 2" xfId="3621"/>
    <cellStyle name="20% - Акцент3 18 2 2" xfId="3622"/>
    <cellStyle name="20% - Акцент3 18 2 2 2" xfId="3623"/>
    <cellStyle name="20% - Акцент3 18 2 3" xfId="3624"/>
    <cellStyle name="20% - Акцент3 18 3" xfId="3625"/>
    <cellStyle name="20% - Акцент3 18 3 2" xfId="3626"/>
    <cellStyle name="20% - Акцент3 18 3 2 2" xfId="3627"/>
    <cellStyle name="20% - Акцент3 18 3 3" xfId="3628"/>
    <cellStyle name="20% - Акцент3 18 4" xfId="3629"/>
    <cellStyle name="20% - Акцент3 18 4 2" xfId="3630"/>
    <cellStyle name="20% - Акцент3 18 5" xfId="3631"/>
    <cellStyle name="20% - Акцент3 19" xfId="3632"/>
    <cellStyle name="20% - Акцент3 19 2" xfId="3633"/>
    <cellStyle name="20% - Акцент3 19 2 2" xfId="3634"/>
    <cellStyle name="20% - Акцент3 19 2 2 2" xfId="3635"/>
    <cellStyle name="20% - Акцент3 19 2 3" xfId="3636"/>
    <cellStyle name="20% - Акцент3 19 3" xfId="3637"/>
    <cellStyle name="20% - Акцент3 19 3 2" xfId="3638"/>
    <cellStyle name="20% - Акцент3 19 3 2 2" xfId="3639"/>
    <cellStyle name="20% - Акцент3 19 3 3" xfId="3640"/>
    <cellStyle name="20% - Акцент3 19 4" xfId="3641"/>
    <cellStyle name="20% - Акцент3 19 4 2" xfId="3642"/>
    <cellStyle name="20% - Акцент3 19 5" xfId="3643"/>
    <cellStyle name="20% - Акцент3 2" xfId="3644"/>
    <cellStyle name="20% - Акцент3 2 10" xfId="3645"/>
    <cellStyle name="20% - Акцент3 2 10 2" xfId="3646"/>
    <cellStyle name="20% - Акцент3 2 10 2 2" xfId="3647"/>
    <cellStyle name="20% - Акцент3 2 10 3" xfId="3648"/>
    <cellStyle name="20% - Акцент3 2 11" xfId="3649"/>
    <cellStyle name="20% - Акцент3 2 11 2" xfId="3650"/>
    <cellStyle name="20% - Акцент3 2 11 2 2" xfId="3651"/>
    <cellStyle name="20% - Акцент3 2 11 3" xfId="3652"/>
    <cellStyle name="20% - Акцент3 2 12" xfId="3653"/>
    <cellStyle name="20% - Акцент3 2 12 2" xfId="3654"/>
    <cellStyle name="20% - Акцент3 2 12 2 2" xfId="3655"/>
    <cellStyle name="20% - Акцент3 2 12 3" xfId="3656"/>
    <cellStyle name="20% - Акцент3 2 13" xfId="3657"/>
    <cellStyle name="20% - Акцент3 2 13 2" xfId="3658"/>
    <cellStyle name="20% - Акцент3 2 13 2 2" xfId="3659"/>
    <cellStyle name="20% - Акцент3 2 13 3" xfId="3660"/>
    <cellStyle name="20% - Акцент3 2 14" xfId="3661"/>
    <cellStyle name="20% - Акцент3 2 14 2" xfId="3662"/>
    <cellStyle name="20% - Акцент3 2 14 2 2" xfId="3663"/>
    <cellStyle name="20% - Акцент3 2 14 3" xfId="3664"/>
    <cellStyle name="20% - Акцент3 2 15" xfId="3665"/>
    <cellStyle name="20% - Акцент3 2 15 2" xfId="3666"/>
    <cellStyle name="20% - Акцент3 2 15 2 2" xfId="3667"/>
    <cellStyle name="20% - Акцент3 2 15 3" xfId="3668"/>
    <cellStyle name="20% - Акцент3 2 16" xfId="3669"/>
    <cellStyle name="20% - Акцент3 2 16 2" xfId="3670"/>
    <cellStyle name="20% - Акцент3 2 16 2 2" xfId="3671"/>
    <cellStyle name="20% - Акцент3 2 16 3" xfId="3672"/>
    <cellStyle name="20% - Акцент3 2 17" xfId="3673"/>
    <cellStyle name="20% - Акцент3 2 17 2" xfId="3674"/>
    <cellStyle name="20% - Акцент3 2 17 2 2" xfId="3675"/>
    <cellStyle name="20% - Акцент3 2 17 3" xfId="3676"/>
    <cellStyle name="20% - Акцент3 2 18" xfId="3677"/>
    <cellStyle name="20% - Акцент3 2 18 2" xfId="3678"/>
    <cellStyle name="20% - Акцент3 2 18 2 2" xfId="3679"/>
    <cellStyle name="20% - Акцент3 2 18 3" xfId="3680"/>
    <cellStyle name="20% - Акцент3 2 19" xfId="3681"/>
    <cellStyle name="20% - Акцент3 2 19 2" xfId="3682"/>
    <cellStyle name="20% - Акцент3 2 19 2 2" xfId="3683"/>
    <cellStyle name="20% - Акцент3 2 19 3" xfId="3684"/>
    <cellStyle name="20% - Акцент3 2 2" xfId="3685"/>
    <cellStyle name="20% - Акцент3 2 2 2" xfId="3686"/>
    <cellStyle name="20% - Акцент3 2 2 2 2" xfId="3687"/>
    <cellStyle name="20% - Акцент3 2 2 2 2 2" xfId="3688"/>
    <cellStyle name="20% - Акцент3 2 2 2 3" xfId="3689"/>
    <cellStyle name="20% - Акцент3 2 2 3" xfId="3690"/>
    <cellStyle name="20% - Акцент3 2 2 3 2" xfId="3691"/>
    <cellStyle name="20% - Акцент3 2 2 3 2 2" xfId="3692"/>
    <cellStyle name="20% - Акцент3 2 2 3 3" xfId="3693"/>
    <cellStyle name="20% - Акцент3 2 2 4" xfId="3694"/>
    <cellStyle name="20% - Акцент3 2 2 4 2" xfId="3695"/>
    <cellStyle name="20% - Акцент3 2 2 5" xfId="3696"/>
    <cellStyle name="20% - Акцент3 2 20" xfId="3697"/>
    <cellStyle name="20% - Акцент3 2 20 2" xfId="3698"/>
    <cellStyle name="20% - Акцент3 2 20 2 2" xfId="3699"/>
    <cellStyle name="20% - Акцент3 2 20 3" xfId="3700"/>
    <cellStyle name="20% - Акцент3 2 21" xfId="3701"/>
    <cellStyle name="20% - Акцент3 2 21 2" xfId="3702"/>
    <cellStyle name="20% - Акцент3 2 21 2 2" xfId="3703"/>
    <cellStyle name="20% - Акцент3 2 21 3" xfId="3704"/>
    <cellStyle name="20% - Акцент3 2 22" xfId="3705"/>
    <cellStyle name="20% - Акцент3 2 22 2" xfId="3706"/>
    <cellStyle name="20% - Акцент3 2 22 2 2" xfId="3707"/>
    <cellStyle name="20% - Акцент3 2 22 3" xfId="3708"/>
    <cellStyle name="20% - Акцент3 2 23" xfId="3709"/>
    <cellStyle name="20% - Акцент3 2 23 2" xfId="3710"/>
    <cellStyle name="20% - Акцент3 2 23 2 2" xfId="3711"/>
    <cellStyle name="20% - Акцент3 2 23 3" xfId="3712"/>
    <cellStyle name="20% - Акцент3 2 24" xfId="3713"/>
    <cellStyle name="20% - Акцент3 2 24 2" xfId="3714"/>
    <cellStyle name="20% - Акцент3 2 24 2 2" xfId="3715"/>
    <cellStyle name="20% - Акцент3 2 24 3" xfId="3716"/>
    <cellStyle name="20% - Акцент3 2 25" xfId="3717"/>
    <cellStyle name="20% - Акцент3 2 25 2" xfId="3718"/>
    <cellStyle name="20% - Акцент3 2 26" xfId="3719"/>
    <cellStyle name="20% - Акцент3 2 3" xfId="3720"/>
    <cellStyle name="20% - Акцент3 2 3 2" xfId="3721"/>
    <cellStyle name="20% - Акцент3 2 3 2 2" xfId="3722"/>
    <cellStyle name="20% - Акцент3 2 3 2 2 2" xfId="3723"/>
    <cellStyle name="20% - Акцент3 2 3 2 3" xfId="3724"/>
    <cellStyle name="20% - Акцент3 2 3 3" xfId="3725"/>
    <cellStyle name="20% - Акцент3 2 3 3 2" xfId="3726"/>
    <cellStyle name="20% - Акцент3 2 3 3 2 2" xfId="3727"/>
    <cellStyle name="20% - Акцент3 2 3 3 3" xfId="3728"/>
    <cellStyle name="20% - Акцент3 2 3 4" xfId="3729"/>
    <cellStyle name="20% - Акцент3 2 3 4 2" xfId="3730"/>
    <cellStyle name="20% - Акцент3 2 3 5" xfId="3731"/>
    <cellStyle name="20% - Акцент3 2 4" xfId="3732"/>
    <cellStyle name="20% - Акцент3 2 4 2" xfId="3733"/>
    <cellStyle name="20% - Акцент3 2 4 2 2" xfId="3734"/>
    <cellStyle name="20% - Акцент3 2 4 2 2 2" xfId="3735"/>
    <cellStyle name="20% - Акцент3 2 4 2 3" xfId="3736"/>
    <cellStyle name="20% - Акцент3 2 4 3" xfId="3737"/>
    <cellStyle name="20% - Акцент3 2 4 3 2" xfId="3738"/>
    <cellStyle name="20% - Акцент3 2 4 3 2 2" xfId="3739"/>
    <cellStyle name="20% - Акцент3 2 4 3 3" xfId="3740"/>
    <cellStyle name="20% - Акцент3 2 4 4" xfId="3741"/>
    <cellStyle name="20% - Акцент3 2 4 4 2" xfId="3742"/>
    <cellStyle name="20% - Акцент3 2 4 5" xfId="3743"/>
    <cellStyle name="20% - Акцент3 2 5" xfId="3744"/>
    <cellStyle name="20% - Акцент3 2 5 2" xfId="3745"/>
    <cellStyle name="20% - Акцент3 2 5 2 2" xfId="3746"/>
    <cellStyle name="20% - Акцент3 2 5 2 2 2" xfId="3747"/>
    <cellStyle name="20% - Акцент3 2 5 2 3" xfId="3748"/>
    <cellStyle name="20% - Акцент3 2 5 3" xfId="3749"/>
    <cellStyle name="20% - Акцент3 2 5 3 2" xfId="3750"/>
    <cellStyle name="20% - Акцент3 2 5 3 2 2" xfId="3751"/>
    <cellStyle name="20% - Акцент3 2 5 3 3" xfId="3752"/>
    <cellStyle name="20% - Акцент3 2 5 4" xfId="3753"/>
    <cellStyle name="20% - Акцент3 2 5 4 2" xfId="3754"/>
    <cellStyle name="20% - Акцент3 2 5 5" xfId="3755"/>
    <cellStyle name="20% - Акцент3 2 6" xfId="3756"/>
    <cellStyle name="20% - Акцент3 2 6 2" xfId="3757"/>
    <cellStyle name="20% - Акцент3 2 6 2 2" xfId="3758"/>
    <cellStyle name="20% - Акцент3 2 6 3" xfId="3759"/>
    <cellStyle name="20% - Акцент3 2 7" xfId="3760"/>
    <cellStyle name="20% - Акцент3 2 7 2" xfId="3761"/>
    <cellStyle name="20% - Акцент3 2 7 2 2" xfId="3762"/>
    <cellStyle name="20% - Акцент3 2 7 3" xfId="3763"/>
    <cellStyle name="20% - Акцент3 2 8" xfId="3764"/>
    <cellStyle name="20% - Акцент3 2 8 2" xfId="3765"/>
    <cellStyle name="20% - Акцент3 2 8 2 2" xfId="3766"/>
    <cellStyle name="20% - Акцент3 2 8 3" xfId="3767"/>
    <cellStyle name="20% - Акцент3 2 9" xfId="3768"/>
    <cellStyle name="20% - Акцент3 2 9 2" xfId="3769"/>
    <cellStyle name="20% - Акцент3 2 9 2 2" xfId="3770"/>
    <cellStyle name="20% - Акцент3 2 9 3" xfId="3771"/>
    <cellStyle name="20% - Акцент3 20" xfId="3772"/>
    <cellStyle name="20% - Акцент3 20 2" xfId="3773"/>
    <cellStyle name="20% - Акцент3 20 2 2" xfId="3774"/>
    <cellStyle name="20% - Акцент3 20 2 2 2" xfId="3775"/>
    <cellStyle name="20% - Акцент3 20 2 3" xfId="3776"/>
    <cellStyle name="20% - Акцент3 20 3" xfId="3777"/>
    <cellStyle name="20% - Акцент3 20 3 2" xfId="3778"/>
    <cellStyle name="20% - Акцент3 20 3 2 2" xfId="3779"/>
    <cellStyle name="20% - Акцент3 20 3 3" xfId="3780"/>
    <cellStyle name="20% - Акцент3 20 4" xfId="3781"/>
    <cellStyle name="20% - Акцент3 20 4 2" xfId="3782"/>
    <cellStyle name="20% - Акцент3 20 5" xfId="3783"/>
    <cellStyle name="20% - Акцент3 21" xfId="3784"/>
    <cellStyle name="20% - Акцент3 21 2" xfId="3785"/>
    <cellStyle name="20% - Акцент3 21 2 2" xfId="3786"/>
    <cellStyle name="20% - Акцент3 21 2 2 2" xfId="3787"/>
    <cellStyle name="20% - Акцент3 21 2 3" xfId="3788"/>
    <cellStyle name="20% - Акцент3 21 3" xfId="3789"/>
    <cellStyle name="20% - Акцент3 21 3 2" xfId="3790"/>
    <cellStyle name="20% - Акцент3 21 3 2 2" xfId="3791"/>
    <cellStyle name="20% - Акцент3 21 3 3" xfId="3792"/>
    <cellStyle name="20% - Акцент3 21 4" xfId="3793"/>
    <cellStyle name="20% - Акцент3 21 4 2" xfId="3794"/>
    <cellStyle name="20% - Акцент3 21 5" xfId="3795"/>
    <cellStyle name="20% - Акцент3 22" xfId="3796"/>
    <cellStyle name="20% - Акцент3 22 2" xfId="3797"/>
    <cellStyle name="20% - Акцент3 22 2 2" xfId="3798"/>
    <cellStyle name="20% - Акцент3 22 2 2 2" xfId="3799"/>
    <cellStyle name="20% - Акцент3 22 2 3" xfId="3800"/>
    <cellStyle name="20% - Акцент3 22 3" xfId="3801"/>
    <cellStyle name="20% - Акцент3 22 3 2" xfId="3802"/>
    <cellStyle name="20% - Акцент3 22 3 2 2" xfId="3803"/>
    <cellStyle name="20% - Акцент3 22 3 3" xfId="3804"/>
    <cellStyle name="20% - Акцент3 22 4" xfId="3805"/>
    <cellStyle name="20% - Акцент3 22 4 2" xfId="3806"/>
    <cellStyle name="20% - Акцент3 22 5" xfId="3807"/>
    <cellStyle name="20% - Акцент3 23" xfId="3808"/>
    <cellStyle name="20% - Акцент3 23 2" xfId="3809"/>
    <cellStyle name="20% - Акцент3 23 2 2" xfId="3810"/>
    <cellStyle name="20% - Акцент3 23 2 2 2" xfId="3811"/>
    <cellStyle name="20% - Акцент3 23 2 3" xfId="3812"/>
    <cellStyle name="20% - Акцент3 23 3" xfId="3813"/>
    <cellStyle name="20% - Акцент3 23 3 2" xfId="3814"/>
    <cellStyle name="20% - Акцент3 23 3 2 2" xfId="3815"/>
    <cellStyle name="20% - Акцент3 23 3 3" xfId="3816"/>
    <cellStyle name="20% - Акцент3 23 4" xfId="3817"/>
    <cellStyle name="20% - Акцент3 23 4 2" xfId="3818"/>
    <cellStyle name="20% - Акцент3 23 5" xfId="3819"/>
    <cellStyle name="20% - Акцент3 24" xfId="3820"/>
    <cellStyle name="20% - Акцент3 24 2" xfId="3821"/>
    <cellStyle name="20% - Акцент3 24 2 2" xfId="3822"/>
    <cellStyle name="20% - Акцент3 24 2 2 2" xfId="3823"/>
    <cellStyle name="20% - Акцент3 24 2 3" xfId="3824"/>
    <cellStyle name="20% - Акцент3 24 3" xfId="3825"/>
    <cellStyle name="20% - Акцент3 24 3 2" xfId="3826"/>
    <cellStyle name="20% - Акцент3 24 3 2 2" xfId="3827"/>
    <cellStyle name="20% - Акцент3 24 3 3" xfId="3828"/>
    <cellStyle name="20% - Акцент3 24 4" xfId="3829"/>
    <cellStyle name="20% - Акцент3 24 4 2" xfId="3830"/>
    <cellStyle name="20% - Акцент3 24 5" xfId="3831"/>
    <cellStyle name="20% - Акцент3 25" xfId="3832"/>
    <cellStyle name="20% - Акцент3 25 2" xfId="3833"/>
    <cellStyle name="20% - Акцент3 25 2 2" xfId="3834"/>
    <cellStyle name="20% - Акцент3 25 2 2 2" xfId="3835"/>
    <cellStyle name="20% - Акцент3 25 2 3" xfId="3836"/>
    <cellStyle name="20% - Акцент3 25 3" xfId="3837"/>
    <cellStyle name="20% - Акцент3 25 3 2" xfId="3838"/>
    <cellStyle name="20% - Акцент3 25 3 2 2" xfId="3839"/>
    <cellStyle name="20% - Акцент3 25 3 3" xfId="3840"/>
    <cellStyle name="20% - Акцент3 25 4" xfId="3841"/>
    <cellStyle name="20% - Акцент3 25 4 2" xfId="3842"/>
    <cellStyle name="20% - Акцент3 25 5" xfId="3843"/>
    <cellStyle name="20% - Акцент3 26" xfId="3844"/>
    <cellStyle name="20% - Акцент3 26 2" xfId="3845"/>
    <cellStyle name="20% - Акцент3 26 2 2" xfId="3846"/>
    <cellStyle name="20% - Акцент3 26 2 2 2" xfId="3847"/>
    <cellStyle name="20% - Акцент3 26 2 3" xfId="3848"/>
    <cellStyle name="20% - Акцент3 26 3" xfId="3849"/>
    <cellStyle name="20% - Акцент3 26 3 2" xfId="3850"/>
    <cellStyle name="20% - Акцент3 26 3 2 2" xfId="3851"/>
    <cellStyle name="20% - Акцент3 26 3 3" xfId="3852"/>
    <cellStyle name="20% - Акцент3 26 4" xfId="3853"/>
    <cellStyle name="20% - Акцент3 26 4 2" xfId="3854"/>
    <cellStyle name="20% - Акцент3 26 5" xfId="3855"/>
    <cellStyle name="20% - Акцент3 27" xfId="3856"/>
    <cellStyle name="20% - Акцент3 27 2" xfId="3857"/>
    <cellStyle name="20% - Акцент3 27 2 2" xfId="3858"/>
    <cellStyle name="20% - Акцент3 27 2 2 2" xfId="3859"/>
    <cellStyle name="20% - Акцент3 27 2 3" xfId="3860"/>
    <cellStyle name="20% - Акцент3 27 3" xfId="3861"/>
    <cellStyle name="20% - Акцент3 27 3 2" xfId="3862"/>
    <cellStyle name="20% - Акцент3 27 3 2 2" xfId="3863"/>
    <cellStyle name="20% - Акцент3 27 3 3" xfId="3864"/>
    <cellStyle name="20% - Акцент3 27 4" xfId="3865"/>
    <cellStyle name="20% - Акцент3 27 4 2" xfId="3866"/>
    <cellStyle name="20% - Акцент3 27 5" xfId="3867"/>
    <cellStyle name="20% - Акцент3 28" xfId="3868"/>
    <cellStyle name="20% - Акцент3 28 2" xfId="3869"/>
    <cellStyle name="20% - Акцент3 28 2 2" xfId="3870"/>
    <cellStyle name="20% - Акцент3 28 2 2 2" xfId="3871"/>
    <cellStyle name="20% - Акцент3 28 2 3" xfId="3872"/>
    <cellStyle name="20% - Акцент3 28 3" xfId="3873"/>
    <cellStyle name="20% - Акцент3 28 3 2" xfId="3874"/>
    <cellStyle name="20% - Акцент3 28 3 2 2" xfId="3875"/>
    <cellStyle name="20% - Акцент3 28 3 3" xfId="3876"/>
    <cellStyle name="20% - Акцент3 28 4" xfId="3877"/>
    <cellStyle name="20% - Акцент3 28 4 2" xfId="3878"/>
    <cellStyle name="20% - Акцент3 28 5" xfId="3879"/>
    <cellStyle name="20% - Акцент3 29" xfId="3880"/>
    <cellStyle name="20% - Акцент3 29 2" xfId="3881"/>
    <cellStyle name="20% - Акцент3 29 2 2" xfId="3882"/>
    <cellStyle name="20% - Акцент3 29 2 2 2" xfId="3883"/>
    <cellStyle name="20% - Акцент3 29 2 3" xfId="3884"/>
    <cellStyle name="20% - Акцент3 29 3" xfId="3885"/>
    <cellStyle name="20% - Акцент3 29 3 2" xfId="3886"/>
    <cellStyle name="20% - Акцент3 29 3 2 2" xfId="3887"/>
    <cellStyle name="20% - Акцент3 29 3 3" xfId="3888"/>
    <cellStyle name="20% - Акцент3 29 4" xfId="3889"/>
    <cellStyle name="20% - Акцент3 29 4 2" xfId="3890"/>
    <cellStyle name="20% - Акцент3 29 5" xfId="3891"/>
    <cellStyle name="20% - Акцент3 3" xfId="3892"/>
    <cellStyle name="20% - Акцент3 3 2" xfId="3893"/>
    <cellStyle name="20% - Акцент3 3 2 2" xfId="3894"/>
    <cellStyle name="20% - Акцент3 3 2 2 2" xfId="3895"/>
    <cellStyle name="20% - Акцент3 3 2 2 2 2" xfId="3896"/>
    <cellStyle name="20% - Акцент3 3 2 2 3" xfId="3897"/>
    <cellStyle name="20% - Акцент3 3 2 3" xfId="3898"/>
    <cellStyle name="20% - Акцент3 3 2 3 2" xfId="3899"/>
    <cellStyle name="20% - Акцент3 3 2 3 2 2" xfId="3900"/>
    <cellStyle name="20% - Акцент3 3 2 3 3" xfId="3901"/>
    <cellStyle name="20% - Акцент3 3 2 4" xfId="3902"/>
    <cellStyle name="20% - Акцент3 3 2 4 2" xfId="3903"/>
    <cellStyle name="20% - Акцент3 3 2 5" xfId="3904"/>
    <cellStyle name="20% - Акцент3 3 3" xfId="3905"/>
    <cellStyle name="20% - Акцент3 3 3 2" xfId="3906"/>
    <cellStyle name="20% - Акцент3 3 3 2 2" xfId="3907"/>
    <cellStyle name="20% - Акцент3 3 3 2 2 2" xfId="3908"/>
    <cellStyle name="20% - Акцент3 3 3 2 3" xfId="3909"/>
    <cellStyle name="20% - Акцент3 3 3 3" xfId="3910"/>
    <cellStyle name="20% - Акцент3 3 3 3 2" xfId="3911"/>
    <cellStyle name="20% - Акцент3 3 3 3 2 2" xfId="3912"/>
    <cellStyle name="20% - Акцент3 3 3 3 3" xfId="3913"/>
    <cellStyle name="20% - Акцент3 3 3 4" xfId="3914"/>
    <cellStyle name="20% - Акцент3 3 3 4 2" xfId="3915"/>
    <cellStyle name="20% - Акцент3 3 3 5" xfId="3916"/>
    <cellStyle name="20% - Акцент3 3 4" xfId="3917"/>
    <cellStyle name="20% - Акцент3 3 4 2" xfId="3918"/>
    <cellStyle name="20% - Акцент3 3 4 2 2" xfId="3919"/>
    <cellStyle name="20% - Акцент3 3 4 2 2 2" xfId="3920"/>
    <cellStyle name="20% - Акцент3 3 4 2 3" xfId="3921"/>
    <cellStyle name="20% - Акцент3 3 4 3" xfId="3922"/>
    <cellStyle name="20% - Акцент3 3 4 3 2" xfId="3923"/>
    <cellStyle name="20% - Акцент3 3 4 3 2 2" xfId="3924"/>
    <cellStyle name="20% - Акцент3 3 4 3 3" xfId="3925"/>
    <cellStyle name="20% - Акцент3 3 4 4" xfId="3926"/>
    <cellStyle name="20% - Акцент3 3 4 4 2" xfId="3927"/>
    <cellStyle name="20% - Акцент3 3 4 5" xfId="3928"/>
    <cellStyle name="20% - Акцент3 3 5" xfId="3929"/>
    <cellStyle name="20% - Акцент3 3 5 2" xfId="3930"/>
    <cellStyle name="20% - Акцент3 3 5 2 2" xfId="3931"/>
    <cellStyle name="20% - Акцент3 3 5 2 2 2" xfId="3932"/>
    <cellStyle name="20% - Акцент3 3 5 2 3" xfId="3933"/>
    <cellStyle name="20% - Акцент3 3 5 3" xfId="3934"/>
    <cellStyle name="20% - Акцент3 3 5 3 2" xfId="3935"/>
    <cellStyle name="20% - Акцент3 3 5 3 2 2" xfId="3936"/>
    <cellStyle name="20% - Акцент3 3 5 3 3" xfId="3937"/>
    <cellStyle name="20% - Акцент3 3 5 4" xfId="3938"/>
    <cellStyle name="20% - Акцент3 3 5 4 2" xfId="3939"/>
    <cellStyle name="20% - Акцент3 3 5 5" xfId="3940"/>
    <cellStyle name="20% - Акцент3 3 6" xfId="3941"/>
    <cellStyle name="20% - Акцент3 3 6 2" xfId="3942"/>
    <cellStyle name="20% - Акцент3 3 6 2 2" xfId="3943"/>
    <cellStyle name="20% - Акцент3 3 6 3" xfId="3944"/>
    <cellStyle name="20% - Акцент3 3 7" xfId="3945"/>
    <cellStyle name="20% - Акцент3 3 7 2" xfId="3946"/>
    <cellStyle name="20% - Акцент3 3 7 2 2" xfId="3947"/>
    <cellStyle name="20% - Акцент3 3 7 3" xfId="3948"/>
    <cellStyle name="20% - Акцент3 3 8" xfId="3949"/>
    <cellStyle name="20% - Акцент3 3 8 2" xfId="3950"/>
    <cellStyle name="20% - Акцент3 3 9" xfId="3951"/>
    <cellStyle name="20% - Акцент3 30" xfId="3952"/>
    <cellStyle name="20% - Акцент3 30 2" xfId="3953"/>
    <cellStyle name="20% - Акцент3 30 2 2" xfId="3954"/>
    <cellStyle name="20% - Акцент3 30 2 2 2" xfId="3955"/>
    <cellStyle name="20% - Акцент3 30 2 3" xfId="3956"/>
    <cellStyle name="20% - Акцент3 30 3" xfId="3957"/>
    <cellStyle name="20% - Акцент3 30 3 2" xfId="3958"/>
    <cellStyle name="20% - Акцент3 30 3 2 2" xfId="3959"/>
    <cellStyle name="20% - Акцент3 30 3 3" xfId="3960"/>
    <cellStyle name="20% - Акцент3 30 4" xfId="3961"/>
    <cellStyle name="20% - Акцент3 30 4 2" xfId="3962"/>
    <cellStyle name="20% - Акцент3 30 5" xfId="3963"/>
    <cellStyle name="20% - Акцент3 31" xfId="3964"/>
    <cellStyle name="20% - Акцент3 31 2" xfId="3965"/>
    <cellStyle name="20% - Акцент3 31 2 2" xfId="3966"/>
    <cellStyle name="20% - Акцент3 31 2 2 2" xfId="3967"/>
    <cellStyle name="20% - Акцент3 31 2 3" xfId="3968"/>
    <cellStyle name="20% - Акцент3 31 3" xfId="3969"/>
    <cellStyle name="20% - Акцент3 31 3 2" xfId="3970"/>
    <cellStyle name="20% - Акцент3 31 3 2 2" xfId="3971"/>
    <cellStyle name="20% - Акцент3 31 3 3" xfId="3972"/>
    <cellStyle name="20% - Акцент3 31 4" xfId="3973"/>
    <cellStyle name="20% - Акцент3 31 4 2" xfId="3974"/>
    <cellStyle name="20% - Акцент3 31 5" xfId="3975"/>
    <cellStyle name="20% - Акцент3 32" xfId="3976"/>
    <cellStyle name="20% - Акцент3 32 2" xfId="3977"/>
    <cellStyle name="20% - Акцент3 32 2 2" xfId="3978"/>
    <cellStyle name="20% - Акцент3 32 2 2 2" xfId="3979"/>
    <cellStyle name="20% - Акцент3 32 2 3" xfId="3980"/>
    <cellStyle name="20% - Акцент3 32 3" xfId="3981"/>
    <cellStyle name="20% - Акцент3 32 3 2" xfId="3982"/>
    <cellStyle name="20% - Акцент3 32 3 2 2" xfId="3983"/>
    <cellStyle name="20% - Акцент3 32 3 3" xfId="3984"/>
    <cellStyle name="20% - Акцент3 32 4" xfId="3985"/>
    <cellStyle name="20% - Акцент3 32 4 2" xfId="3986"/>
    <cellStyle name="20% - Акцент3 32 5" xfId="3987"/>
    <cellStyle name="20% - Акцент3 33" xfId="3988"/>
    <cellStyle name="20% - Акцент3 33 2" xfId="3989"/>
    <cellStyle name="20% - Акцент3 33 2 2" xfId="3990"/>
    <cellStyle name="20% - Акцент3 33 2 2 2" xfId="3991"/>
    <cellStyle name="20% - Акцент3 33 2 3" xfId="3992"/>
    <cellStyle name="20% - Акцент3 33 3" xfId="3993"/>
    <cellStyle name="20% - Акцент3 33 3 2" xfId="3994"/>
    <cellStyle name="20% - Акцент3 33 3 2 2" xfId="3995"/>
    <cellStyle name="20% - Акцент3 33 3 3" xfId="3996"/>
    <cellStyle name="20% - Акцент3 33 4" xfId="3997"/>
    <cellStyle name="20% - Акцент3 33 4 2" xfId="3998"/>
    <cellStyle name="20% - Акцент3 33 5" xfId="3999"/>
    <cellStyle name="20% - Акцент3 34" xfId="4000"/>
    <cellStyle name="20% - Акцент3 34 2" xfId="4001"/>
    <cellStyle name="20% - Акцент3 34 2 2" xfId="4002"/>
    <cellStyle name="20% - Акцент3 34 2 2 2" xfId="4003"/>
    <cellStyle name="20% - Акцент3 34 2 3" xfId="4004"/>
    <cellStyle name="20% - Акцент3 34 3" xfId="4005"/>
    <cellStyle name="20% - Акцент3 34 3 2" xfId="4006"/>
    <cellStyle name="20% - Акцент3 34 3 2 2" xfId="4007"/>
    <cellStyle name="20% - Акцент3 34 3 3" xfId="4008"/>
    <cellStyle name="20% - Акцент3 34 4" xfId="4009"/>
    <cellStyle name="20% - Акцент3 34 4 2" xfId="4010"/>
    <cellStyle name="20% - Акцент3 34 5" xfId="4011"/>
    <cellStyle name="20% - Акцент3 35" xfId="4012"/>
    <cellStyle name="20% - Акцент3 35 2" xfId="4013"/>
    <cellStyle name="20% - Акцент3 35 2 2" xfId="4014"/>
    <cellStyle name="20% - Акцент3 35 2 2 2" xfId="4015"/>
    <cellStyle name="20% - Акцент3 35 2 3" xfId="4016"/>
    <cellStyle name="20% - Акцент3 35 3" xfId="4017"/>
    <cellStyle name="20% - Акцент3 35 3 2" xfId="4018"/>
    <cellStyle name="20% - Акцент3 35 3 2 2" xfId="4019"/>
    <cellStyle name="20% - Акцент3 35 3 3" xfId="4020"/>
    <cellStyle name="20% - Акцент3 35 4" xfId="4021"/>
    <cellStyle name="20% - Акцент3 35 4 2" xfId="4022"/>
    <cellStyle name="20% - Акцент3 35 5" xfId="4023"/>
    <cellStyle name="20% - Акцент3 36" xfId="4024"/>
    <cellStyle name="20% - Акцент3 36 2" xfId="4025"/>
    <cellStyle name="20% - Акцент3 36 2 2" xfId="4026"/>
    <cellStyle name="20% - Акцент3 36 2 2 2" xfId="4027"/>
    <cellStyle name="20% - Акцент3 36 2 3" xfId="4028"/>
    <cellStyle name="20% - Акцент3 36 3" xfId="4029"/>
    <cellStyle name="20% - Акцент3 36 3 2" xfId="4030"/>
    <cellStyle name="20% - Акцент3 36 3 2 2" xfId="4031"/>
    <cellStyle name="20% - Акцент3 36 3 3" xfId="4032"/>
    <cellStyle name="20% - Акцент3 36 4" xfId="4033"/>
    <cellStyle name="20% - Акцент3 36 4 2" xfId="4034"/>
    <cellStyle name="20% - Акцент3 36 5" xfId="4035"/>
    <cellStyle name="20% - Акцент3 37" xfId="4036"/>
    <cellStyle name="20% - Акцент3 37 2" xfId="4037"/>
    <cellStyle name="20% - Акцент3 37 2 2" xfId="4038"/>
    <cellStyle name="20% - Акцент3 37 2 2 2" xfId="4039"/>
    <cellStyle name="20% - Акцент3 37 2 3" xfId="4040"/>
    <cellStyle name="20% - Акцент3 37 3" xfId="4041"/>
    <cellStyle name="20% - Акцент3 37 3 2" xfId="4042"/>
    <cellStyle name="20% - Акцент3 37 3 2 2" xfId="4043"/>
    <cellStyle name="20% - Акцент3 37 3 3" xfId="4044"/>
    <cellStyle name="20% - Акцент3 37 4" xfId="4045"/>
    <cellStyle name="20% - Акцент3 37 4 2" xfId="4046"/>
    <cellStyle name="20% - Акцент3 37 5" xfId="4047"/>
    <cellStyle name="20% - Акцент3 38" xfId="4048"/>
    <cellStyle name="20% - Акцент3 38 2" xfId="4049"/>
    <cellStyle name="20% - Акцент3 38 2 2" xfId="4050"/>
    <cellStyle name="20% - Акцент3 38 2 2 2" xfId="4051"/>
    <cellStyle name="20% - Акцент3 38 2 3" xfId="4052"/>
    <cellStyle name="20% - Акцент3 38 3" xfId="4053"/>
    <cellStyle name="20% - Акцент3 38 3 2" xfId="4054"/>
    <cellStyle name="20% - Акцент3 38 3 2 2" xfId="4055"/>
    <cellStyle name="20% - Акцент3 38 3 3" xfId="4056"/>
    <cellStyle name="20% - Акцент3 38 4" xfId="4057"/>
    <cellStyle name="20% - Акцент3 38 4 2" xfId="4058"/>
    <cellStyle name="20% - Акцент3 38 5" xfId="4059"/>
    <cellStyle name="20% - Акцент3 39" xfId="4060"/>
    <cellStyle name="20% - Акцент3 39 2" xfId="4061"/>
    <cellStyle name="20% - Акцент3 39 2 2" xfId="4062"/>
    <cellStyle name="20% - Акцент3 39 2 2 2" xfId="4063"/>
    <cellStyle name="20% - Акцент3 39 2 3" xfId="4064"/>
    <cellStyle name="20% - Акцент3 39 3" xfId="4065"/>
    <cellStyle name="20% - Акцент3 39 3 2" xfId="4066"/>
    <cellStyle name="20% - Акцент3 39 3 2 2" xfId="4067"/>
    <cellStyle name="20% - Акцент3 39 3 3" xfId="4068"/>
    <cellStyle name="20% - Акцент3 39 4" xfId="4069"/>
    <cellStyle name="20% - Акцент3 39 4 2" xfId="4070"/>
    <cellStyle name="20% - Акцент3 39 5" xfId="4071"/>
    <cellStyle name="20% - Акцент3 4" xfId="4072"/>
    <cellStyle name="20% - Акцент3 4 2" xfId="4073"/>
    <cellStyle name="20% - Акцент3 4 2 2" xfId="4074"/>
    <cellStyle name="20% - Акцент3 4 2 2 2" xfId="4075"/>
    <cellStyle name="20% - Акцент3 4 2 2 2 2" xfId="4076"/>
    <cellStyle name="20% - Акцент3 4 2 2 3" xfId="4077"/>
    <cellStyle name="20% - Акцент3 4 2 3" xfId="4078"/>
    <cellStyle name="20% - Акцент3 4 2 3 2" xfId="4079"/>
    <cellStyle name="20% - Акцент3 4 2 3 2 2" xfId="4080"/>
    <cellStyle name="20% - Акцент3 4 2 3 3" xfId="4081"/>
    <cellStyle name="20% - Акцент3 4 2 4" xfId="4082"/>
    <cellStyle name="20% - Акцент3 4 2 4 2" xfId="4083"/>
    <cellStyle name="20% - Акцент3 4 2 5" xfId="4084"/>
    <cellStyle name="20% - Акцент3 4 3" xfId="4085"/>
    <cellStyle name="20% - Акцент3 4 3 2" xfId="4086"/>
    <cellStyle name="20% - Акцент3 4 3 2 2" xfId="4087"/>
    <cellStyle name="20% - Акцент3 4 3 2 2 2" xfId="4088"/>
    <cellStyle name="20% - Акцент3 4 3 2 3" xfId="4089"/>
    <cellStyle name="20% - Акцент3 4 3 3" xfId="4090"/>
    <cellStyle name="20% - Акцент3 4 3 3 2" xfId="4091"/>
    <cellStyle name="20% - Акцент3 4 3 3 2 2" xfId="4092"/>
    <cellStyle name="20% - Акцент3 4 3 3 3" xfId="4093"/>
    <cellStyle name="20% - Акцент3 4 3 4" xfId="4094"/>
    <cellStyle name="20% - Акцент3 4 3 4 2" xfId="4095"/>
    <cellStyle name="20% - Акцент3 4 3 5" xfId="4096"/>
    <cellStyle name="20% - Акцент3 4 4" xfId="4097"/>
    <cellStyle name="20% - Акцент3 4 4 2" xfId="4098"/>
    <cellStyle name="20% - Акцент3 4 4 2 2" xfId="4099"/>
    <cellStyle name="20% - Акцент3 4 4 2 2 2" xfId="4100"/>
    <cellStyle name="20% - Акцент3 4 4 2 3" xfId="4101"/>
    <cellStyle name="20% - Акцент3 4 4 3" xfId="4102"/>
    <cellStyle name="20% - Акцент3 4 4 3 2" xfId="4103"/>
    <cellStyle name="20% - Акцент3 4 4 3 2 2" xfId="4104"/>
    <cellStyle name="20% - Акцент3 4 4 3 3" xfId="4105"/>
    <cellStyle name="20% - Акцент3 4 4 4" xfId="4106"/>
    <cellStyle name="20% - Акцент3 4 4 4 2" xfId="4107"/>
    <cellStyle name="20% - Акцент3 4 4 5" xfId="4108"/>
    <cellStyle name="20% - Акцент3 4 5" xfId="4109"/>
    <cellStyle name="20% - Акцент3 4 5 2" xfId="4110"/>
    <cellStyle name="20% - Акцент3 4 5 2 2" xfId="4111"/>
    <cellStyle name="20% - Акцент3 4 5 2 2 2" xfId="4112"/>
    <cellStyle name="20% - Акцент3 4 5 2 3" xfId="4113"/>
    <cellStyle name="20% - Акцент3 4 5 3" xfId="4114"/>
    <cellStyle name="20% - Акцент3 4 5 3 2" xfId="4115"/>
    <cellStyle name="20% - Акцент3 4 5 3 2 2" xfId="4116"/>
    <cellStyle name="20% - Акцент3 4 5 3 3" xfId="4117"/>
    <cellStyle name="20% - Акцент3 4 5 4" xfId="4118"/>
    <cellStyle name="20% - Акцент3 4 5 4 2" xfId="4119"/>
    <cellStyle name="20% - Акцент3 4 5 5" xfId="4120"/>
    <cellStyle name="20% - Акцент3 4 6" xfId="4121"/>
    <cellStyle name="20% - Акцент3 4 6 2" xfId="4122"/>
    <cellStyle name="20% - Акцент3 4 6 2 2" xfId="4123"/>
    <cellStyle name="20% - Акцент3 4 6 3" xfId="4124"/>
    <cellStyle name="20% - Акцент3 4 7" xfId="4125"/>
    <cellStyle name="20% - Акцент3 4 7 2" xfId="4126"/>
    <cellStyle name="20% - Акцент3 4 7 2 2" xfId="4127"/>
    <cellStyle name="20% - Акцент3 4 7 3" xfId="4128"/>
    <cellStyle name="20% - Акцент3 4 8" xfId="4129"/>
    <cellStyle name="20% - Акцент3 4 8 2" xfId="4130"/>
    <cellStyle name="20% - Акцент3 4 9" xfId="4131"/>
    <cellStyle name="20% - Акцент3 40" xfId="4132"/>
    <cellStyle name="20% - Акцент3 40 2" xfId="4133"/>
    <cellStyle name="20% - Акцент3 40 2 2" xfId="4134"/>
    <cellStyle name="20% - Акцент3 40 2 2 2" xfId="4135"/>
    <cellStyle name="20% - Акцент3 40 2 3" xfId="4136"/>
    <cellStyle name="20% - Акцент3 40 3" xfId="4137"/>
    <cellStyle name="20% - Акцент3 40 3 2" xfId="4138"/>
    <cellStyle name="20% - Акцент3 40 3 2 2" xfId="4139"/>
    <cellStyle name="20% - Акцент3 40 3 3" xfId="4140"/>
    <cellStyle name="20% - Акцент3 40 4" xfId="4141"/>
    <cellStyle name="20% - Акцент3 40 4 2" xfId="4142"/>
    <cellStyle name="20% - Акцент3 40 5" xfId="4143"/>
    <cellStyle name="20% - Акцент3 41" xfId="4144"/>
    <cellStyle name="20% - Акцент3 41 2" xfId="4145"/>
    <cellStyle name="20% - Акцент3 41 2 2" xfId="4146"/>
    <cellStyle name="20% - Акцент3 41 2 2 2" xfId="4147"/>
    <cellStyle name="20% - Акцент3 41 2 3" xfId="4148"/>
    <cellStyle name="20% - Акцент3 41 3" xfId="4149"/>
    <cellStyle name="20% - Акцент3 41 3 2" xfId="4150"/>
    <cellStyle name="20% - Акцент3 41 3 2 2" xfId="4151"/>
    <cellStyle name="20% - Акцент3 41 3 3" xfId="4152"/>
    <cellStyle name="20% - Акцент3 41 4" xfId="4153"/>
    <cellStyle name="20% - Акцент3 41 4 2" xfId="4154"/>
    <cellStyle name="20% - Акцент3 41 5" xfId="4155"/>
    <cellStyle name="20% - Акцент3 42" xfId="4156"/>
    <cellStyle name="20% - Акцент3 42 2" xfId="4157"/>
    <cellStyle name="20% - Акцент3 42 2 2" xfId="4158"/>
    <cellStyle name="20% - Акцент3 42 2 2 2" xfId="4159"/>
    <cellStyle name="20% - Акцент3 42 2 3" xfId="4160"/>
    <cellStyle name="20% - Акцент3 42 3" xfId="4161"/>
    <cellStyle name="20% - Акцент3 42 3 2" xfId="4162"/>
    <cellStyle name="20% - Акцент3 42 3 2 2" xfId="4163"/>
    <cellStyle name="20% - Акцент3 42 3 3" xfId="4164"/>
    <cellStyle name="20% - Акцент3 42 4" xfId="4165"/>
    <cellStyle name="20% - Акцент3 42 4 2" xfId="4166"/>
    <cellStyle name="20% - Акцент3 42 5" xfId="4167"/>
    <cellStyle name="20% - Акцент3 43" xfId="4168"/>
    <cellStyle name="20% - Акцент3 43 2" xfId="4169"/>
    <cellStyle name="20% - Акцент3 43 2 2" xfId="4170"/>
    <cellStyle name="20% - Акцент3 43 2 2 2" xfId="4171"/>
    <cellStyle name="20% - Акцент3 43 2 3" xfId="4172"/>
    <cellStyle name="20% - Акцент3 43 3" xfId="4173"/>
    <cellStyle name="20% - Акцент3 43 3 2" xfId="4174"/>
    <cellStyle name="20% - Акцент3 43 3 2 2" xfId="4175"/>
    <cellStyle name="20% - Акцент3 43 3 3" xfId="4176"/>
    <cellStyle name="20% - Акцент3 43 4" xfId="4177"/>
    <cellStyle name="20% - Акцент3 43 4 2" xfId="4178"/>
    <cellStyle name="20% - Акцент3 43 5" xfId="4179"/>
    <cellStyle name="20% - Акцент3 44" xfId="4180"/>
    <cellStyle name="20% - Акцент3 44 2" xfId="4181"/>
    <cellStyle name="20% - Акцент3 44 2 2" xfId="4182"/>
    <cellStyle name="20% - Акцент3 44 2 2 2" xfId="4183"/>
    <cellStyle name="20% - Акцент3 44 2 3" xfId="4184"/>
    <cellStyle name="20% - Акцент3 44 3" xfId="4185"/>
    <cellStyle name="20% - Акцент3 44 3 2" xfId="4186"/>
    <cellStyle name="20% - Акцент3 44 3 2 2" xfId="4187"/>
    <cellStyle name="20% - Акцент3 44 3 3" xfId="4188"/>
    <cellStyle name="20% - Акцент3 44 4" xfId="4189"/>
    <cellStyle name="20% - Акцент3 44 4 2" xfId="4190"/>
    <cellStyle name="20% - Акцент3 44 5" xfId="4191"/>
    <cellStyle name="20% - Акцент3 45" xfId="4192"/>
    <cellStyle name="20% - Акцент3 45 2" xfId="4193"/>
    <cellStyle name="20% - Акцент3 45 2 2" xfId="4194"/>
    <cellStyle name="20% - Акцент3 45 2 2 2" xfId="4195"/>
    <cellStyle name="20% - Акцент3 45 2 3" xfId="4196"/>
    <cellStyle name="20% - Акцент3 45 3" xfId="4197"/>
    <cellStyle name="20% - Акцент3 45 3 2" xfId="4198"/>
    <cellStyle name="20% - Акцент3 45 3 2 2" xfId="4199"/>
    <cellStyle name="20% - Акцент3 45 3 3" xfId="4200"/>
    <cellStyle name="20% - Акцент3 45 4" xfId="4201"/>
    <cellStyle name="20% - Акцент3 45 4 2" xfId="4202"/>
    <cellStyle name="20% - Акцент3 45 5" xfId="4203"/>
    <cellStyle name="20% - Акцент3 46" xfId="4204"/>
    <cellStyle name="20% - Акцент3 46 2" xfId="4205"/>
    <cellStyle name="20% - Акцент3 46 2 2" xfId="4206"/>
    <cellStyle name="20% - Акцент3 46 2 2 2" xfId="4207"/>
    <cellStyle name="20% - Акцент3 46 2 3" xfId="4208"/>
    <cellStyle name="20% - Акцент3 46 3" xfId="4209"/>
    <cellStyle name="20% - Акцент3 46 3 2" xfId="4210"/>
    <cellStyle name="20% - Акцент3 46 3 2 2" xfId="4211"/>
    <cellStyle name="20% - Акцент3 46 3 3" xfId="4212"/>
    <cellStyle name="20% - Акцент3 46 4" xfId="4213"/>
    <cellStyle name="20% - Акцент3 46 4 2" xfId="4214"/>
    <cellStyle name="20% - Акцент3 46 5" xfId="4215"/>
    <cellStyle name="20% - Акцент3 47" xfId="4216"/>
    <cellStyle name="20% - Акцент3 47 2" xfId="4217"/>
    <cellStyle name="20% - Акцент3 47 2 2" xfId="4218"/>
    <cellStyle name="20% - Акцент3 47 2 2 2" xfId="4219"/>
    <cellStyle name="20% - Акцент3 47 2 3" xfId="4220"/>
    <cellStyle name="20% - Акцент3 47 3" xfId="4221"/>
    <cellStyle name="20% - Акцент3 47 3 2" xfId="4222"/>
    <cellStyle name="20% - Акцент3 47 3 2 2" xfId="4223"/>
    <cellStyle name="20% - Акцент3 47 3 3" xfId="4224"/>
    <cellStyle name="20% - Акцент3 47 4" xfId="4225"/>
    <cellStyle name="20% - Акцент3 47 4 2" xfId="4226"/>
    <cellStyle name="20% - Акцент3 47 5" xfId="4227"/>
    <cellStyle name="20% - Акцент3 48" xfId="4228"/>
    <cellStyle name="20% - Акцент3 48 2" xfId="4229"/>
    <cellStyle name="20% - Акцент3 48 2 2" xfId="4230"/>
    <cellStyle name="20% - Акцент3 48 2 2 2" xfId="4231"/>
    <cellStyle name="20% - Акцент3 48 2 3" xfId="4232"/>
    <cellStyle name="20% - Акцент3 48 3" xfId="4233"/>
    <cellStyle name="20% - Акцент3 48 3 2" xfId="4234"/>
    <cellStyle name="20% - Акцент3 48 3 2 2" xfId="4235"/>
    <cellStyle name="20% - Акцент3 48 3 3" xfId="4236"/>
    <cellStyle name="20% - Акцент3 48 4" xfId="4237"/>
    <cellStyle name="20% - Акцент3 48 4 2" xfId="4238"/>
    <cellStyle name="20% - Акцент3 48 5" xfId="4239"/>
    <cellStyle name="20% - Акцент3 49" xfId="4240"/>
    <cellStyle name="20% - Акцент3 49 2" xfId="4241"/>
    <cellStyle name="20% - Акцент3 49 2 2" xfId="4242"/>
    <cellStyle name="20% - Акцент3 49 2 2 2" xfId="4243"/>
    <cellStyle name="20% - Акцент3 49 2 3" xfId="4244"/>
    <cellStyle name="20% - Акцент3 49 3" xfId="4245"/>
    <cellStyle name="20% - Акцент3 49 3 2" xfId="4246"/>
    <cellStyle name="20% - Акцент3 49 3 2 2" xfId="4247"/>
    <cellStyle name="20% - Акцент3 49 3 3" xfId="4248"/>
    <cellStyle name="20% - Акцент3 49 4" xfId="4249"/>
    <cellStyle name="20% - Акцент3 49 4 2" xfId="4250"/>
    <cellStyle name="20% - Акцент3 49 5" xfId="4251"/>
    <cellStyle name="20% - Акцент3 5" xfId="4252"/>
    <cellStyle name="20% - Акцент3 5 2" xfId="4253"/>
    <cellStyle name="20% - Акцент3 5 2 2" xfId="4254"/>
    <cellStyle name="20% - Акцент3 5 2 2 2" xfId="4255"/>
    <cellStyle name="20% - Акцент3 5 2 2 2 2" xfId="4256"/>
    <cellStyle name="20% - Акцент3 5 2 2 3" xfId="4257"/>
    <cellStyle name="20% - Акцент3 5 2 3" xfId="4258"/>
    <cellStyle name="20% - Акцент3 5 2 3 2" xfId="4259"/>
    <cellStyle name="20% - Акцент3 5 2 3 2 2" xfId="4260"/>
    <cellStyle name="20% - Акцент3 5 2 3 3" xfId="4261"/>
    <cellStyle name="20% - Акцент3 5 2 4" xfId="4262"/>
    <cellStyle name="20% - Акцент3 5 2 4 2" xfId="4263"/>
    <cellStyle name="20% - Акцент3 5 2 5" xfId="4264"/>
    <cellStyle name="20% - Акцент3 5 3" xfId="4265"/>
    <cellStyle name="20% - Акцент3 5 3 2" xfId="4266"/>
    <cellStyle name="20% - Акцент3 5 3 2 2" xfId="4267"/>
    <cellStyle name="20% - Акцент3 5 3 2 2 2" xfId="4268"/>
    <cellStyle name="20% - Акцент3 5 3 2 3" xfId="4269"/>
    <cellStyle name="20% - Акцент3 5 3 3" xfId="4270"/>
    <cellStyle name="20% - Акцент3 5 3 3 2" xfId="4271"/>
    <cellStyle name="20% - Акцент3 5 3 3 2 2" xfId="4272"/>
    <cellStyle name="20% - Акцент3 5 3 3 3" xfId="4273"/>
    <cellStyle name="20% - Акцент3 5 3 4" xfId="4274"/>
    <cellStyle name="20% - Акцент3 5 3 4 2" xfId="4275"/>
    <cellStyle name="20% - Акцент3 5 3 5" xfId="4276"/>
    <cellStyle name="20% - Акцент3 5 4" xfId="4277"/>
    <cellStyle name="20% - Акцент3 5 4 2" xfId="4278"/>
    <cellStyle name="20% - Акцент3 5 4 2 2" xfId="4279"/>
    <cellStyle name="20% - Акцент3 5 4 2 2 2" xfId="4280"/>
    <cellStyle name="20% - Акцент3 5 4 2 3" xfId="4281"/>
    <cellStyle name="20% - Акцент3 5 4 3" xfId="4282"/>
    <cellStyle name="20% - Акцент3 5 4 3 2" xfId="4283"/>
    <cellStyle name="20% - Акцент3 5 4 3 2 2" xfId="4284"/>
    <cellStyle name="20% - Акцент3 5 4 3 3" xfId="4285"/>
    <cellStyle name="20% - Акцент3 5 4 4" xfId="4286"/>
    <cellStyle name="20% - Акцент3 5 4 4 2" xfId="4287"/>
    <cellStyle name="20% - Акцент3 5 4 5" xfId="4288"/>
    <cellStyle name="20% - Акцент3 5 5" xfId="4289"/>
    <cellStyle name="20% - Акцент3 5 5 2" xfId="4290"/>
    <cellStyle name="20% - Акцент3 5 5 2 2" xfId="4291"/>
    <cellStyle name="20% - Акцент3 5 5 2 2 2" xfId="4292"/>
    <cellStyle name="20% - Акцент3 5 5 2 3" xfId="4293"/>
    <cellStyle name="20% - Акцент3 5 5 3" xfId="4294"/>
    <cellStyle name="20% - Акцент3 5 5 3 2" xfId="4295"/>
    <cellStyle name="20% - Акцент3 5 5 3 2 2" xfId="4296"/>
    <cellStyle name="20% - Акцент3 5 5 3 3" xfId="4297"/>
    <cellStyle name="20% - Акцент3 5 5 4" xfId="4298"/>
    <cellStyle name="20% - Акцент3 5 5 4 2" xfId="4299"/>
    <cellStyle name="20% - Акцент3 5 5 5" xfId="4300"/>
    <cellStyle name="20% - Акцент3 5 6" xfId="4301"/>
    <cellStyle name="20% - Акцент3 5 6 2" xfId="4302"/>
    <cellStyle name="20% - Акцент3 5 6 2 2" xfId="4303"/>
    <cellStyle name="20% - Акцент3 5 6 3" xfId="4304"/>
    <cellStyle name="20% - Акцент3 5 7" xfId="4305"/>
    <cellStyle name="20% - Акцент3 5 7 2" xfId="4306"/>
    <cellStyle name="20% - Акцент3 5 7 2 2" xfId="4307"/>
    <cellStyle name="20% - Акцент3 5 7 3" xfId="4308"/>
    <cellStyle name="20% - Акцент3 5 8" xfId="4309"/>
    <cellStyle name="20% - Акцент3 5 8 2" xfId="4310"/>
    <cellStyle name="20% - Акцент3 5 9" xfId="4311"/>
    <cellStyle name="20% - Акцент3 50" xfId="4312"/>
    <cellStyle name="20% - Акцент3 50 2" xfId="4313"/>
    <cellStyle name="20% - Акцент3 50 2 2" xfId="4314"/>
    <cellStyle name="20% - Акцент3 50 2 2 2" xfId="4315"/>
    <cellStyle name="20% - Акцент3 50 2 3" xfId="4316"/>
    <cellStyle name="20% - Акцент3 50 3" xfId="4317"/>
    <cellStyle name="20% - Акцент3 50 3 2" xfId="4318"/>
    <cellStyle name="20% - Акцент3 50 3 2 2" xfId="4319"/>
    <cellStyle name="20% - Акцент3 50 3 3" xfId="4320"/>
    <cellStyle name="20% - Акцент3 50 4" xfId="4321"/>
    <cellStyle name="20% - Акцент3 50 4 2" xfId="4322"/>
    <cellStyle name="20% - Акцент3 50 5" xfId="4323"/>
    <cellStyle name="20% - Акцент3 51" xfId="4324"/>
    <cellStyle name="20% - Акцент3 51 2" xfId="4325"/>
    <cellStyle name="20% - Акцент3 51 2 2" xfId="4326"/>
    <cellStyle name="20% - Акцент3 51 2 2 2" xfId="4327"/>
    <cellStyle name="20% - Акцент3 51 2 3" xfId="4328"/>
    <cellStyle name="20% - Акцент3 51 3" xfId="4329"/>
    <cellStyle name="20% - Акцент3 51 3 2" xfId="4330"/>
    <cellStyle name="20% - Акцент3 51 3 2 2" xfId="4331"/>
    <cellStyle name="20% - Акцент3 51 3 3" xfId="4332"/>
    <cellStyle name="20% - Акцент3 51 4" xfId="4333"/>
    <cellStyle name="20% - Акцент3 51 4 2" xfId="4334"/>
    <cellStyle name="20% - Акцент3 51 5" xfId="4335"/>
    <cellStyle name="20% - Акцент3 52" xfId="4336"/>
    <cellStyle name="20% - Акцент3 52 2" xfId="4337"/>
    <cellStyle name="20% - Акцент3 52 2 2" xfId="4338"/>
    <cellStyle name="20% - Акцент3 52 2 2 2" xfId="4339"/>
    <cellStyle name="20% - Акцент3 52 2 3" xfId="4340"/>
    <cellStyle name="20% - Акцент3 52 3" xfId="4341"/>
    <cellStyle name="20% - Акцент3 52 3 2" xfId="4342"/>
    <cellStyle name="20% - Акцент3 52 3 2 2" xfId="4343"/>
    <cellStyle name="20% - Акцент3 52 3 3" xfId="4344"/>
    <cellStyle name="20% - Акцент3 52 4" xfId="4345"/>
    <cellStyle name="20% - Акцент3 52 4 2" xfId="4346"/>
    <cellStyle name="20% - Акцент3 52 5" xfId="4347"/>
    <cellStyle name="20% - Акцент3 53" xfId="4348"/>
    <cellStyle name="20% - Акцент3 53 2" xfId="4349"/>
    <cellStyle name="20% - Акцент3 53 2 2" xfId="4350"/>
    <cellStyle name="20% - Акцент3 53 2 2 2" xfId="4351"/>
    <cellStyle name="20% - Акцент3 53 2 3" xfId="4352"/>
    <cellStyle name="20% - Акцент3 53 3" xfId="4353"/>
    <cellStyle name="20% - Акцент3 53 3 2" xfId="4354"/>
    <cellStyle name="20% - Акцент3 53 3 2 2" xfId="4355"/>
    <cellStyle name="20% - Акцент3 53 3 3" xfId="4356"/>
    <cellStyle name="20% - Акцент3 53 4" xfId="4357"/>
    <cellStyle name="20% - Акцент3 53 4 2" xfId="4358"/>
    <cellStyle name="20% - Акцент3 53 5" xfId="4359"/>
    <cellStyle name="20% - Акцент3 54" xfId="4360"/>
    <cellStyle name="20% - Акцент3 54 2" xfId="4361"/>
    <cellStyle name="20% - Акцент3 54 2 2" xfId="4362"/>
    <cellStyle name="20% - Акцент3 54 2 2 2" xfId="4363"/>
    <cellStyle name="20% - Акцент3 54 2 3" xfId="4364"/>
    <cellStyle name="20% - Акцент3 54 3" xfId="4365"/>
    <cellStyle name="20% - Акцент3 54 3 2" xfId="4366"/>
    <cellStyle name="20% - Акцент3 54 3 2 2" xfId="4367"/>
    <cellStyle name="20% - Акцент3 54 3 3" xfId="4368"/>
    <cellStyle name="20% - Акцент3 54 4" xfId="4369"/>
    <cellStyle name="20% - Акцент3 54 4 2" xfId="4370"/>
    <cellStyle name="20% - Акцент3 54 5" xfId="4371"/>
    <cellStyle name="20% - Акцент3 55" xfId="4372"/>
    <cellStyle name="20% - Акцент3 55 2" xfId="4373"/>
    <cellStyle name="20% - Акцент3 55 2 2" xfId="4374"/>
    <cellStyle name="20% - Акцент3 55 2 2 2" xfId="4375"/>
    <cellStyle name="20% - Акцент3 55 2 3" xfId="4376"/>
    <cellStyle name="20% - Акцент3 55 3" xfId="4377"/>
    <cellStyle name="20% - Акцент3 55 3 2" xfId="4378"/>
    <cellStyle name="20% - Акцент3 55 3 2 2" xfId="4379"/>
    <cellStyle name="20% - Акцент3 55 3 3" xfId="4380"/>
    <cellStyle name="20% - Акцент3 55 4" xfId="4381"/>
    <cellStyle name="20% - Акцент3 55 4 2" xfId="4382"/>
    <cellStyle name="20% - Акцент3 55 5" xfId="4383"/>
    <cellStyle name="20% - Акцент3 56" xfId="4384"/>
    <cellStyle name="20% - Акцент3 56 2" xfId="4385"/>
    <cellStyle name="20% - Акцент3 56 2 2" xfId="4386"/>
    <cellStyle name="20% - Акцент3 56 2 2 2" xfId="4387"/>
    <cellStyle name="20% - Акцент3 56 2 3" xfId="4388"/>
    <cellStyle name="20% - Акцент3 56 3" xfId="4389"/>
    <cellStyle name="20% - Акцент3 56 3 2" xfId="4390"/>
    <cellStyle name="20% - Акцент3 56 3 2 2" xfId="4391"/>
    <cellStyle name="20% - Акцент3 56 3 3" xfId="4392"/>
    <cellStyle name="20% - Акцент3 56 4" xfId="4393"/>
    <cellStyle name="20% - Акцент3 56 4 2" xfId="4394"/>
    <cellStyle name="20% - Акцент3 56 5" xfId="4395"/>
    <cellStyle name="20% - Акцент3 57" xfId="4396"/>
    <cellStyle name="20% - Акцент3 57 2" xfId="4397"/>
    <cellStyle name="20% - Акцент3 57 2 2" xfId="4398"/>
    <cellStyle name="20% - Акцент3 57 2 2 2" xfId="4399"/>
    <cellStyle name="20% - Акцент3 57 2 3" xfId="4400"/>
    <cellStyle name="20% - Акцент3 57 3" xfId="4401"/>
    <cellStyle name="20% - Акцент3 57 3 2" xfId="4402"/>
    <cellStyle name="20% - Акцент3 57 3 2 2" xfId="4403"/>
    <cellStyle name="20% - Акцент3 57 3 3" xfId="4404"/>
    <cellStyle name="20% - Акцент3 57 4" xfId="4405"/>
    <cellStyle name="20% - Акцент3 57 4 2" xfId="4406"/>
    <cellStyle name="20% - Акцент3 57 5" xfId="4407"/>
    <cellStyle name="20% - Акцент3 58" xfId="4408"/>
    <cellStyle name="20% - Акцент3 58 2" xfId="4409"/>
    <cellStyle name="20% - Акцент3 58 2 2" xfId="4410"/>
    <cellStyle name="20% - Акцент3 58 2 2 2" xfId="4411"/>
    <cellStyle name="20% - Акцент3 58 2 3" xfId="4412"/>
    <cellStyle name="20% - Акцент3 58 3" xfId="4413"/>
    <cellStyle name="20% - Акцент3 58 3 2" xfId="4414"/>
    <cellStyle name="20% - Акцент3 58 3 2 2" xfId="4415"/>
    <cellStyle name="20% - Акцент3 58 3 3" xfId="4416"/>
    <cellStyle name="20% - Акцент3 58 4" xfId="4417"/>
    <cellStyle name="20% - Акцент3 58 4 2" xfId="4418"/>
    <cellStyle name="20% - Акцент3 58 5" xfId="4419"/>
    <cellStyle name="20% - Акцент3 59" xfId="4420"/>
    <cellStyle name="20% - Акцент3 59 2" xfId="4421"/>
    <cellStyle name="20% - Акцент3 59 2 2" xfId="4422"/>
    <cellStyle name="20% - Акцент3 59 2 2 2" xfId="4423"/>
    <cellStyle name="20% - Акцент3 59 2 3" xfId="4424"/>
    <cellStyle name="20% - Акцент3 59 3" xfId="4425"/>
    <cellStyle name="20% - Акцент3 59 3 2" xfId="4426"/>
    <cellStyle name="20% - Акцент3 59 3 2 2" xfId="4427"/>
    <cellStyle name="20% - Акцент3 59 3 3" xfId="4428"/>
    <cellStyle name="20% - Акцент3 59 4" xfId="4429"/>
    <cellStyle name="20% - Акцент3 59 4 2" xfId="4430"/>
    <cellStyle name="20% - Акцент3 59 5" xfId="4431"/>
    <cellStyle name="20% - Акцент3 6" xfId="4432"/>
    <cellStyle name="20% - Акцент3 6 2" xfId="4433"/>
    <cellStyle name="20% - Акцент3 6 2 2" xfId="4434"/>
    <cellStyle name="20% - Акцент3 6 2 2 2" xfId="4435"/>
    <cellStyle name="20% - Акцент3 6 2 2 2 2" xfId="4436"/>
    <cellStyle name="20% - Акцент3 6 2 2 3" xfId="4437"/>
    <cellStyle name="20% - Акцент3 6 2 3" xfId="4438"/>
    <cellStyle name="20% - Акцент3 6 2 3 2" xfId="4439"/>
    <cellStyle name="20% - Акцент3 6 2 3 2 2" xfId="4440"/>
    <cellStyle name="20% - Акцент3 6 2 3 3" xfId="4441"/>
    <cellStyle name="20% - Акцент3 6 2 4" xfId="4442"/>
    <cellStyle name="20% - Акцент3 6 2 4 2" xfId="4443"/>
    <cellStyle name="20% - Акцент3 6 2 5" xfId="4444"/>
    <cellStyle name="20% - Акцент3 6 3" xfId="4445"/>
    <cellStyle name="20% - Акцент3 6 3 2" xfId="4446"/>
    <cellStyle name="20% - Акцент3 6 3 2 2" xfId="4447"/>
    <cellStyle name="20% - Акцент3 6 3 2 2 2" xfId="4448"/>
    <cellStyle name="20% - Акцент3 6 3 2 3" xfId="4449"/>
    <cellStyle name="20% - Акцент3 6 3 3" xfId="4450"/>
    <cellStyle name="20% - Акцент3 6 3 3 2" xfId="4451"/>
    <cellStyle name="20% - Акцент3 6 3 3 2 2" xfId="4452"/>
    <cellStyle name="20% - Акцент3 6 3 3 3" xfId="4453"/>
    <cellStyle name="20% - Акцент3 6 3 4" xfId="4454"/>
    <cellStyle name="20% - Акцент3 6 3 4 2" xfId="4455"/>
    <cellStyle name="20% - Акцент3 6 3 5" xfId="4456"/>
    <cellStyle name="20% - Акцент3 6 4" xfId="4457"/>
    <cellStyle name="20% - Акцент3 6 4 2" xfId="4458"/>
    <cellStyle name="20% - Акцент3 6 4 2 2" xfId="4459"/>
    <cellStyle name="20% - Акцент3 6 4 2 2 2" xfId="4460"/>
    <cellStyle name="20% - Акцент3 6 4 2 3" xfId="4461"/>
    <cellStyle name="20% - Акцент3 6 4 3" xfId="4462"/>
    <cellStyle name="20% - Акцент3 6 4 3 2" xfId="4463"/>
    <cellStyle name="20% - Акцент3 6 4 3 2 2" xfId="4464"/>
    <cellStyle name="20% - Акцент3 6 4 3 3" xfId="4465"/>
    <cellStyle name="20% - Акцент3 6 4 4" xfId="4466"/>
    <cellStyle name="20% - Акцент3 6 4 4 2" xfId="4467"/>
    <cellStyle name="20% - Акцент3 6 4 5" xfId="4468"/>
    <cellStyle name="20% - Акцент3 6 5" xfId="4469"/>
    <cellStyle name="20% - Акцент3 6 5 2" xfId="4470"/>
    <cellStyle name="20% - Акцент3 6 5 2 2" xfId="4471"/>
    <cellStyle name="20% - Акцент3 6 5 2 2 2" xfId="4472"/>
    <cellStyle name="20% - Акцент3 6 5 2 3" xfId="4473"/>
    <cellStyle name="20% - Акцент3 6 5 3" xfId="4474"/>
    <cellStyle name="20% - Акцент3 6 5 3 2" xfId="4475"/>
    <cellStyle name="20% - Акцент3 6 5 3 2 2" xfId="4476"/>
    <cellStyle name="20% - Акцент3 6 5 3 3" xfId="4477"/>
    <cellStyle name="20% - Акцент3 6 5 4" xfId="4478"/>
    <cellStyle name="20% - Акцент3 6 5 4 2" xfId="4479"/>
    <cellStyle name="20% - Акцент3 6 5 5" xfId="4480"/>
    <cellStyle name="20% - Акцент3 6 6" xfId="4481"/>
    <cellStyle name="20% - Акцент3 6 6 2" xfId="4482"/>
    <cellStyle name="20% - Акцент3 6 6 2 2" xfId="4483"/>
    <cellStyle name="20% - Акцент3 6 6 3" xfId="4484"/>
    <cellStyle name="20% - Акцент3 6 7" xfId="4485"/>
    <cellStyle name="20% - Акцент3 6 7 2" xfId="4486"/>
    <cellStyle name="20% - Акцент3 6 7 2 2" xfId="4487"/>
    <cellStyle name="20% - Акцент3 6 7 3" xfId="4488"/>
    <cellStyle name="20% - Акцент3 6 8" xfId="4489"/>
    <cellStyle name="20% - Акцент3 6 8 2" xfId="4490"/>
    <cellStyle name="20% - Акцент3 6 9" xfId="4491"/>
    <cellStyle name="20% - Акцент3 60" xfId="4492"/>
    <cellStyle name="20% - Акцент3 60 2" xfId="4493"/>
    <cellStyle name="20% - Акцент3 60 2 2" xfId="4494"/>
    <cellStyle name="20% - Акцент3 60 2 2 2" xfId="4495"/>
    <cellStyle name="20% - Акцент3 60 2 3" xfId="4496"/>
    <cellStyle name="20% - Акцент3 60 3" xfId="4497"/>
    <cellStyle name="20% - Акцент3 60 3 2" xfId="4498"/>
    <cellStyle name="20% - Акцент3 60 3 2 2" xfId="4499"/>
    <cellStyle name="20% - Акцент3 60 3 3" xfId="4500"/>
    <cellStyle name="20% - Акцент3 60 4" xfId="4501"/>
    <cellStyle name="20% - Акцент3 60 4 2" xfId="4502"/>
    <cellStyle name="20% - Акцент3 60 5" xfId="4503"/>
    <cellStyle name="20% - Акцент3 61" xfId="4504"/>
    <cellStyle name="20% - Акцент3 61 2" xfId="4505"/>
    <cellStyle name="20% - Акцент3 61 2 2" xfId="4506"/>
    <cellStyle name="20% - Акцент3 61 2 2 2" xfId="4507"/>
    <cellStyle name="20% - Акцент3 61 2 3" xfId="4508"/>
    <cellStyle name="20% - Акцент3 61 3" xfId="4509"/>
    <cellStyle name="20% - Акцент3 61 3 2" xfId="4510"/>
    <cellStyle name="20% - Акцент3 61 3 2 2" xfId="4511"/>
    <cellStyle name="20% - Акцент3 61 3 3" xfId="4512"/>
    <cellStyle name="20% - Акцент3 61 4" xfId="4513"/>
    <cellStyle name="20% - Акцент3 61 4 2" xfId="4514"/>
    <cellStyle name="20% - Акцент3 61 5" xfId="4515"/>
    <cellStyle name="20% - Акцент3 62" xfId="4516"/>
    <cellStyle name="20% - Акцент3 62 2" xfId="4517"/>
    <cellStyle name="20% - Акцент3 62 2 2" xfId="4518"/>
    <cellStyle name="20% - Акцент3 62 2 2 2" xfId="4519"/>
    <cellStyle name="20% - Акцент3 62 2 3" xfId="4520"/>
    <cellStyle name="20% - Акцент3 62 3" xfId="4521"/>
    <cellStyle name="20% - Акцент3 62 3 2" xfId="4522"/>
    <cellStyle name="20% - Акцент3 62 3 2 2" xfId="4523"/>
    <cellStyle name="20% - Акцент3 62 3 3" xfId="4524"/>
    <cellStyle name="20% - Акцент3 62 4" xfId="4525"/>
    <cellStyle name="20% - Акцент3 62 4 2" xfId="4526"/>
    <cellStyle name="20% - Акцент3 62 5" xfId="4527"/>
    <cellStyle name="20% - Акцент3 63" xfId="4528"/>
    <cellStyle name="20% - Акцент3 63 2" xfId="4529"/>
    <cellStyle name="20% - Акцент3 63 2 2" xfId="4530"/>
    <cellStyle name="20% - Акцент3 63 2 2 2" xfId="4531"/>
    <cellStyle name="20% - Акцент3 63 2 3" xfId="4532"/>
    <cellStyle name="20% - Акцент3 63 3" xfId="4533"/>
    <cellStyle name="20% - Акцент3 63 3 2" xfId="4534"/>
    <cellStyle name="20% - Акцент3 63 3 2 2" xfId="4535"/>
    <cellStyle name="20% - Акцент3 63 3 3" xfId="4536"/>
    <cellStyle name="20% - Акцент3 63 4" xfId="4537"/>
    <cellStyle name="20% - Акцент3 63 4 2" xfId="4538"/>
    <cellStyle name="20% - Акцент3 63 5" xfId="4539"/>
    <cellStyle name="20% - Акцент3 64" xfId="4540"/>
    <cellStyle name="20% - Акцент3 64 2" xfId="4541"/>
    <cellStyle name="20% - Акцент3 64 2 2" xfId="4542"/>
    <cellStyle name="20% - Акцент3 64 2 2 2" xfId="4543"/>
    <cellStyle name="20% - Акцент3 64 2 3" xfId="4544"/>
    <cellStyle name="20% - Акцент3 64 3" xfId="4545"/>
    <cellStyle name="20% - Акцент3 64 3 2" xfId="4546"/>
    <cellStyle name="20% - Акцент3 64 3 2 2" xfId="4547"/>
    <cellStyle name="20% - Акцент3 64 3 3" xfId="4548"/>
    <cellStyle name="20% - Акцент3 64 4" xfId="4549"/>
    <cellStyle name="20% - Акцент3 64 4 2" xfId="4550"/>
    <cellStyle name="20% - Акцент3 64 5" xfId="4551"/>
    <cellStyle name="20% - Акцент3 65" xfId="4552"/>
    <cellStyle name="20% - Акцент3 65 2" xfId="4553"/>
    <cellStyle name="20% - Акцент3 65 2 2" xfId="4554"/>
    <cellStyle name="20% - Акцент3 65 2 2 2" xfId="4555"/>
    <cellStyle name="20% - Акцент3 65 2 3" xfId="4556"/>
    <cellStyle name="20% - Акцент3 65 3" xfId="4557"/>
    <cellStyle name="20% - Акцент3 65 3 2" xfId="4558"/>
    <cellStyle name="20% - Акцент3 65 3 2 2" xfId="4559"/>
    <cellStyle name="20% - Акцент3 65 3 3" xfId="4560"/>
    <cellStyle name="20% - Акцент3 65 4" xfId="4561"/>
    <cellStyle name="20% - Акцент3 65 4 2" xfId="4562"/>
    <cellStyle name="20% - Акцент3 65 5" xfId="4563"/>
    <cellStyle name="20% - Акцент3 66" xfId="4564"/>
    <cellStyle name="20% - Акцент3 66 2" xfId="4565"/>
    <cellStyle name="20% - Акцент3 66 2 2" xfId="4566"/>
    <cellStyle name="20% - Акцент3 66 2 2 2" xfId="4567"/>
    <cellStyle name="20% - Акцент3 66 2 3" xfId="4568"/>
    <cellStyle name="20% - Акцент3 66 3" xfId="4569"/>
    <cellStyle name="20% - Акцент3 66 3 2" xfId="4570"/>
    <cellStyle name="20% - Акцент3 66 3 2 2" xfId="4571"/>
    <cellStyle name="20% - Акцент3 66 3 3" xfId="4572"/>
    <cellStyle name="20% - Акцент3 66 4" xfId="4573"/>
    <cellStyle name="20% - Акцент3 66 4 2" xfId="4574"/>
    <cellStyle name="20% - Акцент3 66 5" xfId="4575"/>
    <cellStyle name="20% - Акцент3 67" xfId="4576"/>
    <cellStyle name="20% - Акцент3 67 2" xfId="4577"/>
    <cellStyle name="20% - Акцент3 67 2 2" xfId="4578"/>
    <cellStyle name="20% - Акцент3 67 2 2 2" xfId="4579"/>
    <cellStyle name="20% - Акцент3 67 2 3" xfId="4580"/>
    <cellStyle name="20% - Акцент3 67 3" xfId="4581"/>
    <cellStyle name="20% - Акцент3 67 3 2" xfId="4582"/>
    <cellStyle name="20% - Акцент3 67 3 2 2" xfId="4583"/>
    <cellStyle name="20% - Акцент3 67 3 3" xfId="4584"/>
    <cellStyle name="20% - Акцент3 67 4" xfId="4585"/>
    <cellStyle name="20% - Акцент3 67 4 2" xfId="4586"/>
    <cellStyle name="20% - Акцент3 67 5" xfId="4587"/>
    <cellStyle name="20% - Акцент3 68" xfId="4588"/>
    <cellStyle name="20% - Акцент3 68 2" xfId="4589"/>
    <cellStyle name="20% - Акцент3 68 2 2" xfId="4590"/>
    <cellStyle name="20% - Акцент3 68 2 2 2" xfId="4591"/>
    <cellStyle name="20% - Акцент3 68 2 3" xfId="4592"/>
    <cellStyle name="20% - Акцент3 68 3" xfId="4593"/>
    <cellStyle name="20% - Акцент3 68 3 2" xfId="4594"/>
    <cellStyle name="20% - Акцент3 68 3 2 2" xfId="4595"/>
    <cellStyle name="20% - Акцент3 68 3 3" xfId="4596"/>
    <cellStyle name="20% - Акцент3 68 4" xfId="4597"/>
    <cellStyle name="20% - Акцент3 68 4 2" xfId="4598"/>
    <cellStyle name="20% - Акцент3 68 5" xfId="4599"/>
    <cellStyle name="20% - Акцент3 69" xfId="4600"/>
    <cellStyle name="20% - Акцент3 69 2" xfId="4601"/>
    <cellStyle name="20% - Акцент3 69 2 2" xfId="4602"/>
    <cellStyle name="20% - Акцент3 69 2 2 2" xfId="4603"/>
    <cellStyle name="20% - Акцент3 69 2 3" xfId="4604"/>
    <cellStyle name="20% - Акцент3 69 3" xfId="4605"/>
    <cellStyle name="20% - Акцент3 69 3 2" xfId="4606"/>
    <cellStyle name="20% - Акцент3 69 3 2 2" xfId="4607"/>
    <cellStyle name="20% - Акцент3 69 3 3" xfId="4608"/>
    <cellStyle name="20% - Акцент3 69 4" xfId="4609"/>
    <cellStyle name="20% - Акцент3 69 4 2" xfId="4610"/>
    <cellStyle name="20% - Акцент3 69 5" xfId="4611"/>
    <cellStyle name="20% - Акцент3 7" xfId="4612"/>
    <cellStyle name="20% - Акцент3 7 2" xfId="4613"/>
    <cellStyle name="20% - Акцент3 7 2 2" xfId="4614"/>
    <cellStyle name="20% - Акцент3 7 2 2 2" xfId="4615"/>
    <cellStyle name="20% - Акцент3 7 2 2 2 2" xfId="4616"/>
    <cellStyle name="20% - Акцент3 7 2 2 3" xfId="4617"/>
    <cellStyle name="20% - Акцент3 7 2 3" xfId="4618"/>
    <cellStyle name="20% - Акцент3 7 2 3 2" xfId="4619"/>
    <cellStyle name="20% - Акцент3 7 2 3 2 2" xfId="4620"/>
    <cellStyle name="20% - Акцент3 7 2 3 3" xfId="4621"/>
    <cellStyle name="20% - Акцент3 7 2 4" xfId="4622"/>
    <cellStyle name="20% - Акцент3 7 2 4 2" xfId="4623"/>
    <cellStyle name="20% - Акцент3 7 2 5" xfId="4624"/>
    <cellStyle name="20% - Акцент3 7 3" xfId="4625"/>
    <cellStyle name="20% - Акцент3 7 3 2" xfId="4626"/>
    <cellStyle name="20% - Акцент3 7 3 2 2" xfId="4627"/>
    <cellStyle name="20% - Акцент3 7 3 2 2 2" xfId="4628"/>
    <cellStyle name="20% - Акцент3 7 3 2 3" xfId="4629"/>
    <cellStyle name="20% - Акцент3 7 3 3" xfId="4630"/>
    <cellStyle name="20% - Акцент3 7 3 3 2" xfId="4631"/>
    <cellStyle name="20% - Акцент3 7 3 3 2 2" xfId="4632"/>
    <cellStyle name="20% - Акцент3 7 3 3 3" xfId="4633"/>
    <cellStyle name="20% - Акцент3 7 3 4" xfId="4634"/>
    <cellStyle name="20% - Акцент3 7 3 4 2" xfId="4635"/>
    <cellStyle name="20% - Акцент3 7 3 5" xfId="4636"/>
    <cellStyle name="20% - Акцент3 7 4" xfId="4637"/>
    <cellStyle name="20% - Акцент3 7 4 2" xfId="4638"/>
    <cellStyle name="20% - Акцент3 7 4 2 2" xfId="4639"/>
    <cellStyle name="20% - Акцент3 7 4 2 2 2" xfId="4640"/>
    <cellStyle name="20% - Акцент3 7 4 2 3" xfId="4641"/>
    <cellStyle name="20% - Акцент3 7 4 3" xfId="4642"/>
    <cellStyle name="20% - Акцент3 7 4 3 2" xfId="4643"/>
    <cellStyle name="20% - Акцент3 7 4 3 2 2" xfId="4644"/>
    <cellStyle name="20% - Акцент3 7 4 3 3" xfId="4645"/>
    <cellStyle name="20% - Акцент3 7 4 4" xfId="4646"/>
    <cellStyle name="20% - Акцент3 7 4 4 2" xfId="4647"/>
    <cellStyle name="20% - Акцент3 7 4 5" xfId="4648"/>
    <cellStyle name="20% - Акцент3 7 5" xfId="4649"/>
    <cellStyle name="20% - Акцент3 7 5 2" xfId="4650"/>
    <cellStyle name="20% - Акцент3 7 5 2 2" xfId="4651"/>
    <cellStyle name="20% - Акцент3 7 5 2 2 2" xfId="4652"/>
    <cellStyle name="20% - Акцент3 7 5 2 3" xfId="4653"/>
    <cellStyle name="20% - Акцент3 7 5 3" xfId="4654"/>
    <cellStyle name="20% - Акцент3 7 5 3 2" xfId="4655"/>
    <cellStyle name="20% - Акцент3 7 5 3 2 2" xfId="4656"/>
    <cellStyle name="20% - Акцент3 7 5 3 3" xfId="4657"/>
    <cellStyle name="20% - Акцент3 7 5 4" xfId="4658"/>
    <cellStyle name="20% - Акцент3 7 5 4 2" xfId="4659"/>
    <cellStyle name="20% - Акцент3 7 5 5" xfId="4660"/>
    <cellStyle name="20% - Акцент3 7 6" xfId="4661"/>
    <cellStyle name="20% - Акцент3 7 6 2" xfId="4662"/>
    <cellStyle name="20% - Акцент3 7 6 2 2" xfId="4663"/>
    <cellStyle name="20% - Акцент3 7 6 3" xfId="4664"/>
    <cellStyle name="20% - Акцент3 7 7" xfId="4665"/>
    <cellStyle name="20% - Акцент3 7 7 2" xfId="4666"/>
    <cellStyle name="20% - Акцент3 7 7 2 2" xfId="4667"/>
    <cellStyle name="20% - Акцент3 7 7 3" xfId="4668"/>
    <cellStyle name="20% - Акцент3 7 8" xfId="4669"/>
    <cellStyle name="20% - Акцент3 7 8 2" xfId="4670"/>
    <cellStyle name="20% - Акцент3 7 9" xfId="4671"/>
    <cellStyle name="20% - Акцент3 70" xfId="4672"/>
    <cellStyle name="20% - Акцент3 70 2" xfId="4673"/>
    <cellStyle name="20% - Акцент3 70 2 2" xfId="4674"/>
    <cellStyle name="20% - Акцент3 70 2 2 2" xfId="4675"/>
    <cellStyle name="20% - Акцент3 70 2 3" xfId="4676"/>
    <cellStyle name="20% - Акцент3 70 3" xfId="4677"/>
    <cellStyle name="20% - Акцент3 70 3 2" xfId="4678"/>
    <cellStyle name="20% - Акцент3 70 3 2 2" xfId="4679"/>
    <cellStyle name="20% - Акцент3 70 3 3" xfId="4680"/>
    <cellStyle name="20% - Акцент3 70 4" xfId="4681"/>
    <cellStyle name="20% - Акцент3 70 4 2" xfId="4682"/>
    <cellStyle name="20% - Акцент3 70 5" xfId="4683"/>
    <cellStyle name="20% - Акцент3 71" xfId="4684"/>
    <cellStyle name="20% - Акцент3 71 2" xfId="4685"/>
    <cellStyle name="20% - Акцент3 71 2 2" xfId="4686"/>
    <cellStyle name="20% - Акцент3 71 2 2 2" xfId="4687"/>
    <cellStyle name="20% - Акцент3 71 2 3" xfId="4688"/>
    <cellStyle name="20% - Акцент3 71 3" xfId="4689"/>
    <cellStyle name="20% - Акцент3 71 3 2" xfId="4690"/>
    <cellStyle name="20% - Акцент3 71 3 2 2" xfId="4691"/>
    <cellStyle name="20% - Акцент3 71 3 3" xfId="4692"/>
    <cellStyle name="20% - Акцент3 71 4" xfId="4693"/>
    <cellStyle name="20% - Акцент3 71 4 2" xfId="4694"/>
    <cellStyle name="20% - Акцент3 71 5" xfId="4695"/>
    <cellStyle name="20% - Акцент3 72" xfId="4696"/>
    <cellStyle name="20% - Акцент3 72 2" xfId="4697"/>
    <cellStyle name="20% - Акцент3 72 2 2" xfId="4698"/>
    <cellStyle name="20% - Акцент3 72 2 2 2" xfId="4699"/>
    <cellStyle name="20% - Акцент3 72 2 3" xfId="4700"/>
    <cellStyle name="20% - Акцент3 72 3" xfId="4701"/>
    <cellStyle name="20% - Акцент3 72 3 2" xfId="4702"/>
    <cellStyle name="20% - Акцент3 72 3 2 2" xfId="4703"/>
    <cellStyle name="20% - Акцент3 72 3 3" xfId="4704"/>
    <cellStyle name="20% - Акцент3 72 4" xfId="4705"/>
    <cellStyle name="20% - Акцент3 72 4 2" xfId="4706"/>
    <cellStyle name="20% - Акцент3 72 5" xfId="4707"/>
    <cellStyle name="20% - Акцент3 73" xfId="4708"/>
    <cellStyle name="20% - Акцент3 73 2" xfId="4709"/>
    <cellStyle name="20% - Акцент3 73 2 2" xfId="4710"/>
    <cellStyle name="20% - Акцент3 73 2 2 2" xfId="4711"/>
    <cellStyle name="20% - Акцент3 73 2 3" xfId="4712"/>
    <cellStyle name="20% - Акцент3 73 3" xfId="4713"/>
    <cellStyle name="20% - Акцент3 73 3 2" xfId="4714"/>
    <cellStyle name="20% - Акцент3 73 3 2 2" xfId="4715"/>
    <cellStyle name="20% - Акцент3 73 3 3" xfId="4716"/>
    <cellStyle name="20% - Акцент3 73 4" xfId="4717"/>
    <cellStyle name="20% - Акцент3 73 4 2" xfId="4718"/>
    <cellStyle name="20% - Акцент3 73 5" xfId="4719"/>
    <cellStyle name="20% - Акцент3 74" xfId="4720"/>
    <cellStyle name="20% - Акцент3 74 2" xfId="4721"/>
    <cellStyle name="20% - Акцент3 74 2 2" xfId="4722"/>
    <cellStyle name="20% - Акцент3 74 2 2 2" xfId="4723"/>
    <cellStyle name="20% - Акцент3 74 2 3" xfId="4724"/>
    <cellStyle name="20% - Акцент3 74 3" xfId="4725"/>
    <cellStyle name="20% - Акцент3 74 3 2" xfId="4726"/>
    <cellStyle name="20% - Акцент3 74 3 2 2" xfId="4727"/>
    <cellStyle name="20% - Акцент3 74 3 3" xfId="4728"/>
    <cellStyle name="20% - Акцент3 74 4" xfId="4729"/>
    <cellStyle name="20% - Акцент3 74 4 2" xfId="4730"/>
    <cellStyle name="20% - Акцент3 74 5" xfId="4731"/>
    <cellStyle name="20% - Акцент3 75" xfId="4732"/>
    <cellStyle name="20% - Акцент3 75 2" xfId="4733"/>
    <cellStyle name="20% - Акцент3 75 2 2" xfId="4734"/>
    <cellStyle name="20% - Акцент3 75 2 2 2" xfId="4735"/>
    <cellStyle name="20% - Акцент3 75 2 3" xfId="4736"/>
    <cellStyle name="20% - Акцент3 75 3" xfId="4737"/>
    <cellStyle name="20% - Акцент3 75 3 2" xfId="4738"/>
    <cellStyle name="20% - Акцент3 75 3 2 2" xfId="4739"/>
    <cellStyle name="20% - Акцент3 75 3 3" xfId="4740"/>
    <cellStyle name="20% - Акцент3 75 4" xfId="4741"/>
    <cellStyle name="20% - Акцент3 75 4 2" xfId="4742"/>
    <cellStyle name="20% - Акцент3 75 5" xfId="4743"/>
    <cellStyle name="20% - Акцент3 76" xfId="4744"/>
    <cellStyle name="20% - Акцент3 76 2" xfId="4745"/>
    <cellStyle name="20% - Акцент3 76 2 2" xfId="4746"/>
    <cellStyle name="20% - Акцент3 76 2 2 2" xfId="4747"/>
    <cellStyle name="20% - Акцент3 76 2 3" xfId="4748"/>
    <cellStyle name="20% - Акцент3 76 3" xfId="4749"/>
    <cellStyle name="20% - Акцент3 76 3 2" xfId="4750"/>
    <cellStyle name="20% - Акцент3 76 3 2 2" xfId="4751"/>
    <cellStyle name="20% - Акцент3 76 3 3" xfId="4752"/>
    <cellStyle name="20% - Акцент3 76 4" xfId="4753"/>
    <cellStyle name="20% - Акцент3 76 4 2" xfId="4754"/>
    <cellStyle name="20% - Акцент3 76 5" xfId="4755"/>
    <cellStyle name="20% - Акцент3 77" xfId="4756"/>
    <cellStyle name="20% - Акцент3 77 2" xfId="4757"/>
    <cellStyle name="20% - Акцент3 77 2 2" xfId="4758"/>
    <cellStyle name="20% - Акцент3 77 2 2 2" xfId="4759"/>
    <cellStyle name="20% - Акцент3 77 2 3" xfId="4760"/>
    <cellStyle name="20% - Акцент3 77 3" xfId="4761"/>
    <cellStyle name="20% - Акцент3 77 3 2" xfId="4762"/>
    <cellStyle name="20% - Акцент3 77 3 2 2" xfId="4763"/>
    <cellStyle name="20% - Акцент3 77 3 3" xfId="4764"/>
    <cellStyle name="20% - Акцент3 77 4" xfId="4765"/>
    <cellStyle name="20% - Акцент3 77 4 2" xfId="4766"/>
    <cellStyle name="20% - Акцент3 77 5" xfId="4767"/>
    <cellStyle name="20% - Акцент3 78" xfId="4768"/>
    <cellStyle name="20% - Акцент3 78 2" xfId="4769"/>
    <cellStyle name="20% - Акцент3 78 2 2" xfId="4770"/>
    <cellStyle name="20% - Акцент3 78 2 2 2" xfId="4771"/>
    <cellStyle name="20% - Акцент3 78 2 3" xfId="4772"/>
    <cellStyle name="20% - Акцент3 78 3" xfId="4773"/>
    <cellStyle name="20% - Акцент3 78 3 2" xfId="4774"/>
    <cellStyle name="20% - Акцент3 78 3 2 2" xfId="4775"/>
    <cellStyle name="20% - Акцент3 78 3 3" xfId="4776"/>
    <cellStyle name="20% - Акцент3 78 4" xfId="4777"/>
    <cellStyle name="20% - Акцент3 78 4 2" xfId="4778"/>
    <cellStyle name="20% - Акцент3 78 5" xfId="4779"/>
    <cellStyle name="20% - Акцент3 79" xfId="4780"/>
    <cellStyle name="20% - Акцент3 79 2" xfId="4781"/>
    <cellStyle name="20% - Акцент3 79 2 2" xfId="4782"/>
    <cellStyle name="20% - Акцент3 79 2 2 2" xfId="4783"/>
    <cellStyle name="20% - Акцент3 79 2 3" xfId="4784"/>
    <cellStyle name="20% - Акцент3 79 3" xfId="4785"/>
    <cellStyle name="20% - Акцент3 79 3 2" xfId="4786"/>
    <cellStyle name="20% - Акцент3 79 3 2 2" xfId="4787"/>
    <cellStyle name="20% - Акцент3 79 3 3" xfId="4788"/>
    <cellStyle name="20% - Акцент3 79 4" xfId="4789"/>
    <cellStyle name="20% - Акцент3 79 4 2" xfId="4790"/>
    <cellStyle name="20% - Акцент3 79 5" xfId="4791"/>
    <cellStyle name="20% - Акцент3 8" xfId="4792"/>
    <cellStyle name="20% - Акцент3 8 2" xfId="4793"/>
    <cellStyle name="20% - Акцент3 8 2 2" xfId="4794"/>
    <cellStyle name="20% - Акцент3 8 2 2 2" xfId="4795"/>
    <cellStyle name="20% - Акцент3 8 2 2 2 2" xfId="4796"/>
    <cellStyle name="20% - Акцент3 8 2 2 3" xfId="4797"/>
    <cellStyle name="20% - Акцент3 8 2 3" xfId="4798"/>
    <cellStyle name="20% - Акцент3 8 2 3 2" xfId="4799"/>
    <cellStyle name="20% - Акцент3 8 2 3 2 2" xfId="4800"/>
    <cellStyle name="20% - Акцент3 8 2 3 3" xfId="4801"/>
    <cellStyle name="20% - Акцент3 8 2 4" xfId="4802"/>
    <cellStyle name="20% - Акцент3 8 2 4 2" xfId="4803"/>
    <cellStyle name="20% - Акцент3 8 2 5" xfId="4804"/>
    <cellStyle name="20% - Акцент3 8 3" xfId="4805"/>
    <cellStyle name="20% - Акцент3 8 3 2" xfId="4806"/>
    <cellStyle name="20% - Акцент3 8 3 2 2" xfId="4807"/>
    <cellStyle name="20% - Акцент3 8 3 2 2 2" xfId="4808"/>
    <cellStyle name="20% - Акцент3 8 3 2 3" xfId="4809"/>
    <cellStyle name="20% - Акцент3 8 3 3" xfId="4810"/>
    <cellStyle name="20% - Акцент3 8 3 3 2" xfId="4811"/>
    <cellStyle name="20% - Акцент3 8 3 3 2 2" xfId="4812"/>
    <cellStyle name="20% - Акцент3 8 3 3 3" xfId="4813"/>
    <cellStyle name="20% - Акцент3 8 3 4" xfId="4814"/>
    <cellStyle name="20% - Акцент3 8 3 4 2" xfId="4815"/>
    <cellStyle name="20% - Акцент3 8 3 5" xfId="4816"/>
    <cellStyle name="20% - Акцент3 8 4" xfId="4817"/>
    <cellStyle name="20% - Акцент3 8 4 2" xfId="4818"/>
    <cellStyle name="20% - Акцент3 8 4 2 2" xfId="4819"/>
    <cellStyle name="20% - Акцент3 8 4 2 2 2" xfId="4820"/>
    <cellStyle name="20% - Акцент3 8 4 2 3" xfId="4821"/>
    <cellStyle name="20% - Акцент3 8 4 3" xfId="4822"/>
    <cellStyle name="20% - Акцент3 8 4 3 2" xfId="4823"/>
    <cellStyle name="20% - Акцент3 8 4 3 2 2" xfId="4824"/>
    <cellStyle name="20% - Акцент3 8 4 3 3" xfId="4825"/>
    <cellStyle name="20% - Акцент3 8 4 4" xfId="4826"/>
    <cellStyle name="20% - Акцент3 8 4 4 2" xfId="4827"/>
    <cellStyle name="20% - Акцент3 8 4 5" xfId="4828"/>
    <cellStyle name="20% - Акцент3 8 5" xfId="4829"/>
    <cellStyle name="20% - Акцент3 8 5 2" xfId="4830"/>
    <cellStyle name="20% - Акцент3 8 5 2 2" xfId="4831"/>
    <cellStyle name="20% - Акцент3 8 5 2 2 2" xfId="4832"/>
    <cellStyle name="20% - Акцент3 8 5 2 3" xfId="4833"/>
    <cellStyle name="20% - Акцент3 8 5 3" xfId="4834"/>
    <cellStyle name="20% - Акцент3 8 5 3 2" xfId="4835"/>
    <cellStyle name="20% - Акцент3 8 5 3 2 2" xfId="4836"/>
    <cellStyle name="20% - Акцент3 8 5 3 3" xfId="4837"/>
    <cellStyle name="20% - Акцент3 8 5 4" xfId="4838"/>
    <cellStyle name="20% - Акцент3 8 5 4 2" xfId="4839"/>
    <cellStyle name="20% - Акцент3 8 5 5" xfId="4840"/>
    <cellStyle name="20% - Акцент3 8 6" xfId="4841"/>
    <cellStyle name="20% - Акцент3 8 6 2" xfId="4842"/>
    <cellStyle name="20% - Акцент3 8 6 2 2" xfId="4843"/>
    <cellStyle name="20% - Акцент3 8 6 3" xfId="4844"/>
    <cellStyle name="20% - Акцент3 8 7" xfId="4845"/>
    <cellStyle name="20% - Акцент3 8 7 2" xfId="4846"/>
    <cellStyle name="20% - Акцент3 8 7 2 2" xfId="4847"/>
    <cellStyle name="20% - Акцент3 8 7 3" xfId="4848"/>
    <cellStyle name="20% - Акцент3 8 8" xfId="4849"/>
    <cellStyle name="20% - Акцент3 8 8 2" xfId="4850"/>
    <cellStyle name="20% - Акцент3 8 9" xfId="4851"/>
    <cellStyle name="20% - Акцент3 80" xfId="4852"/>
    <cellStyle name="20% - Акцент3 80 2" xfId="4853"/>
    <cellStyle name="20% - Акцент3 80 2 2" xfId="4854"/>
    <cellStyle name="20% - Акцент3 80 2 2 2" xfId="4855"/>
    <cellStyle name="20% - Акцент3 80 2 3" xfId="4856"/>
    <cellStyle name="20% - Акцент3 80 3" xfId="4857"/>
    <cellStyle name="20% - Акцент3 80 3 2" xfId="4858"/>
    <cellStyle name="20% - Акцент3 80 3 2 2" xfId="4859"/>
    <cellStyle name="20% - Акцент3 80 3 3" xfId="4860"/>
    <cellStyle name="20% - Акцент3 80 4" xfId="4861"/>
    <cellStyle name="20% - Акцент3 80 4 2" xfId="4862"/>
    <cellStyle name="20% - Акцент3 80 5" xfId="4863"/>
    <cellStyle name="20% - Акцент3 81" xfId="4864"/>
    <cellStyle name="20% - Акцент3 81 2" xfId="4865"/>
    <cellStyle name="20% - Акцент3 81 2 2" xfId="4866"/>
    <cellStyle name="20% - Акцент3 81 2 2 2" xfId="4867"/>
    <cellStyle name="20% - Акцент3 81 2 3" xfId="4868"/>
    <cellStyle name="20% - Акцент3 81 3" xfId="4869"/>
    <cellStyle name="20% - Акцент3 81 3 2" xfId="4870"/>
    <cellStyle name="20% - Акцент3 81 3 2 2" xfId="4871"/>
    <cellStyle name="20% - Акцент3 81 3 3" xfId="4872"/>
    <cellStyle name="20% - Акцент3 81 4" xfId="4873"/>
    <cellStyle name="20% - Акцент3 81 4 2" xfId="4874"/>
    <cellStyle name="20% - Акцент3 81 5" xfId="4875"/>
    <cellStyle name="20% - Акцент3 82" xfId="4876"/>
    <cellStyle name="20% - Акцент3 82 2" xfId="4877"/>
    <cellStyle name="20% - Акцент3 82 2 2" xfId="4878"/>
    <cellStyle name="20% - Акцент3 82 2 2 2" xfId="4879"/>
    <cellStyle name="20% - Акцент3 82 2 3" xfId="4880"/>
    <cellStyle name="20% - Акцент3 82 3" xfId="4881"/>
    <cellStyle name="20% - Акцент3 82 3 2" xfId="4882"/>
    <cellStyle name="20% - Акцент3 82 3 2 2" xfId="4883"/>
    <cellStyle name="20% - Акцент3 82 3 3" xfId="4884"/>
    <cellStyle name="20% - Акцент3 82 4" xfId="4885"/>
    <cellStyle name="20% - Акцент3 82 4 2" xfId="4886"/>
    <cellStyle name="20% - Акцент3 82 5" xfId="4887"/>
    <cellStyle name="20% - Акцент3 83" xfId="4888"/>
    <cellStyle name="20% - Акцент3 83 2" xfId="4889"/>
    <cellStyle name="20% - Акцент3 83 2 2" xfId="4890"/>
    <cellStyle name="20% - Акцент3 83 2 2 2" xfId="4891"/>
    <cellStyle name="20% - Акцент3 83 2 3" xfId="4892"/>
    <cellStyle name="20% - Акцент3 83 3" xfId="4893"/>
    <cellStyle name="20% - Акцент3 83 3 2" xfId="4894"/>
    <cellStyle name="20% - Акцент3 83 3 2 2" xfId="4895"/>
    <cellStyle name="20% - Акцент3 83 3 3" xfId="4896"/>
    <cellStyle name="20% - Акцент3 83 4" xfId="4897"/>
    <cellStyle name="20% - Акцент3 83 4 2" xfId="4898"/>
    <cellStyle name="20% - Акцент3 83 5" xfId="4899"/>
    <cellStyle name="20% - Акцент3 84" xfId="4900"/>
    <cellStyle name="20% - Акцент3 84 2" xfId="4901"/>
    <cellStyle name="20% - Акцент3 84 2 2" xfId="4902"/>
    <cellStyle name="20% - Акцент3 84 2 2 2" xfId="4903"/>
    <cellStyle name="20% - Акцент3 84 2 3" xfId="4904"/>
    <cellStyle name="20% - Акцент3 84 3" xfId="4905"/>
    <cellStyle name="20% - Акцент3 84 3 2" xfId="4906"/>
    <cellStyle name="20% - Акцент3 84 3 2 2" xfId="4907"/>
    <cellStyle name="20% - Акцент3 84 3 3" xfId="4908"/>
    <cellStyle name="20% - Акцент3 84 4" xfId="4909"/>
    <cellStyle name="20% - Акцент3 84 4 2" xfId="4910"/>
    <cellStyle name="20% - Акцент3 84 5" xfId="4911"/>
    <cellStyle name="20% - Акцент3 85" xfId="4912"/>
    <cellStyle name="20% - Акцент3 85 2" xfId="4913"/>
    <cellStyle name="20% - Акцент3 85 2 2" xfId="4914"/>
    <cellStyle name="20% - Акцент3 85 2 2 2" xfId="4915"/>
    <cellStyle name="20% - Акцент3 85 2 3" xfId="4916"/>
    <cellStyle name="20% - Акцент3 85 3" xfId="4917"/>
    <cellStyle name="20% - Акцент3 85 3 2" xfId="4918"/>
    <cellStyle name="20% - Акцент3 85 3 2 2" xfId="4919"/>
    <cellStyle name="20% - Акцент3 85 3 3" xfId="4920"/>
    <cellStyle name="20% - Акцент3 85 4" xfId="4921"/>
    <cellStyle name="20% - Акцент3 85 4 2" xfId="4922"/>
    <cellStyle name="20% - Акцент3 85 5" xfId="4923"/>
    <cellStyle name="20% - Акцент3 86" xfId="4924"/>
    <cellStyle name="20% - Акцент3 86 2" xfId="4925"/>
    <cellStyle name="20% - Акцент3 86 2 2" xfId="4926"/>
    <cellStyle name="20% - Акцент3 86 2 2 2" xfId="4927"/>
    <cellStyle name="20% - Акцент3 86 2 3" xfId="4928"/>
    <cellStyle name="20% - Акцент3 86 3" xfId="4929"/>
    <cellStyle name="20% - Акцент3 86 3 2" xfId="4930"/>
    <cellStyle name="20% - Акцент3 86 3 2 2" xfId="4931"/>
    <cellStyle name="20% - Акцент3 86 3 3" xfId="4932"/>
    <cellStyle name="20% - Акцент3 86 4" xfId="4933"/>
    <cellStyle name="20% - Акцент3 86 4 2" xfId="4934"/>
    <cellStyle name="20% - Акцент3 86 5" xfId="4935"/>
    <cellStyle name="20% - Акцент3 87" xfId="4936"/>
    <cellStyle name="20% - Акцент3 87 2" xfId="4937"/>
    <cellStyle name="20% - Акцент3 87 2 2" xfId="4938"/>
    <cellStyle name="20% - Акцент3 87 2 2 2" xfId="4939"/>
    <cellStyle name="20% - Акцент3 87 2 3" xfId="4940"/>
    <cellStyle name="20% - Акцент3 87 3" xfId="4941"/>
    <cellStyle name="20% - Акцент3 87 3 2" xfId="4942"/>
    <cellStyle name="20% - Акцент3 87 3 2 2" xfId="4943"/>
    <cellStyle name="20% - Акцент3 87 3 3" xfId="4944"/>
    <cellStyle name="20% - Акцент3 87 4" xfId="4945"/>
    <cellStyle name="20% - Акцент3 87 4 2" xfId="4946"/>
    <cellStyle name="20% - Акцент3 87 5" xfId="4947"/>
    <cellStyle name="20% - Акцент3 88" xfId="4948"/>
    <cellStyle name="20% - Акцент3 88 2" xfId="4949"/>
    <cellStyle name="20% - Акцент3 88 2 2" xfId="4950"/>
    <cellStyle name="20% - Акцент3 88 3" xfId="4951"/>
    <cellStyle name="20% - Акцент3 89" xfId="4952"/>
    <cellStyle name="20% - Акцент3 89 2" xfId="4953"/>
    <cellStyle name="20% - Акцент3 89 2 2" xfId="4954"/>
    <cellStyle name="20% - Акцент3 89 3" xfId="4955"/>
    <cellStyle name="20% - Акцент3 9" xfId="4956"/>
    <cellStyle name="20% - Акцент3 9 2" xfId="4957"/>
    <cellStyle name="20% - Акцент3 9 2 2" xfId="4958"/>
    <cellStyle name="20% - Акцент3 9 2 2 2" xfId="4959"/>
    <cellStyle name="20% - Акцент3 9 2 2 2 2" xfId="4960"/>
    <cellStyle name="20% - Акцент3 9 2 2 3" xfId="4961"/>
    <cellStyle name="20% - Акцент3 9 2 3" xfId="4962"/>
    <cellStyle name="20% - Акцент3 9 2 3 2" xfId="4963"/>
    <cellStyle name="20% - Акцент3 9 2 3 2 2" xfId="4964"/>
    <cellStyle name="20% - Акцент3 9 2 3 3" xfId="4965"/>
    <cellStyle name="20% - Акцент3 9 2 4" xfId="4966"/>
    <cellStyle name="20% - Акцент3 9 2 4 2" xfId="4967"/>
    <cellStyle name="20% - Акцент3 9 2 5" xfId="4968"/>
    <cellStyle name="20% - Акцент3 9 3" xfId="4969"/>
    <cellStyle name="20% - Акцент3 9 3 2" xfId="4970"/>
    <cellStyle name="20% - Акцент3 9 3 2 2" xfId="4971"/>
    <cellStyle name="20% - Акцент3 9 3 2 2 2" xfId="4972"/>
    <cellStyle name="20% - Акцент3 9 3 2 3" xfId="4973"/>
    <cellStyle name="20% - Акцент3 9 3 3" xfId="4974"/>
    <cellStyle name="20% - Акцент3 9 3 3 2" xfId="4975"/>
    <cellStyle name="20% - Акцент3 9 3 3 2 2" xfId="4976"/>
    <cellStyle name="20% - Акцент3 9 3 3 3" xfId="4977"/>
    <cellStyle name="20% - Акцент3 9 3 4" xfId="4978"/>
    <cellStyle name="20% - Акцент3 9 3 4 2" xfId="4979"/>
    <cellStyle name="20% - Акцент3 9 3 5" xfId="4980"/>
    <cellStyle name="20% - Акцент3 9 4" xfId="4981"/>
    <cellStyle name="20% - Акцент3 9 4 2" xfId="4982"/>
    <cellStyle name="20% - Акцент3 9 4 2 2" xfId="4983"/>
    <cellStyle name="20% - Акцент3 9 4 2 2 2" xfId="4984"/>
    <cellStyle name="20% - Акцент3 9 4 2 3" xfId="4985"/>
    <cellStyle name="20% - Акцент3 9 4 3" xfId="4986"/>
    <cellStyle name="20% - Акцент3 9 4 3 2" xfId="4987"/>
    <cellStyle name="20% - Акцент3 9 4 3 2 2" xfId="4988"/>
    <cellStyle name="20% - Акцент3 9 4 3 3" xfId="4989"/>
    <cellStyle name="20% - Акцент3 9 4 4" xfId="4990"/>
    <cellStyle name="20% - Акцент3 9 4 4 2" xfId="4991"/>
    <cellStyle name="20% - Акцент3 9 4 5" xfId="4992"/>
    <cellStyle name="20% - Акцент3 9 5" xfId="4993"/>
    <cellStyle name="20% - Акцент3 9 5 2" xfId="4994"/>
    <cellStyle name="20% - Акцент3 9 5 2 2" xfId="4995"/>
    <cellStyle name="20% - Акцент3 9 5 2 2 2" xfId="4996"/>
    <cellStyle name="20% - Акцент3 9 5 2 3" xfId="4997"/>
    <cellStyle name="20% - Акцент3 9 5 3" xfId="4998"/>
    <cellStyle name="20% - Акцент3 9 5 3 2" xfId="4999"/>
    <cellStyle name="20% - Акцент3 9 5 3 2 2" xfId="5000"/>
    <cellStyle name="20% - Акцент3 9 5 3 3" xfId="5001"/>
    <cellStyle name="20% - Акцент3 9 5 4" xfId="5002"/>
    <cellStyle name="20% - Акцент3 9 5 4 2" xfId="5003"/>
    <cellStyle name="20% - Акцент3 9 5 5" xfId="5004"/>
    <cellStyle name="20% - Акцент3 9 6" xfId="5005"/>
    <cellStyle name="20% - Акцент3 9 6 2" xfId="5006"/>
    <cellStyle name="20% - Акцент3 9 6 2 2" xfId="5007"/>
    <cellStyle name="20% - Акцент3 9 6 3" xfId="5008"/>
    <cellStyle name="20% - Акцент3 9 7" xfId="5009"/>
    <cellStyle name="20% - Акцент3 9 7 2" xfId="5010"/>
    <cellStyle name="20% - Акцент3 9 7 2 2" xfId="5011"/>
    <cellStyle name="20% - Акцент3 9 7 3" xfId="5012"/>
    <cellStyle name="20% - Акцент3 9 8" xfId="5013"/>
    <cellStyle name="20% - Акцент3 9 8 2" xfId="5014"/>
    <cellStyle name="20% - Акцент3 9 9" xfId="5015"/>
    <cellStyle name="20% - Акцент3 90" xfId="5016"/>
    <cellStyle name="20% - Акцент3 90 2" xfId="5017"/>
    <cellStyle name="20% - Акцент3 90 2 2" xfId="5018"/>
    <cellStyle name="20% - Акцент3 90 3" xfId="5019"/>
    <cellStyle name="20% - Акцент3 91" xfId="5020"/>
    <cellStyle name="20% - Акцент3 91 2" xfId="5021"/>
    <cellStyle name="20% - Акцент3 91 2 2" xfId="5022"/>
    <cellStyle name="20% - Акцент3 91 3" xfId="5023"/>
    <cellStyle name="20% - Акцент3 92" xfId="5024"/>
    <cellStyle name="20% - Акцент3 92 2" xfId="5025"/>
    <cellStyle name="20% - Акцент3 92 2 2" xfId="5026"/>
    <cellStyle name="20% - Акцент3 92 3" xfId="5027"/>
    <cellStyle name="20% - Акцент3 93" xfId="5028"/>
    <cellStyle name="20% - Акцент3 93 2" xfId="5029"/>
    <cellStyle name="20% - Акцент3 93 2 2" xfId="5030"/>
    <cellStyle name="20% - Акцент3 93 3" xfId="5031"/>
    <cellStyle name="20% - Акцент3 94" xfId="5032"/>
    <cellStyle name="20% - Акцент3 94 2" xfId="5033"/>
    <cellStyle name="20% - Акцент3 94 2 2" xfId="5034"/>
    <cellStyle name="20% - Акцент3 94 3" xfId="5035"/>
    <cellStyle name="20% - Акцент3 95" xfId="5036"/>
    <cellStyle name="20% - Акцент3 95 2" xfId="5037"/>
    <cellStyle name="20% - Акцент3 95 2 2" xfId="5038"/>
    <cellStyle name="20% - Акцент3 95 3" xfId="5039"/>
    <cellStyle name="20% - Акцент3 96" xfId="5040"/>
    <cellStyle name="20% - Акцент3 96 2" xfId="5041"/>
    <cellStyle name="20% - Акцент3 96 2 2" xfId="5042"/>
    <cellStyle name="20% - Акцент3 96 3" xfId="5043"/>
    <cellStyle name="20% - Акцент3 97" xfId="5044"/>
    <cellStyle name="20% - Акцент3 97 2" xfId="5045"/>
    <cellStyle name="20% - Акцент3 97 2 2" xfId="5046"/>
    <cellStyle name="20% - Акцент3 97 3" xfId="5047"/>
    <cellStyle name="20% - Акцент3 98" xfId="5048"/>
    <cellStyle name="20% - Акцент3 98 2" xfId="5049"/>
    <cellStyle name="20% - Акцент3 98 2 2" xfId="5050"/>
    <cellStyle name="20% - Акцент3 98 3" xfId="5051"/>
    <cellStyle name="20% - Акцент3 99" xfId="5052"/>
    <cellStyle name="20% - Акцент3 99 2" xfId="5053"/>
    <cellStyle name="20% - Акцент3 99 2 2" xfId="5054"/>
    <cellStyle name="20% - Акцент3 99 3" xfId="5055"/>
    <cellStyle name="20% - Акцент4" xfId="5056" builtinId="42" customBuiltin="1"/>
    <cellStyle name="20% - Акцент4 10" xfId="5057"/>
    <cellStyle name="20% - Акцент4 10 2" xfId="5058"/>
    <cellStyle name="20% - Акцент4 10 2 2" xfId="5059"/>
    <cellStyle name="20% - Акцент4 10 2 2 2" xfId="5060"/>
    <cellStyle name="20% - Акцент4 10 2 3" xfId="5061"/>
    <cellStyle name="20% - Акцент4 10 3" xfId="5062"/>
    <cellStyle name="20% - Акцент4 10 3 2" xfId="5063"/>
    <cellStyle name="20% - Акцент4 10 3 2 2" xfId="5064"/>
    <cellStyle name="20% - Акцент4 10 3 3" xfId="5065"/>
    <cellStyle name="20% - Акцент4 10 4" xfId="5066"/>
    <cellStyle name="20% - Акцент4 10 4 2" xfId="5067"/>
    <cellStyle name="20% - Акцент4 10 5" xfId="5068"/>
    <cellStyle name="20% - Акцент4 100" xfId="5069"/>
    <cellStyle name="20% - Акцент4 100 2" xfId="5070"/>
    <cellStyle name="20% - Акцент4 100 2 2" xfId="5071"/>
    <cellStyle name="20% - Акцент4 100 3" xfId="5072"/>
    <cellStyle name="20% - Акцент4 101" xfId="5073"/>
    <cellStyle name="20% - Акцент4 101 2" xfId="5074"/>
    <cellStyle name="20% - Акцент4 101 2 2" xfId="5075"/>
    <cellStyle name="20% - Акцент4 101 3" xfId="5076"/>
    <cellStyle name="20% - Акцент4 102" xfId="5077"/>
    <cellStyle name="20% - Акцент4 102 2" xfId="5078"/>
    <cellStyle name="20% - Акцент4 102 2 2" xfId="5079"/>
    <cellStyle name="20% - Акцент4 102 3" xfId="5080"/>
    <cellStyle name="20% - Акцент4 103" xfId="5081"/>
    <cellStyle name="20% - Акцент4 103 2" xfId="5082"/>
    <cellStyle name="20% - Акцент4 103 2 2" xfId="5083"/>
    <cellStyle name="20% - Акцент4 103 3" xfId="5084"/>
    <cellStyle name="20% - Акцент4 104" xfId="5085"/>
    <cellStyle name="20% - Акцент4 104 2" xfId="5086"/>
    <cellStyle name="20% - Акцент4 104 2 2" xfId="5087"/>
    <cellStyle name="20% - Акцент4 104 3" xfId="5088"/>
    <cellStyle name="20% - Акцент4 105" xfId="5089"/>
    <cellStyle name="20% - Акцент4 105 2" xfId="5090"/>
    <cellStyle name="20% - Акцент4 105 2 2" xfId="5091"/>
    <cellStyle name="20% - Акцент4 105 3" xfId="5092"/>
    <cellStyle name="20% - Акцент4 106" xfId="5093"/>
    <cellStyle name="20% - Акцент4 106 2" xfId="5094"/>
    <cellStyle name="20% - Акцент4 106 2 2" xfId="5095"/>
    <cellStyle name="20% - Акцент4 106 3" xfId="5096"/>
    <cellStyle name="20% - Акцент4 107" xfId="5097"/>
    <cellStyle name="20% - Акцент4 107 2" xfId="5098"/>
    <cellStyle name="20% - Акцент4 107 2 2" xfId="5099"/>
    <cellStyle name="20% - Акцент4 107 3" xfId="5100"/>
    <cellStyle name="20% - Акцент4 108" xfId="5101"/>
    <cellStyle name="20% - Акцент4 108 2" xfId="5102"/>
    <cellStyle name="20% - Акцент4 108 2 2" xfId="5103"/>
    <cellStyle name="20% - Акцент4 108 3" xfId="5104"/>
    <cellStyle name="20% - Акцент4 109" xfId="5105"/>
    <cellStyle name="20% - Акцент4 109 2" xfId="5106"/>
    <cellStyle name="20% - Акцент4 109 2 2" xfId="5107"/>
    <cellStyle name="20% - Акцент4 109 3" xfId="5108"/>
    <cellStyle name="20% - Акцент4 11" xfId="5109"/>
    <cellStyle name="20% - Акцент4 11 2" xfId="5110"/>
    <cellStyle name="20% - Акцент4 11 2 2" xfId="5111"/>
    <cellStyle name="20% - Акцент4 11 2 2 2" xfId="5112"/>
    <cellStyle name="20% - Акцент4 11 2 3" xfId="5113"/>
    <cellStyle name="20% - Акцент4 11 3" xfId="5114"/>
    <cellStyle name="20% - Акцент4 11 3 2" xfId="5115"/>
    <cellStyle name="20% - Акцент4 11 3 2 2" xfId="5116"/>
    <cellStyle name="20% - Акцент4 11 3 3" xfId="5117"/>
    <cellStyle name="20% - Акцент4 11 4" xfId="5118"/>
    <cellStyle name="20% - Акцент4 11 4 2" xfId="5119"/>
    <cellStyle name="20% - Акцент4 11 5" xfId="5120"/>
    <cellStyle name="20% - Акцент4 110" xfId="5121"/>
    <cellStyle name="20% - Акцент4 110 2" xfId="5122"/>
    <cellStyle name="20% - Акцент4 110 2 2" xfId="5123"/>
    <cellStyle name="20% - Акцент4 110 3" xfId="5124"/>
    <cellStyle name="20% - Акцент4 111" xfId="5125"/>
    <cellStyle name="20% - Акцент4 111 2" xfId="5126"/>
    <cellStyle name="20% - Акцент4 111 2 2" xfId="5127"/>
    <cellStyle name="20% - Акцент4 111 3" xfId="5128"/>
    <cellStyle name="20% - Акцент4 112" xfId="5129"/>
    <cellStyle name="20% - Акцент4 112 2" xfId="5130"/>
    <cellStyle name="20% - Акцент4 112 2 2" xfId="5131"/>
    <cellStyle name="20% - Акцент4 112 3" xfId="5132"/>
    <cellStyle name="20% - Акцент4 113" xfId="5133"/>
    <cellStyle name="20% - Акцент4 113 2" xfId="5134"/>
    <cellStyle name="20% - Акцент4 113 2 2" xfId="5135"/>
    <cellStyle name="20% - Акцент4 113 3" xfId="5136"/>
    <cellStyle name="20% - Акцент4 114" xfId="5137"/>
    <cellStyle name="20% - Акцент4 114 2" xfId="5138"/>
    <cellStyle name="20% - Акцент4 114 2 2" xfId="5139"/>
    <cellStyle name="20% - Акцент4 114 3" xfId="5140"/>
    <cellStyle name="20% - Акцент4 115" xfId="5141"/>
    <cellStyle name="20% - Акцент4 115 2" xfId="5142"/>
    <cellStyle name="20% - Акцент4 115 2 2" xfId="5143"/>
    <cellStyle name="20% - Акцент4 115 3" xfId="5144"/>
    <cellStyle name="20% - Акцент4 116" xfId="5145"/>
    <cellStyle name="20% - Акцент4 116 2" xfId="5146"/>
    <cellStyle name="20% - Акцент4 116 2 2" xfId="5147"/>
    <cellStyle name="20% - Акцент4 116 3" xfId="5148"/>
    <cellStyle name="20% - Акцент4 117" xfId="5149"/>
    <cellStyle name="20% - Акцент4 117 2" xfId="5150"/>
    <cellStyle name="20% - Акцент4 117 2 2" xfId="5151"/>
    <cellStyle name="20% - Акцент4 117 3" xfId="5152"/>
    <cellStyle name="20% - Акцент4 118" xfId="5153"/>
    <cellStyle name="20% - Акцент4 118 2" xfId="5154"/>
    <cellStyle name="20% - Акцент4 118 2 2" xfId="5155"/>
    <cellStyle name="20% - Акцент4 118 3" xfId="5156"/>
    <cellStyle name="20% - Акцент4 119" xfId="5157"/>
    <cellStyle name="20% - Акцент4 119 2" xfId="5158"/>
    <cellStyle name="20% - Акцент4 119 2 2" xfId="5159"/>
    <cellStyle name="20% - Акцент4 119 3" xfId="5160"/>
    <cellStyle name="20% - Акцент4 12" xfId="5161"/>
    <cellStyle name="20% - Акцент4 12 2" xfId="5162"/>
    <cellStyle name="20% - Акцент4 12 2 2" xfId="5163"/>
    <cellStyle name="20% - Акцент4 12 2 2 2" xfId="5164"/>
    <cellStyle name="20% - Акцент4 12 2 3" xfId="5165"/>
    <cellStyle name="20% - Акцент4 12 3" xfId="5166"/>
    <cellStyle name="20% - Акцент4 12 3 2" xfId="5167"/>
    <cellStyle name="20% - Акцент4 12 3 2 2" xfId="5168"/>
    <cellStyle name="20% - Акцент4 12 3 3" xfId="5169"/>
    <cellStyle name="20% - Акцент4 12 4" xfId="5170"/>
    <cellStyle name="20% - Акцент4 12 4 2" xfId="5171"/>
    <cellStyle name="20% - Акцент4 12 5" xfId="5172"/>
    <cellStyle name="20% - Акцент4 120" xfId="5173"/>
    <cellStyle name="20% - Акцент4 120 2" xfId="5174"/>
    <cellStyle name="20% - Акцент4 120 2 2" xfId="5175"/>
    <cellStyle name="20% - Акцент4 120 3" xfId="5176"/>
    <cellStyle name="20% - Акцент4 121" xfId="5177"/>
    <cellStyle name="20% - Акцент4 121 2" xfId="5178"/>
    <cellStyle name="20% - Акцент4 121 2 2" xfId="5179"/>
    <cellStyle name="20% - Акцент4 121 3" xfId="5180"/>
    <cellStyle name="20% - Акцент4 122" xfId="5181"/>
    <cellStyle name="20% - Акцент4 122 2" xfId="5182"/>
    <cellStyle name="20% - Акцент4 122 2 2" xfId="5183"/>
    <cellStyle name="20% - Акцент4 122 3" xfId="5184"/>
    <cellStyle name="20% - Акцент4 123" xfId="5185"/>
    <cellStyle name="20% - Акцент4 123 2" xfId="5186"/>
    <cellStyle name="20% - Акцент4 123 2 2" xfId="5187"/>
    <cellStyle name="20% - Акцент4 123 3" xfId="5188"/>
    <cellStyle name="20% - Акцент4 124" xfId="5189"/>
    <cellStyle name="20% - Акцент4 124 2" xfId="5190"/>
    <cellStyle name="20% - Акцент4 124 2 2" xfId="5191"/>
    <cellStyle name="20% - Акцент4 124 3" xfId="5192"/>
    <cellStyle name="20% - Акцент4 125" xfId="5193"/>
    <cellStyle name="20% - Акцент4 125 2" xfId="5194"/>
    <cellStyle name="20% - Акцент4 125 2 2" xfId="5195"/>
    <cellStyle name="20% - Акцент4 125 3" xfId="5196"/>
    <cellStyle name="20% - Акцент4 126" xfId="5197"/>
    <cellStyle name="20% - Акцент4 126 2" xfId="5198"/>
    <cellStyle name="20% - Акцент4 126 2 2" xfId="5199"/>
    <cellStyle name="20% - Акцент4 126 3" xfId="5200"/>
    <cellStyle name="20% - Акцент4 127" xfId="5201"/>
    <cellStyle name="20% - Акцент4 127 2" xfId="5202"/>
    <cellStyle name="20% - Акцент4 127 2 2" xfId="5203"/>
    <cellStyle name="20% - Акцент4 127 3" xfId="5204"/>
    <cellStyle name="20% - Акцент4 128" xfId="5205"/>
    <cellStyle name="20% - Акцент4 128 2" xfId="5206"/>
    <cellStyle name="20% - Акцент4 128 2 2" xfId="5207"/>
    <cellStyle name="20% - Акцент4 128 3" xfId="5208"/>
    <cellStyle name="20% - Акцент4 129" xfId="5209"/>
    <cellStyle name="20% - Акцент4 129 2" xfId="5210"/>
    <cellStyle name="20% - Акцент4 129 2 2" xfId="5211"/>
    <cellStyle name="20% - Акцент4 129 3" xfId="5212"/>
    <cellStyle name="20% - Акцент4 13" xfId="5213"/>
    <cellStyle name="20% - Акцент4 13 2" xfId="5214"/>
    <cellStyle name="20% - Акцент4 13 2 2" xfId="5215"/>
    <cellStyle name="20% - Акцент4 13 2 2 2" xfId="5216"/>
    <cellStyle name="20% - Акцент4 13 2 3" xfId="5217"/>
    <cellStyle name="20% - Акцент4 13 3" xfId="5218"/>
    <cellStyle name="20% - Акцент4 13 3 2" xfId="5219"/>
    <cellStyle name="20% - Акцент4 13 3 2 2" xfId="5220"/>
    <cellStyle name="20% - Акцент4 13 3 3" xfId="5221"/>
    <cellStyle name="20% - Акцент4 13 4" xfId="5222"/>
    <cellStyle name="20% - Акцент4 13 4 2" xfId="5223"/>
    <cellStyle name="20% - Акцент4 13 5" xfId="5224"/>
    <cellStyle name="20% - Акцент4 130" xfId="5225"/>
    <cellStyle name="20% - Акцент4 130 2" xfId="5226"/>
    <cellStyle name="20% - Акцент4 130 2 2" xfId="5227"/>
    <cellStyle name="20% - Акцент4 130 3" xfId="5228"/>
    <cellStyle name="20% - Акцент4 131" xfId="5229"/>
    <cellStyle name="20% - Акцент4 131 2" xfId="5230"/>
    <cellStyle name="20% - Акцент4 131 2 2" xfId="5231"/>
    <cellStyle name="20% - Акцент4 131 3" xfId="5232"/>
    <cellStyle name="20% - Акцент4 132" xfId="5233"/>
    <cellStyle name="20% - Акцент4 132 2" xfId="5234"/>
    <cellStyle name="20% - Акцент4 132 2 2" xfId="5235"/>
    <cellStyle name="20% - Акцент4 132 3" xfId="5236"/>
    <cellStyle name="20% - Акцент4 133" xfId="5237"/>
    <cellStyle name="20% - Акцент4 133 2" xfId="5238"/>
    <cellStyle name="20% - Акцент4 133 2 2" xfId="5239"/>
    <cellStyle name="20% - Акцент4 133 3" xfId="5240"/>
    <cellStyle name="20% - Акцент4 134" xfId="5241"/>
    <cellStyle name="20% - Акцент4 134 2" xfId="5242"/>
    <cellStyle name="20% - Акцент4 134 2 2" xfId="5243"/>
    <cellStyle name="20% - Акцент4 134 3" xfId="5244"/>
    <cellStyle name="20% - Акцент4 135" xfId="5245"/>
    <cellStyle name="20% - Акцент4 135 2" xfId="5246"/>
    <cellStyle name="20% - Акцент4 135 2 2" xfId="5247"/>
    <cellStyle name="20% - Акцент4 135 3" xfId="5248"/>
    <cellStyle name="20% - Акцент4 136" xfId="5249"/>
    <cellStyle name="20% - Акцент4 136 2" xfId="5250"/>
    <cellStyle name="20% - Акцент4 136 2 2" xfId="5251"/>
    <cellStyle name="20% - Акцент4 136 3" xfId="5252"/>
    <cellStyle name="20% - Акцент4 137" xfId="5253"/>
    <cellStyle name="20% - Акцент4 138" xfId="5254"/>
    <cellStyle name="20% - Акцент4 14" xfId="5255"/>
    <cellStyle name="20% - Акцент4 14 2" xfId="5256"/>
    <cellStyle name="20% - Акцент4 14 2 2" xfId="5257"/>
    <cellStyle name="20% - Акцент4 14 2 2 2" xfId="5258"/>
    <cellStyle name="20% - Акцент4 14 2 3" xfId="5259"/>
    <cellStyle name="20% - Акцент4 14 3" xfId="5260"/>
    <cellStyle name="20% - Акцент4 14 3 2" xfId="5261"/>
    <cellStyle name="20% - Акцент4 14 3 2 2" xfId="5262"/>
    <cellStyle name="20% - Акцент4 14 3 3" xfId="5263"/>
    <cellStyle name="20% - Акцент4 14 4" xfId="5264"/>
    <cellStyle name="20% - Акцент4 14 4 2" xfId="5265"/>
    <cellStyle name="20% - Акцент4 14 5" xfId="5266"/>
    <cellStyle name="20% - Акцент4 15" xfId="5267"/>
    <cellStyle name="20% - Акцент4 15 2" xfId="5268"/>
    <cellStyle name="20% - Акцент4 15 2 2" xfId="5269"/>
    <cellStyle name="20% - Акцент4 15 2 2 2" xfId="5270"/>
    <cellStyle name="20% - Акцент4 15 2 3" xfId="5271"/>
    <cellStyle name="20% - Акцент4 15 3" xfId="5272"/>
    <cellStyle name="20% - Акцент4 15 3 2" xfId="5273"/>
    <cellStyle name="20% - Акцент4 15 3 2 2" xfId="5274"/>
    <cellStyle name="20% - Акцент4 15 3 3" xfId="5275"/>
    <cellStyle name="20% - Акцент4 15 4" xfId="5276"/>
    <cellStyle name="20% - Акцент4 15 4 2" xfId="5277"/>
    <cellStyle name="20% - Акцент4 15 5" xfId="5278"/>
    <cellStyle name="20% - Акцент4 16" xfId="5279"/>
    <cellStyle name="20% - Акцент4 16 2" xfId="5280"/>
    <cellStyle name="20% - Акцент4 16 2 2" xfId="5281"/>
    <cellStyle name="20% - Акцент4 16 2 2 2" xfId="5282"/>
    <cellStyle name="20% - Акцент4 16 2 3" xfId="5283"/>
    <cellStyle name="20% - Акцент4 16 3" xfId="5284"/>
    <cellStyle name="20% - Акцент4 16 3 2" xfId="5285"/>
    <cellStyle name="20% - Акцент4 16 3 2 2" xfId="5286"/>
    <cellStyle name="20% - Акцент4 16 3 3" xfId="5287"/>
    <cellStyle name="20% - Акцент4 16 4" xfId="5288"/>
    <cellStyle name="20% - Акцент4 16 4 2" xfId="5289"/>
    <cellStyle name="20% - Акцент4 16 5" xfId="5290"/>
    <cellStyle name="20% - Акцент4 17" xfId="5291"/>
    <cellStyle name="20% - Акцент4 17 2" xfId="5292"/>
    <cellStyle name="20% - Акцент4 17 2 2" xfId="5293"/>
    <cellStyle name="20% - Акцент4 17 2 2 2" xfId="5294"/>
    <cellStyle name="20% - Акцент4 17 2 3" xfId="5295"/>
    <cellStyle name="20% - Акцент4 17 3" xfId="5296"/>
    <cellStyle name="20% - Акцент4 17 3 2" xfId="5297"/>
    <cellStyle name="20% - Акцент4 17 3 2 2" xfId="5298"/>
    <cellStyle name="20% - Акцент4 17 3 3" xfId="5299"/>
    <cellStyle name="20% - Акцент4 17 4" xfId="5300"/>
    <cellStyle name="20% - Акцент4 17 4 2" xfId="5301"/>
    <cellStyle name="20% - Акцент4 17 5" xfId="5302"/>
    <cellStyle name="20% - Акцент4 18" xfId="5303"/>
    <cellStyle name="20% - Акцент4 18 2" xfId="5304"/>
    <cellStyle name="20% - Акцент4 18 2 2" xfId="5305"/>
    <cellStyle name="20% - Акцент4 18 2 2 2" xfId="5306"/>
    <cellStyle name="20% - Акцент4 18 2 3" xfId="5307"/>
    <cellStyle name="20% - Акцент4 18 3" xfId="5308"/>
    <cellStyle name="20% - Акцент4 18 3 2" xfId="5309"/>
    <cellStyle name="20% - Акцент4 18 3 2 2" xfId="5310"/>
    <cellStyle name="20% - Акцент4 18 3 3" xfId="5311"/>
    <cellStyle name="20% - Акцент4 18 4" xfId="5312"/>
    <cellStyle name="20% - Акцент4 18 4 2" xfId="5313"/>
    <cellStyle name="20% - Акцент4 18 5" xfId="5314"/>
    <cellStyle name="20% - Акцент4 19" xfId="5315"/>
    <cellStyle name="20% - Акцент4 19 2" xfId="5316"/>
    <cellStyle name="20% - Акцент4 19 2 2" xfId="5317"/>
    <cellStyle name="20% - Акцент4 19 2 2 2" xfId="5318"/>
    <cellStyle name="20% - Акцент4 19 2 3" xfId="5319"/>
    <cellStyle name="20% - Акцент4 19 3" xfId="5320"/>
    <cellStyle name="20% - Акцент4 19 3 2" xfId="5321"/>
    <cellStyle name="20% - Акцент4 19 3 2 2" xfId="5322"/>
    <cellStyle name="20% - Акцент4 19 3 3" xfId="5323"/>
    <cellStyle name="20% - Акцент4 19 4" xfId="5324"/>
    <cellStyle name="20% - Акцент4 19 4 2" xfId="5325"/>
    <cellStyle name="20% - Акцент4 19 5" xfId="5326"/>
    <cellStyle name="20% - Акцент4 2" xfId="5327"/>
    <cellStyle name="20% - Акцент4 2 10" xfId="5328"/>
    <cellStyle name="20% - Акцент4 2 10 2" xfId="5329"/>
    <cellStyle name="20% - Акцент4 2 10 2 2" xfId="5330"/>
    <cellStyle name="20% - Акцент4 2 10 3" xfId="5331"/>
    <cellStyle name="20% - Акцент4 2 11" xfId="5332"/>
    <cellStyle name="20% - Акцент4 2 11 2" xfId="5333"/>
    <cellStyle name="20% - Акцент4 2 11 2 2" xfId="5334"/>
    <cellStyle name="20% - Акцент4 2 11 3" xfId="5335"/>
    <cellStyle name="20% - Акцент4 2 12" xfId="5336"/>
    <cellStyle name="20% - Акцент4 2 12 2" xfId="5337"/>
    <cellStyle name="20% - Акцент4 2 12 2 2" xfId="5338"/>
    <cellStyle name="20% - Акцент4 2 12 3" xfId="5339"/>
    <cellStyle name="20% - Акцент4 2 13" xfId="5340"/>
    <cellStyle name="20% - Акцент4 2 13 2" xfId="5341"/>
    <cellStyle name="20% - Акцент4 2 13 2 2" xfId="5342"/>
    <cellStyle name="20% - Акцент4 2 13 3" xfId="5343"/>
    <cellStyle name="20% - Акцент4 2 14" xfId="5344"/>
    <cellStyle name="20% - Акцент4 2 14 2" xfId="5345"/>
    <cellStyle name="20% - Акцент4 2 14 2 2" xfId="5346"/>
    <cellStyle name="20% - Акцент4 2 14 3" xfId="5347"/>
    <cellStyle name="20% - Акцент4 2 15" xfId="5348"/>
    <cellStyle name="20% - Акцент4 2 15 2" xfId="5349"/>
    <cellStyle name="20% - Акцент4 2 15 2 2" xfId="5350"/>
    <cellStyle name="20% - Акцент4 2 15 3" xfId="5351"/>
    <cellStyle name="20% - Акцент4 2 16" xfId="5352"/>
    <cellStyle name="20% - Акцент4 2 16 2" xfId="5353"/>
    <cellStyle name="20% - Акцент4 2 16 2 2" xfId="5354"/>
    <cellStyle name="20% - Акцент4 2 16 3" xfId="5355"/>
    <cellStyle name="20% - Акцент4 2 17" xfId="5356"/>
    <cellStyle name="20% - Акцент4 2 17 2" xfId="5357"/>
    <cellStyle name="20% - Акцент4 2 17 2 2" xfId="5358"/>
    <cellStyle name="20% - Акцент4 2 17 3" xfId="5359"/>
    <cellStyle name="20% - Акцент4 2 18" xfId="5360"/>
    <cellStyle name="20% - Акцент4 2 18 2" xfId="5361"/>
    <cellStyle name="20% - Акцент4 2 18 2 2" xfId="5362"/>
    <cellStyle name="20% - Акцент4 2 18 3" xfId="5363"/>
    <cellStyle name="20% - Акцент4 2 19" xfId="5364"/>
    <cellStyle name="20% - Акцент4 2 19 2" xfId="5365"/>
    <cellStyle name="20% - Акцент4 2 19 2 2" xfId="5366"/>
    <cellStyle name="20% - Акцент4 2 19 3" xfId="5367"/>
    <cellStyle name="20% - Акцент4 2 2" xfId="5368"/>
    <cellStyle name="20% - Акцент4 2 2 2" xfId="5369"/>
    <cellStyle name="20% - Акцент4 2 2 2 2" xfId="5370"/>
    <cellStyle name="20% - Акцент4 2 2 2 2 2" xfId="5371"/>
    <cellStyle name="20% - Акцент4 2 2 2 3" xfId="5372"/>
    <cellStyle name="20% - Акцент4 2 2 3" xfId="5373"/>
    <cellStyle name="20% - Акцент4 2 2 3 2" xfId="5374"/>
    <cellStyle name="20% - Акцент4 2 2 3 2 2" xfId="5375"/>
    <cellStyle name="20% - Акцент4 2 2 3 3" xfId="5376"/>
    <cellStyle name="20% - Акцент4 2 2 4" xfId="5377"/>
    <cellStyle name="20% - Акцент4 2 2 4 2" xfId="5378"/>
    <cellStyle name="20% - Акцент4 2 2 5" xfId="5379"/>
    <cellStyle name="20% - Акцент4 2 20" xfId="5380"/>
    <cellStyle name="20% - Акцент4 2 20 2" xfId="5381"/>
    <cellStyle name="20% - Акцент4 2 20 2 2" xfId="5382"/>
    <cellStyle name="20% - Акцент4 2 20 3" xfId="5383"/>
    <cellStyle name="20% - Акцент4 2 21" xfId="5384"/>
    <cellStyle name="20% - Акцент4 2 21 2" xfId="5385"/>
    <cellStyle name="20% - Акцент4 2 21 2 2" xfId="5386"/>
    <cellStyle name="20% - Акцент4 2 21 3" xfId="5387"/>
    <cellStyle name="20% - Акцент4 2 22" xfId="5388"/>
    <cellStyle name="20% - Акцент4 2 22 2" xfId="5389"/>
    <cellStyle name="20% - Акцент4 2 22 2 2" xfId="5390"/>
    <cellStyle name="20% - Акцент4 2 22 3" xfId="5391"/>
    <cellStyle name="20% - Акцент4 2 23" xfId="5392"/>
    <cellStyle name="20% - Акцент4 2 23 2" xfId="5393"/>
    <cellStyle name="20% - Акцент4 2 23 2 2" xfId="5394"/>
    <cellStyle name="20% - Акцент4 2 23 3" xfId="5395"/>
    <cellStyle name="20% - Акцент4 2 24" xfId="5396"/>
    <cellStyle name="20% - Акцент4 2 24 2" xfId="5397"/>
    <cellStyle name="20% - Акцент4 2 24 2 2" xfId="5398"/>
    <cellStyle name="20% - Акцент4 2 24 3" xfId="5399"/>
    <cellStyle name="20% - Акцент4 2 25" xfId="5400"/>
    <cellStyle name="20% - Акцент4 2 25 2" xfId="5401"/>
    <cellStyle name="20% - Акцент4 2 26" xfId="5402"/>
    <cellStyle name="20% - Акцент4 2 3" xfId="5403"/>
    <cellStyle name="20% - Акцент4 2 3 2" xfId="5404"/>
    <cellStyle name="20% - Акцент4 2 3 2 2" xfId="5405"/>
    <cellStyle name="20% - Акцент4 2 3 2 2 2" xfId="5406"/>
    <cellStyle name="20% - Акцент4 2 3 2 3" xfId="5407"/>
    <cellStyle name="20% - Акцент4 2 3 3" xfId="5408"/>
    <cellStyle name="20% - Акцент4 2 3 3 2" xfId="5409"/>
    <cellStyle name="20% - Акцент4 2 3 3 2 2" xfId="5410"/>
    <cellStyle name="20% - Акцент4 2 3 3 3" xfId="5411"/>
    <cellStyle name="20% - Акцент4 2 3 4" xfId="5412"/>
    <cellStyle name="20% - Акцент4 2 3 4 2" xfId="5413"/>
    <cellStyle name="20% - Акцент4 2 3 5" xfId="5414"/>
    <cellStyle name="20% - Акцент4 2 4" xfId="5415"/>
    <cellStyle name="20% - Акцент4 2 4 2" xfId="5416"/>
    <cellStyle name="20% - Акцент4 2 4 2 2" xfId="5417"/>
    <cellStyle name="20% - Акцент4 2 4 2 2 2" xfId="5418"/>
    <cellStyle name="20% - Акцент4 2 4 2 3" xfId="5419"/>
    <cellStyle name="20% - Акцент4 2 4 3" xfId="5420"/>
    <cellStyle name="20% - Акцент4 2 4 3 2" xfId="5421"/>
    <cellStyle name="20% - Акцент4 2 4 3 2 2" xfId="5422"/>
    <cellStyle name="20% - Акцент4 2 4 3 3" xfId="5423"/>
    <cellStyle name="20% - Акцент4 2 4 4" xfId="5424"/>
    <cellStyle name="20% - Акцент4 2 4 4 2" xfId="5425"/>
    <cellStyle name="20% - Акцент4 2 4 5" xfId="5426"/>
    <cellStyle name="20% - Акцент4 2 5" xfId="5427"/>
    <cellStyle name="20% - Акцент4 2 5 2" xfId="5428"/>
    <cellStyle name="20% - Акцент4 2 5 2 2" xfId="5429"/>
    <cellStyle name="20% - Акцент4 2 5 2 2 2" xfId="5430"/>
    <cellStyle name="20% - Акцент4 2 5 2 3" xfId="5431"/>
    <cellStyle name="20% - Акцент4 2 5 3" xfId="5432"/>
    <cellStyle name="20% - Акцент4 2 5 3 2" xfId="5433"/>
    <cellStyle name="20% - Акцент4 2 5 3 2 2" xfId="5434"/>
    <cellStyle name="20% - Акцент4 2 5 3 3" xfId="5435"/>
    <cellStyle name="20% - Акцент4 2 5 4" xfId="5436"/>
    <cellStyle name="20% - Акцент4 2 5 4 2" xfId="5437"/>
    <cellStyle name="20% - Акцент4 2 5 5" xfId="5438"/>
    <cellStyle name="20% - Акцент4 2 6" xfId="5439"/>
    <cellStyle name="20% - Акцент4 2 6 2" xfId="5440"/>
    <cellStyle name="20% - Акцент4 2 6 2 2" xfId="5441"/>
    <cellStyle name="20% - Акцент4 2 6 3" xfId="5442"/>
    <cellStyle name="20% - Акцент4 2 7" xfId="5443"/>
    <cellStyle name="20% - Акцент4 2 7 2" xfId="5444"/>
    <cellStyle name="20% - Акцент4 2 7 2 2" xfId="5445"/>
    <cellStyle name="20% - Акцент4 2 7 3" xfId="5446"/>
    <cellStyle name="20% - Акцент4 2 8" xfId="5447"/>
    <cellStyle name="20% - Акцент4 2 8 2" xfId="5448"/>
    <cellStyle name="20% - Акцент4 2 8 2 2" xfId="5449"/>
    <cellStyle name="20% - Акцент4 2 8 3" xfId="5450"/>
    <cellStyle name="20% - Акцент4 2 9" xfId="5451"/>
    <cellStyle name="20% - Акцент4 2 9 2" xfId="5452"/>
    <cellStyle name="20% - Акцент4 2 9 2 2" xfId="5453"/>
    <cellStyle name="20% - Акцент4 2 9 3" xfId="5454"/>
    <cellStyle name="20% - Акцент4 20" xfId="5455"/>
    <cellStyle name="20% - Акцент4 20 2" xfId="5456"/>
    <cellStyle name="20% - Акцент4 20 2 2" xfId="5457"/>
    <cellStyle name="20% - Акцент4 20 2 2 2" xfId="5458"/>
    <cellStyle name="20% - Акцент4 20 2 3" xfId="5459"/>
    <cellStyle name="20% - Акцент4 20 3" xfId="5460"/>
    <cellStyle name="20% - Акцент4 20 3 2" xfId="5461"/>
    <cellStyle name="20% - Акцент4 20 3 2 2" xfId="5462"/>
    <cellStyle name="20% - Акцент4 20 3 3" xfId="5463"/>
    <cellStyle name="20% - Акцент4 20 4" xfId="5464"/>
    <cellStyle name="20% - Акцент4 20 4 2" xfId="5465"/>
    <cellStyle name="20% - Акцент4 20 5" xfId="5466"/>
    <cellStyle name="20% - Акцент4 21" xfId="5467"/>
    <cellStyle name="20% - Акцент4 21 2" xfId="5468"/>
    <cellStyle name="20% - Акцент4 21 2 2" xfId="5469"/>
    <cellStyle name="20% - Акцент4 21 2 2 2" xfId="5470"/>
    <cellStyle name="20% - Акцент4 21 2 3" xfId="5471"/>
    <cellStyle name="20% - Акцент4 21 3" xfId="5472"/>
    <cellStyle name="20% - Акцент4 21 3 2" xfId="5473"/>
    <cellStyle name="20% - Акцент4 21 3 2 2" xfId="5474"/>
    <cellStyle name="20% - Акцент4 21 3 3" xfId="5475"/>
    <cellStyle name="20% - Акцент4 21 4" xfId="5476"/>
    <cellStyle name="20% - Акцент4 21 4 2" xfId="5477"/>
    <cellStyle name="20% - Акцент4 21 5" xfId="5478"/>
    <cellStyle name="20% - Акцент4 22" xfId="5479"/>
    <cellStyle name="20% - Акцент4 22 2" xfId="5480"/>
    <cellStyle name="20% - Акцент4 22 2 2" xfId="5481"/>
    <cellStyle name="20% - Акцент4 22 2 2 2" xfId="5482"/>
    <cellStyle name="20% - Акцент4 22 2 3" xfId="5483"/>
    <cellStyle name="20% - Акцент4 22 3" xfId="5484"/>
    <cellStyle name="20% - Акцент4 22 3 2" xfId="5485"/>
    <cellStyle name="20% - Акцент4 22 3 2 2" xfId="5486"/>
    <cellStyle name="20% - Акцент4 22 3 3" xfId="5487"/>
    <cellStyle name="20% - Акцент4 22 4" xfId="5488"/>
    <cellStyle name="20% - Акцент4 22 4 2" xfId="5489"/>
    <cellStyle name="20% - Акцент4 22 5" xfId="5490"/>
    <cellStyle name="20% - Акцент4 23" xfId="5491"/>
    <cellStyle name="20% - Акцент4 23 2" xfId="5492"/>
    <cellStyle name="20% - Акцент4 23 2 2" xfId="5493"/>
    <cellStyle name="20% - Акцент4 23 2 2 2" xfId="5494"/>
    <cellStyle name="20% - Акцент4 23 2 3" xfId="5495"/>
    <cellStyle name="20% - Акцент4 23 3" xfId="5496"/>
    <cellStyle name="20% - Акцент4 23 3 2" xfId="5497"/>
    <cellStyle name="20% - Акцент4 23 3 2 2" xfId="5498"/>
    <cellStyle name="20% - Акцент4 23 3 3" xfId="5499"/>
    <cellStyle name="20% - Акцент4 23 4" xfId="5500"/>
    <cellStyle name="20% - Акцент4 23 4 2" xfId="5501"/>
    <cellStyle name="20% - Акцент4 23 5" xfId="5502"/>
    <cellStyle name="20% - Акцент4 24" xfId="5503"/>
    <cellStyle name="20% - Акцент4 24 2" xfId="5504"/>
    <cellStyle name="20% - Акцент4 24 2 2" xfId="5505"/>
    <cellStyle name="20% - Акцент4 24 2 2 2" xfId="5506"/>
    <cellStyle name="20% - Акцент4 24 2 3" xfId="5507"/>
    <cellStyle name="20% - Акцент4 24 3" xfId="5508"/>
    <cellStyle name="20% - Акцент4 24 3 2" xfId="5509"/>
    <cellStyle name="20% - Акцент4 24 3 2 2" xfId="5510"/>
    <cellStyle name="20% - Акцент4 24 3 3" xfId="5511"/>
    <cellStyle name="20% - Акцент4 24 4" xfId="5512"/>
    <cellStyle name="20% - Акцент4 24 4 2" xfId="5513"/>
    <cellStyle name="20% - Акцент4 24 5" xfId="5514"/>
    <cellStyle name="20% - Акцент4 25" xfId="5515"/>
    <cellStyle name="20% - Акцент4 25 2" xfId="5516"/>
    <cellStyle name="20% - Акцент4 25 2 2" xfId="5517"/>
    <cellStyle name="20% - Акцент4 25 2 2 2" xfId="5518"/>
    <cellStyle name="20% - Акцент4 25 2 3" xfId="5519"/>
    <cellStyle name="20% - Акцент4 25 3" xfId="5520"/>
    <cellStyle name="20% - Акцент4 25 3 2" xfId="5521"/>
    <cellStyle name="20% - Акцент4 25 3 2 2" xfId="5522"/>
    <cellStyle name="20% - Акцент4 25 3 3" xfId="5523"/>
    <cellStyle name="20% - Акцент4 25 4" xfId="5524"/>
    <cellStyle name="20% - Акцент4 25 4 2" xfId="5525"/>
    <cellStyle name="20% - Акцент4 25 5" xfId="5526"/>
    <cellStyle name="20% - Акцент4 26" xfId="5527"/>
    <cellStyle name="20% - Акцент4 26 2" xfId="5528"/>
    <cellStyle name="20% - Акцент4 26 2 2" xfId="5529"/>
    <cellStyle name="20% - Акцент4 26 2 2 2" xfId="5530"/>
    <cellStyle name="20% - Акцент4 26 2 3" xfId="5531"/>
    <cellStyle name="20% - Акцент4 26 3" xfId="5532"/>
    <cellStyle name="20% - Акцент4 26 3 2" xfId="5533"/>
    <cellStyle name="20% - Акцент4 26 3 2 2" xfId="5534"/>
    <cellStyle name="20% - Акцент4 26 3 3" xfId="5535"/>
    <cellStyle name="20% - Акцент4 26 4" xfId="5536"/>
    <cellStyle name="20% - Акцент4 26 4 2" xfId="5537"/>
    <cellStyle name="20% - Акцент4 26 5" xfId="5538"/>
    <cellStyle name="20% - Акцент4 27" xfId="5539"/>
    <cellStyle name="20% - Акцент4 27 2" xfId="5540"/>
    <cellStyle name="20% - Акцент4 27 2 2" xfId="5541"/>
    <cellStyle name="20% - Акцент4 27 2 2 2" xfId="5542"/>
    <cellStyle name="20% - Акцент4 27 2 3" xfId="5543"/>
    <cellStyle name="20% - Акцент4 27 3" xfId="5544"/>
    <cellStyle name="20% - Акцент4 27 3 2" xfId="5545"/>
    <cellStyle name="20% - Акцент4 27 3 2 2" xfId="5546"/>
    <cellStyle name="20% - Акцент4 27 3 3" xfId="5547"/>
    <cellStyle name="20% - Акцент4 27 4" xfId="5548"/>
    <cellStyle name="20% - Акцент4 27 4 2" xfId="5549"/>
    <cellStyle name="20% - Акцент4 27 5" xfId="5550"/>
    <cellStyle name="20% - Акцент4 28" xfId="5551"/>
    <cellStyle name="20% - Акцент4 28 2" xfId="5552"/>
    <cellStyle name="20% - Акцент4 28 2 2" xfId="5553"/>
    <cellStyle name="20% - Акцент4 28 2 2 2" xfId="5554"/>
    <cellStyle name="20% - Акцент4 28 2 3" xfId="5555"/>
    <cellStyle name="20% - Акцент4 28 3" xfId="5556"/>
    <cellStyle name="20% - Акцент4 28 3 2" xfId="5557"/>
    <cellStyle name="20% - Акцент4 28 3 2 2" xfId="5558"/>
    <cellStyle name="20% - Акцент4 28 3 3" xfId="5559"/>
    <cellStyle name="20% - Акцент4 28 4" xfId="5560"/>
    <cellStyle name="20% - Акцент4 28 4 2" xfId="5561"/>
    <cellStyle name="20% - Акцент4 28 5" xfId="5562"/>
    <cellStyle name="20% - Акцент4 29" xfId="5563"/>
    <cellStyle name="20% - Акцент4 29 2" xfId="5564"/>
    <cellStyle name="20% - Акцент4 29 2 2" xfId="5565"/>
    <cellStyle name="20% - Акцент4 29 2 2 2" xfId="5566"/>
    <cellStyle name="20% - Акцент4 29 2 3" xfId="5567"/>
    <cellStyle name="20% - Акцент4 29 3" xfId="5568"/>
    <cellStyle name="20% - Акцент4 29 3 2" xfId="5569"/>
    <cellStyle name="20% - Акцент4 29 3 2 2" xfId="5570"/>
    <cellStyle name="20% - Акцент4 29 3 3" xfId="5571"/>
    <cellStyle name="20% - Акцент4 29 4" xfId="5572"/>
    <cellStyle name="20% - Акцент4 29 4 2" xfId="5573"/>
    <cellStyle name="20% - Акцент4 29 5" xfId="5574"/>
    <cellStyle name="20% - Акцент4 3" xfId="5575"/>
    <cellStyle name="20% - Акцент4 3 2" xfId="5576"/>
    <cellStyle name="20% - Акцент4 3 2 2" xfId="5577"/>
    <cellStyle name="20% - Акцент4 3 2 2 2" xfId="5578"/>
    <cellStyle name="20% - Акцент4 3 2 2 2 2" xfId="5579"/>
    <cellStyle name="20% - Акцент4 3 2 2 3" xfId="5580"/>
    <cellStyle name="20% - Акцент4 3 2 3" xfId="5581"/>
    <cellStyle name="20% - Акцент4 3 2 3 2" xfId="5582"/>
    <cellStyle name="20% - Акцент4 3 2 3 2 2" xfId="5583"/>
    <cellStyle name="20% - Акцент4 3 2 3 3" xfId="5584"/>
    <cellStyle name="20% - Акцент4 3 2 4" xfId="5585"/>
    <cellStyle name="20% - Акцент4 3 2 4 2" xfId="5586"/>
    <cellStyle name="20% - Акцент4 3 2 5" xfId="5587"/>
    <cellStyle name="20% - Акцент4 3 3" xfId="5588"/>
    <cellStyle name="20% - Акцент4 3 3 2" xfId="5589"/>
    <cellStyle name="20% - Акцент4 3 3 2 2" xfId="5590"/>
    <cellStyle name="20% - Акцент4 3 3 2 2 2" xfId="5591"/>
    <cellStyle name="20% - Акцент4 3 3 2 3" xfId="5592"/>
    <cellStyle name="20% - Акцент4 3 3 3" xfId="5593"/>
    <cellStyle name="20% - Акцент4 3 3 3 2" xfId="5594"/>
    <cellStyle name="20% - Акцент4 3 3 3 2 2" xfId="5595"/>
    <cellStyle name="20% - Акцент4 3 3 3 3" xfId="5596"/>
    <cellStyle name="20% - Акцент4 3 3 4" xfId="5597"/>
    <cellStyle name="20% - Акцент4 3 3 4 2" xfId="5598"/>
    <cellStyle name="20% - Акцент4 3 3 5" xfId="5599"/>
    <cellStyle name="20% - Акцент4 3 4" xfId="5600"/>
    <cellStyle name="20% - Акцент4 3 4 2" xfId="5601"/>
    <cellStyle name="20% - Акцент4 3 4 2 2" xfId="5602"/>
    <cellStyle name="20% - Акцент4 3 4 2 2 2" xfId="5603"/>
    <cellStyle name="20% - Акцент4 3 4 2 3" xfId="5604"/>
    <cellStyle name="20% - Акцент4 3 4 3" xfId="5605"/>
    <cellStyle name="20% - Акцент4 3 4 3 2" xfId="5606"/>
    <cellStyle name="20% - Акцент4 3 4 3 2 2" xfId="5607"/>
    <cellStyle name="20% - Акцент4 3 4 3 3" xfId="5608"/>
    <cellStyle name="20% - Акцент4 3 4 4" xfId="5609"/>
    <cellStyle name="20% - Акцент4 3 4 4 2" xfId="5610"/>
    <cellStyle name="20% - Акцент4 3 4 5" xfId="5611"/>
    <cellStyle name="20% - Акцент4 3 5" xfId="5612"/>
    <cellStyle name="20% - Акцент4 3 5 2" xfId="5613"/>
    <cellStyle name="20% - Акцент4 3 5 2 2" xfId="5614"/>
    <cellStyle name="20% - Акцент4 3 5 2 2 2" xfId="5615"/>
    <cellStyle name="20% - Акцент4 3 5 2 3" xfId="5616"/>
    <cellStyle name="20% - Акцент4 3 5 3" xfId="5617"/>
    <cellStyle name="20% - Акцент4 3 5 3 2" xfId="5618"/>
    <cellStyle name="20% - Акцент4 3 5 3 2 2" xfId="5619"/>
    <cellStyle name="20% - Акцент4 3 5 3 3" xfId="5620"/>
    <cellStyle name="20% - Акцент4 3 5 4" xfId="5621"/>
    <cellStyle name="20% - Акцент4 3 5 4 2" xfId="5622"/>
    <cellStyle name="20% - Акцент4 3 5 5" xfId="5623"/>
    <cellStyle name="20% - Акцент4 3 6" xfId="5624"/>
    <cellStyle name="20% - Акцент4 3 6 2" xfId="5625"/>
    <cellStyle name="20% - Акцент4 3 6 2 2" xfId="5626"/>
    <cellStyle name="20% - Акцент4 3 6 3" xfId="5627"/>
    <cellStyle name="20% - Акцент4 3 7" xfId="5628"/>
    <cellStyle name="20% - Акцент4 3 7 2" xfId="5629"/>
    <cellStyle name="20% - Акцент4 3 7 2 2" xfId="5630"/>
    <cellStyle name="20% - Акцент4 3 7 3" xfId="5631"/>
    <cellStyle name="20% - Акцент4 3 8" xfId="5632"/>
    <cellStyle name="20% - Акцент4 3 8 2" xfId="5633"/>
    <cellStyle name="20% - Акцент4 3 9" xfId="5634"/>
    <cellStyle name="20% - Акцент4 30" xfId="5635"/>
    <cellStyle name="20% - Акцент4 30 2" xfId="5636"/>
    <cellStyle name="20% - Акцент4 30 2 2" xfId="5637"/>
    <cellStyle name="20% - Акцент4 30 2 2 2" xfId="5638"/>
    <cellStyle name="20% - Акцент4 30 2 3" xfId="5639"/>
    <cellStyle name="20% - Акцент4 30 3" xfId="5640"/>
    <cellStyle name="20% - Акцент4 30 3 2" xfId="5641"/>
    <cellStyle name="20% - Акцент4 30 3 2 2" xfId="5642"/>
    <cellStyle name="20% - Акцент4 30 3 3" xfId="5643"/>
    <cellStyle name="20% - Акцент4 30 4" xfId="5644"/>
    <cellStyle name="20% - Акцент4 30 4 2" xfId="5645"/>
    <cellStyle name="20% - Акцент4 30 5" xfId="5646"/>
    <cellStyle name="20% - Акцент4 31" xfId="5647"/>
    <cellStyle name="20% - Акцент4 31 2" xfId="5648"/>
    <cellStyle name="20% - Акцент4 31 2 2" xfId="5649"/>
    <cellStyle name="20% - Акцент4 31 2 2 2" xfId="5650"/>
    <cellStyle name="20% - Акцент4 31 2 3" xfId="5651"/>
    <cellStyle name="20% - Акцент4 31 3" xfId="5652"/>
    <cellStyle name="20% - Акцент4 31 3 2" xfId="5653"/>
    <cellStyle name="20% - Акцент4 31 3 2 2" xfId="5654"/>
    <cellStyle name="20% - Акцент4 31 3 3" xfId="5655"/>
    <cellStyle name="20% - Акцент4 31 4" xfId="5656"/>
    <cellStyle name="20% - Акцент4 31 4 2" xfId="5657"/>
    <cellStyle name="20% - Акцент4 31 5" xfId="5658"/>
    <cellStyle name="20% - Акцент4 32" xfId="5659"/>
    <cellStyle name="20% - Акцент4 32 2" xfId="5660"/>
    <cellStyle name="20% - Акцент4 32 2 2" xfId="5661"/>
    <cellStyle name="20% - Акцент4 32 2 2 2" xfId="5662"/>
    <cellStyle name="20% - Акцент4 32 2 3" xfId="5663"/>
    <cellStyle name="20% - Акцент4 32 3" xfId="5664"/>
    <cellStyle name="20% - Акцент4 32 3 2" xfId="5665"/>
    <cellStyle name="20% - Акцент4 32 3 2 2" xfId="5666"/>
    <cellStyle name="20% - Акцент4 32 3 3" xfId="5667"/>
    <cellStyle name="20% - Акцент4 32 4" xfId="5668"/>
    <cellStyle name="20% - Акцент4 32 4 2" xfId="5669"/>
    <cellStyle name="20% - Акцент4 32 5" xfId="5670"/>
    <cellStyle name="20% - Акцент4 33" xfId="5671"/>
    <cellStyle name="20% - Акцент4 33 2" xfId="5672"/>
    <cellStyle name="20% - Акцент4 33 2 2" xfId="5673"/>
    <cellStyle name="20% - Акцент4 33 2 2 2" xfId="5674"/>
    <cellStyle name="20% - Акцент4 33 2 3" xfId="5675"/>
    <cellStyle name="20% - Акцент4 33 3" xfId="5676"/>
    <cellStyle name="20% - Акцент4 33 3 2" xfId="5677"/>
    <cellStyle name="20% - Акцент4 33 3 2 2" xfId="5678"/>
    <cellStyle name="20% - Акцент4 33 3 3" xfId="5679"/>
    <cellStyle name="20% - Акцент4 33 4" xfId="5680"/>
    <cellStyle name="20% - Акцент4 33 4 2" xfId="5681"/>
    <cellStyle name="20% - Акцент4 33 5" xfId="5682"/>
    <cellStyle name="20% - Акцент4 34" xfId="5683"/>
    <cellStyle name="20% - Акцент4 34 2" xfId="5684"/>
    <cellStyle name="20% - Акцент4 34 2 2" xfId="5685"/>
    <cellStyle name="20% - Акцент4 34 2 2 2" xfId="5686"/>
    <cellStyle name="20% - Акцент4 34 2 3" xfId="5687"/>
    <cellStyle name="20% - Акцент4 34 3" xfId="5688"/>
    <cellStyle name="20% - Акцент4 34 3 2" xfId="5689"/>
    <cellStyle name="20% - Акцент4 34 3 2 2" xfId="5690"/>
    <cellStyle name="20% - Акцент4 34 3 3" xfId="5691"/>
    <cellStyle name="20% - Акцент4 34 4" xfId="5692"/>
    <cellStyle name="20% - Акцент4 34 4 2" xfId="5693"/>
    <cellStyle name="20% - Акцент4 34 5" xfId="5694"/>
    <cellStyle name="20% - Акцент4 35" xfId="5695"/>
    <cellStyle name="20% - Акцент4 35 2" xfId="5696"/>
    <cellStyle name="20% - Акцент4 35 2 2" xfId="5697"/>
    <cellStyle name="20% - Акцент4 35 2 2 2" xfId="5698"/>
    <cellStyle name="20% - Акцент4 35 2 3" xfId="5699"/>
    <cellStyle name="20% - Акцент4 35 3" xfId="5700"/>
    <cellStyle name="20% - Акцент4 35 3 2" xfId="5701"/>
    <cellStyle name="20% - Акцент4 35 3 2 2" xfId="5702"/>
    <cellStyle name="20% - Акцент4 35 3 3" xfId="5703"/>
    <cellStyle name="20% - Акцент4 35 4" xfId="5704"/>
    <cellStyle name="20% - Акцент4 35 4 2" xfId="5705"/>
    <cellStyle name="20% - Акцент4 35 5" xfId="5706"/>
    <cellStyle name="20% - Акцент4 36" xfId="5707"/>
    <cellStyle name="20% - Акцент4 36 2" xfId="5708"/>
    <cellStyle name="20% - Акцент4 36 2 2" xfId="5709"/>
    <cellStyle name="20% - Акцент4 36 2 2 2" xfId="5710"/>
    <cellStyle name="20% - Акцент4 36 2 3" xfId="5711"/>
    <cellStyle name="20% - Акцент4 36 3" xfId="5712"/>
    <cellStyle name="20% - Акцент4 36 3 2" xfId="5713"/>
    <cellStyle name="20% - Акцент4 36 3 2 2" xfId="5714"/>
    <cellStyle name="20% - Акцент4 36 3 3" xfId="5715"/>
    <cellStyle name="20% - Акцент4 36 4" xfId="5716"/>
    <cellStyle name="20% - Акцент4 36 4 2" xfId="5717"/>
    <cellStyle name="20% - Акцент4 36 5" xfId="5718"/>
    <cellStyle name="20% - Акцент4 37" xfId="5719"/>
    <cellStyle name="20% - Акцент4 37 2" xfId="5720"/>
    <cellStyle name="20% - Акцент4 37 2 2" xfId="5721"/>
    <cellStyle name="20% - Акцент4 37 2 2 2" xfId="5722"/>
    <cellStyle name="20% - Акцент4 37 2 3" xfId="5723"/>
    <cellStyle name="20% - Акцент4 37 3" xfId="5724"/>
    <cellStyle name="20% - Акцент4 37 3 2" xfId="5725"/>
    <cellStyle name="20% - Акцент4 37 3 2 2" xfId="5726"/>
    <cellStyle name="20% - Акцент4 37 3 3" xfId="5727"/>
    <cellStyle name="20% - Акцент4 37 4" xfId="5728"/>
    <cellStyle name="20% - Акцент4 37 4 2" xfId="5729"/>
    <cellStyle name="20% - Акцент4 37 5" xfId="5730"/>
    <cellStyle name="20% - Акцент4 38" xfId="5731"/>
    <cellStyle name="20% - Акцент4 38 2" xfId="5732"/>
    <cellStyle name="20% - Акцент4 38 2 2" xfId="5733"/>
    <cellStyle name="20% - Акцент4 38 2 2 2" xfId="5734"/>
    <cellStyle name="20% - Акцент4 38 2 3" xfId="5735"/>
    <cellStyle name="20% - Акцент4 38 3" xfId="5736"/>
    <cellStyle name="20% - Акцент4 38 3 2" xfId="5737"/>
    <cellStyle name="20% - Акцент4 38 3 2 2" xfId="5738"/>
    <cellStyle name="20% - Акцент4 38 3 3" xfId="5739"/>
    <cellStyle name="20% - Акцент4 38 4" xfId="5740"/>
    <cellStyle name="20% - Акцент4 38 4 2" xfId="5741"/>
    <cellStyle name="20% - Акцент4 38 5" xfId="5742"/>
    <cellStyle name="20% - Акцент4 39" xfId="5743"/>
    <cellStyle name="20% - Акцент4 39 2" xfId="5744"/>
    <cellStyle name="20% - Акцент4 39 2 2" xfId="5745"/>
    <cellStyle name="20% - Акцент4 39 2 2 2" xfId="5746"/>
    <cellStyle name="20% - Акцент4 39 2 3" xfId="5747"/>
    <cellStyle name="20% - Акцент4 39 3" xfId="5748"/>
    <cellStyle name="20% - Акцент4 39 3 2" xfId="5749"/>
    <cellStyle name="20% - Акцент4 39 3 2 2" xfId="5750"/>
    <cellStyle name="20% - Акцент4 39 3 3" xfId="5751"/>
    <cellStyle name="20% - Акцент4 39 4" xfId="5752"/>
    <cellStyle name="20% - Акцент4 39 4 2" xfId="5753"/>
    <cellStyle name="20% - Акцент4 39 5" xfId="5754"/>
    <cellStyle name="20% - Акцент4 4" xfId="5755"/>
    <cellStyle name="20% - Акцент4 4 2" xfId="5756"/>
    <cellStyle name="20% - Акцент4 4 2 2" xfId="5757"/>
    <cellStyle name="20% - Акцент4 4 2 2 2" xfId="5758"/>
    <cellStyle name="20% - Акцент4 4 2 2 2 2" xfId="5759"/>
    <cellStyle name="20% - Акцент4 4 2 2 3" xfId="5760"/>
    <cellStyle name="20% - Акцент4 4 2 3" xfId="5761"/>
    <cellStyle name="20% - Акцент4 4 2 3 2" xfId="5762"/>
    <cellStyle name="20% - Акцент4 4 2 3 2 2" xfId="5763"/>
    <cellStyle name="20% - Акцент4 4 2 3 3" xfId="5764"/>
    <cellStyle name="20% - Акцент4 4 2 4" xfId="5765"/>
    <cellStyle name="20% - Акцент4 4 2 4 2" xfId="5766"/>
    <cellStyle name="20% - Акцент4 4 2 5" xfId="5767"/>
    <cellStyle name="20% - Акцент4 4 3" xfId="5768"/>
    <cellStyle name="20% - Акцент4 4 3 2" xfId="5769"/>
    <cellStyle name="20% - Акцент4 4 3 2 2" xfId="5770"/>
    <cellStyle name="20% - Акцент4 4 3 2 2 2" xfId="5771"/>
    <cellStyle name="20% - Акцент4 4 3 2 3" xfId="5772"/>
    <cellStyle name="20% - Акцент4 4 3 3" xfId="5773"/>
    <cellStyle name="20% - Акцент4 4 3 3 2" xfId="5774"/>
    <cellStyle name="20% - Акцент4 4 3 3 2 2" xfId="5775"/>
    <cellStyle name="20% - Акцент4 4 3 3 3" xfId="5776"/>
    <cellStyle name="20% - Акцент4 4 3 4" xfId="5777"/>
    <cellStyle name="20% - Акцент4 4 3 4 2" xfId="5778"/>
    <cellStyle name="20% - Акцент4 4 3 5" xfId="5779"/>
    <cellStyle name="20% - Акцент4 4 4" xfId="5780"/>
    <cellStyle name="20% - Акцент4 4 4 2" xfId="5781"/>
    <cellStyle name="20% - Акцент4 4 4 2 2" xfId="5782"/>
    <cellStyle name="20% - Акцент4 4 4 2 2 2" xfId="5783"/>
    <cellStyle name="20% - Акцент4 4 4 2 3" xfId="5784"/>
    <cellStyle name="20% - Акцент4 4 4 3" xfId="5785"/>
    <cellStyle name="20% - Акцент4 4 4 3 2" xfId="5786"/>
    <cellStyle name="20% - Акцент4 4 4 3 2 2" xfId="5787"/>
    <cellStyle name="20% - Акцент4 4 4 3 3" xfId="5788"/>
    <cellStyle name="20% - Акцент4 4 4 4" xfId="5789"/>
    <cellStyle name="20% - Акцент4 4 4 4 2" xfId="5790"/>
    <cellStyle name="20% - Акцент4 4 4 5" xfId="5791"/>
    <cellStyle name="20% - Акцент4 4 5" xfId="5792"/>
    <cellStyle name="20% - Акцент4 4 5 2" xfId="5793"/>
    <cellStyle name="20% - Акцент4 4 5 2 2" xfId="5794"/>
    <cellStyle name="20% - Акцент4 4 5 2 2 2" xfId="5795"/>
    <cellStyle name="20% - Акцент4 4 5 2 3" xfId="5796"/>
    <cellStyle name="20% - Акцент4 4 5 3" xfId="5797"/>
    <cellStyle name="20% - Акцент4 4 5 3 2" xfId="5798"/>
    <cellStyle name="20% - Акцент4 4 5 3 2 2" xfId="5799"/>
    <cellStyle name="20% - Акцент4 4 5 3 3" xfId="5800"/>
    <cellStyle name="20% - Акцент4 4 5 4" xfId="5801"/>
    <cellStyle name="20% - Акцент4 4 5 4 2" xfId="5802"/>
    <cellStyle name="20% - Акцент4 4 5 5" xfId="5803"/>
    <cellStyle name="20% - Акцент4 4 6" xfId="5804"/>
    <cellStyle name="20% - Акцент4 4 6 2" xfId="5805"/>
    <cellStyle name="20% - Акцент4 4 6 2 2" xfId="5806"/>
    <cellStyle name="20% - Акцент4 4 6 3" xfId="5807"/>
    <cellStyle name="20% - Акцент4 4 7" xfId="5808"/>
    <cellStyle name="20% - Акцент4 4 7 2" xfId="5809"/>
    <cellStyle name="20% - Акцент4 4 7 2 2" xfId="5810"/>
    <cellStyle name="20% - Акцент4 4 7 3" xfId="5811"/>
    <cellStyle name="20% - Акцент4 4 8" xfId="5812"/>
    <cellStyle name="20% - Акцент4 4 8 2" xfId="5813"/>
    <cellStyle name="20% - Акцент4 4 9" xfId="5814"/>
    <cellStyle name="20% - Акцент4 40" xfId="5815"/>
    <cellStyle name="20% - Акцент4 40 2" xfId="5816"/>
    <cellStyle name="20% - Акцент4 40 2 2" xfId="5817"/>
    <cellStyle name="20% - Акцент4 40 2 2 2" xfId="5818"/>
    <cellStyle name="20% - Акцент4 40 2 3" xfId="5819"/>
    <cellStyle name="20% - Акцент4 40 3" xfId="5820"/>
    <cellStyle name="20% - Акцент4 40 3 2" xfId="5821"/>
    <cellStyle name="20% - Акцент4 40 3 2 2" xfId="5822"/>
    <cellStyle name="20% - Акцент4 40 3 3" xfId="5823"/>
    <cellStyle name="20% - Акцент4 40 4" xfId="5824"/>
    <cellStyle name="20% - Акцент4 40 4 2" xfId="5825"/>
    <cellStyle name="20% - Акцент4 40 5" xfId="5826"/>
    <cellStyle name="20% - Акцент4 41" xfId="5827"/>
    <cellStyle name="20% - Акцент4 41 2" xfId="5828"/>
    <cellStyle name="20% - Акцент4 41 2 2" xfId="5829"/>
    <cellStyle name="20% - Акцент4 41 2 2 2" xfId="5830"/>
    <cellStyle name="20% - Акцент4 41 2 3" xfId="5831"/>
    <cellStyle name="20% - Акцент4 41 3" xfId="5832"/>
    <cellStyle name="20% - Акцент4 41 3 2" xfId="5833"/>
    <cellStyle name="20% - Акцент4 41 3 2 2" xfId="5834"/>
    <cellStyle name="20% - Акцент4 41 3 3" xfId="5835"/>
    <cellStyle name="20% - Акцент4 41 4" xfId="5836"/>
    <cellStyle name="20% - Акцент4 41 4 2" xfId="5837"/>
    <cellStyle name="20% - Акцент4 41 5" xfId="5838"/>
    <cellStyle name="20% - Акцент4 42" xfId="5839"/>
    <cellStyle name="20% - Акцент4 42 2" xfId="5840"/>
    <cellStyle name="20% - Акцент4 42 2 2" xfId="5841"/>
    <cellStyle name="20% - Акцент4 42 2 2 2" xfId="5842"/>
    <cellStyle name="20% - Акцент4 42 2 3" xfId="5843"/>
    <cellStyle name="20% - Акцент4 42 3" xfId="5844"/>
    <cellStyle name="20% - Акцент4 42 3 2" xfId="5845"/>
    <cellStyle name="20% - Акцент4 42 3 2 2" xfId="5846"/>
    <cellStyle name="20% - Акцент4 42 3 3" xfId="5847"/>
    <cellStyle name="20% - Акцент4 42 4" xfId="5848"/>
    <cellStyle name="20% - Акцент4 42 4 2" xfId="5849"/>
    <cellStyle name="20% - Акцент4 42 5" xfId="5850"/>
    <cellStyle name="20% - Акцент4 43" xfId="5851"/>
    <cellStyle name="20% - Акцент4 43 2" xfId="5852"/>
    <cellStyle name="20% - Акцент4 43 2 2" xfId="5853"/>
    <cellStyle name="20% - Акцент4 43 2 2 2" xfId="5854"/>
    <cellStyle name="20% - Акцент4 43 2 3" xfId="5855"/>
    <cellStyle name="20% - Акцент4 43 3" xfId="5856"/>
    <cellStyle name="20% - Акцент4 43 3 2" xfId="5857"/>
    <cellStyle name="20% - Акцент4 43 3 2 2" xfId="5858"/>
    <cellStyle name="20% - Акцент4 43 3 3" xfId="5859"/>
    <cellStyle name="20% - Акцент4 43 4" xfId="5860"/>
    <cellStyle name="20% - Акцент4 43 4 2" xfId="5861"/>
    <cellStyle name="20% - Акцент4 43 5" xfId="5862"/>
    <cellStyle name="20% - Акцент4 44" xfId="5863"/>
    <cellStyle name="20% - Акцент4 44 2" xfId="5864"/>
    <cellStyle name="20% - Акцент4 44 2 2" xfId="5865"/>
    <cellStyle name="20% - Акцент4 44 2 2 2" xfId="5866"/>
    <cellStyle name="20% - Акцент4 44 2 3" xfId="5867"/>
    <cellStyle name="20% - Акцент4 44 3" xfId="5868"/>
    <cellStyle name="20% - Акцент4 44 3 2" xfId="5869"/>
    <cellStyle name="20% - Акцент4 44 3 2 2" xfId="5870"/>
    <cellStyle name="20% - Акцент4 44 3 3" xfId="5871"/>
    <cellStyle name="20% - Акцент4 44 4" xfId="5872"/>
    <cellStyle name="20% - Акцент4 44 4 2" xfId="5873"/>
    <cellStyle name="20% - Акцент4 44 5" xfId="5874"/>
    <cellStyle name="20% - Акцент4 45" xfId="5875"/>
    <cellStyle name="20% - Акцент4 45 2" xfId="5876"/>
    <cellStyle name="20% - Акцент4 45 2 2" xfId="5877"/>
    <cellStyle name="20% - Акцент4 45 2 2 2" xfId="5878"/>
    <cellStyle name="20% - Акцент4 45 2 3" xfId="5879"/>
    <cellStyle name="20% - Акцент4 45 3" xfId="5880"/>
    <cellStyle name="20% - Акцент4 45 3 2" xfId="5881"/>
    <cellStyle name="20% - Акцент4 45 3 2 2" xfId="5882"/>
    <cellStyle name="20% - Акцент4 45 3 3" xfId="5883"/>
    <cellStyle name="20% - Акцент4 45 4" xfId="5884"/>
    <cellStyle name="20% - Акцент4 45 4 2" xfId="5885"/>
    <cellStyle name="20% - Акцент4 45 5" xfId="5886"/>
    <cellStyle name="20% - Акцент4 46" xfId="5887"/>
    <cellStyle name="20% - Акцент4 46 2" xfId="5888"/>
    <cellStyle name="20% - Акцент4 46 2 2" xfId="5889"/>
    <cellStyle name="20% - Акцент4 46 2 2 2" xfId="5890"/>
    <cellStyle name="20% - Акцент4 46 2 3" xfId="5891"/>
    <cellStyle name="20% - Акцент4 46 3" xfId="5892"/>
    <cellStyle name="20% - Акцент4 46 3 2" xfId="5893"/>
    <cellStyle name="20% - Акцент4 46 3 2 2" xfId="5894"/>
    <cellStyle name="20% - Акцент4 46 3 3" xfId="5895"/>
    <cellStyle name="20% - Акцент4 46 4" xfId="5896"/>
    <cellStyle name="20% - Акцент4 46 4 2" xfId="5897"/>
    <cellStyle name="20% - Акцент4 46 5" xfId="5898"/>
    <cellStyle name="20% - Акцент4 47" xfId="5899"/>
    <cellStyle name="20% - Акцент4 47 2" xfId="5900"/>
    <cellStyle name="20% - Акцент4 47 2 2" xfId="5901"/>
    <cellStyle name="20% - Акцент4 47 2 2 2" xfId="5902"/>
    <cellStyle name="20% - Акцент4 47 2 3" xfId="5903"/>
    <cellStyle name="20% - Акцент4 47 3" xfId="5904"/>
    <cellStyle name="20% - Акцент4 47 3 2" xfId="5905"/>
    <cellStyle name="20% - Акцент4 47 3 2 2" xfId="5906"/>
    <cellStyle name="20% - Акцент4 47 3 3" xfId="5907"/>
    <cellStyle name="20% - Акцент4 47 4" xfId="5908"/>
    <cellStyle name="20% - Акцент4 47 4 2" xfId="5909"/>
    <cellStyle name="20% - Акцент4 47 5" xfId="5910"/>
    <cellStyle name="20% - Акцент4 48" xfId="5911"/>
    <cellStyle name="20% - Акцент4 48 2" xfId="5912"/>
    <cellStyle name="20% - Акцент4 48 2 2" xfId="5913"/>
    <cellStyle name="20% - Акцент4 48 2 2 2" xfId="5914"/>
    <cellStyle name="20% - Акцент4 48 2 3" xfId="5915"/>
    <cellStyle name="20% - Акцент4 48 3" xfId="5916"/>
    <cellStyle name="20% - Акцент4 48 3 2" xfId="5917"/>
    <cellStyle name="20% - Акцент4 48 3 2 2" xfId="5918"/>
    <cellStyle name="20% - Акцент4 48 3 3" xfId="5919"/>
    <cellStyle name="20% - Акцент4 48 4" xfId="5920"/>
    <cellStyle name="20% - Акцент4 48 4 2" xfId="5921"/>
    <cellStyle name="20% - Акцент4 48 5" xfId="5922"/>
    <cellStyle name="20% - Акцент4 49" xfId="5923"/>
    <cellStyle name="20% - Акцент4 49 2" xfId="5924"/>
    <cellStyle name="20% - Акцент4 49 2 2" xfId="5925"/>
    <cellStyle name="20% - Акцент4 49 2 2 2" xfId="5926"/>
    <cellStyle name="20% - Акцент4 49 2 3" xfId="5927"/>
    <cellStyle name="20% - Акцент4 49 3" xfId="5928"/>
    <cellStyle name="20% - Акцент4 49 3 2" xfId="5929"/>
    <cellStyle name="20% - Акцент4 49 3 2 2" xfId="5930"/>
    <cellStyle name="20% - Акцент4 49 3 3" xfId="5931"/>
    <cellStyle name="20% - Акцент4 49 4" xfId="5932"/>
    <cellStyle name="20% - Акцент4 49 4 2" xfId="5933"/>
    <cellStyle name="20% - Акцент4 49 5" xfId="5934"/>
    <cellStyle name="20% - Акцент4 5" xfId="5935"/>
    <cellStyle name="20% - Акцент4 5 2" xfId="5936"/>
    <cellStyle name="20% - Акцент4 5 2 2" xfId="5937"/>
    <cellStyle name="20% - Акцент4 5 2 2 2" xfId="5938"/>
    <cellStyle name="20% - Акцент4 5 2 2 2 2" xfId="5939"/>
    <cellStyle name="20% - Акцент4 5 2 2 3" xfId="5940"/>
    <cellStyle name="20% - Акцент4 5 2 3" xfId="5941"/>
    <cellStyle name="20% - Акцент4 5 2 3 2" xfId="5942"/>
    <cellStyle name="20% - Акцент4 5 2 3 2 2" xfId="5943"/>
    <cellStyle name="20% - Акцент4 5 2 3 3" xfId="5944"/>
    <cellStyle name="20% - Акцент4 5 2 4" xfId="5945"/>
    <cellStyle name="20% - Акцент4 5 2 4 2" xfId="5946"/>
    <cellStyle name="20% - Акцент4 5 2 5" xfId="5947"/>
    <cellStyle name="20% - Акцент4 5 3" xfId="5948"/>
    <cellStyle name="20% - Акцент4 5 3 2" xfId="5949"/>
    <cellStyle name="20% - Акцент4 5 3 2 2" xfId="5950"/>
    <cellStyle name="20% - Акцент4 5 3 2 2 2" xfId="5951"/>
    <cellStyle name="20% - Акцент4 5 3 2 3" xfId="5952"/>
    <cellStyle name="20% - Акцент4 5 3 3" xfId="5953"/>
    <cellStyle name="20% - Акцент4 5 3 3 2" xfId="5954"/>
    <cellStyle name="20% - Акцент4 5 3 3 2 2" xfId="5955"/>
    <cellStyle name="20% - Акцент4 5 3 3 3" xfId="5956"/>
    <cellStyle name="20% - Акцент4 5 3 4" xfId="5957"/>
    <cellStyle name="20% - Акцент4 5 3 4 2" xfId="5958"/>
    <cellStyle name="20% - Акцент4 5 3 5" xfId="5959"/>
    <cellStyle name="20% - Акцент4 5 4" xfId="5960"/>
    <cellStyle name="20% - Акцент4 5 4 2" xfId="5961"/>
    <cellStyle name="20% - Акцент4 5 4 2 2" xfId="5962"/>
    <cellStyle name="20% - Акцент4 5 4 2 2 2" xfId="5963"/>
    <cellStyle name="20% - Акцент4 5 4 2 3" xfId="5964"/>
    <cellStyle name="20% - Акцент4 5 4 3" xfId="5965"/>
    <cellStyle name="20% - Акцент4 5 4 3 2" xfId="5966"/>
    <cellStyle name="20% - Акцент4 5 4 3 2 2" xfId="5967"/>
    <cellStyle name="20% - Акцент4 5 4 3 3" xfId="5968"/>
    <cellStyle name="20% - Акцент4 5 4 4" xfId="5969"/>
    <cellStyle name="20% - Акцент4 5 4 4 2" xfId="5970"/>
    <cellStyle name="20% - Акцент4 5 4 5" xfId="5971"/>
    <cellStyle name="20% - Акцент4 5 5" xfId="5972"/>
    <cellStyle name="20% - Акцент4 5 5 2" xfId="5973"/>
    <cellStyle name="20% - Акцент4 5 5 2 2" xfId="5974"/>
    <cellStyle name="20% - Акцент4 5 5 2 2 2" xfId="5975"/>
    <cellStyle name="20% - Акцент4 5 5 2 3" xfId="5976"/>
    <cellStyle name="20% - Акцент4 5 5 3" xfId="5977"/>
    <cellStyle name="20% - Акцент4 5 5 3 2" xfId="5978"/>
    <cellStyle name="20% - Акцент4 5 5 3 2 2" xfId="5979"/>
    <cellStyle name="20% - Акцент4 5 5 3 3" xfId="5980"/>
    <cellStyle name="20% - Акцент4 5 5 4" xfId="5981"/>
    <cellStyle name="20% - Акцент4 5 5 4 2" xfId="5982"/>
    <cellStyle name="20% - Акцент4 5 5 5" xfId="5983"/>
    <cellStyle name="20% - Акцент4 5 6" xfId="5984"/>
    <cellStyle name="20% - Акцент4 5 6 2" xfId="5985"/>
    <cellStyle name="20% - Акцент4 5 6 2 2" xfId="5986"/>
    <cellStyle name="20% - Акцент4 5 6 3" xfId="5987"/>
    <cellStyle name="20% - Акцент4 5 7" xfId="5988"/>
    <cellStyle name="20% - Акцент4 5 7 2" xfId="5989"/>
    <cellStyle name="20% - Акцент4 5 7 2 2" xfId="5990"/>
    <cellStyle name="20% - Акцент4 5 7 3" xfId="5991"/>
    <cellStyle name="20% - Акцент4 5 8" xfId="5992"/>
    <cellStyle name="20% - Акцент4 5 8 2" xfId="5993"/>
    <cellStyle name="20% - Акцент4 5 9" xfId="5994"/>
    <cellStyle name="20% - Акцент4 50" xfId="5995"/>
    <cellStyle name="20% - Акцент4 50 2" xfId="5996"/>
    <cellStyle name="20% - Акцент4 50 2 2" xfId="5997"/>
    <cellStyle name="20% - Акцент4 50 2 2 2" xfId="5998"/>
    <cellStyle name="20% - Акцент4 50 2 3" xfId="5999"/>
    <cellStyle name="20% - Акцент4 50 3" xfId="6000"/>
    <cellStyle name="20% - Акцент4 50 3 2" xfId="6001"/>
    <cellStyle name="20% - Акцент4 50 3 2 2" xfId="6002"/>
    <cellStyle name="20% - Акцент4 50 3 3" xfId="6003"/>
    <cellStyle name="20% - Акцент4 50 4" xfId="6004"/>
    <cellStyle name="20% - Акцент4 50 4 2" xfId="6005"/>
    <cellStyle name="20% - Акцент4 50 5" xfId="6006"/>
    <cellStyle name="20% - Акцент4 51" xfId="6007"/>
    <cellStyle name="20% - Акцент4 51 2" xfId="6008"/>
    <cellStyle name="20% - Акцент4 51 2 2" xfId="6009"/>
    <cellStyle name="20% - Акцент4 51 2 2 2" xfId="6010"/>
    <cellStyle name="20% - Акцент4 51 2 3" xfId="6011"/>
    <cellStyle name="20% - Акцент4 51 3" xfId="6012"/>
    <cellStyle name="20% - Акцент4 51 3 2" xfId="6013"/>
    <cellStyle name="20% - Акцент4 51 3 2 2" xfId="6014"/>
    <cellStyle name="20% - Акцент4 51 3 3" xfId="6015"/>
    <cellStyle name="20% - Акцент4 51 4" xfId="6016"/>
    <cellStyle name="20% - Акцент4 51 4 2" xfId="6017"/>
    <cellStyle name="20% - Акцент4 51 5" xfId="6018"/>
    <cellStyle name="20% - Акцент4 52" xfId="6019"/>
    <cellStyle name="20% - Акцент4 52 2" xfId="6020"/>
    <cellStyle name="20% - Акцент4 52 2 2" xfId="6021"/>
    <cellStyle name="20% - Акцент4 52 2 2 2" xfId="6022"/>
    <cellStyle name="20% - Акцент4 52 2 3" xfId="6023"/>
    <cellStyle name="20% - Акцент4 52 3" xfId="6024"/>
    <cellStyle name="20% - Акцент4 52 3 2" xfId="6025"/>
    <cellStyle name="20% - Акцент4 52 3 2 2" xfId="6026"/>
    <cellStyle name="20% - Акцент4 52 3 3" xfId="6027"/>
    <cellStyle name="20% - Акцент4 52 4" xfId="6028"/>
    <cellStyle name="20% - Акцент4 52 4 2" xfId="6029"/>
    <cellStyle name="20% - Акцент4 52 5" xfId="6030"/>
    <cellStyle name="20% - Акцент4 53" xfId="6031"/>
    <cellStyle name="20% - Акцент4 53 2" xfId="6032"/>
    <cellStyle name="20% - Акцент4 53 2 2" xfId="6033"/>
    <cellStyle name="20% - Акцент4 53 2 2 2" xfId="6034"/>
    <cellStyle name="20% - Акцент4 53 2 3" xfId="6035"/>
    <cellStyle name="20% - Акцент4 53 3" xfId="6036"/>
    <cellStyle name="20% - Акцент4 53 3 2" xfId="6037"/>
    <cellStyle name="20% - Акцент4 53 3 2 2" xfId="6038"/>
    <cellStyle name="20% - Акцент4 53 3 3" xfId="6039"/>
    <cellStyle name="20% - Акцент4 53 4" xfId="6040"/>
    <cellStyle name="20% - Акцент4 53 4 2" xfId="6041"/>
    <cellStyle name="20% - Акцент4 53 5" xfId="6042"/>
    <cellStyle name="20% - Акцент4 54" xfId="6043"/>
    <cellStyle name="20% - Акцент4 54 2" xfId="6044"/>
    <cellStyle name="20% - Акцент4 54 2 2" xfId="6045"/>
    <cellStyle name="20% - Акцент4 54 2 2 2" xfId="6046"/>
    <cellStyle name="20% - Акцент4 54 2 3" xfId="6047"/>
    <cellStyle name="20% - Акцент4 54 3" xfId="6048"/>
    <cellStyle name="20% - Акцент4 54 3 2" xfId="6049"/>
    <cellStyle name="20% - Акцент4 54 3 2 2" xfId="6050"/>
    <cellStyle name="20% - Акцент4 54 3 3" xfId="6051"/>
    <cellStyle name="20% - Акцент4 54 4" xfId="6052"/>
    <cellStyle name="20% - Акцент4 54 4 2" xfId="6053"/>
    <cellStyle name="20% - Акцент4 54 5" xfId="6054"/>
    <cellStyle name="20% - Акцент4 55" xfId="6055"/>
    <cellStyle name="20% - Акцент4 55 2" xfId="6056"/>
    <cellStyle name="20% - Акцент4 55 2 2" xfId="6057"/>
    <cellStyle name="20% - Акцент4 55 2 2 2" xfId="6058"/>
    <cellStyle name="20% - Акцент4 55 2 3" xfId="6059"/>
    <cellStyle name="20% - Акцент4 55 3" xfId="6060"/>
    <cellStyle name="20% - Акцент4 55 3 2" xfId="6061"/>
    <cellStyle name="20% - Акцент4 55 3 2 2" xfId="6062"/>
    <cellStyle name="20% - Акцент4 55 3 3" xfId="6063"/>
    <cellStyle name="20% - Акцент4 55 4" xfId="6064"/>
    <cellStyle name="20% - Акцент4 55 4 2" xfId="6065"/>
    <cellStyle name="20% - Акцент4 55 5" xfId="6066"/>
    <cellStyle name="20% - Акцент4 56" xfId="6067"/>
    <cellStyle name="20% - Акцент4 56 2" xfId="6068"/>
    <cellStyle name="20% - Акцент4 56 2 2" xfId="6069"/>
    <cellStyle name="20% - Акцент4 56 2 2 2" xfId="6070"/>
    <cellStyle name="20% - Акцент4 56 2 3" xfId="6071"/>
    <cellStyle name="20% - Акцент4 56 3" xfId="6072"/>
    <cellStyle name="20% - Акцент4 56 3 2" xfId="6073"/>
    <cellStyle name="20% - Акцент4 56 3 2 2" xfId="6074"/>
    <cellStyle name="20% - Акцент4 56 3 3" xfId="6075"/>
    <cellStyle name="20% - Акцент4 56 4" xfId="6076"/>
    <cellStyle name="20% - Акцент4 56 4 2" xfId="6077"/>
    <cellStyle name="20% - Акцент4 56 5" xfId="6078"/>
    <cellStyle name="20% - Акцент4 57" xfId="6079"/>
    <cellStyle name="20% - Акцент4 57 2" xfId="6080"/>
    <cellStyle name="20% - Акцент4 57 2 2" xfId="6081"/>
    <cellStyle name="20% - Акцент4 57 2 2 2" xfId="6082"/>
    <cellStyle name="20% - Акцент4 57 2 3" xfId="6083"/>
    <cellStyle name="20% - Акцент4 57 3" xfId="6084"/>
    <cellStyle name="20% - Акцент4 57 3 2" xfId="6085"/>
    <cellStyle name="20% - Акцент4 57 3 2 2" xfId="6086"/>
    <cellStyle name="20% - Акцент4 57 3 3" xfId="6087"/>
    <cellStyle name="20% - Акцент4 57 4" xfId="6088"/>
    <cellStyle name="20% - Акцент4 57 4 2" xfId="6089"/>
    <cellStyle name="20% - Акцент4 57 5" xfId="6090"/>
    <cellStyle name="20% - Акцент4 58" xfId="6091"/>
    <cellStyle name="20% - Акцент4 58 2" xfId="6092"/>
    <cellStyle name="20% - Акцент4 58 2 2" xfId="6093"/>
    <cellStyle name="20% - Акцент4 58 2 2 2" xfId="6094"/>
    <cellStyle name="20% - Акцент4 58 2 3" xfId="6095"/>
    <cellStyle name="20% - Акцент4 58 3" xfId="6096"/>
    <cellStyle name="20% - Акцент4 58 3 2" xfId="6097"/>
    <cellStyle name="20% - Акцент4 58 3 2 2" xfId="6098"/>
    <cellStyle name="20% - Акцент4 58 3 3" xfId="6099"/>
    <cellStyle name="20% - Акцент4 58 4" xfId="6100"/>
    <cellStyle name="20% - Акцент4 58 4 2" xfId="6101"/>
    <cellStyle name="20% - Акцент4 58 5" xfId="6102"/>
    <cellStyle name="20% - Акцент4 59" xfId="6103"/>
    <cellStyle name="20% - Акцент4 59 2" xfId="6104"/>
    <cellStyle name="20% - Акцент4 59 2 2" xfId="6105"/>
    <cellStyle name="20% - Акцент4 59 2 2 2" xfId="6106"/>
    <cellStyle name="20% - Акцент4 59 2 3" xfId="6107"/>
    <cellStyle name="20% - Акцент4 59 3" xfId="6108"/>
    <cellStyle name="20% - Акцент4 59 3 2" xfId="6109"/>
    <cellStyle name="20% - Акцент4 59 3 2 2" xfId="6110"/>
    <cellStyle name="20% - Акцент4 59 3 3" xfId="6111"/>
    <cellStyle name="20% - Акцент4 59 4" xfId="6112"/>
    <cellStyle name="20% - Акцент4 59 4 2" xfId="6113"/>
    <cellStyle name="20% - Акцент4 59 5" xfId="6114"/>
    <cellStyle name="20% - Акцент4 6" xfId="6115"/>
    <cellStyle name="20% - Акцент4 6 2" xfId="6116"/>
    <cellStyle name="20% - Акцент4 6 2 2" xfId="6117"/>
    <cellStyle name="20% - Акцент4 6 2 2 2" xfId="6118"/>
    <cellStyle name="20% - Акцент4 6 2 2 2 2" xfId="6119"/>
    <cellStyle name="20% - Акцент4 6 2 2 3" xfId="6120"/>
    <cellStyle name="20% - Акцент4 6 2 3" xfId="6121"/>
    <cellStyle name="20% - Акцент4 6 2 3 2" xfId="6122"/>
    <cellStyle name="20% - Акцент4 6 2 3 2 2" xfId="6123"/>
    <cellStyle name="20% - Акцент4 6 2 3 3" xfId="6124"/>
    <cellStyle name="20% - Акцент4 6 2 4" xfId="6125"/>
    <cellStyle name="20% - Акцент4 6 2 4 2" xfId="6126"/>
    <cellStyle name="20% - Акцент4 6 2 5" xfId="6127"/>
    <cellStyle name="20% - Акцент4 6 3" xfId="6128"/>
    <cellStyle name="20% - Акцент4 6 3 2" xfId="6129"/>
    <cellStyle name="20% - Акцент4 6 3 2 2" xfId="6130"/>
    <cellStyle name="20% - Акцент4 6 3 2 2 2" xfId="6131"/>
    <cellStyle name="20% - Акцент4 6 3 2 3" xfId="6132"/>
    <cellStyle name="20% - Акцент4 6 3 3" xfId="6133"/>
    <cellStyle name="20% - Акцент4 6 3 3 2" xfId="6134"/>
    <cellStyle name="20% - Акцент4 6 3 3 2 2" xfId="6135"/>
    <cellStyle name="20% - Акцент4 6 3 3 3" xfId="6136"/>
    <cellStyle name="20% - Акцент4 6 3 4" xfId="6137"/>
    <cellStyle name="20% - Акцент4 6 3 4 2" xfId="6138"/>
    <cellStyle name="20% - Акцент4 6 3 5" xfId="6139"/>
    <cellStyle name="20% - Акцент4 6 4" xfId="6140"/>
    <cellStyle name="20% - Акцент4 6 4 2" xfId="6141"/>
    <cellStyle name="20% - Акцент4 6 4 2 2" xfId="6142"/>
    <cellStyle name="20% - Акцент4 6 4 2 2 2" xfId="6143"/>
    <cellStyle name="20% - Акцент4 6 4 2 3" xfId="6144"/>
    <cellStyle name="20% - Акцент4 6 4 3" xfId="6145"/>
    <cellStyle name="20% - Акцент4 6 4 3 2" xfId="6146"/>
    <cellStyle name="20% - Акцент4 6 4 3 2 2" xfId="6147"/>
    <cellStyle name="20% - Акцент4 6 4 3 3" xfId="6148"/>
    <cellStyle name="20% - Акцент4 6 4 4" xfId="6149"/>
    <cellStyle name="20% - Акцент4 6 4 4 2" xfId="6150"/>
    <cellStyle name="20% - Акцент4 6 4 5" xfId="6151"/>
    <cellStyle name="20% - Акцент4 6 5" xfId="6152"/>
    <cellStyle name="20% - Акцент4 6 5 2" xfId="6153"/>
    <cellStyle name="20% - Акцент4 6 5 2 2" xfId="6154"/>
    <cellStyle name="20% - Акцент4 6 5 2 2 2" xfId="6155"/>
    <cellStyle name="20% - Акцент4 6 5 2 3" xfId="6156"/>
    <cellStyle name="20% - Акцент4 6 5 3" xfId="6157"/>
    <cellStyle name="20% - Акцент4 6 5 3 2" xfId="6158"/>
    <cellStyle name="20% - Акцент4 6 5 3 2 2" xfId="6159"/>
    <cellStyle name="20% - Акцент4 6 5 3 3" xfId="6160"/>
    <cellStyle name="20% - Акцент4 6 5 4" xfId="6161"/>
    <cellStyle name="20% - Акцент4 6 5 4 2" xfId="6162"/>
    <cellStyle name="20% - Акцент4 6 5 5" xfId="6163"/>
    <cellStyle name="20% - Акцент4 6 6" xfId="6164"/>
    <cellStyle name="20% - Акцент4 6 6 2" xfId="6165"/>
    <cellStyle name="20% - Акцент4 6 6 2 2" xfId="6166"/>
    <cellStyle name="20% - Акцент4 6 6 3" xfId="6167"/>
    <cellStyle name="20% - Акцент4 6 7" xfId="6168"/>
    <cellStyle name="20% - Акцент4 6 7 2" xfId="6169"/>
    <cellStyle name="20% - Акцент4 6 7 2 2" xfId="6170"/>
    <cellStyle name="20% - Акцент4 6 7 3" xfId="6171"/>
    <cellStyle name="20% - Акцент4 6 8" xfId="6172"/>
    <cellStyle name="20% - Акцент4 6 8 2" xfId="6173"/>
    <cellStyle name="20% - Акцент4 6 9" xfId="6174"/>
    <cellStyle name="20% - Акцент4 60" xfId="6175"/>
    <cellStyle name="20% - Акцент4 60 2" xfId="6176"/>
    <cellStyle name="20% - Акцент4 60 2 2" xfId="6177"/>
    <cellStyle name="20% - Акцент4 60 2 2 2" xfId="6178"/>
    <cellStyle name="20% - Акцент4 60 2 3" xfId="6179"/>
    <cellStyle name="20% - Акцент4 60 3" xfId="6180"/>
    <cellStyle name="20% - Акцент4 60 3 2" xfId="6181"/>
    <cellStyle name="20% - Акцент4 60 3 2 2" xfId="6182"/>
    <cellStyle name="20% - Акцент4 60 3 3" xfId="6183"/>
    <cellStyle name="20% - Акцент4 60 4" xfId="6184"/>
    <cellStyle name="20% - Акцент4 60 4 2" xfId="6185"/>
    <cellStyle name="20% - Акцент4 60 5" xfId="6186"/>
    <cellStyle name="20% - Акцент4 61" xfId="6187"/>
    <cellStyle name="20% - Акцент4 61 2" xfId="6188"/>
    <cellStyle name="20% - Акцент4 61 2 2" xfId="6189"/>
    <cellStyle name="20% - Акцент4 61 2 2 2" xfId="6190"/>
    <cellStyle name="20% - Акцент4 61 2 3" xfId="6191"/>
    <cellStyle name="20% - Акцент4 61 3" xfId="6192"/>
    <cellStyle name="20% - Акцент4 61 3 2" xfId="6193"/>
    <cellStyle name="20% - Акцент4 61 3 2 2" xfId="6194"/>
    <cellStyle name="20% - Акцент4 61 3 3" xfId="6195"/>
    <cellStyle name="20% - Акцент4 61 4" xfId="6196"/>
    <cellStyle name="20% - Акцент4 61 4 2" xfId="6197"/>
    <cellStyle name="20% - Акцент4 61 5" xfId="6198"/>
    <cellStyle name="20% - Акцент4 62" xfId="6199"/>
    <cellStyle name="20% - Акцент4 62 2" xfId="6200"/>
    <cellStyle name="20% - Акцент4 62 2 2" xfId="6201"/>
    <cellStyle name="20% - Акцент4 62 2 2 2" xfId="6202"/>
    <cellStyle name="20% - Акцент4 62 2 3" xfId="6203"/>
    <cellStyle name="20% - Акцент4 62 3" xfId="6204"/>
    <cellStyle name="20% - Акцент4 62 3 2" xfId="6205"/>
    <cellStyle name="20% - Акцент4 62 3 2 2" xfId="6206"/>
    <cellStyle name="20% - Акцент4 62 3 3" xfId="6207"/>
    <cellStyle name="20% - Акцент4 62 4" xfId="6208"/>
    <cellStyle name="20% - Акцент4 62 4 2" xfId="6209"/>
    <cellStyle name="20% - Акцент4 62 5" xfId="6210"/>
    <cellStyle name="20% - Акцент4 63" xfId="6211"/>
    <cellStyle name="20% - Акцент4 63 2" xfId="6212"/>
    <cellStyle name="20% - Акцент4 63 2 2" xfId="6213"/>
    <cellStyle name="20% - Акцент4 63 2 2 2" xfId="6214"/>
    <cellStyle name="20% - Акцент4 63 2 3" xfId="6215"/>
    <cellStyle name="20% - Акцент4 63 3" xfId="6216"/>
    <cellStyle name="20% - Акцент4 63 3 2" xfId="6217"/>
    <cellStyle name="20% - Акцент4 63 3 2 2" xfId="6218"/>
    <cellStyle name="20% - Акцент4 63 3 3" xfId="6219"/>
    <cellStyle name="20% - Акцент4 63 4" xfId="6220"/>
    <cellStyle name="20% - Акцент4 63 4 2" xfId="6221"/>
    <cellStyle name="20% - Акцент4 63 5" xfId="6222"/>
    <cellStyle name="20% - Акцент4 64" xfId="6223"/>
    <cellStyle name="20% - Акцент4 64 2" xfId="6224"/>
    <cellStyle name="20% - Акцент4 64 2 2" xfId="6225"/>
    <cellStyle name="20% - Акцент4 64 2 2 2" xfId="6226"/>
    <cellStyle name="20% - Акцент4 64 2 3" xfId="6227"/>
    <cellStyle name="20% - Акцент4 64 3" xfId="6228"/>
    <cellStyle name="20% - Акцент4 64 3 2" xfId="6229"/>
    <cellStyle name="20% - Акцент4 64 3 2 2" xfId="6230"/>
    <cellStyle name="20% - Акцент4 64 3 3" xfId="6231"/>
    <cellStyle name="20% - Акцент4 64 4" xfId="6232"/>
    <cellStyle name="20% - Акцент4 64 4 2" xfId="6233"/>
    <cellStyle name="20% - Акцент4 64 5" xfId="6234"/>
    <cellStyle name="20% - Акцент4 65" xfId="6235"/>
    <cellStyle name="20% - Акцент4 65 2" xfId="6236"/>
    <cellStyle name="20% - Акцент4 65 2 2" xfId="6237"/>
    <cellStyle name="20% - Акцент4 65 2 2 2" xfId="6238"/>
    <cellStyle name="20% - Акцент4 65 2 3" xfId="6239"/>
    <cellStyle name="20% - Акцент4 65 3" xfId="6240"/>
    <cellStyle name="20% - Акцент4 65 3 2" xfId="6241"/>
    <cellStyle name="20% - Акцент4 65 3 2 2" xfId="6242"/>
    <cellStyle name="20% - Акцент4 65 3 3" xfId="6243"/>
    <cellStyle name="20% - Акцент4 65 4" xfId="6244"/>
    <cellStyle name="20% - Акцент4 65 4 2" xfId="6245"/>
    <cellStyle name="20% - Акцент4 65 5" xfId="6246"/>
    <cellStyle name="20% - Акцент4 66" xfId="6247"/>
    <cellStyle name="20% - Акцент4 66 2" xfId="6248"/>
    <cellStyle name="20% - Акцент4 66 2 2" xfId="6249"/>
    <cellStyle name="20% - Акцент4 66 2 2 2" xfId="6250"/>
    <cellStyle name="20% - Акцент4 66 2 3" xfId="6251"/>
    <cellStyle name="20% - Акцент4 66 3" xfId="6252"/>
    <cellStyle name="20% - Акцент4 66 3 2" xfId="6253"/>
    <cellStyle name="20% - Акцент4 66 3 2 2" xfId="6254"/>
    <cellStyle name="20% - Акцент4 66 3 3" xfId="6255"/>
    <cellStyle name="20% - Акцент4 66 4" xfId="6256"/>
    <cellStyle name="20% - Акцент4 66 4 2" xfId="6257"/>
    <cellStyle name="20% - Акцент4 66 5" xfId="6258"/>
    <cellStyle name="20% - Акцент4 67" xfId="6259"/>
    <cellStyle name="20% - Акцент4 67 2" xfId="6260"/>
    <cellStyle name="20% - Акцент4 67 2 2" xfId="6261"/>
    <cellStyle name="20% - Акцент4 67 2 2 2" xfId="6262"/>
    <cellStyle name="20% - Акцент4 67 2 3" xfId="6263"/>
    <cellStyle name="20% - Акцент4 67 3" xfId="6264"/>
    <cellStyle name="20% - Акцент4 67 3 2" xfId="6265"/>
    <cellStyle name="20% - Акцент4 67 3 2 2" xfId="6266"/>
    <cellStyle name="20% - Акцент4 67 3 3" xfId="6267"/>
    <cellStyle name="20% - Акцент4 67 4" xfId="6268"/>
    <cellStyle name="20% - Акцент4 67 4 2" xfId="6269"/>
    <cellStyle name="20% - Акцент4 67 5" xfId="6270"/>
    <cellStyle name="20% - Акцент4 68" xfId="6271"/>
    <cellStyle name="20% - Акцент4 68 2" xfId="6272"/>
    <cellStyle name="20% - Акцент4 68 2 2" xfId="6273"/>
    <cellStyle name="20% - Акцент4 68 2 2 2" xfId="6274"/>
    <cellStyle name="20% - Акцент4 68 2 3" xfId="6275"/>
    <cellStyle name="20% - Акцент4 68 3" xfId="6276"/>
    <cellStyle name="20% - Акцент4 68 3 2" xfId="6277"/>
    <cellStyle name="20% - Акцент4 68 3 2 2" xfId="6278"/>
    <cellStyle name="20% - Акцент4 68 3 3" xfId="6279"/>
    <cellStyle name="20% - Акцент4 68 4" xfId="6280"/>
    <cellStyle name="20% - Акцент4 68 4 2" xfId="6281"/>
    <cellStyle name="20% - Акцент4 68 5" xfId="6282"/>
    <cellStyle name="20% - Акцент4 69" xfId="6283"/>
    <cellStyle name="20% - Акцент4 69 2" xfId="6284"/>
    <cellStyle name="20% - Акцент4 69 2 2" xfId="6285"/>
    <cellStyle name="20% - Акцент4 69 2 2 2" xfId="6286"/>
    <cellStyle name="20% - Акцент4 69 2 3" xfId="6287"/>
    <cellStyle name="20% - Акцент4 69 3" xfId="6288"/>
    <cellStyle name="20% - Акцент4 69 3 2" xfId="6289"/>
    <cellStyle name="20% - Акцент4 69 3 2 2" xfId="6290"/>
    <cellStyle name="20% - Акцент4 69 3 3" xfId="6291"/>
    <cellStyle name="20% - Акцент4 69 4" xfId="6292"/>
    <cellStyle name="20% - Акцент4 69 4 2" xfId="6293"/>
    <cellStyle name="20% - Акцент4 69 5" xfId="6294"/>
    <cellStyle name="20% - Акцент4 7" xfId="6295"/>
    <cellStyle name="20% - Акцент4 7 2" xfId="6296"/>
    <cellStyle name="20% - Акцент4 7 2 2" xfId="6297"/>
    <cellStyle name="20% - Акцент4 7 2 2 2" xfId="6298"/>
    <cellStyle name="20% - Акцент4 7 2 2 2 2" xfId="6299"/>
    <cellStyle name="20% - Акцент4 7 2 2 3" xfId="6300"/>
    <cellStyle name="20% - Акцент4 7 2 3" xfId="6301"/>
    <cellStyle name="20% - Акцент4 7 2 3 2" xfId="6302"/>
    <cellStyle name="20% - Акцент4 7 2 3 2 2" xfId="6303"/>
    <cellStyle name="20% - Акцент4 7 2 3 3" xfId="6304"/>
    <cellStyle name="20% - Акцент4 7 2 4" xfId="6305"/>
    <cellStyle name="20% - Акцент4 7 2 4 2" xfId="6306"/>
    <cellStyle name="20% - Акцент4 7 2 5" xfId="6307"/>
    <cellStyle name="20% - Акцент4 7 3" xfId="6308"/>
    <cellStyle name="20% - Акцент4 7 3 2" xfId="6309"/>
    <cellStyle name="20% - Акцент4 7 3 2 2" xfId="6310"/>
    <cellStyle name="20% - Акцент4 7 3 2 2 2" xfId="6311"/>
    <cellStyle name="20% - Акцент4 7 3 2 3" xfId="6312"/>
    <cellStyle name="20% - Акцент4 7 3 3" xfId="6313"/>
    <cellStyle name="20% - Акцент4 7 3 3 2" xfId="6314"/>
    <cellStyle name="20% - Акцент4 7 3 3 2 2" xfId="6315"/>
    <cellStyle name="20% - Акцент4 7 3 3 3" xfId="6316"/>
    <cellStyle name="20% - Акцент4 7 3 4" xfId="6317"/>
    <cellStyle name="20% - Акцент4 7 3 4 2" xfId="6318"/>
    <cellStyle name="20% - Акцент4 7 3 5" xfId="6319"/>
    <cellStyle name="20% - Акцент4 7 4" xfId="6320"/>
    <cellStyle name="20% - Акцент4 7 4 2" xfId="6321"/>
    <cellStyle name="20% - Акцент4 7 4 2 2" xfId="6322"/>
    <cellStyle name="20% - Акцент4 7 4 2 2 2" xfId="6323"/>
    <cellStyle name="20% - Акцент4 7 4 2 3" xfId="6324"/>
    <cellStyle name="20% - Акцент4 7 4 3" xfId="6325"/>
    <cellStyle name="20% - Акцент4 7 4 3 2" xfId="6326"/>
    <cellStyle name="20% - Акцент4 7 4 3 2 2" xfId="6327"/>
    <cellStyle name="20% - Акцент4 7 4 3 3" xfId="6328"/>
    <cellStyle name="20% - Акцент4 7 4 4" xfId="6329"/>
    <cellStyle name="20% - Акцент4 7 4 4 2" xfId="6330"/>
    <cellStyle name="20% - Акцент4 7 4 5" xfId="6331"/>
    <cellStyle name="20% - Акцент4 7 5" xfId="6332"/>
    <cellStyle name="20% - Акцент4 7 5 2" xfId="6333"/>
    <cellStyle name="20% - Акцент4 7 5 2 2" xfId="6334"/>
    <cellStyle name="20% - Акцент4 7 5 2 2 2" xfId="6335"/>
    <cellStyle name="20% - Акцент4 7 5 2 3" xfId="6336"/>
    <cellStyle name="20% - Акцент4 7 5 3" xfId="6337"/>
    <cellStyle name="20% - Акцент4 7 5 3 2" xfId="6338"/>
    <cellStyle name="20% - Акцент4 7 5 3 2 2" xfId="6339"/>
    <cellStyle name="20% - Акцент4 7 5 3 3" xfId="6340"/>
    <cellStyle name="20% - Акцент4 7 5 4" xfId="6341"/>
    <cellStyle name="20% - Акцент4 7 5 4 2" xfId="6342"/>
    <cellStyle name="20% - Акцент4 7 5 5" xfId="6343"/>
    <cellStyle name="20% - Акцент4 7 6" xfId="6344"/>
    <cellStyle name="20% - Акцент4 7 6 2" xfId="6345"/>
    <cellStyle name="20% - Акцент4 7 6 2 2" xfId="6346"/>
    <cellStyle name="20% - Акцент4 7 6 3" xfId="6347"/>
    <cellStyle name="20% - Акцент4 7 7" xfId="6348"/>
    <cellStyle name="20% - Акцент4 7 7 2" xfId="6349"/>
    <cellStyle name="20% - Акцент4 7 7 2 2" xfId="6350"/>
    <cellStyle name="20% - Акцент4 7 7 3" xfId="6351"/>
    <cellStyle name="20% - Акцент4 7 8" xfId="6352"/>
    <cellStyle name="20% - Акцент4 7 8 2" xfId="6353"/>
    <cellStyle name="20% - Акцент4 7 9" xfId="6354"/>
    <cellStyle name="20% - Акцент4 70" xfId="6355"/>
    <cellStyle name="20% - Акцент4 70 2" xfId="6356"/>
    <cellStyle name="20% - Акцент4 70 2 2" xfId="6357"/>
    <cellStyle name="20% - Акцент4 70 2 2 2" xfId="6358"/>
    <cellStyle name="20% - Акцент4 70 2 3" xfId="6359"/>
    <cellStyle name="20% - Акцент4 70 3" xfId="6360"/>
    <cellStyle name="20% - Акцент4 70 3 2" xfId="6361"/>
    <cellStyle name="20% - Акцент4 70 3 2 2" xfId="6362"/>
    <cellStyle name="20% - Акцент4 70 3 3" xfId="6363"/>
    <cellStyle name="20% - Акцент4 70 4" xfId="6364"/>
    <cellStyle name="20% - Акцент4 70 4 2" xfId="6365"/>
    <cellStyle name="20% - Акцент4 70 5" xfId="6366"/>
    <cellStyle name="20% - Акцент4 71" xfId="6367"/>
    <cellStyle name="20% - Акцент4 71 2" xfId="6368"/>
    <cellStyle name="20% - Акцент4 71 2 2" xfId="6369"/>
    <cellStyle name="20% - Акцент4 71 2 2 2" xfId="6370"/>
    <cellStyle name="20% - Акцент4 71 2 3" xfId="6371"/>
    <cellStyle name="20% - Акцент4 71 3" xfId="6372"/>
    <cellStyle name="20% - Акцент4 71 3 2" xfId="6373"/>
    <cellStyle name="20% - Акцент4 71 3 2 2" xfId="6374"/>
    <cellStyle name="20% - Акцент4 71 3 3" xfId="6375"/>
    <cellStyle name="20% - Акцент4 71 4" xfId="6376"/>
    <cellStyle name="20% - Акцент4 71 4 2" xfId="6377"/>
    <cellStyle name="20% - Акцент4 71 5" xfId="6378"/>
    <cellStyle name="20% - Акцент4 72" xfId="6379"/>
    <cellStyle name="20% - Акцент4 72 2" xfId="6380"/>
    <cellStyle name="20% - Акцент4 72 2 2" xfId="6381"/>
    <cellStyle name="20% - Акцент4 72 2 2 2" xfId="6382"/>
    <cellStyle name="20% - Акцент4 72 2 3" xfId="6383"/>
    <cellStyle name="20% - Акцент4 72 3" xfId="6384"/>
    <cellStyle name="20% - Акцент4 72 3 2" xfId="6385"/>
    <cellStyle name="20% - Акцент4 72 3 2 2" xfId="6386"/>
    <cellStyle name="20% - Акцент4 72 3 3" xfId="6387"/>
    <cellStyle name="20% - Акцент4 72 4" xfId="6388"/>
    <cellStyle name="20% - Акцент4 72 4 2" xfId="6389"/>
    <cellStyle name="20% - Акцент4 72 5" xfId="6390"/>
    <cellStyle name="20% - Акцент4 73" xfId="6391"/>
    <cellStyle name="20% - Акцент4 73 2" xfId="6392"/>
    <cellStyle name="20% - Акцент4 73 2 2" xfId="6393"/>
    <cellStyle name="20% - Акцент4 73 2 2 2" xfId="6394"/>
    <cellStyle name="20% - Акцент4 73 2 3" xfId="6395"/>
    <cellStyle name="20% - Акцент4 73 3" xfId="6396"/>
    <cellStyle name="20% - Акцент4 73 3 2" xfId="6397"/>
    <cellStyle name="20% - Акцент4 73 3 2 2" xfId="6398"/>
    <cellStyle name="20% - Акцент4 73 3 3" xfId="6399"/>
    <cellStyle name="20% - Акцент4 73 4" xfId="6400"/>
    <cellStyle name="20% - Акцент4 73 4 2" xfId="6401"/>
    <cellStyle name="20% - Акцент4 73 5" xfId="6402"/>
    <cellStyle name="20% - Акцент4 74" xfId="6403"/>
    <cellStyle name="20% - Акцент4 74 2" xfId="6404"/>
    <cellStyle name="20% - Акцент4 74 2 2" xfId="6405"/>
    <cellStyle name="20% - Акцент4 74 2 2 2" xfId="6406"/>
    <cellStyle name="20% - Акцент4 74 2 3" xfId="6407"/>
    <cellStyle name="20% - Акцент4 74 3" xfId="6408"/>
    <cellStyle name="20% - Акцент4 74 3 2" xfId="6409"/>
    <cellStyle name="20% - Акцент4 74 3 2 2" xfId="6410"/>
    <cellStyle name="20% - Акцент4 74 3 3" xfId="6411"/>
    <cellStyle name="20% - Акцент4 74 4" xfId="6412"/>
    <cellStyle name="20% - Акцент4 74 4 2" xfId="6413"/>
    <cellStyle name="20% - Акцент4 74 5" xfId="6414"/>
    <cellStyle name="20% - Акцент4 75" xfId="6415"/>
    <cellStyle name="20% - Акцент4 75 2" xfId="6416"/>
    <cellStyle name="20% - Акцент4 75 2 2" xfId="6417"/>
    <cellStyle name="20% - Акцент4 75 2 2 2" xfId="6418"/>
    <cellStyle name="20% - Акцент4 75 2 3" xfId="6419"/>
    <cellStyle name="20% - Акцент4 75 3" xfId="6420"/>
    <cellStyle name="20% - Акцент4 75 3 2" xfId="6421"/>
    <cellStyle name="20% - Акцент4 75 3 2 2" xfId="6422"/>
    <cellStyle name="20% - Акцент4 75 3 3" xfId="6423"/>
    <cellStyle name="20% - Акцент4 75 4" xfId="6424"/>
    <cellStyle name="20% - Акцент4 75 4 2" xfId="6425"/>
    <cellStyle name="20% - Акцент4 75 5" xfId="6426"/>
    <cellStyle name="20% - Акцент4 76" xfId="6427"/>
    <cellStyle name="20% - Акцент4 76 2" xfId="6428"/>
    <cellStyle name="20% - Акцент4 76 2 2" xfId="6429"/>
    <cellStyle name="20% - Акцент4 76 2 2 2" xfId="6430"/>
    <cellStyle name="20% - Акцент4 76 2 3" xfId="6431"/>
    <cellStyle name="20% - Акцент4 76 3" xfId="6432"/>
    <cellStyle name="20% - Акцент4 76 3 2" xfId="6433"/>
    <cellStyle name="20% - Акцент4 76 3 2 2" xfId="6434"/>
    <cellStyle name="20% - Акцент4 76 3 3" xfId="6435"/>
    <cellStyle name="20% - Акцент4 76 4" xfId="6436"/>
    <cellStyle name="20% - Акцент4 76 4 2" xfId="6437"/>
    <cellStyle name="20% - Акцент4 76 5" xfId="6438"/>
    <cellStyle name="20% - Акцент4 77" xfId="6439"/>
    <cellStyle name="20% - Акцент4 77 2" xfId="6440"/>
    <cellStyle name="20% - Акцент4 77 2 2" xfId="6441"/>
    <cellStyle name="20% - Акцент4 77 2 2 2" xfId="6442"/>
    <cellStyle name="20% - Акцент4 77 2 3" xfId="6443"/>
    <cellStyle name="20% - Акцент4 77 3" xfId="6444"/>
    <cellStyle name="20% - Акцент4 77 3 2" xfId="6445"/>
    <cellStyle name="20% - Акцент4 77 3 2 2" xfId="6446"/>
    <cellStyle name="20% - Акцент4 77 3 3" xfId="6447"/>
    <cellStyle name="20% - Акцент4 77 4" xfId="6448"/>
    <cellStyle name="20% - Акцент4 77 4 2" xfId="6449"/>
    <cellStyle name="20% - Акцент4 77 5" xfId="6450"/>
    <cellStyle name="20% - Акцент4 78" xfId="6451"/>
    <cellStyle name="20% - Акцент4 78 2" xfId="6452"/>
    <cellStyle name="20% - Акцент4 78 2 2" xfId="6453"/>
    <cellStyle name="20% - Акцент4 78 2 2 2" xfId="6454"/>
    <cellStyle name="20% - Акцент4 78 2 3" xfId="6455"/>
    <cellStyle name="20% - Акцент4 78 3" xfId="6456"/>
    <cellStyle name="20% - Акцент4 78 3 2" xfId="6457"/>
    <cellStyle name="20% - Акцент4 78 3 2 2" xfId="6458"/>
    <cellStyle name="20% - Акцент4 78 3 3" xfId="6459"/>
    <cellStyle name="20% - Акцент4 78 4" xfId="6460"/>
    <cellStyle name="20% - Акцент4 78 4 2" xfId="6461"/>
    <cellStyle name="20% - Акцент4 78 5" xfId="6462"/>
    <cellStyle name="20% - Акцент4 79" xfId="6463"/>
    <cellStyle name="20% - Акцент4 79 2" xfId="6464"/>
    <cellStyle name="20% - Акцент4 79 2 2" xfId="6465"/>
    <cellStyle name="20% - Акцент4 79 2 2 2" xfId="6466"/>
    <cellStyle name="20% - Акцент4 79 2 3" xfId="6467"/>
    <cellStyle name="20% - Акцент4 79 3" xfId="6468"/>
    <cellStyle name="20% - Акцент4 79 3 2" xfId="6469"/>
    <cellStyle name="20% - Акцент4 79 3 2 2" xfId="6470"/>
    <cellStyle name="20% - Акцент4 79 3 3" xfId="6471"/>
    <cellStyle name="20% - Акцент4 79 4" xfId="6472"/>
    <cellStyle name="20% - Акцент4 79 4 2" xfId="6473"/>
    <cellStyle name="20% - Акцент4 79 5" xfId="6474"/>
    <cellStyle name="20% - Акцент4 8" xfId="6475"/>
    <cellStyle name="20% - Акцент4 8 2" xfId="6476"/>
    <cellStyle name="20% - Акцент4 8 2 2" xfId="6477"/>
    <cellStyle name="20% - Акцент4 8 2 2 2" xfId="6478"/>
    <cellStyle name="20% - Акцент4 8 2 2 2 2" xfId="6479"/>
    <cellStyle name="20% - Акцент4 8 2 2 3" xfId="6480"/>
    <cellStyle name="20% - Акцент4 8 2 3" xfId="6481"/>
    <cellStyle name="20% - Акцент4 8 2 3 2" xfId="6482"/>
    <cellStyle name="20% - Акцент4 8 2 3 2 2" xfId="6483"/>
    <cellStyle name="20% - Акцент4 8 2 3 3" xfId="6484"/>
    <cellStyle name="20% - Акцент4 8 2 4" xfId="6485"/>
    <cellStyle name="20% - Акцент4 8 2 4 2" xfId="6486"/>
    <cellStyle name="20% - Акцент4 8 2 5" xfId="6487"/>
    <cellStyle name="20% - Акцент4 8 3" xfId="6488"/>
    <cellStyle name="20% - Акцент4 8 3 2" xfId="6489"/>
    <cellStyle name="20% - Акцент4 8 3 2 2" xfId="6490"/>
    <cellStyle name="20% - Акцент4 8 3 2 2 2" xfId="6491"/>
    <cellStyle name="20% - Акцент4 8 3 2 3" xfId="6492"/>
    <cellStyle name="20% - Акцент4 8 3 3" xfId="6493"/>
    <cellStyle name="20% - Акцент4 8 3 3 2" xfId="6494"/>
    <cellStyle name="20% - Акцент4 8 3 3 2 2" xfId="6495"/>
    <cellStyle name="20% - Акцент4 8 3 3 3" xfId="6496"/>
    <cellStyle name="20% - Акцент4 8 3 4" xfId="6497"/>
    <cellStyle name="20% - Акцент4 8 3 4 2" xfId="6498"/>
    <cellStyle name="20% - Акцент4 8 3 5" xfId="6499"/>
    <cellStyle name="20% - Акцент4 8 4" xfId="6500"/>
    <cellStyle name="20% - Акцент4 8 4 2" xfId="6501"/>
    <cellStyle name="20% - Акцент4 8 4 2 2" xfId="6502"/>
    <cellStyle name="20% - Акцент4 8 4 2 2 2" xfId="6503"/>
    <cellStyle name="20% - Акцент4 8 4 2 3" xfId="6504"/>
    <cellStyle name="20% - Акцент4 8 4 3" xfId="6505"/>
    <cellStyle name="20% - Акцент4 8 4 3 2" xfId="6506"/>
    <cellStyle name="20% - Акцент4 8 4 3 2 2" xfId="6507"/>
    <cellStyle name="20% - Акцент4 8 4 3 3" xfId="6508"/>
    <cellStyle name="20% - Акцент4 8 4 4" xfId="6509"/>
    <cellStyle name="20% - Акцент4 8 4 4 2" xfId="6510"/>
    <cellStyle name="20% - Акцент4 8 4 5" xfId="6511"/>
    <cellStyle name="20% - Акцент4 8 5" xfId="6512"/>
    <cellStyle name="20% - Акцент4 8 5 2" xfId="6513"/>
    <cellStyle name="20% - Акцент4 8 5 2 2" xfId="6514"/>
    <cellStyle name="20% - Акцент4 8 5 2 2 2" xfId="6515"/>
    <cellStyle name="20% - Акцент4 8 5 2 3" xfId="6516"/>
    <cellStyle name="20% - Акцент4 8 5 3" xfId="6517"/>
    <cellStyle name="20% - Акцент4 8 5 3 2" xfId="6518"/>
    <cellStyle name="20% - Акцент4 8 5 3 2 2" xfId="6519"/>
    <cellStyle name="20% - Акцент4 8 5 3 3" xfId="6520"/>
    <cellStyle name="20% - Акцент4 8 5 4" xfId="6521"/>
    <cellStyle name="20% - Акцент4 8 5 4 2" xfId="6522"/>
    <cellStyle name="20% - Акцент4 8 5 5" xfId="6523"/>
    <cellStyle name="20% - Акцент4 8 6" xfId="6524"/>
    <cellStyle name="20% - Акцент4 8 6 2" xfId="6525"/>
    <cellStyle name="20% - Акцент4 8 6 2 2" xfId="6526"/>
    <cellStyle name="20% - Акцент4 8 6 3" xfId="6527"/>
    <cellStyle name="20% - Акцент4 8 7" xfId="6528"/>
    <cellStyle name="20% - Акцент4 8 7 2" xfId="6529"/>
    <cellStyle name="20% - Акцент4 8 7 2 2" xfId="6530"/>
    <cellStyle name="20% - Акцент4 8 7 3" xfId="6531"/>
    <cellStyle name="20% - Акцент4 8 8" xfId="6532"/>
    <cellStyle name="20% - Акцент4 8 8 2" xfId="6533"/>
    <cellStyle name="20% - Акцент4 8 9" xfId="6534"/>
    <cellStyle name="20% - Акцент4 80" xfId="6535"/>
    <cellStyle name="20% - Акцент4 80 2" xfId="6536"/>
    <cellStyle name="20% - Акцент4 80 2 2" xfId="6537"/>
    <cellStyle name="20% - Акцент4 80 2 2 2" xfId="6538"/>
    <cellStyle name="20% - Акцент4 80 2 3" xfId="6539"/>
    <cellStyle name="20% - Акцент4 80 3" xfId="6540"/>
    <cellStyle name="20% - Акцент4 80 3 2" xfId="6541"/>
    <cellStyle name="20% - Акцент4 80 3 2 2" xfId="6542"/>
    <cellStyle name="20% - Акцент4 80 3 3" xfId="6543"/>
    <cellStyle name="20% - Акцент4 80 4" xfId="6544"/>
    <cellStyle name="20% - Акцент4 80 4 2" xfId="6545"/>
    <cellStyle name="20% - Акцент4 80 5" xfId="6546"/>
    <cellStyle name="20% - Акцент4 81" xfId="6547"/>
    <cellStyle name="20% - Акцент4 81 2" xfId="6548"/>
    <cellStyle name="20% - Акцент4 81 2 2" xfId="6549"/>
    <cellStyle name="20% - Акцент4 81 2 2 2" xfId="6550"/>
    <cellStyle name="20% - Акцент4 81 2 3" xfId="6551"/>
    <cellStyle name="20% - Акцент4 81 3" xfId="6552"/>
    <cellStyle name="20% - Акцент4 81 3 2" xfId="6553"/>
    <cellStyle name="20% - Акцент4 81 3 2 2" xfId="6554"/>
    <cellStyle name="20% - Акцент4 81 3 3" xfId="6555"/>
    <cellStyle name="20% - Акцент4 81 4" xfId="6556"/>
    <cellStyle name="20% - Акцент4 81 4 2" xfId="6557"/>
    <cellStyle name="20% - Акцент4 81 5" xfId="6558"/>
    <cellStyle name="20% - Акцент4 82" xfId="6559"/>
    <cellStyle name="20% - Акцент4 82 2" xfId="6560"/>
    <cellStyle name="20% - Акцент4 82 2 2" xfId="6561"/>
    <cellStyle name="20% - Акцент4 82 2 2 2" xfId="6562"/>
    <cellStyle name="20% - Акцент4 82 2 3" xfId="6563"/>
    <cellStyle name="20% - Акцент4 82 3" xfId="6564"/>
    <cellStyle name="20% - Акцент4 82 3 2" xfId="6565"/>
    <cellStyle name="20% - Акцент4 82 3 2 2" xfId="6566"/>
    <cellStyle name="20% - Акцент4 82 3 3" xfId="6567"/>
    <cellStyle name="20% - Акцент4 82 4" xfId="6568"/>
    <cellStyle name="20% - Акцент4 82 4 2" xfId="6569"/>
    <cellStyle name="20% - Акцент4 82 5" xfId="6570"/>
    <cellStyle name="20% - Акцент4 83" xfId="6571"/>
    <cellStyle name="20% - Акцент4 83 2" xfId="6572"/>
    <cellStyle name="20% - Акцент4 83 2 2" xfId="6573"/>
    <cellStyle name="20% - Акцент4 83 2 2 2" xfId="6574"/>
    <cellStyle name="20% - Акцент4 83 2 3" xfId="6575"/>
    <cellStyle name="20% - Акцент4 83 3" xfId="6576"/>
    <cellStyle name="20% - Акцент4 83 3 2" xfId="6577"/>
    <cellStyle name="20% - Акцент4 83 3 2 2" xfId="6578"/>
    <cellStyle name="20% - Акцент4 83 3 3" xfId="6579"/>
    <cellStyle name="20% - Акцент4 83 4" xfId="6580"/>
    <cellStyle name="20% - Акцент4 83 4 2" xfId="6581"/>
    <cellStyle name="20% - Акцент4 83 5" xfId="6582"/>
    <cellStyle name="20% - Акцент4 84" xfId="6583"/>
    <cellStyle name="20% - Акцент4 84 2" xfId="6584"/>
    <cellStyle name="20% - Акцент4 84 2 2" xfId="6585"/>
    <cellStyle name="20% - Акцент4 84 2 2 2" xfId="6586"/>
    <cellStyle name="20% - Акцент4 84 2 3" xfId="6587"/>
    <cellStyle name="20% - Акцент4 84 3" xfId="6588"/>
    <cellStyle name="20% - Акцент4 84 3 2" xfId="6589"/>
    <cellStyle name="20% - Акцент4 84 3 2 2" xfId="6590"/>
    <cellStyle name="20% - Акцент4 84 3 3" xfId="6591"/>
    <cellStyle name="20% - Акцент4 84 4" xfId="6592"/>
    <cellStyle name="20% - Акцент4 84 4 2" xfId="6593"/>
    <cellStyle name="20% - Акцент4 84 5" xfId="6594"/>
    <cellStyle name="20% - Акцент4 85" xfId="6595"/>
    <cellStyle name="20% - Акцент4 85 2" xfId="6596"/>
    <cellStyle name="20% - Акцент4 85 2 2" xfId="6597"/>
    <cellStyle name="20% - Акцент4 85 2 2 2" xfId="6598"/>
    <cellStyle name="20% - Акцент4 85 2 3" xfId="6599"/>
    <cellStyle name="20% - Акцент4 85 3" xfId="6600"/>
    <cellStyle name="20% - Акцент4 85 3 2" xfId="6601"/>
    <cellStyle name="20% - Акцент4 85 3 2 2" xfId="6602"/>
    <cellStyle name="20% - Акцент4 85 3 3" xfId="6603"/>
    <cellStyle name="20% - Акцент4 85 4" xfId="6604"/>
    <cellStyle name="20% - Акцент4 85 4 2" xfId="6605"/>
    <cellStyle name="20% - Акцент4 85 5" xfId="6606"/>
    <cellStyle name="20% - Акцент4 86" xfId="6607"/>
    <cellStyle name="20% - Акцент4 86 2" xfId="6608"/>
    <cellStyle name="20% - Акцент4 86 2 2" xfId="6609"/>
    <cellStyle name="20% - Акцент4 86 2 2 2" xfId="6610"/>
    <cellStyle name="20% - Акцент4 86 2 3" xfId="6611"/>
    <cellStyle name="20% - Акцент4 86 3" xfId="6612"/>
    <cellStyle name="20% - Акцент4 86 3 2" xfId="6613"/>
    <cellStyle name="20% - Акцент4 86 3 2 2" xfId="6614"/>
    <cellStyle name="20% - Акцент4 86 3 3" xfId="6615"/>
    <cellStyle name="20% - Акцент4 86 4" xfId="6616"/>
    <cellStyle name="20% - Акцент4 86 4 2" xfId="6617"/>
    <cellStyle name="20% - Акцент4 86 5" xfId="6618"/>
    <cellStyle name="20% - Акцент4 87" xfId="6619"/>
    <cellStyle name="20% - Акцент4 87 2" xfId="6620"/>
    <cellStyle name="20% - Акцент4 87 2 2" xfId="6621"/>
    <cellStyle name="20% - Акцент4 87 2 2 2" xfId="6622"/>
    <cellStyle name="20% - Акцент4 87 2 3" xfId="6623"/>
    <cellStyle name="20% - Акцент4 87 3" xfId="6624"/>
    <cellStyle name="20% - Акцент4 87 3 2" xfId="6625"/>
    <cellStyle name="20% - Акцент4 87 3 2 2" xfId="6626"/>
    <cellStyle name="20% - Акцент4 87 3 3" xfId="6627"/>
    <cellStyle name="20% - Акцент4 87 4" xfId="6628"/>
    <cellStyle name="20% - Акцент4 87 4 2" xfId="6629"/>
    <cellStyle name="20% - Акцент4 87 5" xfId="6630"/>
    <cellStyle name="20% - Акцент4 88" xfId="6631"/>
    <cellStyle name="20% - Акцент4 88 2" xfId="6632"/>
    <cellStyle name="20% - Акцент4 88 2 2" xfId="6633"/>
    <cellStyle name="20% - Акцент4 88 3" xfId="6634"/>
    <cellStyle name="20% - Акцент4 89" xfId="6635"/>
    <cellStyle name="20% - Акцент4 89 2" xfId="6636"/>
    <cellStyle name="20% - Акцент4 89 2 2" xfId="6637"/>
    <cellStyle name="20% - Акцент4 89 3" xfId="6638"/>
    <cellStyle name="20% - Акцент4 9" xfId="6639"/>
    <cellStyle name="20% - Акцент4 9 2" xfId="6640"/>
    <cellStyle name="20% - Акцент4 9 2 2" xfId="6641"/>
    <cellStyle name="20% - Акцент4 9 2 2 2" xfId="6642"/>
    <cellStyle name="20% - Акцент4 9 2 2 2 2" xfId="6643"/>
    <cellStyle name="20% - Акцент4 9 2 2 3" xfId="6644"/>
    <cellStyle name="20% - Акцент4 9 2 3" xfId="6645"/>
    <cellStyle name="20% - Акцент4 9 2 3 2" xfId="6646"/>
    <cellStyle name="20% - Акцент4 9 2 3 2 2" xfId="6647"/>
    <cellStyle name="20% - Акцент4 9 2 3 3" xfId="6648"/>
    <cellStyle name="20% - Акцент4 9 2 4" xfId="6649"/>
    <cellStyle name="20% - Акцент4 9 2 4 2" xfId="6650"/>
    <cellStyle name="20% - Акцент4 9 2 5" xfId="6651"/>
    <cellStyle name="20% - Акцент4 9 3" xfId="6652"/>
    <cellStyle name="20% - Акцент4 9 3 2" xfId="6653"/>
    <cellStyle name="20% - Акцент4 9 3 2 2" xfId="6654"/>
    <cellStyle name="20% - Акцент4 9 3 2 2 2" xfId="6655"/>
    <cellStyle name="20% - Акцент4 9 3 2 3" xfId="6656"/>
    <cellStyle name="20% - Акцент4 9 3 3" xfId="6657"/>
    <cellStyle name="20% - Акцент4 9 3 3 2" xfId="6658"/>
    <cellStyle name="20% - Акцент4 9 3 3 2 2" xfId="6659"/>
    <cellStyle name="20% - Акцент4 9 3 3 3" xfId="6660"/>
    <cellStyle name="20% - Акцент4 9 3 4" xfId="6661"/>
    <cellStyle name="20% - Акцент4 9 3 4 2" xfId="6662"/>
    <cellStyle name="20% - Акцент4 9 3 5" xfId="6663"/>
    <cellStyle name="20% - Акцент4 9 4" xfId="6664"/>
    <cellStyle name="20% - Акцент4 9 4 2" xfId="6665"/>
    <cellStyle name="20% - Акцент4 9 4 2 2" xfId="6666"/>
    <cellStyle name="20% - Акцент4 9 4 2 2 2" xfId="6667"/>
    <cellStyle name="20% - Акцент4 9 4 2 3" xfId="6668"/>
    <cellStyle name="20% - Акцент4 9 4 3" xfId="6669"/>
    <cellStyle name="20% - Акцент4 9 4 3 2" xfId="6670"/>
    <cellStyle name="20% - Акцент4 9 4 3 2 2" xfId="6671"/>
    <cellStyle name="20% - Акцент4 9 4 3 3" xfId="6672"/>
    <cellStyle name="20% - Акцент4 9 4 4" xfId="6673"/>
    <cellStyle name="20% - Акцент4 9 4 4 2" xfId="6674"/>
    <cellStyle name="20% - Акцент4 9 4 5" xfId="6675"/>
    <cellStyle name="20% - Акцент4 9 5" xfId="6676"/>
    <cellStyle name="20% - Акцент4 9 5 2" xfId="6677"/>
    <cellStyle name="20% - Акцент4 9 5 2 2" xfId="6678"/>
    <cellStyle name="20% - Акцент4 9 5 2 2 2" xfId="6679"/>
    <cellStyle name="20% - Акцент4 9 5 2 3" xfId="6680"/>
    <cellStyle name="20% - Акцент4 9 5 3" xfId="6681"/>
    <cellStyle name="20% - Акцент4 9 5 3 2" xfId="6682"/>
    <cellStyle name="20% - Акцент4 9 5 3 2 2" xfId="6683"/>
    <cellStyle name="20% - Акцент4 9 5 3 3" xfId="6684"/>
    <cellStyle name="20% - Акцент4 9 5 4" xfId="6685"/>
    <cellStyle name="20% - Акцент4 9 5 4 2" xfId="6686"/>
    <cellStyle name="20% - Акцент4 9 5 5" xfId="6687"/>
    <cellStyle name="20% - Акцент4 9 6" xfId="6688"/>
    <cellStyle name="20% - Акцент4 9 6 2" xfId="6689"/>
    <cellStyle name="20% - Акцент4 9 6 2 2" xfId="6690"/>
    <cellStyle name="20% - Акцент4 9 6 3" xfId="6691"/>
    <cellStyle name="20% - Акцент4 9 7" xfId="6692"/>
    <cellStyle name="20% - Акцент4 9 7 2" xfId="6693"/>
    <cellStyle name="20% - Акцент4 9 7 2 2" xfId="6694"/>
    <cellStyle name="20% - Акцент4 9 7 3" xfId="6695"/>
    <cellStyle name="20% - Акцент4 9 8" xfId="6696"/>
    <cellStyle name="20% - Акцент4 9 8 2" xfId="6697"/>
    <cellStyle name="20% - Акцент4 9 9" xfId="6698"/>
    <cellStyle name="20% - Акцент4 90" xfId="6699"/>
    <cellStyle name="20% - Акцент4 90 2" xfId="6700"/>
    <cellStyle name="20% - Акцент4 90 2 2" xfId="6701"/>
    <cellStyle name="20% - Акцент4 90 3" xfId="6702"/>
    <cellStyle name="20% - Акцент4 91" xfId="6703"/>
    <cellStyle name="20% - Акцент4 91 2" xfId="6704"/>
    <cellStyle name="20% - Акцент4 91 2 2" xfId="6705"/>
    <cellStyle name="20% - Акцент4 91 3" xfId="6706"/>
    <cellStyle name="20% - Акцент4 92" xfId="6707"/>
    <cellStyle name="20% - Акцент4 92 2" xfId="6708"/>
    <cellStyle name="20% - Акцент4 92 2 2" xfId="6709"/>
    <cellStyle name="20% - Акцент4 92 3" xfId="6710"/>
    <cellStyle name="20% - Акцент4 93" xfId="6711"/>
    <cellStyle name="20% - Акцент4 93 2" xfId="6712"/>
    <cellStyle name="20% - Акцент4 93 2 2" xfId="6713"/>
    <cellStyle name="20% - Акцент4 93 3" xfId="6714"/>
    <cellStyle name="20% - Акцент4 94" xfId="6715"/>
    <cellStyle name="20% - Акцент4 94 2" xfId="6716"/>
    <cellStyle name="20% - Акцент4 94 2 2" xfId="6717"/>
    <cellStyle name="20% - Акцент4 94 3" xfId="6718"/>
    <cellStyle name="20% - Акцент4 95" xfId="6719"/>
    <cellStyle name="20% - Акцент4 95 2" xfId="6720"/>
    <cellStyle name="20% - Акцент4 95 2 2" xfId="6721"/>
    <cellStyle name="20% - Акцент4 95 3" xfId="6722"/>
    <cellStyle name="20% - Акцент4 96" xfId="6723"/>
    <cellStyle name="20% - Акцент4 96 2" xfId="6724"/>
    <cellStyle name="20% - Акцент4 96 2 2" xfId="6725"/>
    <cellStyle name="20% - Акцент4 96 3" xfId="6726"/>
    <cellStyle name="20% - Акцент4 97" xfId="6727"/>
    <cellStyle name="20% - Акцент4 97 2" xfId="6728"/>
    <cellStyle name="20% - Акцент4 97 2 2" xfId="6729"/>
    <cellStyle name="20% - Акцент4 97 3" xfId="6730"/>
    <cellStyle name="20% - Акцент4 98" xfId="6731"/>
    <cellStyle name="20% - Акцент4 98 2" xfId="6732"/>
    <cellStyle name="20% - Акцент4 98 2 2" xfId="6733"/>
    <cellStyle name="20% - Акцент4 98 3" xfId="6734"/>
    <cellStyle name="20% - Акцент4 99" xfId="6735"/>
    <cellStyle name="20% - Акцент4 99 2" xfId="6736"/>
    <cellStyle name="20% - Акцент4 99 2 2" xfId="6737"/>
    <cellStyle name="20% - Акцент4 99 3" xfId="6738"/>
    <cellStyle name="20% - Акцент5" xfId="6739" builtinId="46" customBuiltin="1"/>
    <cellStyle name="20% - Акцент5 10" xfId="6740"/>
    <cellStyle name="20% - Акцент5 10 2" xfId="6741"/>
    <cellStyle name="20% - Акцент5 10 2 2" xfId="6742"/>
    <cellStyle name="20% - Акцент5 10 2 2 2" xfId="6743"/>
    <cellStyle name="20% - Акцент5 10 2 3" xfId="6744"/>
    <cellStyle name="20% - Акцент5 10 3" xfId="6745"/>
    <cellStyle name="20% - Акцент5 10 3 2" xfId="6746"/>
    <cellStyle name="20% - Акцент5 10 3 2 2" xfId="6747"/>
    <cellStyle name="20% - Акцент5 10 3 3" xfId="6748"/>
    <cellStyle name="20% - Акцент5 10 4" xfId="6749"/>
    <cellStyle name="20% - Акцент5 10 4 2" xfId="6750"/>
    <cellStyle name="20% - Акцент5 10 5" xfId="6751"/>
    <cellStyle name="20% - Акцент5 100" xfId="6752"/>
    <cellStyle name="20% - Акцент5 100 2" xfId="6753"/>
    <cellStyle name="20% - Акцент5 100 2 2" xfId="6754"/>
    <cellStyle name="20% - Акцент5 100 3" xfId="6755"/>
    <cellStyle name="20% - Акцент5 101" xfId="6756"/>
    <cellStyle name="20% - Акцент5 101 2" xfId="6757"/>
    <cellStyle name="20% - Акцент5 101 2 2" xfId="6758"/>
    <cellStyle name="20% - Акцент5 101 3" xfId="6759"/>
    <cellStyle name="20% - Акцент5 102" xfId="6760"/>
    <cellStyle name="20% - Акцент5 102 2" xfId="6761"/>
    <cellStyle name="20% - Акцент5 102 2 2" xfId="6762"/>
    <cellStyle name="20% - Акцент5 102 3" xfId="6763"/>
    <cellStyle name="20% - Акцент5 103" xfId="6764"/>
    <cellStyle name="20% - Акцент5 103 2" xfId="6765"/>
    <cellStyle name="20% - Акцент5 103 2 2" xfId="6766"/>
    <cellStyle name="20% - Акцент5 103 3" xfId="6767"/>
    <cellStyle name="20% - Акцент5 104" xfId="6768"/>
    <cellStyle name="20% - Акцент5 104 2" xfId="6769"/>
    <cellStyle name="20% - Акцент5 104 2 2" xfId="6770"/>
    <cellStyle name="20% - Акцент5 104 3" xfId="6771"/>
    <cellStyle name="20% - Акцент5 105" xfId="6772"/>
    <cellStyle name="20% - Акцент5 105 2" xfId="6773"/>
    <cellStyle name="20% - Акцент5 105 2 2" xfId="6774"/>
    <cellStyle name="20% - Акцент5 105 3" xfId="6775"/>
    <cellStyle name="20% - Акцент5 106" xfId="6776"/>
    <cellStyle name="20% - Акцент5 106 2" xfId="6777"/>
    <cellStyle name="20% - Акцент5 106 2 2" xfId="6778"/>
    <cellStyle name="20% - Акцент5 106 3" xfId="6779"/>
    <cellStyle name="20% - Акцент5 107" xfId="6780"/>
    <cellStyle name="20% - Акцент5 107 2" xfId="6781"/>
    <cellStyle name="20% - Акцент5 107 2 2" xfId="6782"/>
    <cellStyle name="20% - Акцент5 107 3" xfId="6783"/>
    <cellStyle name="20% - Акцент5 108" xfId="6784"/>
    <cellStyle name="20% - Акцент5 108 2" xfId="6785"/>
    <cellStyle name="20% - Акцент5 108 2 2" xfId="6786"/>
    <cellStyle name="20% - Акцент5 108 3" xfId="6787"/>
    <cellStyle name="20% - Акцент5 109" xfId="6788"/>
    <cellStyle name="20% - Акцент5 109 2" xfId="6789"/>
    <cellStyle name="20% - Акцент5 109 2 2" xfId="6790"/>
    <cellStyle name="20% - Акцент5 109 3" xfId="6791"/>
    <cellStyle name="20% - Акцент5 11" xfId="6792"/>
    <cellStyle name="20% - Акцент5 11 2" xfId="6793"/>
    <cellStyle name="20% - Акцент5 11 2 2" xfId="6794"/>
    <cellStyle name="20% - Акцент5 11 2 2 2" xfId="6795"/>
    <cellStyle name="20% - Акцент5 11 2 3" xfId="6796"/>
    <cellStyle name="20% - Акцент5 11 3" xfId="6797"/>
    <cellStyle name="20% - Акцент5 11 3 2" xfId="6798"/>
    <cellStyle name="20% - Акцент5 11 3 2 2" xfId="6799"/>
    <cellStyle name="20% - Акцент5 11 3 3" xfId="6800"/>
    <cellStyle name="20% - Акцент5 11 4" xfId="6801"/>
    <cellStyle name="20% - Акцент5 11 4 2" xfId="6802"/>
    <cellStyle name="20% - Акцент5 11 5" xfId="6803"/>
    <cellStyle name="20% - Акцент5 110" xfId="6804"/>
    <cellStyle name="20% - Акцент5 110 2" xfId="6805"/>
    <cellStyle name="20% - Акцент5 110 2 2" xfId="6806"/>
    <cellStyle name="20% - Акцент5 110 3" xfId="6807"/>
    <cellStyle name="20% - Акцент5 111" xfId="6808"/>
    <cellStyle name="20% - Акцент5 111 2" xfId="6809"/>
    <cellStyle name="20% - Акцент5 111 2 2" xfId="6810"/>
    <cellStyle name="20% - Акцент5 111 3" xfId="6811"/>
    <cellStyle name="20% - Акцент5 112" xfId="6812"/>
    <cellStyle name="20% - Акцент5 112 2" xfId="6813"/>
    <cellStyle name="20% - Акцент5 112 2 2" xfId="6814"/>
    <cellStyle name="20% - Акцент5 112 3" xfId="6815"/>
    <cellStyle name="20% - Акцент5 113" xfId="6816"/>
    <cellStyle name="20% - Акцент5 113 2" xfId="6817"/>
    <cellStyle name="20% - Акцент5 113 2 2" xfId="6818"/>
    <cellStyle name="20% - Акцент5 113 3" xfId="6819"/>
    <cellStyle name="20% - Акцент5 114" xfId="6820"/>
    <cellStyle name="20% - Акцент5 114 2" xfId="6821"/>
    <cellStyle name="20% - Акцент5 114 2 2" xfId="6822"/>
    <cellStyle name="20% - Акцент5 114 3" xfId="6823"/>
    <cellStyle name="20% - Акцент5 115" xfId="6824"/>
    <cellStyle name="20% - Акцент5 115 2" xfId="6825"/>
    <cellStyle name="20% - Акцент5 115 2 2" xfId="6826"/>
    <cellStyle name="20% - Акцент5 115 3" xfId="6827"/>
    <cellStyle name="20% - Акцент5 116" xfId="6828"/>
    <cellStyle name="20% - Акцент5 116 2" xfId="6829"/>
    <cellStyle name="20% - Акцент5 116 2 2" xfId="6830"/>
    <cellStyle name="20% - Акцент5 116 3" xfId="6831"/>
    <cellStyle name="20% - Акцент5 117" xfId="6832"/>
    <cellStyle name="20% - Акцент5 117 2" xfId="6833"/>
    <cellStyle name="20% - Акцент5 117 2 2" xfId="6834"/>
    <cellStyle name="20% - Акцент5 117 3" xfId="6835"/>
    <cellStyle name="20% - Акцент5 118" xfId="6836"/>
    <cellStyle name="20% - Акцент5 118 2" xfId="6837"/>
    <cellStyle name="20% - Акцент5 118 2 2" xfId="6838"/>
    <cellStyle name="20% - Акцент5 118 3" xfId="6839"/>
    <cellStyle name="20% - Акцент5 119" xfId="6840"/>
    <cellStyle name="20% - Акцент5 119 2" xfId="6841"/>
    <cellStyle name="20% - Акцент5 119 2 2" xfId="6842"/>
    <cellStyle name="20% - Акцент5 119 3" xfId="6843"/>
    <cellStyle name="20% - Акцент5 12" xfId="6844"/>
    <cellStyle name="20% - Акцент5 12 2" xfId="6845"/>
    <cellStyle name="20% - Акцент5 12 2 2" xfId="6846"/>
    <cellStyle name="20% - Акцент5 12 2 2 2" xfId="6847"/>
    <cellStyle name="20% - Акцент5 12 2 3" xfId="6848"/>
    <cellStyle name="20% - Акцент5 12 3" xfId="6849"/>
    <cellStyle name="20% - Акцент5 12 3 2" xfId="6850"/>
    <cellStyle name="20% - Акцент5 12 3 2 2" xfId="6851"/>
    <cellStyle name="20% - Акцент5 12 3 3" xfId="6852"/>
    <cellStyle name="20% - Акцент5 12 4" xfId="6853"/>
    <cellStyle name="20% - Акцент5 12 4 2" xfId="6854"/>
    <cellStyle name="20% - Акцент5 12 5" xfId="6855"/>
    <cellStyle name="20% - Акцент5 120" xfId="6856"/>
    <cellStyle name="20% - Акцент5 120 2" xfId="6857"/>
    <cellStyle name="20% - Акцент5 120 2 2" xfId="6858"/>
    <cellStyle name="20% - Акцент5 120 3" xfId="6859"/>
    <cellStyle name="20% - Акцент5 121" xfId="6860"/>
    <cellStyle name="20% - Акцент5 121 2" xfId="6861"/>
    <cellStyle name="20% - Акцент5 121 2 2" xfId="6862"/>
    <cellStyle name="20% - Акцент5 121 3" xfId="6863"/>
    <cellStyle name="20% - Акцент5 122" xfId="6864"/>
    <cellStyle name="20% - Акцент5 122 2" xfId="6865"/>
    <cellStyle name="20% - Акцент5 122 2 2" xfId="6866"/>
    <cellStyle name="20% - Акцент5 122 3" xfId="6867"/>
    <cellStyle name="20% - Акцент5 123" xfId="6868"/>
    <cellStyle name="20% - Акцент5 123 2" xfId="6869"/>
    <cellStyle name="20% - Акцент5 123 2 2" xfId="6870"/>
    <cellStyle name="20% - Акцент5 123 3" xfId="6871"/>
    <cellStyle name="20% - Акцент5 124" xfId="6872"/>
    <cellStyle name="20% - Акцент5 124 2" xfId="6873"/>
    <cellStyle name="20% - Акцент5 124 2 2" xfId="6874"/>
    <cellStyle name="20% - Акцент5 124 3" xfId="6875"/>
    <cellStyle name="20% - Акцент5 125" xfId="6876"/>
    <cellStyle name="20% - Акцент5 125 2" xfId="6877"/>
    <cellStyle name="20% - Акцент5 125 2 2" xfId="6878"/>
    <cellStyle name="20% - Акцент5 125 3" xfId="6879"/>
    <cellStyle name="20% - Акцент5 126" xfId="6880"/>
    <cellStyle name="20% - Акцент5 126 2" xfId="6881"/>
    <cellStyle name="20% - Акцент5 126 2 2" xfId="6882"/>
    <cellStyle name="20% - Акцент5 126 3" xfId="6883"/>
    <cellStyle name="20% - Акцент5 127" xfId="6884"/>
    <cellStyle name="20% - Акцент5 127 2" xfId="6885"/>
    <cellStyle name="20% - Акцент5 127 2 2" xfId="6886"/>
    <cellStyle name="20% - Акцент5 127 3" xfId="6887"/>
    <cellStyle name="20% - Акцент5 128" xfId="6888"/>
    <cellStyle name="20% - Акцент5 128 2" xfId="6889"/>
    <cellStyle name="20% - Акцент5 128 2 2" xfId="6890"/>
    <cellStyle name="20% - Акцент5 128 3" xfId="6891"/>
    <cellStyle name="20% - Акцент5 129" xfId="6892"/>
    <cellStyle name="20% - Акцент5 129 2" xfId="6893"/>
    <cellStyle name="20% - Акцент5 129 2 2" xfId="6894"/>
    <cellStyle name="20% - Акцент5 129 3" xfId="6895"/>
    <cellStyle name="20% - Акцент5 13" xfId="6896"/>
    <cellStyle name="20% - Акцент5 13 2" xfId="6897"/>
    <cellStyle name="20% - Акцент5 13 2 2" xfId="6898"/>
    <cellStyle name="20% - Акцент5 13 2 2 2" xfId="6899"/>
    <cellStyle name="20% - Акцент5 13 2 3" xfId="6900"/>
    <cellStyle name="20% - Акцент5 13 3" xfId="6901"/>
    <cellStyle name="20% - Акцент5 13 3 2" xfId="6902"/>
    <cellStyle name="20% - Акцент5 13 3 2 2" xfId="6903"/>
    <cellStyle name="20% - Акцент5 13 3 3" xfId="6904"/>
    <cellStyle name="20% - Акцент5 13 4" xfId="6905"/>
    <cellStyle name="20% - Акцент5 13 4 2" xfId="6906"/>
    <cellStyle name="20% - Акцент5 13 5" xfId="6907"/>
    <cellStyle name="20% - Акцент5 130" xfId="6908"/>
    <cellStyle name="20% - Акцент5 130 2" xfId="6909"/>
    <cellStyle name="20% - Акцент5 130 2 2" xfId="6910"/>
    <cellStyle name="20% - Акцент5 130 3" xfId="6911"/>
    <cellStyle name="20% - Акцент5 131" xfId="6912"/>
    <cellStyle name="20% - Акцент5 131 2" xfId="6913"/>
    <cellStyle name="20% - Акцент5 131 2 2" xfId="6914"/>
    <cellStyle name="20% - Акцент5 131 3" xfId="6915"/>
    <cellStyle name="20% - Акцент5 132" xfId="6916"/>
    <cellStyle name="20% - Акцент5 132 2" xfId="6917"/>
    <cellStyle name="20% - Акцент5 132 2 2" xfId="6918"/>
    <cellStyle name="20% - Акцент5 132 3" xfId="6919"/>
    <cellStyle name="20% - Акцент5 133" xfId="6920"/>
    <cellStyle name="20% - Акцент5 133 2" xfId="6921"/>
    <cellStyle name="20% - Акцент5 133 2 2" xfId="6922"/>
    <cellStyle name="20% - Акцент5 133 3" xfId="6923"/>
    <cellStyle name="20% - Акцент5 134" xfId="6924"/>
    <cellStyle name="20% - Акцент5 134 2" xfId="6925"/>
    <cellStyle name="20% - Акцент5 134 2 2" xfId="6926"/>
    <cellStyle name="20% - Акцент5 134 3" xfId="6927"/>
    <cellStyle name="20% - Акцент5 135" xfId="6928"/>
    <cellStyle name="20% - Акцент5 135 2" xfId="6929"/>
    <cellStyle name="20% - Акцент5 135 2 2" xfId="6930"/>
    <cellStyle name="20% - Акцент5 135 3" xfId="6931"/>
    <cellStyle name="20% - Акцент5 136" xfId="6932"/>
    <cellStyle name="20% - Акцент5 136 2" xfId="6933"/>
    <cellStyle name="20% - Акцент5 136 2 2" xfId="6934"/>
    <cellStyle name="20% - Акцент5 136 3" xfId="6935"/>
    <cellStyle name="20% - Акцент5 137" xfId="6936"/>
    <cellStyle name="20% - Акцент5 138" xfId="6937"/>
    <cellStyle name="20% - Акцент5 14" xfId="6938"/>
    <cellStyle name="20% - Акцент5 14 2" xfId="6939"/>
    <cellStyle name="20% - Акцент5 14 2 2" xfId="6940"/>
    <cellStyle name="20% - Акцент5 14 2 2 2" xfId="6941"/>
    <cellStyle name="20% - Акцент5 14 2 3" xfId="6942"/>
    <cellStyle name="20% - Акцент5 14 3" xfId="6943"/>
    <cellStyle name="20% - Акцент5 14 3 2" xfId="6944"/>
    <cellStyle name="20% - Акцент5 14 3 2 2" xfId="6945"/>
    <cellStyle name="20% - Акцент5 14 3 3" xfId="6946"/>
    <cellStyle name="20% - Акцент5 14 4" xfId="6947"/>
    <cellStyle name="20% - Акцент5 14 4 2" xfId="6948"/>
    <cellStyle name="20% - Акцент5 14 5" xfId="6949"/>
    <cellStyle name="20% - Акцент5 15" xfId="6950"/>
    <cellStyle name="20% - Акцент5 15 2" xfId="6951"/>
    <cellStyle name="20% - Акцент5 15 2 2" xfId="6952"/>
    <cellStyle name="20% - Акцент5 15 2 2 2" xfId="6953"/>
    <cellStyle name="20% - Акцент5 15 2 3" xfId="6954"/>
    <cellStyle name="20% - Акцент5 15 3" xfId="6955"/>
    <cellStyle name="20% - Акцент5 15 3 2" xfId="6956"/>
    <cellStyle name="20% - Акцент5 15 3 2 2" xfId="6957"/>
    <cellStyle name="20% - Акцент5 15 3 3" xfId="6958"/>
    <cellStyle name="20% - Акцент5 15 4" xfId="6959"/>
    <cellStyle name="20% - Акцент5 15 4 2" xfId="6960"/>
    <cellStyle name="20% - Акцент5 15 5" xfId="6961"/>
    <cellStyle name="20% - Акцент5 16" xfId="6962"/>
    <cellStyle name="20% - Акцент5 16 2" xfId="6963"/>
    <cellStyle name="20% - Акцент5 16 2 2" xfId="6964"/>
    <cellStyle name="20% - Акцент5 16 2 2 2" xfId="6965"/>
    <cellStyle name="20% - Акцент5 16 2 3" xfId="6966"/>
    <cellStyle name="20% - Акцент5 16 3" xfId="6967"/>
    <cellStyle name="20% - Акцент5 16 3 2" xfId="6968"/>
    <cellStyle name="20% - Акцент5 16 3 2 2" xfId="6969"/>
    <cellStyle name="20% - Акцент5 16 3 3" xfId="6970"/>
    <cellStyle name="20% - Акцент5 16 4" xfId="6971"/>
    <cellStyle name="20% - Акцент5 16 4 2" xfId="6972"/>
    <cellStyle name="20% - Акцент5 16 5" xfId="6973"/>
    <cellStyle name="20% - Акцент5 17" xfId="6974"/>
    <cellStyle name="20% - Акцент5 17 2" xfId="6975"/>
    <cellStyle name="20% - Акцент5 17 2 2" xfId="6976"/>
    <cellStyle name="20% - Акцент5 17 2 2 2" xfId="6977"/>
    <cellStyle name="20% - Акцент5 17 2 3" xfId="6978"/>
    <cellStyle name="20% - Акцент5 17 3" xfId="6979"/>
    <cellStyle name="20% - Акцент5 17 3 2" xfId="6980"/>
    <cellStyle name="20% - Акцент5 17 3 2 2" xfId="6981"/>
    <cellStyle name="20% - Акцент5 17 3 3" xfId="6982"/>
    <cellStyle name="20% - Акцент5 17 4" xfId="6983"/>
    <cellStyle name="20% - Акцент5 17 4 2" xfId="6984"/>
    <cellStyle name="20% - Акцент5 17 5" xfId="6985"/>
    <cellStyle name="20% - Акцент5 18" xfId="6986"/>
    <cellStyle name="20% - Акцент5 18 2" xfId="6987"/>
    <cellStyle name="20% - Акцент5 18 2 2" xfId="6988"/>
    <cellStyle name="20% - Акцент5 18 2 2 2" xfId="6989"/>
    <cellStyle name="20% - Акцент5 18 2 3" xfId="6990"/>
    <cellStyle name="20% - Акцент5 18 3" xfId="6991"/>
    <cellStyle name="20% - Акцент5 18 3 2" xfId="6992"/>
    <cellStyle name="20% - Акцент5 18 3 2 2" xfId="6993"/>
    <cellStyle name="20% - Акцент5 18 3 3" xfId="6994"/>
    <cellStyle name="20% - Акцент5 18 4" xfId="6995"/>
    <cellStyle name="20% - Акцент5 18 4 2" xfId="6996"/>
    <cellStyle name="20% - Акцент5 18 5" xfId="6997"/>
    <cellStyle name="20% - Акцент5 19" xfId="6998"/>
    <cellStyle name="20% - Акцент5 19 2" xfId="6999"/>
    <cellStyle name="20% - Акцент5 19 2 2" xfId="7000"/>
    <cellStyle name="20% - Акцент5 19 2 2 2" xfId="7001"/>
    <cellStyle name="20% - Акцент5 19 2 3" xfId="7002"/>
    <cellStyle name="20% - Акцент5 19 3" xfId="7003"/>
    <cellStyle name="20% - Акцент5 19 3 2" xfId="7004"/>
    <cellStyle name="20% - Акцент5 19 3 2 2" xfId="7005"/>
    <cellStyle name="20% - Акцент5 19 3 3" xfId="7006"/>
    <cellStyle name="20% - Акцент5 19 4" xfId="7007"/>
    <cellStyle name="20% - Акцент5 19 4 2" xfId="7008"/>
    <cellStyle name="20% - Акцент5 19 5" xfId="7009"/>
    <cellStyle name="20% - Акцент5 2" xfId="7010"/>
    <cellStyle name="20% - Акцент5 2 10" xfId="7011"/>
    <cellStyle name="20% - Акцент5 2 10 2" xfId="7012"/>
    <cellStyle name="20% - Акцент5 2 10 2 2" xfId="7013"/>
    <cellStyle name="20% - Акцент5 2 10 3" xfId="7014"/>
    <cellStyle name="20% - Акцент5 2 11" xfId="7015"/>
    <cellStyle name="20% - Акцент5 2 11 2" xfId="7016"/>
    <cellStyle name="20% - Акцент5 2 11 2 2" xfId="7017"/>
    <cellStyle name="20% - Акцент5 2 11 3" xfId="7018"/>
    <cellStyle name="20% - Акцент5 2 12" xfId="7019"/>
    <cellStyle name="20% - Акцент5 2 12 2" xfId="7020"/>
    <cellStyle name="20% - Акцент5 2 12 2 2" xfId="7021"/>
    <cellStyle name="20% - Акцент5 2 12 3" xfId="7022"/>
    <cellStyle name="20% - Акцент5 2 13" xfId="7023"/>
    <cellStyle name="20% - Акцент5 2 13 2" xfId="7024"/>
    <cellStyle name="20% - Акцент5 2 13 2 2" xfId="7025"/>
    <cellStyle name="20% - Акцент5 2 13 3" xfId="7026"/>
    <cellStyle name="20% - Акцент5 2 14" xfId="7027"/>
    <cellStyle name="20% - Акцент5 2 14 2" xfId="7028"/>
    <cellStyle name="20% - Акцент5 2 14 2 2" xfId="7029"/>
    <cellStyle name="20% - Акцент5 2 14 3" xfId="7030"/>
    <cellStyle name="20% - Акцент5 2 15" xfId="7031"/>
    <cellStyle name="20% - Акцент5 2 15 2" xfId="7032"/>
    <cellStyle name="20% - Акцент5 2 15 2 2" xfId="7033"/>
    <cellStyle name="20% - Акцент5 2 15 3" xfId="7034"/>
    <cellStyle name="20% - Акцент5 2 16" xfId="7035"/>
    <cellStyle name="20% - Акцент5 2 16 2" xfId="7036"/>
    <cellStyle name="20% - Акцент5 2 16 2 2" xfId="7037"/>
    <cellStyle name="20% - Акцент5 2 16 3" xfId="7038"/>
    <cellStyle name="20% - Акцент5 2 17" xfId="7039"/>
    <cellStyle name="20% - Акцент5 2 17 2" xfId="7040"/>
    <cellStyle name="20% - Акцент5 2 17 2 2" xfId="7041"/>
    <cellStyle name="20% - Акцент5 2 17 3" xfId="7042"/>
    <cellStyle name="20% - Акцент5 2 18" xfId="7043"/>
    <cellStyle name="20% - Акцент5 2 18 2" xfId="7044"/>
    <cellStyle name="20% - Акцент5 2 18 2 2" xfId="7045"/>
    <cellStyle name="20% - Акцент5 2 18 3" xfId="7046"/>
    <cellStyle name="20% - Акцент5 2 19" xfId="7047"/>
    <cellStyle name="20% - Акцент5 2 19 2" xfId="7048"/>
    <cellStyle name="20% - Акцент5 2 19 2 2" xfId="7049"/>
    <cellStyle name="20% - Акцент5 2 19 3" xfId="7050"/>
    <cellStyle name="20% - Акцент5 2 2" xfId="7051"/>
    <cellStyle name="20% - Акцент5 2 2 2" xfId="7052"/>
    <cellStyle name="20% - Акцент5 2 2 2 2" xfId="7053"/>
    <cellStyle name="20% - Акцент5 2 2 2 2 2" xfId="7054"/>
    <cellStyle name="20% - Акцент5 2 2 2 3" xfId="7055"/>
    <cellStyle name="20% - Акцент5 2 2 3" xfId="7056"/>
    <cellStyle name="20% - Акцент5 2 2 3 2" xfId="7057"/>
    <cellStyle name="20% - Акцент5 2 2 3 2 2" xfId="7058"/>
    <cellStyle name="20% - Акцент5 2 2 3 3" xfId="7059"/>
    <cellStyle name="20% - Акцент5 2 2 4" xfId="7060"/>
    <cellStyle name="20% - Акцент5 2 2 4 2" xfId="7061"/>
    <cellStyle name="20% - Акцент5 2 2 5" xfId="7062"/>
    <cellStyle name="20% - Акцент5 2 20" xfId="7063"/>
    <cellStyle name="20% - Акцент5 2 20 2" xfId="7064"/>
    <cellStyle name="20% - Акцент5 2 20 2 2" xfId="7065"/>
    <cellStyle name="20% - Акцент5 2 20 3" xfId="7066"/>
    <cellStyle name="20% - Акцент5 2 21" xfId="7067"/>
    <cellStyle name="20% - Акцент5 2 21 2" xfId="7068"/>
    <cellStyle name="20% - Акцент5 2 21 2 2" xfId="7069"/>
    <cellStyle name="20% - Акцент5 2 21 3" xfId="7070"/>
    <cellStyle name="20% - Акцент5 2 22" xfId="7071"/>
    <cellStyle name="20% - Акцент5 2 22 2" xfId="7072"/>
    <cellStyle name="20% - Акцент5 2 22 2 2" xfId="7073"/>
    <cellStyle name="20% - Акцент5 2 22 3" xfId="7074"/>
    <cellStyle name="20% - Акцент5 2 23" xfId="7075"/>
    <cellStyle name="20% - Акцент5 2 23 2" xfId="7076"/>
    <cellStyle name="20% - Акцент5 2 23 2 2" xfId="7077"/>
    <cellStyle name="20% - Акцент5 2 23 3" xfId="7078"/>
    <cellStyle name="20% - Акцент5 2 24" xfId="7079"/>
    <cellStyle name="20% - Акцент5 2 24 2" xfId="7080"/>
    <cellStyle name="20% - Акцент5 2 24 2 2" xfId="7081"/>
    <cellStyle name="20% - Акцент5 2 24 3" xfId="7082"/>
    <cellStyle name="20% - Акцент5 2 25" xfId="7083"/>
    <cellStyle name="20% - Акцент5 2 25 2" xfId="7084"/>
    <cellStyle name="20% - Акцент5 2 26" xfId="7085"/>
    <cellStyle name="20% - Акцент5 2 3" xfId="7086"/>
    <cellStyle name="20% - Акцент5 2 3 2" xfId="7087"/>
    <cellStyle name="20% - Акцент5 2 3 2 2" xfId="7088"/>
    <cellStyle name="20% - Акцент5 2 3 2 2 2" xfId="7089"/>
    <cellStyle name="20% - Акцент5 2 3 2 3" xfId="7090"/>
    <cellStyle name="20% - Акцент5 2 3 3" xfId="7091"/>
    <cellStyle name="20% - Акцент5 2 3 3 2" xfId="7092"/>
    <cellStyle name="20% - Акцент5 2 3 3 2 2" xfId="7093"/>
    <cellStyle name="20% - Акцент5 2 3 3 3" xfId="7094"/>
    <cellStyle name="20% - Акцент5 2 3 4" xfId="7095"/>
    <cellStyle name="20% - Акцент5 2 3 4 2" xfId="7096"/>
    <cellStyle name="20% - Акцент5 2 3 5" xfId="7097"/>
    <cellStyle name="20% - Акцент5 2 4" xfId="7098"/>
    <cellStyle name="20% - Акцент5 2 4 2" xfId="7099"/>
    <cellStyle name="20% - Акцент5 2 4 2 2" xfId="7100"/>
    <cellStyle name="20% - Акцент5 2 4 2 2 2" xfId="7101"/>
    <cellStyle name="20% - Акцент5 2 4 2 3" xfId="7102"/>
    <cellStyle name="20% - Акцент5 2 4 3" xfId="7103"/>
    <cellStyle name="20% - Акцент5 2 4 3 2" xfId="7104"/>
    <cellStyle name="20% - Акцент5 2 4 3 2 2" xfId="7105"/>
    <cellStyle name="20% - Акцент5 2 4 3 3" xfId="7106"/>
    <cellStyle name="20% - Акцент5 2 4 4" xfId="7107"/>
    <cellStyle name="20% - Акцент5 2 4 4 2" xfId="7108"/>
    <cellStyle name="20% - Акцент5 2 4 5" xfId="7109"/>
    <cellStyle name="20% - Акцент5 2 5" xfId="7110"/>
    <cellStyle name="20% - Акцент5 2 5 2" xfId="7111"/>
    <cellStyle name="20% - Акцент5 2 5 2 2" xfId="7112"/>
    <cellStyle name="20% - Акцент5 2 5 2 2 2" xfId="7113"/>
    <cellStyle name="20% - Акцент5 2 5 2 3" xfId="7114"/>
    <cellStyle name="20% - Акцент5 2 5 3" xfId="7115"/>
    <cellStyle name="20% - Акцент5 2 5 3 2" xfId="7116"/>
    <cellStyle name="20% - Акцент5 2 5 3 2 2" xfId="7117"/>
    <cellStyle name="20% - Акцент5 2 5 3 3" xfId="7118"/>
    <cellStyle name="20% - Акцент5 2 5 4" xfId="7119"/>
    <cellStyle name="20% - Акцент5 2 5 4 2" xfId="7120"/>
    <cellStyle name="20% - Акцент5 2 5 5" xfId="7121"/>
    <cellStyle name="20% - Акцент5 2 6" xfId="7122"/>
    <cellStyle name="20% - Акцент5 2 6 2" xfId="7123"/>
    <cellStyle name="20% - Акцент5 2 6 2 2" xfId="7124"/>
    <cellStyle name="20% - Акцент5 2 6 3" xfId="7125"/>
    <cellStyle name="20% - Акцент5 2 7" xfId="7126"/>
    <cellStyle name="20% - Акцент5 2 7 2" xfId="7127"/>
    <cellStyle name="20% - Акцент5 2 7 2 2" xfId="7128"/>
    <cellStyle name="20% - Акцент5 2 7 3" xfId="7129"/>
    <cellStyle name="20% - Акцент5 2 8" xfId="7130"/>
    <cellStyle name="20% - Акцент5 2 8 2" xfId="7131"/>
    <cellStyle name="20% - Акцент5 2 8 2 2" xfId="7132"/>
    <cellStyle name="20% - Акцент5 2 8 3" xfId="7133"/>
    <cellStyle name="20% - Акцент5 2 9" xfId="7134"/>
    <cellStyle name="20% - Акцент5 2 9 2" xfId="7135"/>
    <cellStyle name="20% - Акцент5 2 9 2 2" xfId="7136"/>
    <cellStyle name="20% - Акцент5 2 9 3" xfId="7137"/>
    <cellStyle name="20% - Акцент5 20" xfId="7138"/>
    <cellStyle name="20% - Акцент5 20 2" xfId="7139"/>
    <cellStyle name="20% - Акцент5 20 2 2" xfId="7140"/>
    <cellStyle name="20% - Акцент5 20 2 2 2" xfId="7141"/>
    <cellStyle name="20% - Акцент5 20 2 3" xfId="7142"/>
    <cellStyle name="20% - Акцент5 20 3" xfId="7143"/>
    <cellStyle name="20% - Акцент5 20 3 2" xfId="7144"/>
    <cellStyle name="20% - Акцент5 20 3 2 2" xfId="7145"/>
    <cellStyle name="20% - Акцент5 20 3 3" xfId="7146"/>
    <cellStyle name="20% - Акцент5 20 4" xfId="7147"/>
    <cellStyle name="20% - Акцент5 20 4 2" xfId="7148"/>
    <cellStyle name="20% - Акцент5 20 5" xfId="7149"/>
    <cellStyle name="20% - Акцент5 21" xfId="7150"/>
    <cellStyle name="20% - Акцент5 21 2" xfId="7151"/>
    <cellStyle name="20% - Акцент5 21 2 2" xfId="7152"/>
    <cellStyle name="20% - Акцент5 21 2 2 2" xfId="7153"/>
    <cellStyle name="20% - Акцент5 21 2 3" xfId="7154"/>
    <cellStyle name="20% - Акцент5 21 3" xfId="7155"/>
    <cellStyle name="20% - Акцент5 21 3 2" xfId="7156"/>
    <cellStyle name="20% - Акцент5 21 3 2 2" xfId="7157"/>
    <cellStyle name="20% - Акцент5 21 3 3" xfId="7158"/>
    <cellStyle name="20% - Акцент5 21 4" xfId="7159"/>
    <cellStyle name="20% - Акцент5 21 4 2" xfId="7160"/>
    <cellStyle name="20% - Акцент5 21 5" xfId="7161"/>
    <cellStyle name="20% - Акцент5 22" xfId="7162"/>
    <cellStyle name="20% - Акцент5 22 2" xfId="7163"/>
    <cellStyle name="20% - Акцент5 22 2 2" xfId="7164"/>
    <cellStyle name="20% - Акцент5 22 2 2 2" xfId="7165"/>
    <cellStyle name="20% - Акцент5 22 2 3" xfId="7166"/>
    <cellStyle name="20% - Акцент5 22 3" xfId="7167"/>
    <cellStyle name="20% - Акцент5 22 3 2" xfId="7168"/>
    <cellStyle name="20% - Акцент5 22 3 2 2" xfId="7169"/>
    <cellStyle name="20% - Акцент5 22 3 3" xfId="7170"/>
    <cellStyle name="20% - Акцент5 22 4" xfId="7171"/>
    <cellStyle name="20% - Акцент5 22 4 2" xfId="7172"/>
    <cellStyle name="20% - Акцент5 22 5" xfId="7173"/>
    <cellStyle name="20% - Акцент5 23" xfId="7174"/>
    <cellStyle name="20% - Акцент5 23 2" xfId="7175"/>
    <cellStyle name="20% - Акцент5 23 2 2" xfId="7176"/>
    <cellStyle name="20% - Акцент5 23 2 2 2" xfId="7177"/>
    <cellStyle name="20% - Акцент5 23 2 3" xfId="7178"/>
    <cellStyle name="20% - Акцент5 23 3" xfId="7179"/>
    <cellStyle name="20% - Акцент5 23 3 2" xfId="7180"/>
    <cellStyle name="20% - Акцент5 23 3 2 2" xfId="7181"/>
    <cellStyle name="20% - Акцент5 23 3 3" xfId="7182"/>
    <cellStyle name="20% - Акцент5 23 4" xfId="7183"/>
    <cellStyle name="20% - Акцент5 23 4 2" xfId="7184"/>
    <cellStyle name="20% - Акцент5 23 5" xfId="7185"/>
    <cellStyle name="20% - Акцент5 24" xfId="7186"/>
    <cellStyle name="20% - Акцент5 24 2" xfId="7187"/>
    <cellStyle name="20% - Акцент5 24 2 2" xfId="7188"/>
    <cellStyle name="20% - Акцент5 24 2 2 2" xfId="7189"/>
    <cellStyle name="20% - Акцент5 24 2 3" xfId="7190"/>
    <cellStyle name="20% - Акцент5 24 3" xfId="7191"/>
    <cellStyle name="20% - Акцент5 24 3 2" xfId="7192"/>
    <cellStyle name="20% - Акцент5 24 3 2 2" xfId="7193"/>
    <cellStyle name="20% - Акцент5 24 3 3" xfId="7194"/>
    <cellStyle name="20% - Акцент5 24 4" xfId="7195"/>
    <cellStyle name="20% - Акцент5 24 4 2" xfId="7196"/>
    <cellStyle name="20% - Акцент5 24 5" xfId="7197"/>
    <cellStyle name="20% - Акцент5 25" xfId="7198"/>
    <cellStyle name="20% - Акцент5 25 2" xfId="7199"/>
    <cellStyle name="20% - Акцент5 25 2 2" xfId="7200"/>
    <cellStyle name="20% - Акцент5 25 2 2 2" xfId="7201"/>
    <cellStyle name="20% - Акцент5 25 2 3" xfId="7202"/>
    <cellStyle name="20% - Акцент5 25 3" xfId="7203"/>
    <cellStyle name="20% - Акцент5 25 3 2" xfId="7204"/>
    <cellStyle name="20% - Акцент5 25 3 2 2" xfId="7205"/>
    <cellStyle name="20% - Акцент5 25 3 3" xfId="7206"/>
    <cellStyle name="20% - Акцент5 25 4" xfId="7207"/>
    <cellStyle name="20% - Акцент5 25 4 2" xfId="7208"/>
    <cellStyle name="20% - Акцент5 25 5" xfId="7209"/>
    <cellStyle name="20% - Акцент5 26" xfId="7210"/>
    <cellStyle name="20% - Акцент5 26 2" xfId="7211"/>
    <cellStyle name="20% - Акцент5 26 2 2" xfId="7212"/>
    <cellStyle name="20% - Акцент5 26 2 2 2" xfId="7213"/>
    <cellStyle name="20% - Акцент5 26 2 3" xfId="7214"/>
    <cellStyle name="20% - Акцент5 26 3" xfId="7215"/>
    <cellStyle name="20% - Акцент5 26 3 2" xfId="7216"/>
    <cellStyle name="20% - Акцент5 26 3 2 2" xfId="7217"/>
    <cellStyle name="20% - Акцент5 26 3 3" xfId="7218"/>
    <cellStyle name="20% - Акцент5 26 4" xfId="7219"/>
    <cellStyle name="20% - Акцент5 26 4 2" xfId="7220"/>
    <cellStyle name="20% - Акцент5 26 5" xfId="7221"/>
    <cellStyle name="20% - Акцент5 27" xfId="7222"/>
    <cellStyle name="20% - Акцент5 27 2" xfId="7223"/>
    <cellStyle name="20% - Акцент5 27 2 2" xfId="7224"/>
    <cellStyle name="20% - Акцент5 27 2 2 2" xfId="7225"/>
    <cellStyle name="20% - Акцент5 27 2 3" xfId="7226"/>
    <cellStyle name="20% - Акцент5 27 3" xfId="7227"/>
    <cellStyle name="20% - Акцент5 27 3 2" xfId="7228"/>
    <cellStyle name="20% - Акцент5 27 3 2 2" xfId="7229"/>
    <cellStyle name="20% - Акцент5 27 3 3" xfId="7230"/>
    <cellStyle name="20% - Акцент5 27 4" xfId="7231"/>
    <cellStyle name="20% - Акцент5 27 4 2" xfId="7232"/>
    <cellStyle name="20% - Акцент5 27 5" xfId="7233"/>
    <cellStyle name="20% - Акцент5 28" xfId="7234"/>
    <cellStyle name="20% - Акцент5 28 2" xfId="7235"/>
    <cellStyle name="20% - Акцент5 28 2 2" xfId="7236"/>
    <cellStyle name="20% - Акцент5 28 2 2 2" xfId="7237"/>
    <cellStyle name="20% - Акцент5 28 2 3" xfId="7238"/>
    <cellStyle name="20% - Акцент5 28 3" xfId="7239"/>
    <cellStyle name="20% - Акцент5 28 3 2" xfId="7240"/>
    <cellStyle name="20% - Акцент5 28 3 2 2" xfId="7241"/>
    <cellStyle name="20% - Акцент5 28 3 3" xfId="7242"/>
    <cellStyle name="20% - Акцент5 28 4" xfId="7243"/>
    <cellStyle name="20% - Акцент5 28 4 2" xfId="7244"/>
    <cellStyle name="20% - Акцент5 28 5" xfId="7245"/>
    <cellStyle name="20% - Акцент5 29" xfId="7246"/>
    <cellStyle name="20% - Акцент5 29 2" xfId="7247"/>
    <cellStyle name="20% - Акцент5 29 2 2" xfId="7248"/>
    <cellStyle name="20% - Акцент5 29 2 2 2" xfId="7249"/>
    <cellStyle name="20% - Акцент5 29 2 3" xfId="7250"/>
    <cellStyle name="20% - Акцент5 29 3" xfId="7251"/>
    <cellStyle name="20% - Акцент5 29 3 2" xfId="7252"/>
    <cellStyle name="20% - Акцент5 29 3 2 2" xfId="7253"/>
    <cellStyle name="20% - Акцент5 29 3 3" xfId="7254"/>
    <cellStyle name="20% - Акцент5 29 4" xfId="7255"/>
    <cellStyle name="20% - Акцент5 29 4 2" xfId="7256"/>
    <cellStyle name="20% - Акцент5 29 5" xfId="7257"/>
    <cellStyle name="20% - Акцент5 3" xfId="7258"/>
    <cellStyle name="20% - Акцент5 3 2" xfId="7259"/>
    <cellStyle name="20% - Акцент5 3 2 2" xfId="7260"/>
    <cellStyle name="20% - Акцент5 3 2 2 2" xfId="7261"/>
    <cellStyle name="20% - Акцент5 3 2 2 2 2" xfId="7262"/>
    <cellStyle name="20% - Акцент5 3 2 2 3" xfId="7263"/>
    <cellStyle name="20% - Акцент5 3 2 3" xfId="7264"/>
    <cellStyle name="20% - Акцент5 3 2 3 2" xfId="7265"/>
    <cellStyle name="20% - Акцент5 3 2 3 2 2" xfId="7266"/>
    <cellStyle name="20% - Акцент5 3 2 3 3" xfId="7267"/>
    <cellStyle name="20% - Акцент5 3 2 4" xfId="7268"/>
    <cellStyle name="20% - Акцент5 3 2 4 2" xfId="7269"/>
    <cellStyle name="20% - Акцент5 3 2 5" xfId="7270"/>
    <cellStyle name="20% - Акцент5 3 3" xfId="7271"/>
    <cellStyle name="20% - Акцент5 3 3 2" xfId="7272"/>
    <cellStyle name="20% - Акцент5 3 3 2 2" xfId="7273"/>
    <cellStyle name="20% - Акцент5 3 3 2 2 2" xfId="7274"/>
    <cellStyle name="20% - Акцент5 3 3 2 3" xfId="7275"/>
    <cellStyle name="20% - Акцент5 3 3 3" xfId="7276"/>
    <cellStyle name="20% - Акцент5 3 3 3 2" xfId="7277"/>
    <cellStyle name="20% - Акцент5 3 3 3 2 2" xfId="7278"/>
    <cellStyle name="20% - Акцент5 3 3 3 3" xfId="7279"/>
    <cellStyle name="20% - Акцент5 3 3 4" xfId="7280"/>
    <cellStyle name="20% - Акцент5 3 3 4 2" xfId="7281"/>
    <cellStyle name="20% - Акцент5 3 3 5" xfId="7282"/>
    <cellStyle name="20% - Акцент5 3 4" xfId="7283"/>
    <cellStyle name="20% - Акцент5 3 4 2" xfId="7284"/>
    <cellStyle name="20% - Акцент5 3 4 2 2" xfId="7285"/>
    <cellStyle name="20% - Акцент5 3 4 2 2 2" xfId="7286"/>
    <cellStyle name="20% - Акцент5 3 4 2 3" xfId="7287"/>
    <cellStyle name="20% - Акцент5 3 4 3" xfId="7288"/>
    <cellStyle name="20% - Акцент5 3 4 3 2" xfId="7289"/>
    <cellStyle name="20% - Акцент5 3 4 3 2 2" xfId="7290"/>
    <cellStyle name="20% - Акцент5 3 4 3 3" xfId="7291"/>
    <cellStyle name="20% - Акцент5 3 4 4" xfId="7292"/>
    <cellStyle name="20% - Акцент5 3 4 4 2" xfId="7293"/>
    <cellStyle name="20% - Акцент5 3 4 5" xfId="7294"/>
    <cellStyle name="20% - Акцент5 3 5" xfId="7295"/>
    <cellStyle name="20% - Акцент5 3 5 2" xfId="7296"/>
    <cellStyle name="20% - Акцент5 3 5 2 2" xfId="7297"/>
    <cellStyle name="20% - Акцент5 3 5 2 2 2" xfId="7298"/>
    <cellStyle name="20% - Акцент5 3 5 2 3" xfId="7299"/>
    <cellStyle name="20% - Акцент5 3 5 3" xfId="7300"/>
    <cellStyle name="20% - Акцент5 3 5 3 2" xfId="7301"/>
    <cellStyle name="20% - Акцент5 3 5 3 2 2" xfId="7302"/>
    <cellStyle name="20% - Акцент5 3 5 3 3" xfId="7303"/>
    <cellStyle name="20% - Акцент5 3 5 4" xfId="7304"/>
    <cellStyle name="20% - Акцент5 3 5 4 2" xfId="7305"/>
    <cellStyle name="20% - Акцент5 3 5 5" xfId="7306"/>
    <cellStyle name="20% - Акцент5 3 6" xfId="7307"/>
    <cellStyle name="20% - Акцент5 3 6 2" xfId="7308"/>
    <cellStyle name="20% - Акцент5 3 6 2 2" xfId="7309"/>
    <cellStyle name="20% - Акцент5 3 6 3" xfId="7310"/>
    <cellStyle name="20% - Акцент5 3 7" xfId="7311"/>
    <cellStyle name="20% - Акцент5 3 7 2" xfId="7312"/>
    <cellStyle name="20% - Акцент5 3 7 2 2" xfId="7313"/>
    <cellStyle name="20% - Акцент5 3 7 3" xfId="7314"/>
    <cellStyle name="20% - Акцент5 3 8" xfId="7315"/>
    <cellStyle name="20% - Акцент5 3 8 2" xfId="7316"/>
    <cellStyle name="20% - Акцент5 3 9" xfId="7317"/>
    <cellStyle name="20% - Акцент5 30" xfId="7318"/>
    <cellStyle name="20% - Акцент5 30 2" xfId="7319"/>
    <cellStyle name="20% - Акцент5 30 2 2" xfId="7320"/>
    <cellStyle name="20% - Акцент5 30 2 2 2" xfId="7321"/>
    <cellStyle name="20% - Акцент5 30 2 3" xfId="7322"/>
    <cellStyle name="20% - Акцент5 30 3" xfId="7323"/>
    <cellStyle name="20% - Акцент5 30 3 2" xfId="7324"/>
    <cellStyle name="20% - Акцент5 30 3 2 2" xfId="7325"/>
    <cellStyle name="20% - Акцент5 30 3 3" xfId="7326"/>
    <cellStyle name="20% - Акцент5 30 4" xfId="7327"/>
    <cellStyle name="20% - Акцент5 30 4 2" xfId="7328"/>
    <cellStyle name="20% - Акцент5 30 5" xfId="7329"/>
    <cellStyle name="20% - Акцент5 31" xfId="7330"/>
    <cellStyle name="20% - Акцент5 31 2" xfId="7331"/>
    <cellStyle name="20% - Акцент5 31 2 2" xfId="7332"/>
    <cellStyle name="20% - Акцент5 31 2 2 2" xfId="7333"/>
    <cellStyle name="20% - Акцент5 31 2 3" xfId="7334"/>
    <cellStyle name="20% - Акцент5 31 3" xfId="7335"/>
    <cellStyle name="20% - Акцент5 31 3 2" xfId="7336"/>
    <cellStyle name="20% - Акцент5 31 3 2 2" xfId="7337"/>
    <cellStyle name="20% - Акцент5 31 3 3" xfId="7338"/>
    <cellStyle name="20% - Акцент5 31 4" xfId="7339"/>
    <cellStyle name="20% - Акцент5 31 4 2" xfId="7340"/>
    <cellStyle name="20% - Акцент5 31 5" xfId="7341"/>
    <cellStyle name="20% - Акцент5 32" xfId="7342"/>
    <cellStyle name="20% - Акцент5 32 2" xfId="7343"/>
    <cellStyle name="20% - Акцент5 32 2 2" xfId="7344"/>
    <cellStyle name="20% - Акцент5 32 2 2 2" xfId="7345"/>
    <cellStyle name="20% - Акцент5 32 2 3" xfId="7346"/>
    <cellStyle name="20% - Акцент5 32 3" xfId="7347"/>
    <cellStyle name="20% - Акцент5 32 3 2" xfId="7348"/>
    <cellStyle name="20% - Акцент5 32 3 2 2" xfId="7349"/>
    <cellStyle name="20% - Акцент5 32 3 3" xfId="7350"/>
    <cellStyle name="20% - Акцент5 32 4" xfId="7351"/>
    <cellStyle name="20% - Акцент5 32 4 2" xfId="7352"/>
    <cellStyle name="20% - Акцент5 32 5" xfId="7353"/>
    <cellStyle name="20% - Акцент5 33" xfId="7354"/>
    <cellStyle name="20% - Акцент5 33 2" xfId="7355"/>
    <cellStyle name="20% - Акцент5 33 2 2" xfId="7356"/>
    <cellStyle name="20% - Акцент5 33 2 2 2" xfId="7357"/>
    <cellStyle name="20% - Акцент5 33 2 3" xfId="7358"/>
    <cellStyle name="20% - Акцент5 33 3" xfId="7359"/>
    <cellStyle name="20% - Акцент5 33 3 2" xfId="7360"/>
    <cellStyle name="20% - Акцент5 33 3 2 2" xfId="7361"/>
    <cellStyle name="20% - Акцент5 33 3 3" xfId="7362"/>
    <cellStyle name="20% - Акцент5 33 4" xfId="7363"/>
    <cellStyle name="20% - Акцент5 33 4 2" xfId="7364"/>
    <cellStyle name="20% - Акцент5 33 5" xfId="7365"/>
    <cellStyle name="20% - Акцент5 34" xfId="7366"/>
    <cellStyle name="20% - Акцент5 34 2" xfId="7367"/>
    <cellStyle name="20% - Акцент5 34 2 2" xfId="7368"/>
    <cellStyle name="20% - Акцент5 34 2 2 2" xfId="7369"/>
    <cellStyle name="20% - Акцент5 34 2 3" xfId="7370"/>
    <cellStyle name="20% - Акцент5 34 3" xfId="7371"/>
    <cellStyle name="20% - Акцент5 34 3 2" xfId="7372"/>
    <cellStyle name="20% - Акцент5 34 3 2 2" xfId="7373"/>
    <cellStyle name="20% - Акцент5 34 3 3" xfId="7374"/>
    <cellStyle name="20% - Акцент5 34 4" xfId="7375"/>
    <cellStyle name="20% - Акцент5 34 4 2" xfId="7376"/>
    <cellStyle name="20% - Акцент5 34 5" xfId="7377"/>
    <cellStyle name="20% - Акцент5 35" xfId="7378"/>
    <cellStyle name="20% - Акцент5 35 2" xfId="7379"/>
    <cellStyle name="20% - Акцент5 35 2 2" xfId="7380"/>
    <cellStyle name="20% - Акцент5 35 2 2 2" xfId="7381"/>
    <cellStyle name="20% - Акцент5 35 2 3" xfId="7382"/>
    <cellStyle name="20% - Акцент5 35 3" xfId="7383"/>
    <cellStyle name="20% - Акцент5 35 3 2" xfId="7384"/>
    <cellStyle name="20% - Акцент5 35 3 2 2" xfId="7385"/>
    <cellStyle name="20% - Акцент5 35 3 3" xfId="7386"/>
    <cellStyle name="20% - Акцент5 35 4" xfId="7387"/>
    <cellStyle name="20% - Акцент5 35 4 2" xfId="7388"/>
    <cellStyle name="20% - Акцент5 35 5" xfId="7389"/>
    <cellStyle name="20% - Акцент5 36" xfId="7390"/>
    <cellStyle name="20% - Акцент5 36 2" xfId="7391"/>
    <cellStyle name="20% - Акцент5 36 2 2" xfId="7392"/>
    <cellStyle name="20% - Акцент5 36 2 2 2" xfId="7393"/>
    <cellStyle name="20% - Акцент5 36 2 3" xfId="7394"/>
    <cellStyle name="20% - Акцент5 36 3" xfId="7395"/>
    <cellStyle name="20% - Акцент5 36 3 2" xfId="7396"/>
    <cellStyle name="20% - Акцент5 36 3 2 2" xfId="7397"/>
    <cellStyle name="20% - Акцент5 36 3 3" xfId="7398"/>
    <cellStyle name="20% - Акцент5 36 4" xfId="7399"/>
    <cellStyle name="20% - Акцент5 36 4 2" xfId="7400"/>
    <cellStyle name="20% - Акцент5 36 5" xfId="7401"/>
    <cellStyle name="20% - Акцент5 37" xfId="7402"/>
    <cellStyle name="20% - Акцент5 37 2" xfId="7403"/>
    <cellStyle name="20% - Акцент5 37 2 2" xfId="7404"/>
    <cellStyle name="20% - Акцент5 37 2 2 2" xfId="7405"/>
    <cellStyle name="20% - Акцент5 37 2 3" xfId="7406"/>
    <cellStyle name="20% - Акцент5 37 3" xfId="7407"/>
    <cellStyle name="20% - Акцент5 37 3 2" xfId="7408"/>
    <cellStyle name="20% - Акцент5 37 3 2 2" xfId="7409"/>
    <cellStyle name="20% - Акцент5 37 3 3" xfId="7410"/>
    <cellStyle name="20% - Акцент5 37 4" xfId="7411"/>
    <cellStyle name="20% - Акцент5 37 4 2" xfId="7412"/>
    <cellStyle name="20% - Акцент5 37 5" xfId="7413"/>
    <cellStyle name="20% - Акцент5 38" xfId="7414"/>
    <cellStyle name="20% - Акцент5 38 2" xfId="7415"/>
    <cellStyle name="20% - Акцент5 38 2 2" xfId="7416"/>
    <cellStyle name="20% - Акцент5 38 2 2 2" xfId="7417"/>
    <cellStyle name="20% - Акцент5 38 2 3" xfId="7418"/>
    <cellStyle name="20% - Акцент5 38 3" xfId="7419"/>
    <cellStyle name="20% - Акцент5 38 3 2" xfId="7420"/>
    <cellStyle name="20% - Акцент5 38 3 2 2" xfId="7421"/>
    <cellStyle name="20% - Акцент5 38 3 3" xfId="7422"/>
    <cellStyle name="20% - Акцент5 38 4" xfId="7423"/>
    <cellStyle name="20% - Акцент5 38 4 2" xfId="7424"/>
    <cellStyle name="20% - Акцент5 38 5" xfId="7425"/>
    <cellStyle name="20% - Акцент5 39" xfId="7426"/>
    <cellStyle name="20% - Акцент5 39 2" xfId="7427"/>
    <cellStyle name="20% - Акцент5 39 2 2" xfId="7428"/>
    <cellStyle name="20% - Акцент5 39 2 2 2" xfId="7429"/>
    <cellStyle name="20% - Акцент5 39 2 3" xfId="7430"/>
    <cellStyle name="20% - Акцент5 39 3" xfId="7431"/>
    <cellStyle name="20% - Акцент5 39 3 2" xfId="7432"/>
    <cellStyle name="20% - Акцент5 39 3 2 2" xfId="7433"/>
    <cellStyle name="20% - Акцент5 39 3 3" xfId="7434"/>
    <cellStyle name="20% - Акцент5 39 4" xfId="7435"/>
    <cellStyle name="20% - Акцент5 39 4 2" xfId="7436"/>
    <cellStyle name="20% - Акцент5 39 5" xfId="7437"/>
    <cellStyle name="20% - Акцент5 4" xfId="7438"/>
    <cellStyle name="20% - Акцент5 4 2" xfId="7439"/>
    <cellStyle name="20% - Акцент5 4 2 2" xfId="7440"/>
    <cellStyle name="20% - Акцент5 4 2 2 2" xfId="7441"/>
    <cellStyle name="20% - Акцент5 4 2 2 2 2" xfId="7442"/>
    <cellStyle name="20% - Акцент5 4 2 2 3" xfId="7443"/>
    <cellStyle name="20% - Акцент5 4 2 3" xfId="7444"/>
    <cellStyle name="20% - Акцент5 4 2 3 2" xfId="7445"/>
    <cellStyle name="20% - Акцент5 4 2 3 2 2" xfId="7446"/>
    <cellStyle name="20% - Акцент5 4 2 3 3" xfId="7447"/>
    <cellStyle name="20% - Акцент5 4 2 4" xfId="7448"/>
    <cellStyle name="20% - Акцент5 4 2 4 2" xfId="7449"/>
    <cellStyle name="20% - Акцент5 4 2 5" xfId="7450"/>
    <cellStyle name="20% - Акцент5 4 3" xfId="7451"/>
    <cellStyle name="20% - Акцент5 4 3 2" xfId="7452"/>
    <cellStyle name="20% - Акцент5 4 3 2 2" xfId="7453"/>
    <cellStyle name="20% - Акцент5 4 3 2 2 2" xfId="7454"/>
    <cellStyle name="20% - Акцент5 4 3 2 3" xfId="7455"/>
    <cellStyle name="20% - Акцент5 4 3 3" xfId="7456"/>
    <cellStyle name="20% - Акцент5 4 3 3 2" xfId="7457"/>
    <cellStyle name="20% - Акцент5 4 3 3 2 2" xfId="7458"/>
    <cellStyle name="20% - Акцент5 4 3 3 3" xfId="7459"/>
    <cellStyle name="20% - Акцент5 4 3 4" xfId="7460"/>
    <cellStyle name="20% - Акцент5 4 3 4 2" xfId="7461"/>
    <cellStyle name="20% - Акцент5 4 3 5" xfId="7462"/>
    <cellStyle name="20% - Акцент5 4 4" xfId="7463"/>
    <cellStyle name="20% - Акцент5 4 4 2" xfId="7464"/>
    <cellStyle name="20% - Акцент5 4 4 2 2" xfId="7465"/>
    <cellStyle name="20% - Акцент5 4 4 2 2 2" xfId="7466"/>
    <cellStyle name="20% - Акцент5 4 4 2 3" xfId="7467"/>
    <cellStyle name="20% - Акцент5 4 4 3" xfId="7468"/>
    <cellStyle name="20% - Акцент5 4 4 3 2" xfId="7469"/>
    <cellStyle name="20% - Акцент5 4 4 3 2 2" xfId="7470"/>
    <cellStyle name="20% - Акцент5 4 4 3 3" xfId="7471"/>
    <cellStyle name="20% - Акцент5 4 4 4" xfId="7472"/>
    <cellStyle name="20% - Акцент5 4 4 4 2" xfId="7473"/>
    <cellStyle name="20% - Акцент5 4 4 5" xfId="7474"/>
    <cellStyle name="20% - Акцент5 4 5" xfId="7475"/>
    <cellStyle name="20% - Акцент5 4 5 2" xfId="7476"/>
    <cellStyle name="20% - Акцент5 4 5 2 2" xfId="7477"/>
    <cellStyle name="20% - Акцент5 4 5 2 2 2" xfId="7478"/>
    <cellStyle name="20% - Акцент5 4 5 2 3" xfId="7479"/>
    <cellStyle name="20% - Акцент5 4 5 3" xfId="7480"/>
    <cellStyle name="20% - Акцент5 4 5 3 2" xfId="7481"/>
    <cellStyle name="20% - Акцент5 4 5 3 2 2" xfId="7482"/>
    <cellStyle name="20% - Акцент5 4 5 3 3" xfId="7483"/>
    <cellStyle name="20% - Акцент5 4 5 4" xfId="7484"/>
    <cellStyle name="20% - Акцент5 4 5 4 2" xfId="7485"/>
    <cellStyle name="20% - Акцент5 4 5 5" xfId="7486"/>
    <cellStyle name="20% - Акцент5 4 6" xfId="7487"/>
    <cellStyle name="20% - Акцент5 4 6 2" xfId="7488"/>
    <cellStyle name="20% - Акцент5 4 6 2 2" xfId="7489"/>
    <cellStyle name="20% - Акцент5 4 6 3" xfId="7490"/>
    <cellStyle name="20% - Акцент5 4 7" xfId="7491"/>
    <cellStyle name="20% - Акцент5 4 7 2" xfId="7492"/>
    <cellStyle name="20% - Акцент5 4 7 2 2" xfId="7493"/>
    <cellStyle name="20% - Акцент5 4 7 3" xfId="7494"/>
    <cellStyle name="20% - Акцент5 4 8" xfId="7495"/>
    <cellStyle name="20% - Акцент5 4 8 2" xfId="7496"/>
    <cellStyle name="20% - Акцент5 4 9" xfId="7497"/>
    <cellStyle name="20% - Акцент5 40" xfId="7498"/>
    <cellStyle name="20% - Акцент5 40 2" xfId="7499"/>
    <cellStyle name="20% - Акцент5 40 2 2" xfId="7500"/>
    <cellStyle name="20% - Акцент5 40 2 2 2" xfId="7501"/>
    <cellStyle name="20% - Акцент5 40 2 3" xfId="7502"/>
    <cellStyle name="20% - Акцент5 40 3" xfId="7503"/>
    <cellStyle name="20% - Акцент5 40 3 2" xfId="7504"/>
    <cellStyle name="20% - Акцент5 40 3 2 2" xfId="7505"/>
    <cellStyle name="20% - Акцент5 40 3 3" xfId="7506"/>
    <cellStyle name="20% - Акцент5 40 4" xfId="7507"/>
    <cellStyle name="20% - Акцент5 40 4 2" xfId="7508"/>
    <cellStyle name="20% - Акцент5 40 5" xfId="7509"/>
    <cellStyle name="20% - Акцент5 41" xfId="7510"/>
    <cellStyle name="20% - Акцент5 41 2" xfId="7511"/>
    <cellStyle name="20% - Акцент5 41 2 2" xfId="7512"/>
    <cellStyle name="20% - Акцент5 41 2 2 2" xfId="7513"/>
    <cellStyle name="20% - Акцент5 41 2 3" xfId="7514"/>
    <cellStyle name="20% - Акцент5 41 3" xfId="7515"/>
    <cellStyle name="20% - Акцент5 41 3 2" xfId="7516"/>
    <cellStyle name="20% - Акцент5 41 3 2 2" xfId="7517"/>
    <cellStyle name="20% - Акцент5 41 3 3" xfId="7518"/>
    <cellStyle name="20% - Акцент5 41 4" xfId="7519"/>
    <cellStyle name="20% - Акцент5 41 4 2" xfId="7520"/>
    <cellStyle name="20% - Акцент5 41 5" xfId="7521"/>
    <cellStyle name="20% - Акцент5 42" xfId="7522"/>
    <cellStyle name="20% - Акцент5 42 2" xfId="7523"/>
    <cellStyle name="20% - Акцент5 42 2 2" xfId="7524"/>
    <cellStyle name="20% - Акцент5 42 2 2 2" xfId="7525"/>
    <cellStyle name="20% - Акцент5 42 2 3" xfId="7526"/>
    <cellStyle name="20% - Акцент5 42 3" xfId="7527"/>
    <cellStyle name="20% - Акцент5 42 3 2" xfId="7528"/>
    <cellStyle name="20% - Акцент5 42 3 2 2" xfId="7529"/>
    <cellStyle name="20% - Акцент5 42 3 3" xfId="7530"/>
    <cellStyle name="20% - Акцент5 42 4" xfId="7531"/>
    <cellStyle name="20% - Акцент5 42 4 2" xfId="7532"/>
    <cellStyle name="20% - Акцент5 42 5" xfId="7533"/>
    <cellStyle name="20% - Акцент5 43" xfId="7534"/>
    <cellStyle name="20% - Акцент5 43 2" xfId="7535"/>
    <cellStyle name="20% - Акцент5 43 2 2" xfId="7536"/>
    <cellStyle name="20% - Акцент5 43 2 2 2" xfId="7537"/>
    <cellStyle name="20% - Акцент5 43 2 3" xfId="7538"/>
    <cellStyle name="20% - Акцент5 43 3" xfId="7539"/>
    <cellStyle name="20% - Акцент5 43 3 2" xfId="7540"/>
    <cellStyle name="20% - Акцент5 43 3 2 2" xfId="7541"/>
    <cellStyle name="20% - Акцент5 43 3 3" xfId="7542"/>
    <cellStyle name="20% - Акцент5 43 4" xfId="7543"/>
    <cellStyle name="20% - Акцент5 43 4 2" xfId="7544"/>
    <cellStyle name="20% - Акцент5 43 5" xfId="7545"/>
    <cellStyle name="20% - Акцент5 44" xfId="7546"/>
    <cellStyle name="20% - Акцент5 44 2" xfId="7547"/>
    <cellStyle name="20% - Акцент5 44 2 2" xfId="7548"/>
    <cellStyle name="20% - Акцент5 44 2 2 2" xfId="7549"/>
    <cellStyle name="20% - Акцент5 44 2 3" xfId="7550"/>
    <cellStyle name="20% - Акцент5 44 3" xfId="7551"/>
    <cellStyle name="20% - Акцент5 44 3 2" xfId="7552"/>
    <cellStyle name="20% - Акцент5 44 3 2 2" xfId="7553"/>
    <cellStyle name="20% - Акцент5 44 3 3" xfId="7554"/>
    <cellStyle name="20% - Акцент5 44 4" xfId="7555"/>
    <cellStyle name="20% - Акцент5 44 4 2" xfId="7556"/>
    <cellStyle name="20% - Акцент5 44 5" xfId="7557"/>
    <cellStyle name="20% - Акцент5 45" xfId="7558"/>
    <cellStyle name="20% - Акцент5 45 2" xfId="7559"/>
    <cellStyle name="20% - Акцент5 45 2 2" xfId="7560"/>
    <cellStyle name="20% - Акцент5 45 2 2 2" xfId="7561"/>
    <cellStyle name="20% - Акцент5 45 2 3" xfId="7562"/>
    <cellStyle name="20% - Акцент5 45 3" xfId="7563"/>
    <cellStyle name="20% - Акцент5 45 3 2" xfId="7564"/>
    <cellStyle name="20% - Акцент5 45 3 2 2" xfId="7565"/>
    <cellStyle name="20% - Акцент5 45 3 3" xfId="7566"/>
    <cellStyle name="20% - Акцент5 45 4" xfId="7567"/>
    <cellStyle name="20% - Акцент5 45 4 2" xfId="7568"/>
    <cellStyle name="20% - Акцент5 45 5" xfId="7569"/>
    <cellStyle name="20% - Акцент5 46" xfId="7570"/>
    <cellStyle name="20% - Акцент5 46 2" xfId="7571"/>
    <cellStyle name="20% - Акцент5 46 2 2" xfId="7572"/>
    <cellStyle name="20% - Акцент5 46 2 2 2" xfId="7573"/>
    <cellStyle name="20% - Акцент5 46 2 3" xfId="7574"/>
    <cellStyle name="20% - Акцент5 46 3" xfId="7575"/>
    <cellStyle name="20% - Акцент5 46 3 2" xfId="7576"/>
    <cellStyle name="20% - Акцент5 46 3 2 2" xfId="7577"/>
    <cellStyle name="20% - Акцент5 46 3 3" xfId="7578"/>
    <cellStyle name="20% - Акцент5 46 4" xfId="7579"/>
    <cellStyle name="20% - Акцент5 46 4 2" xfId="7580"/>
    <cellStyle name="20% - Акцент5 46 5" xfId="7581"/>
    <cellStyle name="20% - Акцент5 47" xfId="7582"/>
    <cellStyle name="20% - Акцент5 47 2" xfId="7583"/>
    <cellStyle name="20% - Акцент5 47 2 2" xfId="7584"/>
    <cellStyle name="20% - Акцент5 47 2 2 2" xfId="7585"/>
    <cellStyle name="20% - Акцент5 47 2 3" xfId="7586"/>
    <cellStyle name="20% - Акцент5 47 3" xfId="7587"/>
    <cellStyle name="20% - Акцент5 47 3 2" xfId="7588"/>
    <cellStyle name="20% - Акцент5 47 3 2 2" xfId="7589"/>
    <cellStyle name="20% - Акцент5 47 3 3" xfId="7590"/>
    <cellStyle name="20% - Акцент5 47 4" xfId="7591"/>
    <cellStyle name="20% - Акцент5 47 4 2" xfId="7592"/>
    <cellStyle name="20% - Акцент5 47 5" xfId="7593"/>
    <cellStyle name="20% - Акцент5 48" xfId="7594"/>
    <cellStyle name="20% - Акцент5 48 2" xfId="7595"/>
    <cellStyle name="20% - Акцент5 48 2 2" xfId="7596"/>
    <cellStyle name="20% - Акцент5 48 2 2 2" xfId="7597"/>
    <cellStyle name="20% - Акцент5 48 2 3" xfId="7598"/>
    <cellStyle name="20% - Акцент5 48 3" xfId="7599"/>
    <cellStyle name="20% - Акцент5 48 3 2" xfId="7600"/>
    <cellStyle name="20% - Акцент5 48 3 2 2" xfId="7601"/>
    <cellStyle name="20% - Акцент5 48 3 3" xfId="7602"/>
    <cellStyle name="20% - Акцент5 48 4" xfId="7603"/>
    <cellStyle name="20% - Акцент5 48 4 2" xfId="7604"/>
    <cellStyle name="20% - Акцент5 48 5" xfId="7605"/>
    <cellStyle name="20% - Акцент5 49" xfId="7606"/>
    <cellStyle name="20% - Акцент5 49 2" xfId="7607"/>
    <cellStyle name="20% - Акцент5 49 2 2" xfId="7608"/>
    <cellStyle name="20% - Акцент5 49 2 2 2" xfId="7609"/>
    <cellStyle name="20% - Акцент5 49 2 3" xfId="7610"/>
    <cellStyle name="20% - Акцент5 49 3" xfId="7611"/>
    <cellStyle name="20% - Акцент5 49 3 2" xfId="7612"/>
    <cellStyle name="20% - Акцент5 49 3 2 2" xfId="7613"/>
    <cellStyle name="20% - Акцент5 49 3 3" xfId="7614"/>
    <cellStyle name="20% - Акцент5 49 4" xfId="7615"/>
    <cellStyle name="20% - Акцент5 49 4 2" xfId="7616"/>
    <cellStyle name="20% - Акцент5 49 5" xfId="7617"/>
    <cellStyle name="20% - Акцент5 5" xfId="7618"/>
    <cellStyle name="20% - Акцент5 5 2" xfId="7619"/>
    <cellStyle name="20% - Акцент5 5 2 2" xfId="7620"/>
    <cellStyle name="20% - Акцент5 5 2 2 2" xfId="7621"/>
    <cellStyle name="20% - Акцент5 5 2 2 2 2" xfId="7622"/>
    <cellStyle name="20% - Акцент5 5 2 2 3" xfId="7623"/>
    <cellStyle name="20% - Акцент5 5 2 3" xfId="7624"/>
    <cellStyle name="20% - Акцент5 5 2 3 2" xfId="7625"/>
    <cellStyle name="20% - Акцент5 5 2 3 2 2" xfId="7626"/>
    <cellStyle name="20% - Акцент5 5 2 3 3" xfId="7627"/>
    <cellStyle name="20% - Акцент5 5 2 4" xfId="7628"/>
    <cellStyle name="20% - Акцент5 5 2 4 2" xfId="7629"/>
    <cellStyle name="20% - Акцент5 5 2 5" xfId="7630"/>
    <cellStyle name="20% - Акцент5 5 3" xfId="7631"/>
    <cellStyle name="20% - Акцент5 5 3 2" xfId="7632"/>
    <cellStyle name="20% - Акцент5 5 3 2 2" xfId="7633"/>
    <cellStyle name="20% - Акцент5 5 3 2 2 2" xfId="7634"/>
    <cellStyle name="20% - Акцент5 5 3 2 3" xfId="7635"/>
    <cellStyle name="20% - Акцент5 5 3 3" xfId="7636"/>
    <cellStyle name="20% - Акцент5 5 3 3 2" xfId="7637"/>
    <cellStyle name="20% - Акцент5 5 3 3 2 2" xfId="7638"/>
    <cellStyle name="20% - Акцент5 5 3 3 3" xfId="7639"/>
    <cellStyle name="20% - Акцент5 5 3 4" xfId="7640"/>
    <cellStyle name="20% - Акцент5 5 3 4 2" xfId="7641"/>
    <cellStyle name="20% - Акцент5 5 3 5" xfId="7642"/>
    <cellStyle name="20% - Акцент5 5 4" xfId="7643"/>
    <cellStyle name="20% - Акцент5 5 4 2" xfId="7644"/>
    <cellStyle name="20% - Акцент5 5 4 2 2" xfId="7645"/>
    <cellStyle name="20% - Акцент5 5 4 2 2 2" xfId="7646"/>
    <cellStyle name="20% - Акцент5 5 4 2 3" xfId="7647"/>
    <cellStyle name="20% - Акцент5 5 4 3" xfId="7648"/>
    <cellStyle name="20% - Акцент5 5 4 3 2" xfId="7649"/>
    <cellStyle name="20% - Акцент5 5 4 3 2 2" xfId="7650"/>
    <cellStyle name="20% - Акцент5 5 4 3 3" xfId="7651"/>
    <cellStyle name="20% - Акцент5 5 4 4" xfId="7652"/>
    <cellStyle name="20% - Акцент5 5 4 4 2" xfId="7653"/>
    <cellStyle name="20% - Акцент5 5 4 5" xfId="7654"/>
    <cellStyle name="20% - Акцент5 5 5" xfId="7655"/>
    <cellStyle name="20% - Акцент5 5 5 2" xfId="7656"/>
    <cellStyle name="20% - Акцент5 5 5 2 2" xfId="7657"/>
    <cellStyle name="20% - Акцент5 5 5 2 2 2" xfId="7658"/>
    <cellStyle name="20% - Акцент5 5 5 2 3" xfId="7659"/>
    <cellStyle name="20% - Акцент5 5 5 3" xfId="7660"/>
    <cellStyle name="20% - Акцент5 5 5 3 2" xfId="7661"/>
    <cellStyle name="20% - Акцент5 5 5 3 2 2" xfId="7662"/>
    <cellStyle name="20% - Акцент5 5 5 3 3" xfId="7663"/>
    <cellStyle name="20% - Акцент5 5 5 4" xfId="7664"/>
    <cellStyle name="20% - Акцент5 5 5 4 2" xfId="7665"/>
    <cellStyle name="20% - Акцент5 5 5 5" xfId="7666"/>
    <cellStyle name="20% - Акцент5 5 6" xfId="7667"/>
    <cellStyle name="20% - Акцент5 5 6 2" xfId="7668"/>
    <cellStyle name="20% - Акцент5 5 6 2 2" xfId="7669"/>
    <cellStyle name="20% - Акцент5 5 6 3" xfId="7670"/>
    <cellStyle name="20% - Акцент5 5 7" xfId="7671"/>
    <cellStyle name="20% - Акцент5 5 7 2" xfId="7672"/>
    <cellStyle name="20% - Акцент5 5 7 2 2" xfId="7673"/>
    <cellStyle name="20% - Акцент5 5 7 3" xfId="7674"/>
    <cellStyle name="20% - Акцент5 5 8" xfId="7675"/>
    <cellStyle name="20% - Акцент5 5 8 2" xfId="7676"/>
    <cellStyle name="20% - Акцент5 5 9" xfId="7677"/>
    <cellStyle name="20% - Акцент5 50" xfId="7678"/>
    <cellStyle name="20% - Акцент5 50 2" xfId="7679"/>
    <cellStyle name="20% - Акцент5 50 2 2" xfId="7680"/>
    <cellStyle name="20% - Акцент5 50 2 2 2" xfId="7681"/>
    <cellStyle name="20% - Акцент5 50 2 3" xfId="7682"/>
    <cellStyle name="20% - Акцент5 50 3" xfId="7683"/>
    <cellStyle name="20% - Акцент5 50 3 2" xfId="7684"/>
    <cellStyle name="20% - Акцент5 50 3 2 2" xfId="7685"/>
    <cellStyle name="20% - Акцент5 50 3 3" xfId="7686"/>
    <cellStyle name="20% - Акцент5 50 4" xfId="7687"/>
    <cellStyle name="20% - Акцент5 50 4 2" xfId="7688"/>
    <cellStyle name="20% - Акцент5 50 5" xfId="7689"/>
    <cellStyle name="20% - Акцент5 51" xfId="7690"/>
    <cellStyle name="20% - Акцент5 51 2" xfId="7691"/>
    <cellStyle name="20% - Акцент5 51 2 2" xfId="7692"/>
    <cellStyle name="20% - Акцент5 51 2 2 2" xfId="7693"/>
    <cellStyle name="20% - Акцент5 51 2 3" xfId="7694"/>
    <cellStyle name="20% - Акцент5 51 3" xfId="7695"/>
    <cellStyle name="20% - Акцент5 51 3 2" xfId="7696"/>
    <cellStyle name="20% - Акцент5 51 3 2 2" xfId="7697"/>
    <cellStyle name="20% - Акцент5 51 3 3" xfId="7698"/>
    <cellStyle name="20% - Акцент5 51 4" xfId="7699"/>
    <cellStyle name="20% - Акцент5 51 4 2" xfId="7700"/>
    <cellStyle name="20% - Акцент5 51 5" xfId="7701"/>
    <cellStyle name="20% - Акцент5 52" xfId="7702"/>
    <cellStyle name="20% - Акцент5 52 2" xfId="7703"/>
    <cellStyle name="20% - Акцент5 52 2 2" xfId="7704"/>
    <cellStyle name="20% - Акцент5 52 2 2 2" xfId="7705"/>
    <cellStyle name="20% - Акцент5 52 2 3" xfId="7706"/>
    <cellStyle name="20% - Акцент5 52 3" xfId="7707"/>
    <cellStyle name="20% - Акцент5 52 3 2" xfId="7708"/>
    <cellStyle name="20% - Акцент5 52 3 2 2" xfId="7709"/>
    <cellStyle name="20% - Акцент5 52 3 3" xfId="7710"/>
    <cellStyle name="20% - Акцент5 52 4" xfId="7711"/>
    <cellStyle name="20% - Акцент5 52 4 2" xfId="7712"/>
    <cellStyle name="20% - Акцент5 52 5" xfId="7713"/>
    <cellStyle name="20% - Акцент5 53" xfId="7714"/>
    <cellStyle name="20% - Акцент5 53 2" xfId="7715"/>
    <cellStyle name="20% - Акцент5 53 2 2" xfId="7716"/>
    <cellStyle name="20% - Акцент5 53 2 2 2" xfId="7717"/>
    <cellStyle name="20% - Акцент5 53 2 3" xfId="7718"/>
    <cellStyle name="20% - Акцент5 53 3" xfId="7719"/>
    <cellStyle name="20% - Акцент5 53 3 2" xfId="7720"/>
    <cellStyle name="20% - Акцент5 53 3 2 2" xfId="7721"/>
    <cellStyle name="20% - Акцент5 53 3 3" xfId="7722"/>
    <cellStyle name="20% - Акцент5 53 4" xfId="7723"/>
    <cellStyle name="20% - Акцент5 53 4 2" xfId="7724"/>
    <cellStyle name="20% - Акцент5 53 5" xfId="7725"/>
    <cellStyle name="20% - Акцент5 54" xfId="7726"/>
    <cellStyle name="20% - Акцент5 54 2" xfId="7727"/>
    <cellStyle name="20% - Акцент5 54 2 2" xfId="7728"/>
    <cellStyle name="20% - Акцент5 54 2 2 2" xfId="7729"/>
    <cellStyle name="20% - Акцент5 54 2 3" xfId="7730"/>
    <cellStyle name="20% - Акцент5 54 3" xfId="7731"/>
    <cellStyle name="20% - Акцент5 54 3 2" xfId="7732"/>
    <cellStyle name="20% - Акцент5 54 3 2 2" xfId="7733"/>
    <cellStyle name="20% - Акцент5 54 3 3" xfId="7734"/>
    <cellStyle name="20% - Акцент5 54 4" xfId="7735"/>
    <cellStyle name="20% - Акцент5 54 4 2" xfId="7736"/>
    <cellStyle name="20% - Акцент5 54 5" xfId="7737"/>
    <cellStyle name="20% - Акцент5 55" xfId="7738"/>
    <cellStyle name="20% - Акцент5 55 2" xfId="7739"/>
    <cellStyle name="20% - Акцент5 55 2 2" xfId="7740"/>
    <cellStyle name="20% - Акцент5 55 2 2 2" xfId="7741"/>
    <cellStyle name="20% - Акцент5 55 2 3" xfId="7742"/>
    <cellStyle name="20% - Акцент5 55 3" xfId="7743"/>
    <cellStyle name="20% - Акцент5 55 3 2" xfId="7744"/>
    <cellStyle name="20% - Акцент5 55 3 2 2" xfId="7745"/>
    <cellStyle name="20% - Акцент5 55 3 3" xfId="7746"/>
    <cellStyle name="20% - Акцент5 55 4" xfId="7747"/>
    <cellStyle name="20% - Акцент5 55 4 2" xfId="7748"/>
    <cellStyle name="20% - Акцент5 55 5" xfId="7749"/>
    <cellStyle name="20% - Акцент5 56" xfId="7750"/>
    <cellStyle name="20% - Акцент5 56 2" xfId="7751"/>
    <cellStyle name="20% - Акцент5 56 2 2" xfId="7752"/>
    <cellStyle name="20% - Акцент5 56 2 2 2" xfId="7753"/>
    <cellStyle name="20% - Акцент5 56 2 3" xfId="7754"/>
    <cellStyle name="20% - Акцент5 56 3" xfId="7755"/>
    <cellStyle name="20% - Акцент5 56 3 2" xfId="7756"/>
    <cellStyle name="20% - Акцент5 56 3 2 2" xfId="7757"/>
    <cellStyle name="20% - Акцент5 56 3 3" xfId="7758"/>
    <cellStyle name="20% - Акцент5 56 4" xfId="7759"/>
    <cellStyle name="20% - Акцент5 56 4 2" xfId="7760"/>
    <cellStyle name="20% - Акцент5 56 5" xfId="7761"/>
    <cellStyle name="20% - Акцент5 57" xfId="7762"/>
    <cellStyle name="20% - Акцент5 57 2" xfId="7763"/>
    <cellStyle name="20% - Акцент5 57 2 2" xfId="7764"/>
    <cellStyle name="20% - Акцент5 57 2 2 2" xfId="7765"/>
    <cellStyle name="20% - Акцент5 57 2 3" xfId="7766"/>
    <cellStyle name="20% - Акцент5 57 3" xfId="7767"/>
    <cellStyle name="20% - Акцент5 57 3 2" xfId="7768"/>
    <cellStyle name="20% - Акцент5 57 3 2 2" xfId="7769"/>
    <cellStyle name="20% - Акцент5 57 3 3" xfId="7770"/>
    <cellStyle name="20% - Акцент5 57 4" xfId="7771"/>
    <cellStyle name="20% - Акцент5 57 4 2" xfId="7772"/>
    <cellStyle name="20% - Акцент5 57 5" xfId="7773"/>
    <cellStyle name="20% - Акцент5 58" xfId="7774"/>
    <cellStyle name="20% - Акцент5 58 2" xfId="7775"/>
    <cellStyle name="20% - Акцент5 58 2 2" xfId="7776"/>
    <cellStyle name="20% - Акцент5 58 2 2 2" xfId="7777"/>
    <cellStyle name="20% - Акцент5 58 2 3" xfId="7778"/>
    <cellStyle name="20% - Акцент5 58 3" xfId="7779"/>
    <cellStyle name="20% - Акцент5 58 3 2" xfId="7780"/>
    <cellStyle name="20% - Акцент5 58 3 2 2" xfId="7781"/>
    <cellStyle name="20% - Акцент5 58 3 3" xfId="7782"/>
    <cellStyle name="20% - Акцент5 58 4" xfId="7783"/>
    <cellStyle name="20% - Акцент5 58 4 2" xfId="7784"/>
    <cellStyle name="20% - Акцент5 58 5" xfId="7785"/>
    <cellStyle name="20% - Акцент5 59" xfId="7786"/>
    <cellStyle name="20% - Акцент5 59 2" xfId="7787"/>
    <cellStyle name="20% - Акцент5 59 2 2" xfId="7788"/>
    <cellStyle name="20% - Акцент5 59 2 2 2" xfId="7789"/>
    <cellStyle name="20% - Акцент5 59 2 3" xfId="7790"/>
    <cellStyle name="20% - Акцент5 59 3" xfId="7791"/>
    <cellStyle name="20% - Акцент5 59 3 2" xfId="7792"/>
    <cellStyle name="20% - Акцент5 59 3 2 2" xfId="7793"/>
    <cellStyle name="20% - Акцент5 59 3 3" xfId="7794"/>
    <cellStyle name="20% - Акцент5 59 4" xfId="7795"/>
    <cellStyle name="20% - Акцент5 59 4 2" xfId="7796"/>
    <cellStyle name="20% - Акцент5 59 5" xfId="7797"/>
    <cellStyle name="20% - Акцент5 6" xfId="7798"/>
    <cellStyle name="20% - Акцент5 6 2" xfId="7799"/>
    <cellStyle name="20% - Акцент5 6 2 2" xfId="7800"/>
    <cellStyle name="20% - Акцент5 6 2 2 2" xfId="7801"/>
    <cellStyle name="20% - Акцент5 6 2 2 2 2" xfId="7802"/>
    <cellStyle name="20% - Акцент5 6 2 2 3" xfId="7803"/>
    <cellStyle name="20% - Акцент5 6 2 3" xfId="7804"/>
    <cellStyle name="20% - Акцент5 6 2 3 2" xfId="7805"/>
    <cellStyle name="20% - Акцент5 6 2 3 2 2" xfId="7806"/>
    <cellStyle name="20% - Акцент5 6 2 3 3" xfId="7807"/>
    <cellStyle name="20% - Акцент5 6 2 4" xfId="7808"/>
    <cellStyle name="20% - Акцент5 6 2 4 2" xfId="7809"/>
    <cellStyle name="20% - Акцент5 6 2 5" xfId="7810"/>
    <cellStyle name="20% - Акцент5 6 3" xfId="7811"/>
    <cellStyle name="20% - Акцент5 6 3 2" xfId="7812"/>
    <cellStyle name="20% - Акцент5 6 3 2 2" xfId="7813"/>
    <cellStyle name="20% - Акцент5 6 3 2 2 2" xfId="7814"/>
    <cellStyle name="20% - Акцент5 6 3 2 3" xfId="7815"/>
    <cellStyle name="20% - Акцент5 6 3 3" xfId="7816"/>
    <cellStyle name="20% - Акцент5 6 3 3 2" xfId="7817"/>
    <cellStyle name="20% - Акцент5 6 3 3 2 2" xfId="7818"/>
    <cellStyle name="20% - Акцент5 6 3 3 3" xfId="7819"/>
    <cellStyle name="20% - Акцент5 6 3 4" xfId="7820"/>
    <cellStyle name="20% - Акцент5 6 3 4 2" xfId="7821"/>
    <cellStyle name="20% - Акцент5 6 3 5" xfId="7822"/>
    <cellStyle name="20% - Акцент5 6 4" xfId="7823"/>
    <cellStyle name="20% - Акцент5 6 4 2" xfId="7824"/>
    <cellStyle name="20% - Акцент5 6 4 2 2" xfId="7825"/>
    <cellStyle name="20% - Акцент5 6 4 2 2 2" xfId="7826"/>
    <cellStyle name="20% - Акцент5 6 4 2 3" xfId="7827"/>
    <cellStyle name="20% - Акцент5 6 4 3" xfId="7828"/>
    <cellStyle name="20% - Акцент5 6 4 3 2" xfId="7829"/>
    <cellStyle name="20% - Акцент5 6 4 3 2 2" xfId="7830"/>
    <cellStyle name="20% - Акцент5 6 4 3 3" xfId="7831"/>
    <cellStyle name="20% - Акцент5 6 4 4" xfId="7832"/>
    <cellStyle name="20% - Акцент5 6 4 4 2" xfId="7833"/>
    <cellStyle name="20% - Акцент5 6 4 5" xfId="7834"/>
    <cellStyle name="20% - Акцент5 6 5" xfId="7835"/>
    <cellStyle name="20% - Акцент5 6 5 2" xfId="7836"/>
    <cellStyle name="20% - Акцент5 6 5 2 2" xfId="7837"/>
    <cellStyle name="20% - Акцент5 6 5 2 2 2" xfId="7838"/>
    <cellStyle name="20% - Акцент5 6 5 2 3" xfId="7839"/>
    <cellStyle name="20% - Акцент5 6 5 3" xfId="7840"/>
    <cellStyle name="20% - Акцент5 6 5 3 2" xfId="7841"/>
    <cellStyle name="20% - Акцент5 6 5 3 2 2" xfId="7842"/>
    <cellStyle name="20% - Акцент5 6 5 3 3" xfId="7843"/>
    <cellStyle name="20% - Акцент5 6 5 4" xfId="7844"/>
    <cellStyle name="20% - Акцент5 6 5 4 2" xfId="7845"/>
    <cellStyle name="20% - Акцент5 6 5 5" xfId="7846"/>
    <cellStyle name="20% - Акцент5 6 6" xfId="7847"/>
    <cellStyle name="20% - Акцент5 6 6 2" xfId="7848"/>
    <cellStyle name="20% - Акцент5 6 6 2 2" xfId="7849"/>
    <cellStyle name="20% - Акцент5 6 6 3" xfId="7850"/>
    <cellStyle name="20% - Акцент5 6 7" xfId="7851"/>
    <cellStyle name="20% - Акцент5 6 7 2" xfId="7852"/>
    <cellStyle name="20% - Акцент5 6 7 2 2" xfId="7853"/>
    <cellStyle name="20% - Акцент5 6 7 3" xfId="7854"/>
    <cellStyle name="20% - Акцент5 6 8" xfId="7855"/>
    <cellStyle name="20% - Акцент5 6 8 2" xfId="7856"/>
    <cellStyle name="20% - Акцент5 6 9" xfId="7857"/>
    <cellStyle name="20% - Акцент5 60" xfId="7858"/>
    <cellStyle name="20% - Акцент5 60 2" xfId="7859"/>
    <cellStyle name="20% - Акцент5 60 2 2" xfId="7860"/>
    <cellStyle name="20% - Акцент5 60 2 2 2" xfId="7861"/>
    <cellStyle name="20% - Акцент5 60 2 3" xfId="7862"/>
    <cellStyle name="20% - Акцент5 60 3" xfId="7863"/>
    <cellStyle name="20% - Акцент5 60 3 2" xfId="7864"/>
    <cellStyle name="20% - Акцент5 60 3 2 2" xfId="7865"/>
    <cellStyle name="20% - Акцент5 60 3 3" xfId="7866"/>
    <cellStyle name="20% - Акцент5 60 4" xfId="7867"/>
    <cellStyle name="20% - Акцент5 60 4 2" xfId="7868"/>
    <cellStyle name="20% - Акцент5 60 5" xfId="7869"/>
    <cellStyle name="20% - Акцент5 61" xfId="7870"/>
    <cellStyle name="20% - Акцент5 61 2" xfId="7871"/>
    <cellStyle name="20% - Акцент5 61 2 2" xfId="7872"/>
    <cellStyle name="20% - Акцент5 61 2 2 2" xfId="7873"/>
    <cellStyle name="20% - Акцент5 61 2 3" xfId="7874"/>
    <cellStyle name="20% - Акцент5 61 3" xfId="7875"/>
    <cellStyle name="20% - Акцент5 61 3 2" xfId="7876"/>
    <cellStyle name="20% - Акцент5 61 3 2 2" xfId="7877"/>
    <cellStyle name="20% - Акцент5 61 3 3" xfId="7878"/>
    <cellStyle name="20% - Акцент5 61 4" xfId="7879"/>
    <cellStyle name="20% - Акцент5 61 4 2" xfId="7880"/>
    <cellStyle name="20% - Акцент5 61 5" xfId="7881"/>
    <cellStyle name="20% - Акцент5 62" xfId="7882"/>
    <cellStyle name="20% - Акцент5 62 2" xfId="7883"/>
    <cellStyle name="20% - Акцент5 62 2 2" xfId="7884"/>
    <cellStyle name="20% - Акцент5 62 2 2 2" xfId="7885"/>
    <cellStyle name="20% - Акцент5 62 2 3" xfId="7886"/>
    <cellStyle name="20% - Акцент5 62 3" xfId="7887"/>
    <cellStyle name="20% - Акцент5 62 3 2" xfId="7888"/>
    <cellStyle name="20% - Акцент5 62 3 2 2" xfId="7889"/>
    <cellStyle name="20% - Акцент5 62 3 3" xfId="7890"/>
    <cellStyle name="20% - Акцент5 62 4" xfId="7891"/>
    <cellStyle name="20% - Акцент5 62 4 2" xfId="7892"/>
    <cellStyle name="20% - Акцент5 62 5" xfId="7893"/>
    <cellStyle name="20% - Акцент5 63" xfId="7894"/>
    <cellStyle name="20% - Акцент5 63 2" xfId="7895"/>
    <cellStyle name="20% - Акцент5 63 2 2" xfId="7896"/>
    <cellStyle name="20% - Акцент5 63 2 2 2" xfId="7897"/>
    <cellStyle name="20% - Акцент5 63 2 3" xfId="7898"/>
    <cellStyle name="20% - Акцент5 63 3" xfId="7899"/>
    <cellStyle name="20% - Акцент5 63 3 2" xfId="7900"/>
    <cellStyle name="20% - Акцент5 63 3 2 2" xfId="7901"/>
    <cellStyle name="20% - Акцент5 63 3 3" xfId="7902"/>
    <cellStyle name="20% - Акцент5 63 4" xfId="7903"/>
    <cellStyle name="20% - Акцент5 63 4 2" xfId="7904"/>
    <cellStyle name="20% - Акцент5 63 5" xfId="7905"/>
    <cellStyle name="20% - Акцент5 64" xfId="7906"/>
    <cellStyle name="20% - Акцент5 64 2" xfId="7907"/>
    <cellStyle name="20% - Акцент5 64 2 2" xfId="7908"/>
    <cellStyle name="20% - Акцент5 64 2 2 2" xfId="7909"/>
    <cellStyle name="20% - Акцент5 64 2 3" xfId="7910"/>
    <cellStyle name="20% - Акцент5 64 3" xfId="7911"/>
    <cellStyle name="20% - Акцент5 64 3 2" xfId="7912"/>
    <cellStyle name="20% - Акцент5 64 3 2 2" xfId="7913"/>
    <cellStyle name="20% - Акцент5 64 3 3" xfId="7914"/>
    <cellStyle name="20% - Акцент5 64 4" xfId="7915"/>
    <cellStyle name="20% - Акцент5 64 4 2" xfId="7916"/>
    <cellStyle name="20% - Акцент5 64 5" xfId="7917"/>
    <cellStyle name="20% - Акцент5 65" xfId="7918"/>
    <cellStyle name="20% - Акцент5 65 2" xfId="7919"/>
    <cellStyle name="20% - Акцент5 65 2 2" xfId="7920"/>
    <cellStyle name="20% - Акцент5 65 2 2 2" xfId="7921"/>
    <cellStyle name="20% - Акцент5 65 2 3" xfId="7922"/>
    <cellStyle name="20% - Акцент5 65 3" xfId="7923"/>
    <cellStyle name="20% - Акцент5 65 3 2" xfId="7924"/>
    <cellStyle name="20% - Акцент5 65 3 2 2" xfId="7925"/>
    <cellStyle name="20% - Акцент5 65 3 3" xfId="7926"/>
    <cellStyle name="20% - Акцент5 65 4" xfId="7927"/>
    <cellStyle name="20% - Акцент5 65 4 2" xfId="7928"/>
    <cellStyle name="20% - Акцент5 65 5" xfId="7929"/>
    <cellStyle name="20% - Акцент5 66" xfId="7930"/>
    <cellStyle name="20% - Акцент5 66 2" xfId="7931"/>
    <cellStyle name="20% - Акцент5 66 2 2" xfId="7932"/>
    <cellStyle name="20% - Акцент5 66 2 2 2" xfId="7933"/>
    <cellStyle name="20% - Акцент5 66 2 3" xfId="7934"/>
    <cellStyle name="20% - Акцент5 66 3" xfId="7935"/>
    <cellStyle name="20% - Акцент5 66 3 2" xfId="7936"/>
    <cellStyle name="20% - Акцент5 66 3 2 2" xfId="7937"/>
    <cellStyle name="20% - Акцент5 66 3 3" xfId="7938"/>
    <cellStyle name="20% - Акцент5 66 4" xfId="7939"/>
    <cellStyle name="20% - Акцент5 66 4 2" xfId="7940"/>
    <cellStyle name="20% - Акцент5 66 5" xfId="7941"/>
    <cellStyle name="20% - Акцент5 67" xfId="7942"/>
    <cellStyle name="20% - Акцент5 67 2" xfId="7943"/>
    <cellStyle name="20% - Акцент5 67 2 2" xfId="7944"/>
    <cellStyle name="20% - Акцент5 67 2 2 2" xfId="7945"/>
    <cellStyle name="20% - Акцент5 67 2 3" xfId="7946"/>
    <cellStyle name="20% - Акцент5 67 3" xfId="7947"/>
    <cellStyle name="20% - Акцент5 67 3 2" xfId="7948"/>
    <cellStyle name="20% - Акцент5 67 3 2 2" xfId="7949"/>
    <cellStyle name="20% - Акцент5 67 3 3" xfId="7950"/>
    <cellStyle name="20% - Акцент5 67 4" xfId="7951"/>
    <cellStyle name="20% - Акцент5 67 4 2" xfId="7952"/>
    <cellStyle name="20% - Акцент5 67 5" xfId="7953"/>
    <cellStyle name="20% - Акцент5 68" xfId="7954"/>
    <cellStyle name="20% - Акцент5 68 2" xfId="7955"/>
    <cellStyle name="20% - Акцент5 68 2 2" xfId="7956"/>
    <cellStyle name="20% - Акцент5 68 2 2 2" xfId="7957"/>
    <cellStyle name="20% - Акцент5 68 2 3" xfId="7958"/>
    <cellStyle name="20% - Акцент5 68 3" xfId="7959"/>
    <cellStyle name="20% - Акцент5 68 3 2" xfId="7960"/>
    <cellStyle name="20% - Акцент5 68 3 2 2" xfId="7961"/>
    <cellStyle name="20% - Акцент5 68 3 3" xfId="7962"/>
    <cellStyle name="20% - Акцент5 68 4" xfId="7963"/>
    <cellStyle name="20% - Акцент5 68 4 2" xfId="7964"/>
    <cellStyle name="20% - Акцент5 68 5" xfId="7965"/>
    <cellStyle name="20% - Акцент5 69" xfId="7966"/>
    <cellStyle name="20% - Акцент5 69 2" xfId="7967"/>
    <cellStyle name="20% - Акцент5 69 2 2" xfId="7968"/>
    <cellStyle name="20% - Акцент5 69 2 2 2" xfId="7969"/>
    <cellStyle name="20% - Акцент5 69 2 3" xfId="7970"/>
    <cellStyle name="20% - Акцент5 69 3" xfId="7971"/>
    <cellStyle name="20% - Акцент5 69 3 2" xfId="7972"/>
    <cellStyle name="20% - Акцент5 69 3 2 2" xfId="7973"/>
    <cellStyle name="20% - Акцент5 69 3 3" xfId="7974"/>
    <cellStyle name="20% - Акцент5 69 4" xfId="7975"/>
    <cellStyle name="20% - Акцент5 69 4 2" xfId="7976"/>
    <cellStyle name="20% - Акцент5 69 5" xfId="7977"/>
    <cellStyle name="20% - Акцент5 7" xfId="7978"/>
    <cellStyle name="20% - Акцент5 7 2" xfId="7979"/>
    <cellStyle name="20% - Акцент5 7 2 2" xfId="7980"/>
    <cellStyle name="20% - Акцент5 7 2 2 2" xfId="7981"/>
    <cellStyle name="20% - Акцент5 7 2 2 2 2" xfId="7982"/>
    <cellStyle name="20% - Акцент5 7 2 2 3" xfId="7983"/>
    <cellStyle name="20% - Акцент5 7 2 3" xfId="7984"/>
    <cellStyle name="20% - Акцент5 7 2 3 2" xfId="7985"/>
    <cellStyle name="20% - Акцент5 7 2 3 2 2" xfId="7986"/>
    <cellStyle name="20% - Акцент5 7 2 3 3" xfId="7987"/>
    <cellStyle name="20% - Акцент5 7 2 4" xfId="7988"/>
    <cellStyle name="20% - Акцент5 7 2 4 2" xfId="7989"/>
    <cellStyle name="20% - Акцент5 7 2 5" xfId="7990"/>
    <cellStyle name="20% - Акцент5 7 3" xfId="7991"/>
    <cellStyle name="20% - Акцент5 7 3 2" xfId="7992"/>
    <cellStyle name="20% - Акцент5 7 3 2 2" xfId="7993"/>
    <cellStyle name="20% - Акцент5 7 3 2 2 2" xfId="7994"/>
    <cellStyle name="20% - Акцент5 7 3 2 3" xfId="7995"/>
    <cellStyle name="20% - Акцент5 7 3 3" xfId="7996"/>
    <cellStyle name="20% - Акцент5 7 3 3 2" xfId="7997"/>
    <cellStyle name="20% - Акцент5 7 3 3 2 2" xfId="7998"/>
    <cellStyle name="20% - Акцент5 7 3 3 3" xfId="7999"/>
    <cellStyle name="20% - Акцент5 7 3 4" xfId="8000"/>
    <cellStyle name="20% - Акцент5 7 3 4 2" xfId="8001"/>
    <cellStyle name="20% - Акцент5 7 3 5" xfId="8002"/>
    <cellStyle name="20% - Акцент5 7 4" xfId="8003"/>
    <cellStyle name="20% - Акцент5 7 4 2" xfId="8004"/>
    <cellStyle name="20% - Акцент5 7 4 2 2" xfId="8005"/>
    <cellStyle name="20% - Акцент5 7 4 2 2 2" xfId="8006"/>
    <cellStyle name="20% - Акцент5 7 4 2 3" xfId="8007"/>
    <cellStyle name="20% - Акцент5 7 4 3" xfId="8008"/>
    <cellStyle name="20% - Акцент5 7 4 3 2" xfId="8009"/>
    <cellStyle name="20% - Акцент5 7 4 3 2 2" xfId="8010"/>
    <cellStyle name="20% - Акцент5 7 4 3 3" xfId="8011"/>
    <cellStyle name="20% - Акцент5 7 4 4" xfId="8012"/>
    <cellStyle name="20% - Акцент5 7 4 4 2" xfId="8013"/>
    <cellStyle name="20% - Акцент5 7 4 5" xfId="8014"/>
    <cellStyle name="20% - Акцент5 7 5" xfId="8015"/>
    <cellStyle name="20% - Акцент5 7 5 2" xfId="8016"/>
    <cellStyle name="20% - Акцент5 7 5 2 2" xfId="8017"/>
    <cellStyle name="20% - Акцент5 7 5 2 2 2" xfId="8018"/>
    <cellStyle name="20% - Акцент5 7 5 2 3" xfId="8019"/>
    <cellStyle name="20% - Акцент5 7 5 3" xfId="8020"/>
    <cellStyle name="20% - Акцент5 7 5 3 2" xfId="8021"/>
    <cellStyle name="20% - Акцент5 7 5 3 2 2" xfId="8022"/>
    <cellStyle name="20% - Акцент5 7 5 3 3" xfId="8023"/>
    <cellStyle name="20% - Акцент5 7 5 4" xfId="8024"/>
    <cellStyle name="20% - Акцент5 7 5 4 2" xfId="8025"/>
    <cellStyle name="20% - Акцент5 7 5 5" xfId="8026"/>
    <cellStyle name="20% - Акцент5 7 6" xfId="8027"/>
    <cellStyle name="20% - Акцент5 7 6 2" xfId="8028"/>
    <cellStyle name="20% - Акцент5 7 6 2 2" xfId="8029"/>
    <cellStyle name="20% - Акцент5 7 6 3" xfId="8030"/>
    <cellStyle name="20% - Акцент5 7 7" xfId="8031"/>
    <cellStyle name="20% - Акцент5 7 7 2" xfId="8032"/>
    <cellStyle name="20% - Акцент5 7 7 2 2" xfId="8033"/>
    <cellStyle name="20% - Акцент5 7 7 3" xfId="8034"/>
    <cellStyle name="20% - Акцент5 7 8" xfId="8035"/>
    <cellStyle name="20% - Акцент5 7 8 2" xfId="8036"/>
    <cellStyle name="20% - Акцент5 7 9" xfId="8037"/>
    <cellStyle name="20% - Акцент5 70" xfId="8038"/>
    <cellStyle name="20% - Акцент5 70 2" xfId="8039"/>
    <cellStyle name="20% - Акцент5 70 2 2" xfId="8040"/>
    <cellStyle name="20% - Акцент5 70 2 2 2" xfId="8041"/>
    <cellStyle name="20% - Акцент5 70 2 3" xfId="8042"/>
    <cellStyle name="20% - Акцент5 70 3" xfId="8043"/>
    <cellStyle name="20% - Акцент5 70 3 2" xfId="8044"/>
    <cellStyle name="20% - Акцент5 70 3 2 2" xfId="8045"/>
    <cellStyle name="20% - Акцент5 70 3 3" xfId="8046"/>
    <cellStyle name="20% - Акцент5 70 4" xfId="8047"/>
    <cellStyle name="20% - Акцент5 70 4 2" xfId="8048"/>
    <cellStyle name="20% - Акцент5 70 5" xfId="8049"/>
    <cellStyle name="20% - Акцент5 71" xfId="8050"/>
    <cellStyle name="20% - Акцент5 71 2" xfId="8051"/>
    <cellStyle name="20% - Акцент5 71 2 2" xfId="8052"/>
    <cellStyle name="20% - Акцент5 71 2 2 2" xfId="8053"/>
    <cellStyle name="20% - Акцент5 71 2 3" xfId="8054"/>
    <cellStyle name="20% - Акцент5 71 3" xfId="8055"/>
    <cellStyle name="20% - Акцент5 71 3 2" xfId="8056"/>
    <cellStyle name="20% - Акцент5 71 3 2 2" xfId="8057"/>
    <cellStyle name="20% - Акцент5 71 3 3" xfId="8058"/>
    <cellStyle name="20% - Акцент5 71 4" xfId="8059"/>
    <cellStyle name="20% - Акцент5 71 4 2" xfId="8060"/>
    <cellStyle name="20% - Акцент5 71 5" xfId="8061"/>
    <cellStyle name="20% - Акцент5 72" xfId="8062"/>
    <cellStyle name="20% - Акцент5 72 2" xfId="8063"/>
    <cellStyle name="20% - Акцент5 72 2 2" xfId="8064"/>
    <cellStyle name="20% - Акцент5 72 2 2 2" xfId="8065"/>
    <cellStyle name="20% - Акцент5 72 2 3" xfId="8066"/>
    <cellStyle name="20% - Акцент5 72 3" xfId="8067"/>
    <cellStyle name="20% - Акцент5 72 3 2" xfId="8068"/>
    <cellStyle name="20% - Акцент5 72 3 2 2" xfId="8069"/>
    <cellStyle name="20% - Акцент5 72 3 3" xfId="8070"/>
    <cellStyle name="20% - Акцент5 72 4" xfId="8071"/>
    <cellStyle name="20% - Акцент5 72 4 2" xfId="8072"/>
    <cellStyle name="20% - Акцент5 72 5" xfId="8073"/>
    <cellStyle name="20% - Акцент5 73" xfId="8074"/>
    <cellStyle name="20% - Акцент5 73 2" xfId="8075"/>
    <cellStyle name="20% - Акцент5 73 2 2" xfId="8076"/>
    <cellStyle name="20% - Акцент5 73 2 2 2" xfId="8077"/>
    <cellStyle name="20% - Акцент5 73 2 3" xfId="8078"/>
    <cellStyle name="20% - Акцент5 73 3" xfId="8079"/>
    <cellStyle name="20% - Акцент5 73 3 2" xfId="8080"/>
    <cellStyle name="20% - Акцент5 73 3 2 2" xfId="8081"/>
    <cellStyle name="20% - Акцент5 73 3 3" xfId="8082"/>
    <cellStyle name="20% - Акцент5 73 4" xfId="8083"/>
    <cellStyle name="20% - Акцент5 73 4 2" xfId="8084"/>
    <cellStyle name="20% - Акцент5 73 5" xfId="8085"/>
    <cellStyle name="20% - Акцент5 74" xfId="8086"/>
    <cellStyle name="20% - Акцент5 74 2" xfId="8087"/>
    <cellStyle name="20% - Акцент5 74 2 2" xfId="8088"/>
    <cellStyle name="20% - Акцент5 74 2 2 2" xfId="8089"/>
    <cellStyle name="20% - Акцент5 74 2 3" xfId="8090"/>
    <cellStyle name="20% - Акцент5 74 3" xfId="8091"/>
    <cellStyle name="20% - Акцент5 74 3 2" xfId="8092"/>
    <cellStyle name="20% - Акцент5 74 3 2 2" xfId="8093"/>
    <cellStyle name="20% - Акцент5 74 3 3" xfId="8094"/>
    <cellStyle name="20% - Акцент5 74 4" xfId="8095"/>
    <cellStyle name="20% - Акцент5 74 4 2" xfId="8096"/>
    <cellStyle name="20% - Акцент5 74 5" xfId="8097"/>
    <cellStyle name="20% - Акцент5 75" xfId="8098"/>
    <cellStyle name="20% - Акцент5 75 2" xfId="8099"/>
    <cellStyle name="20% - Акцент5 75 2 2" xfId="8100"/>
    <cellStyle name="20% - Акцент5 75 2 2 2" xfId="8101"/>
    <cellStyle name="20% - Акцент5 75 2 3" xfId="8102"/>
    <cellStyle name="20% - Акцент5 75 3" xfId="8103"/>
    <cellStyle name="20% - Акцент5 75 3 2" xfId="8104"/>
    <cellStyle name="20% - Акцент5 75 3 2 2" xfId="8105"/>
    <cellStyle name="20% - Акцент5 75 3 3" xfId="8106"/>
    <cellStyle name="20% - Акцент5 75 4" xfId="8107"/>
    <cellStyle name="20% - Акцент5 75 4 2" xfId="8108"/>
    <cellStyle name="20% - Акцент5 75 5" xfId="8109"/>
    <cellStyle name="20% - Акцент5 76" xfId="8110"/>
    <cellStyle name="20% - Акцент5 76 2" xfId="8111"/>
    <cellStyle name="20% - Акцент5 76 2 2" xfId="8112"/>
    <cellStyle name="20% - Акцент5 76 2 2 2" xfId="8113"/>
    <cellStyle name="20% - Акцент5 76 2 3" xfId="8114"/>
    <cellStyle name="20% - Акцент5 76 3" xfId="8115"/>
    <cellStyle name="20% - Акцент5 76 3 2" xfId="8116"/>
    <cellStyle name="20% - Акцент5 76 3 2 2" xfId="8117"/>
    <cellStyle name="20% - Акцент5 76 3 3" xfId="8118"/>
    <cellStyle name="20% - Акцент5 76 4" xfId="8119"/>
    <cellStyle name="20% - Акцент5 76 4 2" xfId="8120"/>
    <cellStyle name="20% - Акцент5 76 5" xfId="8121"/>
    <cellStyle name="20% - Акцент5 77" xfId="8122"/>
    <cellStyle name="20% - Акцент5 77 2" xfId="8123"/>
    <cellStyle name="20% - Акцент5 77 2 2" xfId="8124"/>
    <cellStyle name="20% - Акцент5 77 2 2 2" xfId="8125"/>
    <cellStyle name="20% - Акцент5 77 2 3" xfId="8126"/>
    <cellStyle name="20% - Акцент5 77 3" xfId="8127"/>
    <cellStyle name="20% - Акцент5 77 3 2" xfId="8128"/>
    <cellStyle name="20% - Акцент5 77 3 2 2" xfId="8129"/>
    <cellStyle name="20% - Акцент5 77 3 3" xfId="8130"/>
    <cellStyle name="20% - Акцент5 77 4" xfId="8131"/>
    <cellStyle name="20% - Акцент5 77 4 2" xfId="8132"/>
    <cellStyle name="20% - Акцент5 77 5" xfId="8133"/>
    <cellStyle name="20% - Акцент5 78" xfId="8134"/>
    <cellStyle name="20% - Акцент5 78 2" xfId="8135"/>
    <cellStyle name="20% - Акцент5 78 2 2" xfId="8136"/>
    <cellStyle name="20% - Акцент5 78 2 2 2" xfId="8137"/>
    <cellStyle name="20% - Акцент5 78 2 3" xfId="8138"/>
    <cellStyle name="20% - Акцент5 78 3" xfId="8139"/>
    <cellStyle name="20% - Акцент5 78 3 2" xfId="8140"/>
    <cellStyle name="20% - Акцент5 78 3 2 2" xfId="8141"/>
    <cellStyle name="20% - Акцент5 78 3 3" xfId="8142"/>
    <cellStyle name="20% - Акцент5 78 4" xfId="8143"/>
    <cellStyle name="20% - Акцент5 78 4 2" xfId="8144"/>
    <cellStyle name="20% - Акцент5 78 5" xfId="8145"/>
    <cellStyle name="20% - Акцент5 79" xfId="8146"/>
    <cellStyle name="20% - Акцент5 79 2" xfId="8147"/>
    <cellStyle name="20% - Акцент5 79 2 2" xfId="8148"/>
    <cellStyle name="20% - Акцент5 79 2 2 2" xfId="8149"/>
    <cellStyle name="20% - Акцент5 79 2 3" xfId="8150"/>
    <cellStyle name="20% - Акцент5 79 3" xfId="8151"/>
    <cellStyle name="20% - Акцент5 79 3 2" xfId="8152"/>
    <cellStyle name="20% - Акцент5 79 3 2 2" xfId="8153"/>
    <cellStyle name="20% - Акцент5 79 3 3" xfId="8154"/>
    <cellStyle name="20% - Акцент5 79 4" xfId="8155"/>
    <cellStyle name="20% - Акцент5 79 4 2" xfId="8156"/>
    <cellStyle name="20% - Акцент5 79 5" xfId="8157"/>
    <cellStyle name="20% - Акцент5 8" xfId="8158"/>
    <cellStyle name="20% - Акцент5 8 2" xfId="8159"/>
    <cellStyle name="20% - Акцент5 8 2 2" xfId="8160"/>
    <cellStyle name="20% - Акцент5 8 2 2 2" xfId="8161"/>
    <cellStyle name="20% - Акцент5 8 2 2 2 2" xfId="8162"/>
    <cellStyle name="20% - Акцент5 8 2 2 3" xfId="8163"/>
    <cellStyle name="20% - Акцент5 8 2 3" xfId="8164"/>
    <cellStyle name="20% - Акцент5 8 2 3 2" xfId="8165"/>
    <cellStyle name="20% - Акцент5 8 2 3 2 2" xfId="8166"/>
    <cellStyle name="20% - Акцент5 8 2 3 3" xfId="8167"/>
    <cellStyle name="20% - Акцент5 8 2 4" xfId="8168"/>
    <cellStyle name="20% - Акцент5 8 2 4 2" xfId="8169"/>
    <cellStyle name="20% - Акцент5 8 2 5" xfId="8170"/>
    <cellStyle name="20% - Акцент5 8 3" xfId="8171"/>
    <cellStyle name="20% - Акцент5 8 3 2" xfId="8172"/>
    <cellStyle name="20% - Акцент5 8 3 2 2" xfId="8173"/>
    <cellStyle name="20% - Акцент5 8 3 2 2 2" xfId="8174"/>
    <cellStyle name="20% - Акцент5 8 3 2 3" xfId="8175"/>
    <cellStyle name="20% - Акцент5 8 3 3" xfId="8176"/>
    <cellStyle name="20% - Акцент5 8 3 3 2" xfId="8177"/>
    <cellStyle name="20% - Акцент5 8 3 3 2 2" xfId="8178"/>
    <cellStyle name="20% - Акцент5 8 3 3 3" xfId="8179"/>
    <cellStyle name="20% - Акцент5 8 3 4" xfId="8180"/>
    <cellStyle name="20% - Акцент5 8 3 4 2" xfId="8181"/>
    <cellStyle name="20% - Акцент5 8 3 5" xfId="8182"/>
    <cellStyle name="20% - Акцент5 8 4" xfId="8183"/>
    <cellStyle name="20% - Акцент5 8 4 2" xfId="8184"/>
    <cellStyle name="20% - Акцент5 8 4 2 2" xfId="8185"/>
    <cellStyle name="20% - Акцент5 8 4 2 2 2" xfId="8186"/>
    <cellStyle name="20% - Акцент5 8 4 2 3" xfId="8187"/>
    <cellStyle name="20% - Акцент5 8 4 3" xfId="8188"/>
    <cellStyle name="20% - Акцент5 8 4 3 2" xfId="8189"/>
    <cellStyle name="20% - Акцент5 8 4 3 2 2" xfId="8190"/>
    <cellStyle name="20% - Акцент5 8 4 3 3" xfId="8191"/>
    <cellStyle name="20% - Акцент5 8 4 4" xfId="8192"/>
    <cellStyle name="20% - Акцент5 8 4 4 2" xfId="8193"/>
    <cellStyle name="20% - Акцент5 8 4 5" xfId="8194"/>
    <cellStyle name="20% - Акцент5 8 5" xfId="8195"/>
    <cellStyle name="20% - Акцент5 8 5 2" xfId="8196"/>
    <cellStyle name="20% - Акцент5 8 5 2 2" xfId="8197"/>
    <cellStyle name="20% - Акцент5 8 5 2 2 2" xfId="8198"/>
    <cellStyle name="20% - Акцент5 8 5 2 3" xfId="8199"/>
    <cellStyle name="20% - Акцент5 8 5 3" xfId="8200"/>
    <cellStyle name="20% - Акцент5 8 5 3 2" xfId="8201"/>
    <cellStyle name="20% - Акцент5 8 5 3 2 2" xfId="8202"/>
    <cellStyle name="20% - Акцент5 8 5 3 3" xfId="8203"/>
    <cellStyle name="20% - Акцент5 8 5 4" xfId="8204"/>
    <cellStyle name="20% - Акцент5 8 5 4 2" xfId="8205"/>
    <cellStyle name="20% - Акцент5 8 5 5" xfId="8206"/>
    <cellStyle name="20% - Акцент5 8 6" xfId="8207"/>
    <cellStyle name="20% - Акцент5 8 6 2" xfId="8208"/>
    <cellStyle name="20% - Акцент5 8 6 2 2" xfId="8209"/>
    <cellStyle name="20% - Акцент5 8 6 3" xfId="8210"/>
    <cellStyle name="20% - Акцент5 8 7" xfId="8211"/>
    <cellStyle name="20% - Акцент5 8 7 2" xfId="8212"/>
    <cellStyle name="20% - Акцент5 8 7 2 2" xfId="8213"/>
    <cellStyle name="20% - Акцент5 8 7 3" xfId="8214"/>
    <cellStyle name="20% - Акцент5 8 8" xfId="8215"/>
    <cellStyle name="20% - Акцент5 8 8 2" xfId="8216"/>
    <cellStyle name="20% - Акцент5 8 9" xfId="8217"/>
    <cellStyle name="20% - Акцент5 80" xfId="8218"/>
    <cellStyle name="20% - Акцент5 80 2" xfId="8219"/>
    <cellStyle name="20% - Акцент5 80 2 2" xfId="8220"/>
    <cellStyle name="20% - Акцент5 80 2 2 2" xfId="8221"/>
    <cellStyle name="20% - Акцент5 80 2 3" xfId="8222"/>
    <cellStyle name="20% - Акцент5 80 3" xfId="8223"/>
    <cellStyle name="20% - Акцент5 80 3 2" xfId="8224"/>
    <cellStyle name="20% - Акцент5 80 3 2 2" xfId="8225"/>
    <cellStyle name="20% - Акцент5 80 3 3" xfId="8226"/>
    <cellStyle name="20% - Акцент5 80 4" xfId="8227"/>
    <cellStyle name="20% - Акцент5 80 4 2" xfId="8228"/>
    <cellStyle name="20% - Акцент5 80 5" xfId="8229"/>
    <cellStyle name="20% - Акцент5 81" xfId="8230"/>
    <cellStyle name="20% - Акцент5 81 2" xfId="8231"/>
    <cellStyle name="20% - Акцент5 81 2 2" xfId="8232"/>
    <cellStyle name="20% - Акцент5 81 2 2 2" xfId="8233"/>
    <cellStyle name="20% - Акцент5 81 2 3" xfId="8234"/>
    <cellStyle name="20% - Акцент5 81 3" xfId="8235"/>
    <cellStyle name="20% - Акцент5 81 3 2" xfId="8236"/>
    <cellStyle name="20% - Акцент5 81 3 2 2" xfId="8237"/>
    <cellStyle name="20% - Акцент5 81 3 3" xfId="8238"/>
    <cellStyle name="20% - Акцент5 81 4" xfId="8239"/>
    <cellStyle name="20% - Акцент5 81 4 2" xfId="8240"/>
    <cellStyle name="20% - Акцент5 81 5" xfId="8241"/>
    <cellStyle name="20% - Акцент5 82" xfId="8242"/>
    <cellStyle name="20% - Акцент5 82 2" xfId="8243"/>
    <cellStyle name="20% - Акцент5 82 2 2" xfId="8244"/>
    <cellStyle name="20% - Акцент5 82 2 2 2" xfId="8245"/>
    <cellStyle name="20% - Акцент5 82 2 3" xfId="8246"/>
    <cellStyle name="20% - Акцент5 82 3" xfId="8247"/>
    <cellStyle name="20% - Акцент5 82 3 2" xfId="8248"/>
    <cellStyle name="20% - Акцент5 82 3 2 2" xfId="8249"/>
    <cellStyle name="20% - Акцент5 82 3 3" xfId="8250"/>
    <cellStyle name="20% - Акцент5 82 4" xfId="8251"/>
    <cellStyle name="20% - Акцент5 82 4 2" xfId="8252"/>
    <cellStyle name="20% - Акцент5 82 5" xfId="8253"/>
    <cellStyle name="20% - Акцент5 83" xfId="8254"/>
    <cellStyle name="20% - Акцент5 83 2" xfId="8255"/>
    <cellStyle name="20% - Акцент5 83 2 2" xfId="8256"/>
    <cellStyle name="20% - Акцент5 83 2 2 2" xfId="8257"/>
    <cellStyle name="20% - Акцент5 83 2 3" xfId="8258"/>
    <cellStyle name="20% - Акцент5 83 3" xfId="8259"/>
    <cellStyle name="20% - Акцент5 83 3 2" xfId="8260"/>
    <cellStyle name="20% - Акцент5 83 3 2 2" xfId="8261"/>
    <cellStyle name="20% - Акцент5 83 3 3" xfId="8262"/>
    <cellStyle name="20% - Акцент5 83 4" xfId="8263"/>
    <cellStyle name="20% - Акцент5 83 4 2" xfId="8264"/>
    <cellStyle name="20% - Акцент5 83 5" xfId="8265"/>
    <cellStyle name="20% - Акцент5 84" xfId="8266"/>
    <cellStyle name="20% - Акцент5 84 2" xfId="8267"/>
    <cellStyle name="20% - Акцент5 84 2 2" xfId="8268"/>
    <cellStyle name="20% - Акцент5 84 2 2 2" xfId="8269"/>
    <cellStyle name="20% - Акцент5 84 2 3" xfId="8270"/>
    <cellStyle name="20% - Акцент5 84 3" xfId="8271"/>
    <cellStyle name="20% - Акцент5 84 3 2" xfId="8272"/>
    <cellStyle name="20% - Акцент5 84 3 2 2" xfId="8273"/>
    <cellStyle name="20% - Акцент5 84 3 3" xfId="8274"/>
    <cellStyle name="20% - Акцент5 84 4" xfId="8275"/>
    <cellStyle name="20% - Акцент5 84 4 2" xfId="8276"/>
    <cellStyle name="20% - Акцент5 84 5" xfId="8277"/>
    <cellStyle name="20% - Акцент5 85" xfId="8278"/>
    <cellStyle name="20% - Акцент5 85 2" xfId="8279"/>
    <cellStyle name="20% - Акцент5 85 2 2" xfId="8280"/>
    <cellStyle name="20% - Акцент5 85 2 2 2" xfId="8281"/>
    <cellStyle name="20% - Акцент5 85 2 3" xfId="8282"/>
    <cellStyle name="20% - Акцент5 85 3" xfId="8283"/>
    <cellStyle name="20% - Акцент5 85 3 2" xfId="8284"/>
    <cellStyle name="20% - Акцент5 85 3 2 2" xfId="8285"/>
    <cellStyle name="20% - Акцент5 85 3 3" xfId="8286"/>
    <cellStyle name="20% - Акцент5 85 4" xfId="8287"/>
    <cellStyle name="20% - Акцент5 85 4 2" xfId="8288"/>
    <cellStyle name="20% - Акцент5 85 5" xfId="8289"/>
    <cellStyle name="20% - Акцент5 86" xfId="8290"/>
    <cellStyle name="20% - Акцент5 86 2" xfId="8291"/>
    <cellStyle name="20% - Акцент5 86 2 2" xfId="8292"/>
    <cellStyle name="20% - Акцент5 86 2 2 2" xfId="8293"/>
    <cellStyle name="20% - Акцент5 86 2 3" xfId="8294"/>
    <cellStyle name="20% - Акцент5 86 3" xfId="8295"/>
    <cellStyle name="20% - Акцент5 86 3 2" xfId="8296"/>
    <cellStyle name="20% - Акцент5 86 3 2 2" xfId="8297"/>
    <cellStyle name="20% - Акцент5 86 3 3" xfId="8298"/>
    <cellStyle name="20% - Акцент5 86 4" xfId="8299"/>
    <cellStyle name="20% - Акцент5 86 4 2" xfId="8300"/>
    <cellStyle name="20% - Акцент5 86 5" xfId="8301"/>
    <cellStyle name="20% - Акцент5 87" xfId="8302"/>
    <cellStyle name="20% - Акцент5 87 2" xfId="8303"/>
    <cellStyle name="20% - Акцент5 87 2 2" xfId="8304"/>
    <cellStyle name="20% - Акцент5 87 2 2 2" xfId="8305"/>
    <cellStyle name="20% - Акцент5 87 2 3" xfId="8306"/>
    <cellStyle name="20% - Акцент5 87 3" xfId="8307"/>
    <cellStyle name="20% - Акцент5 87 3 2" xfId="8308"/>
    <cellStyle name="20% - Акцент5 87 3 2 2" xfId="8309"/>
    <cellStyle name="20% - Акцент5 87 3 3" xfId="8310"/>
    <cellStyle name="20% - Акцент5 87 4" xfId="8311"/>
    <cellStyle name="20% - Акцент5 87 4 2" xfId="8312"/>
    <cellStyle name="20% - Акцент5 87 5" xfId="8313"/>
    <cellStyle name="20% - Акцент5 88" xfId="8314"/>
    <cellStyle name="20% - Акцент5 88 2" xfId="8315"/>
    <cellStyle name="20% - Акцент5 88 2 2" xfId="8316"/>
    <cellStyle name="20% - Акцент5 88 3" xfId="8317"/>
    <cellStyle name="20% - Акцент5 89" xfId="8318"/>
    <cellStyle name="20% - Акцент5 89 2" xfId="8319"/>
    <cellStyle name="20% - Акцент5 89 2 2" xfId="8320"/>
    <cellStyle name="20% - Акцент5 89 3" xfId="8321"/>
    <cellStyle name="20% - Акцент5 9" xfId="8322"/>
    <cellStyle name="20% - Акцент5 9 2" xfId="8323"/>
    <cellStyle name="20% - Акцент5 9 2 2" xfId="8324"/>
    <cellStyle name="20% - Акцент5 9 2 2 2" xfId="8325"/>
    <cellStyle name="20% - Акцент5 9 2 2 2 2" xfId="8326"/>
    <cellStyle name="20% - Акцент5 9 2 2 3" xfId="8327"/>
    <cellStyle name="20% - Акцент5 9 2 3" xfId="8328"/>
    <cellStyle name="20% - Акцент5 9 2 3 2" xfId="8329"/>
    <cellStyle name="20% - Акцент5 9 2 3 2 2" xfId="8330"/>
    <cellStyle name="20% - Акцент5 9 2 3 3" xfId="8331"/>
    <cellStyle name="20% - Акцент5 9 2 4" xfId="8332"/>
    <cellStyle name="20% - Акцент5 9 2 4 2" xfId="8333"/>
    <cellStyle name="20% - Акцент5 9 2 5" xfId="8334"/>
    <cellStyle name="20% - Акцент5 9 3" xfId="8335"/>
    <cellStyle name="20% - Акцент5 9 3 2" xfId="8336"/>
    <cellStyle name="20% - Акцент5 9 3 2 2" xfId="8337"/>
    <cellStyle name="20% - Акцент5 9 3 2 2 2" xfId="8338"/>
    <cellStyle name="20% - Акцент5 9 3 2 3" xfId="8339"/>
    <cellStyle name="20% - Акцент5 9 3 3" xfId="8340"/>
    <cellStyle name="20% - Акцент5 9 3 3 2" xfId="8341"/>
    <cellStyle name="20% - Акцент5 9 3 3 2 2" xfId="8342"/>
    <cellStyle name="20% - Акцент5 9 3 3 3" xfId="8343"/>
    <cellStyle name="20% - Акцент5 9 3 4" xfId="8344"/>
    <cellStyle name="20% - Акцент5 9 3 4 2" xfId="8345"/>
    <cellStyle name="20% - Акцент5 9 3 5" xfId="8346"/>
    <cellStyle name="20% - Акцент5 9 4" xfId="8347"/>
    <cellStyle name="20% - Акцент5 9 4 2" xfId="8348"/>
    <cellStyle name="20% - Акцент5 9 4 2 2" xfId="8349"/>
    <cellStyle name="20% - Акцент5 9 4 2 2 2" xfId="8350"/>
    <cellStyle name="20% - Акцент5 9 4 2 3" xfId="8351"/>
    <cellStyle name="20% - Акцент5 9 4 3" xfId="8352"/>
    <cellStyle name="20% - Акцент5 9 4 3 2" xfId="8353"/>
    <cellStyle name="20% - Акцент5 9 4 3 2 2" xfId="8354"/>
    <cellStyle name="20% - Акцент5 9 4 3 3" xfId="8355"/>
    <cellStyle name="20% - Акцент5 9 4 4" xfId="8356"/>
    <cellStyle name="20% - Акцент5 9 4 4 2" xfId="8357"/>
    <cellStyle name="20% - Акцент5 9 4 5" xfId="8358"/>
    <cellStyle name="20% - Акцент5 9 5" xfId="8359"/>
    <cellStyle name="20% - Акцент5 9 5 2" xfId="8360"/>
    <cellStyle name="20% - Акцент5 9 5 2 2" xfId="8361"/>
    <cellStyle name="20% - Акцент5 9 5 2 2 2" xfId="8362"/>
    <cellStyle name="20% - Акцент5 9 5 2 3" xfId="8363"/>
    <cellStyle name="20% - Акцент5 9 5 3" xfId="8364"/>
    <cellStyle name="20% - Акцент5 9 5 3 2" xfId="8365"/>
    <cellStyle name="20% - Акцент5 9 5 3 2 2" xfId="8366"/>
    <cellStyle name="20% - Акцент5 9 5 3 3" xfId="8367"/>
    <cellStyle name="20% - Акцент5 9 5 4" xfId="8368"/>
    <cellStyle name="20% - Акцент5 9 5 4 2" xfId="8369"/>
    <cellStyle name="20% - Акцент5 9 5 5" xfId="8370"/>
    <cellStyle name="20% - Акцент5 9 6" xfId="8371"/>
    <cellStyle name="20% - Акцент5 9 6 2" xfId="8372"/>
    <cellStyle name="20% - Акцент5 9 6 2 2" xfId="8373"/>
    <cellStyle name="20% - Акцент5 9 6 3" xfId="8374"/>
    <cellStyle name="20% - Акцент5 9 7" xfId="8375"/>
    <cellStyle name="20% - Акцент5 9 7 2" xfId="8376"/>
    <cellStyle name="20% - Акцент5 9 7 2 2" xfId="8377"/>
    <cellStyle name="20% - Акцент5 9 7 3" xfId="8378"/>
    <cellStyle name="20% - Акцент5 9 8" xfId="8379"/>
    <cellStyle name="20% - Акцент5 9 8 2" xfId="8380"/>
    <cellStyle name="20% - Акцент5 9 9" xfId="8381"/>
    <cellStyle name="20% - Акцент5 90" xfId="8382"/>
    <cellStyle name="20% - Акцент5 90 2" xfId="8383"/>
    <cellStyle name="20% - Акцент5 90 2 2" xfId="8384"/>
    <cellStyle name="20% - Акцент5 90 3" xfId="8385"/>
    <cellStyle name="20% - Акцент5 91" xfId="8386"/>
    <cellStyle name="20% - Акцент5 91 2" xfId="8387"/>
    <cellStyle name="20% - Акцент5 91 2 2" xfId="8388"/>
    <cellStyle name="20% - Акцент5 91 3" xfId="8389"/>
    <cellStyle name="20% - Акцент5 92" xfId="8390"/>
    <cellStyle name="20% - Акцент5 92 2" xfId="8391"/>
    <cellStyle name="20% - Акцент5 92 2 2" xfId="8392"/>
    <cellStyle name="20% - Акцент5 92 3" xfId="8393"/>
    <cellStyle name="20% - Акцент5 93" xfId="8394"/>
    <cellStyle name="20% - Акцент5 93 2" xfId="8395"/>
    <cellStyle name="20% - Акцент5 93 2 2" xfId="8396"/>
    <cellStyle name="20% - Акцент5 93 3" xfId="8397"/>
    <cellStyle name="20% - Акцент5 94" xfId="8398"/>
    <cellStyle name="20% - Акцент5 94 2" xfId="8399"/>
    <cellStyle name="20% - Акцент5 94 2 2" xfId="8400"/>
    <cellStyle name="20% - Акцент5 94 3" xfId="8401"/>
    <cellStyle name="20% - Акцент5 95" xfId="8402"/>
    <cellStyle name="20% - Акцент5 95 2" xfId="8403"/>
    <cellStyle name="20% - Акцент5 95 2 2" xfId="8404"/>
    <cellStyle name="20% - Акцент5 95 3" xfId="8405"/>
    <cellStyle name="20% - Акцент5 96" xfId="8406"/>
    <cellStyle name="20% - Акцент5 96 2" xfId="8407"/>
    <cellStyle name="20% - Акцент5 96 2 2" xfId="8408"/>
    <cellStyle name="20% - Акцент5 96 3" xfId="8409"/>
    <cellStyle name="20% - Акцент5 97" xfId="8410"/>
    <cellStyle name="20% - Акцент5 97 2" xfId="8411"/>
    <cellStyle name="20% - Акцент5 97 2 2" xfId="8412"/>
    <cellStyle name="20% - Акцент5 97 3" xfId="8413"/>
    <cellStyle name="20% - Акцент5 98" xfId="8414"/>
    <cellStyle name="20% - Акцент5 98 2" xfId="8415"/>
    <cellStyle name="20% - Акцент5 98 2 2" xfId="8416"/>
    <cellStyle name="20% - Акцент5 98 3" xfId="8417"/>
    <cellStyle name="20% - Акцент5 99" xfId="8418"/>
    <cellStyle name="20% - Акцент5 99 2" xfId="8419"/>
    <cellStyle name="20% - Акцент5 99 2 2" xfId="8420"/>
    <cellStyle name="20% - Акцент5 99 3" xfId="8421"/>
    <cellStyle name="20% - Акцент6" xfId="8422" builtinId="50" customBuiltin="1"/>
    <cellStyle name="20% - Акцент6 10" xfId="8423"/>
    <cellStyle name="20% - Акцент6 10 2" xfId="8424"/>
    <cellStyle name="20% - Акцент6 10 2 2" xfId="8425"/>
    <cellStyle name="20% - Акцент6 10 2 2 2" xfId="8426"/>
    <cellStyle name="20% - Акцент6 10 2 3" xfId="8427"/>
    <cellStyle name="20% - Акцент6 10 3" xfId="8428"/>
    <cellStyle name="20% - Акцент6 10 3 2" xfId="8429"/>
    <cellStyle name="20% - Акцент6 10 3 2 2" xfId="8430"/>
    <cellStyle name="20% - Акцент6 10 3 3" xfId="8431"/>
    <cellStyle name="20% - Акцент6 10 4" xfId="8432"/>
    <cellStyle name="20% - Акцент6 10 4 2" xfId="8433"/>
    <cellStyle name="20% - Акцент6 10 5" xfId="8434"/>
    <cellStyle name="20% - Акцент6 100" xfId="8435"/>
    <cellStyle name="20% - Акцент6 100 2" xfId="8436"/>
    <cellStyle name="20% - Акцент6 100 2 2" xfId="8437"/>
    <cellStyle name="20% - Акцент6 100 3" xfId="8438"/>
    <cellStyle name="20% - Акцент6 101" xfId="8439"/>
    <cellStyle name="20% - Акцент6 101 2" xfId="8440"/>
    <cellStyle name="20% - Акцент6 101 2 2" xfId="8441"/>
    <cellStyle name="20% - Акцент6 101 3" xfId="8442"/>
    <cellStyle name="20% - Акцент6 102" xfId="8443"/>
    <cellStyle name="20% - Акцент6 102 2" xfId="8444"/>
    <cellStyle name="20% - Акцент6 102 2 2" xfId="8445"/>
    <cellStyle name="20% - Акцент6 102 3" xfId="8446"/>
    <cellStyle name="20% - Акцент6 103" xfId="8447"/>
    <cellStyle name="20% - Акцент6 103 2" xfId="8448"/>
    <cellStyle name="20% - Акцент6 103 2 2" xfId="8449"/>
    <cellStyle name="20% - Акцент6 103 3" xfId="8450"/>
    <cellStyle name="20% - Акцент6 104" xfId="8451"/>
    <cellStyle name="20% - Акцент6 104 2" xfId="8452"/>
    <cellStyle name="20% - Акцент6 104 2 2" xfId="8453"/>
    <cellStyle name="20% - Акцент6 104 3" xfId="8454"/>
    <cellStyle name="20% - Акцент6 105" xfId="8455"/>
    <cellStyle name="20% - Акцент6 105 2" xfId="8456"/>
    <cellStyle name="20% - Акцент6 105 2 2" xfId="8457"/>
    <cellStyle name="20% - Акцент6 105 3" xfId="8458"/>
    <cellStyle name="20% - Акцент6 106" xfId="8459"/>
    <cellStyle name="20% - Акцент6 106 2" xfId="8460"/>
    <cellStyle name="20% - Акцент6 106 2 2" xfId="8461"/>
    <cellStyle name="20% - Акцент6 106 3" xfId="8462"/>
    <cellStyle name="20% - Акцент6 107" xfId="8463"/>
    <cellStyle name="20% - Акцент6 107 2" xfId="8464"/>
    <cellStyle name="20% - Акцент6 107 2 2" xfId="8465"/>
    <cellStyle name="20% - Акцент6 107 3" xfId="8466"/>
    <cellStyle name="20% - Акцент6 108" xfId="8467"/>
    <cellStyle name="20% - Акцент6 108 2" xfId="8468"/>
    <cellStyle name="20% - Акцент6 108 2 2" xfId="8469"/>
    <cellStyle name="20% - Акцент6 108 3" xfId="8470"/>
    <cellStyle name="20% - Акцент6 109" xfId="8471"/>
    <cellStyle name="20% - Акцент6 109 2" xfId="8472"/>
    <cellStyle name="20% - Акцент6 109 2 2" xfId="8473"/>
    <cellStyle name="20% - Акцент6 109 3" xfId="8474"/>
    <cellStyle name="20% - Акцент6 11" xfId="8475"/>
    <cellStyle name="20% - Акцент6 11 2" xfId="8476"/>
    <cellStyle name="20% - Акцент6 11 2 2" xfId="8477"/>
    <cellStyle name="20% - Акцент6 11 2 2 2" xfId="8478"/>
    <cellStyle name="20% - Акцент6 11 2 3" xfId="8479"/>
    <cellStyle name="20% - Акцент6 11 3" xfId="8480"/>
    <cellStyle name="20% - Акцент6 11 3 2" xfId="8481"/>
    <cellStyle name="20% - Акцент6 11 3 2 2" xfId="8482"/>
    <cellStyle name="20% - Акцент6 11 3 3" xfId="8483"/>
    <cellStyle name="20% - Акцент6 11 4" xfId="8484"/>
    <cellStyle name="20% - Акцент6 11 4 2" xfId="8485"/>
    <cellStyle name="20% - Акцент6 11 5" xfId="8486"/>
    <cellStyle name="20% - Акцент6 110" xfId="8487"/>
    <cellStyle name="20% - Акцент6 110 2" xfId="8488"/>
    <cellStyle name="20% - Акцент6 110 2 2" xfId="8489"/>
    <cellStyle name="20% - Акцент6 110 3" xfId="8490"/>
    <cellStyle name="20% - Акцент6 111" xfId="8491"/>
    <cellStyle name="20% - Акцент6 111 2" xfId="8492"/>
    <cellStyle name="20% - Акцент6 111 2 2" xfId="8493"/>
    <cellStyle name="20% - Акцент6 111 3" xfId="8494"/>
    <cellStyle name="20% - Акцент6 112" xfId="8495"/>
    <cellStyle name="20% - Акцент6 112 2" xfId="8496"/>
    <cellStyle name="20% - Акцент6 112 2 2" xfId="8497"/>
    <cellStyle name="20% - Акцент6 112 3" xfId="8498"/>
    <cellStyle name="20% - Акцент6 113" xfId="8499"/>
    <cellStyle name="20% - Акцент6 113 2" xfId="8500"/>
    <cellStyle name="20% - Акцент6 113 2 2" xfId="8501"/>
    <cellStyle name="20% - Акцент6 113 3" xfId="8502"/>
    <cellStyle name="20% - Акцент6 114" xfId="8503"/>
    <cellStyle name="20% - Акцент6 114 2" xfId="8504"/>
    <cellStyle name="20% - Акцент6 114 2 2" xfId="8505"/>
    <cellStyle name="20% - Акцент6 114 3" xfId="8506"/>
    <cellStyle name="20% - Акцент6 115" xfId="8507"/>
    <cellStyle name="20% - Акцент6 115 2" xfId="8508"/>
    <cellStyle name="20% - Акцент6 115 2 2" xfId="8509"/>
    <cellStyle name="20% - Акцент6 115 3" xfId="8510"/>
    <cellStyle name="20% - Акцент6 116" xfId="8511"/>
    <cellStyle name="20% - Акцент6 116 2" xfId="8512"/>
    <cellStyle name="20% - Акцент6 116 2 2" xfId="8513"/>
    <cellStyle name="20% - Акцент6 116 3" xfId="8514"/>
    <cellStyle name="20% - Акцент6 117" xfId="8515"/>
    <cellStyle name="20% - Акцент6 117 2" xfId="8516"/>
    <cellStyle name="20% - Акцент6 117 2 2" xfId="8517"/>
    <cellStyle name="20% - Акцент6 117 3" xfId="8518"/>
    <cellStyle name="20% - Акцент6 118" xfId="8519"/>
    <cellStyle name="20% - Акцент6 118 2" xfId="8520"/>
    <cellStyle name="20% - Акцент6 118 2 2" xfId="8521"/>
    <cellStyle name="20% - Акцент6 118 3" xfId="8522"/>
    <cellStyle name="20% - Акцент6 119" xfId="8523"/>
    <cellStyle name="20% - Акцент6 119 2" xfId="8524"/>
    <cellStyle name="20% - Акцент6 119 2 2" xfId="8525"/>
    <cellStyle name="20% - Акцент6 119 3" xfId="8526"/>
    <cellStyle name="20% - Акцент6 12" xfId="8527"/>
    <cellStyle name="20% - Акцент6 12 2" xfId="8528"/>
    <cellStyle name="20% - Акцент6 12 2 2" xfId="8529"/>
    <cellStyle name="20% - Акцент6 12 2 2 2" xfId="8530"/>
    <cellStyle name="20% - Акцент6 12 2 3" xfId="8531"/>
    <cellStyle name="20% - Акцент6 12 3" xfId="8532"/>
    <cellStyle name="20% - Акцент6 12 3 2" xfId="8533"/>
    <cellStyle name="20% - Акцент6 12 3 2 2" xfId="8534"/>
    <cellStyle name="20% - Акцент6 12 3 3" xfId="8535"/>
    <cellStyle name="20% - Акцент6 12 4" xfId="8536"/>
    <cellStyle name="20% - Акцент6 12 4 2" xfId="8537"/>
    <cellStyle name="20% - Акцент6 12 5" xfId="8538"/>
    <cellStyle name="20% - Акцент6 120" xfId="8539"/>
    <cellStyle name="20% - Акцент6 120 2" xfId="8540"/>
    <cellStyle name="20% - Акцент6 120 2 2" xfId="8541"/>
    <cellStyle name="20% - Акцент6 120 3" xfId="8542"/>
    <cellStyle name="20% - Акцент6 121" xfId="8543"/>
    <cellStyle name="20% - Акцент6 121 2" xfId="8544"/>
    <cellStyle name="20% - Акцент6 121 2 2" xfId="8545"/>
    <cellStyle name="20% - Акцент6 121 3" xfId="8546"/>
    <cellStyle name="20% - Акцент6 122" xfId="8547"/>
    <cellStyle name="20% - Акцент6 122 2" xfId="8548"/>
    <cellStyle name="20% - Акцент6 122 2 2" xfId="8549"/>
    <cellStyle name="20% - Акцент6 122 3" xfId="8550"/>
    <cellStyle name="20% - Акцент6 123" xfId="8551"/>
    <cellStyle name="20% - Акцент6 123 2" xfId="8552"/>
    <cellStyle name="20% - Акцент6 123 2 2" xfId="8553"/>
    <cellStyle name="20% - Акцент6 123 3" xfId="8554"/>
    <cellStyle name="20% - Акцент6 124" xfId="8555"/>
    <cellStyle name="20% - Акцент6 124 2" xfId="8556"/>
    <cellStyle name="20% - Акцент6 124 2 2" xfId="8557"/>
    <cellStyle name="20% - Акцент6 124 3" xfId="8558"/>
    <cellStyle name="20% - Акцент6 125" xfId="8559"/>
    <cellStyle name="20% - Акцент6 125 2" xfId="8560"/>
    <cellStyle name="20% - Акцент6 125 2 2" xfId="8561"/>
    <cellStyle name="20% - Акцент6 125 3" xfId="8562"/>
    <cellStyle name="20% - Акцент6 126" xfId="8563"/>
    <cellStyle name="20% - Акцент6 126 2" xfId="8564"/>
    <cellStyle name="20% - Акцент6 126 2 2" xfId="8565"/>
    <cellStyle name="20% - Акцент6 126 3" xfId="8566"/>
    <cellStyle name="20% - Акцент6 127" xfId="8567"/>
    <cellStyle name="20% - Акцент6 127 2" xfId="8568"/>
    <cellStyle name="20% - Акцент6 127 2 2" xfId="8569"/>
    <cellStyle name="20% - Акцент6 127 3" xfId="8570"/>
    <cellStyle name="20% - Акцент6 128" xfId="8571"/>
    <cellStyle name="20% - Акцент6 128 2" xfId="8572"/>
    <cellStyle name="20% - Акцент6 128 2 2" xfId="8573"/>
    <cellStyle name="20% - Акцент6 128 3" xfId="8574"/>
    <cellStyle name="20% - Акцент6 129" xfId="8575"/>
    <cellStyle name="20% - Акцент6 129 2" xfId="8576"/>
    <cellStyle name="20% - Акцент6 129 2 2" xfId="8577"/>
    <cellStyle name="20% - Акцент6 129 3" xfId="8578"/>
    <cellStyle name="20% - Акцент6 13" xfId="8579"/>
    <cellStyle name="20% - Акцент6 13 2" xfId="8580"/>
    <cellStyle name="20% - Акцент6 13 2 2" xfId="8581"/>
    <cellStyle name="20% - Акцент6 13 2 2 2" xfId="8582"/>
    <cellStyle name="20% - Акцент6 13 2 3" xfId="8583"/>
    <cellStyle name="20% - Акцент6 13 3" xfId="8584"/>
    <cellStyle name="20% - Акцент6 13 3 2" xfId="8585"/>
    <cellStyle name="20% - Акцент6 13 3 2 2" xfId="8586"/>
    <cellStyle name="20% - Акцент6 13 3 3" xfId="8587"/>
    <cellStyle name="20% - Акцент6 13 4" xfId="8588"/>
    <cellStyle name="20% - Акцент6 13 4 2" xfId="8589"/>
    <cellStyle name="20% - Акцент6 13 5" xfId="8590"/>
    <cellStyle name="20% - Акцент6 130" xfId="8591"/>
    <cellStyle name="20% - Акцент6 130 2" xfId="8592"/>
    <cellStyle name="20% - Акцент6 130 2 2" xfId="8593"/>
    <cellStyle name="20% - Акцент6 130 3" xfId="8594"/>
    <cellStyle name="20% - Акцент6 131" xfId="8595"/>
    <cellStyle name="20% - Акцент6 131 2" xfId="8596"/>
    <cellStyle name="20% - Акцент6 131 2 2" xfId="8597"/>
    <cellStyle name="20% - Акцент6 131 3" xfId="8598"/>
    <cellStyle name="20% - Акцент6 132" xfId="8599"/>
    <cellStyle name="20% - Акцент6 132 2" xfId="8600"/>
    <cellStyle name="20% - Акцент6 132 2 2" xfId="8601"/>
    <cellStyle name="20% - Акцент6 132 3" xfId="8602"/>
    <cellStyle name="20% - Акцент6 133" xfId="8603"/>
    <cellStyle name="20% - Акцент6 133 2" xfId="8604"/>
    <cellStyle name="20% - Акцент6 133 2 2" xfId="8605"/>
    <cellStyle name="20% - Акцент6 133 3" xfId="8606"/>
    <cellStyle name="20% - Акцент6 134" xfId="8607"/>
    <cellStyle name="20% - Акцент6 134 2" xfId="8608"/>
    <cellStyle name="20% - Акцент6 134 2 2" xfId="8609"/>
    <cellStyle name="20% - Акцент6 134 3" xfId="8610"/>
    <cellStyle name="20% - Акцент6 135" xfId="8611"/>
    <cellStyle name="20% - Акцент6 135 2" xfId="8612"/>
    <cellStyle name="20% - Акцент6 135 2 2" xfId="8613"/>
    <cellStyle name="20% - Акцент6 135 3" xfId="8614"/>
    <cellStyle name="20% - Акцент6 136" xfId="8615"/>
    <cellStyle name="20% - Акцент6 136 2" xfId="8616"/>
    <cellStyle name="20% - Акцент6 136 2 2" xfId="8617"/>
    <cellStyle name="20% - Акцент6 136 3" xfId="8618"/>
    <cellStyle name="20% - Акцент6 137" xfId="8619"/>
    <cellStyle name="20% - Акцент6 138" xfId="8620"/>
    <cellStyle name="20% - Акцент6 14" xfId="8621"/>
    <cellStyle name="20% - Акцент6 14 2" xfId="8622"/>
    <cellStyle name="20% - Акцент6 14 2 2" xfId="8623"/>
    <cellStyle name="20% - Акцент6 14 2 2 2" xfId="8624"/>
    <cellStyle name="20% - Акцент6 14 2 3" xfId="8625"/>
    <cellStyle name="20% - Акцент6 14 3" xfId="8626"/>
    <cellStyle name="20% - Акцент6 14 3 2" xfId="8627"/>
    <cellStyle name="20% - Акцент6 14 3 2 2" xfId="8628"/>
    <cellStyle name="20% - Акцент6 14 3 3" xfId="8629"/>
    <cellStyle name="20% - Акцент6 14 4" xfId="8630"/>
    <cellStyle name="20% - Акцент6 14 4 2" xfId="8631"/>
    <cellStyle name="20% - Акцент6 14 5" xfId="8632"/>
    <cellStyle name="20% - Акцент6 15" xfId="8633"/>
    <cellStyle name="20% - Акцент6 15 2" xfId="8634"/>
    <cellStyle name="20% - Акцент6 15 2 2" xfId="8635"/>
    <cellStyle name="20% - Акцент6 15 2 2 2" xfId="8636"/>
    <cellStyle name="20% - Акцент6 15 2 3" xfId="8637"/>
    <cellStyle name="20% - Акцент6 15 3" xfId="8638"/>
    <cellStyle name="20% - Акцент6 15 3 2" xfId="8639"/>
    <cellStyle name="20% - Акцент6 15 3 2 2" xfId="8640"/>
    <cellStyle name="20% - Акцент6 15 3 3" xfId="8641"/>
    <cellStyle name="20% - Акцент6 15 4" xfId="8642"/>
    <cellStyle name="20% - Акцент6 15 4 2" xfId="8643"/>
    <cellStyle name="20% - Акцент6 15 5" xfId="8644"/>
    <cellStyle name="20% - Акцент6 16" xfId="8645"/>
    <cellStyle name="20% - Акцент6 16 2" xfId="8646"/>
    <cellStyle name="20% - Акцент6 16 2 2" xfId="8647"/>
    <cellStyle name="20% - Акцент6 16 2 2 2" xfId="8648"/>
    <cellStyle name="20% - Акцент6 16 2 3" xfId="8649"/>
    <cellStyle name="20% - Акцент6 16 3" xfId="8650"/>
    <cellStyle name="20% - Акцент6 16 3 2" xfId="8651"/>
    <cellStyle name="20% - Акцент6 16 3 2 2" xfId="8652"/>
    <cellStyle name="20% - Акцент6 16 3 3" xfId="8653"/>
    <cellStyle name="20% - Акцент6 16 4" xfId="8654"/>
    <cellStyle name="20% - Акцент6 16 4 2" xfId="8655"/>
    <cellStyle name="20% - Акцент6 16 5" xfId="8656"/>
    <cellStyle name="20% - Акцент6 17" xfId="8657"/>
    <cellStyle name="20% - Акцент6 17 2" xfId="8658"/>
    <cellStyle name="20% - Акцент6 17 2 2" xfId="8659"/>
    <cellStyle name="20% - Акцент6 17 2 2 2" xfId="8660"/>
    <cellStyle name="20% - Акцент6 17 2 3" xfId="8661"/>
    <cellStyle name="20% - Акцент6 17 3" xfId="8662"/>
    <cellStyle name="20% - Акцент6 17 3 2" xfId="8663"/>
    <cellStyle name="20% - Акцент6 17 3 2 2" xfId="8664"/>
    <cellStyle name="20% - Акцент6 17 3 3" xfId="8665"/>
    <cellStyle name="20% - Акцент6 17 4" xfId="8666"/>
    <cellStyle name="20% - Акцент6 17 4 2" xfId="8667"/>
    <cellStyle name="20% - Акцент6 17 5" xfId="8668"/>
    <cellStyle name="20% - Акцент6 18" xfId="8669"/>
    <cellStyle name="20% - Акцент6 18 2" xfId="8670"/>
    <cellStyle name="20% - Акцент6 18 2 2" xfId="8671"/>
    <cellStyle name="20% - Акцент6 18 2 2 2" xfId="8672"/>
    <cellStyle name="20% - Акцент6 18 2 3" xfId="8673"/>
    <cellStyle name="20% - Акцент6 18 3" xfId="8674"/>
    <cellStyle name="20% - Акцент6 18 3 2" xfId="8675"/>
    <cellStyle name="20% - Акцент6 18 3 2 2" xfId="8676"/>
    <cellStyle name="20% - Акцент6 18 3 3" xfId="8677"/>
    <cellStyle name="20% - Акцент6 18 4" xfId="8678"/>
    <cellStyle name="20% - Акцент6 18 4 2" xfId="8679"/>
    <cellStyle name="20% - Акцент6 18 5" xfId="8680"/>
    <cellStyle name="20% - Акцент6 19" xfId="8681"/>
    <cellStyle name="20% - Акцент6 19 2" xfId="8682"/>
    <cellStyle name="20% - Акцент6 19 2 2" xfId="8683"/>
    <cellStyle name="20% - Акцент6 19 2 2 2" xfId="8684"/>
    <cellStyle name="20% - Акцент6 19 2 3" xfId="8685"/>
    <cellStyle name="20% - Акцент6 19 3" xfId="8686"/>
    <cellStyle name="20% - Акцент6 19 3 2" xfId="8687"/>
    <cellStyle name="20% - Акцент6 19 3 2 2" xfId="8688"/>
    <cellStyle name="20% - Акцент6 19 3 3" xfId="8689"/>
    <cellStyle name="20% - Акцент6 19 4" xfId="8690"/>
    <cellStyle name="20% - Акцент6 19 4 2" xfId="8691"/>
    <cellStyle name="20% - Акцент6 19 5" xfId="8692"/>
    <cellStyle name="20% - Акцент6 2" xfId="8693"/>
    <cellStyle name="20% - Акцент6 2 10" xfId="8694"/>
    <cellStyle name="20% - Акцент6 2 10 2" xfId="8695"/>
    <cellStyle name="20% - Акцент6 2 10 2 2" xfId="8696"/>
    <cellStyle name="20% - Акцент6 2 10 3" xfId="8697"/>
    <cellStyle name="20% - Акцент6 2 11" xfId="8698"/>
    <cellStyle name="20% - Акцент6 2 11 2" xfId="8699"/>
    <cellStyle name="20% - Акцент6 2 11 2 2" xfId="8700"/>
    <cellStyle name="20% - Акцент6 2 11 3" xfId="8701"/>
    <cellStyle name="20% - Акцент6 2 12" xfId="8702"/>
    <cellStyle name="20% - Акцент6 2 12 2" xfId="8703"/>
    <cellStyle name="20% - Акцент6 2 12 2 2" xfId="8704"/>
    <cellStyle name="20% - Акцент6 2 12 3" xfId="8705"/>
    <cellStyle name="20% - Акцент6 2 13" xfId="8706"/>
    <cellStyle name="20% - Акцент6 2 13 2" xfId="8707"/>
    <cellStyle name="20% - Акцент6 2 13 2 2" xfId="8708"/>
    <cellStyle name="20% - Акцент6 2 13 3" xfId="8709"/>
    <cellStyle name="20% - Акцент6 2 14" xfId="8710"/>
    <cellStyle name="20% - Акцент6 2 14 2" xfId="8711"/>
    <cellStyle name="20% - Акцент6 2 14 2 2" xfId="8712"/>
    <cellStyle name="20% - Акцент6 2 14 3" xfId="8713"/>
    <cellStyle name="20% - Акцент6 2 15" xfId="8714"/>
    <cellStyle name="20% - Акцент6 2 15 2" xfId="8715"/>
    <cellStyle name="20% - Акцент6 2 15 2 2" xfId="8716"/>
    <cellStyle name="20% - Акцент6 2 15 3" xfId="8717"/>
    <cellStyle name="20% - Акцент6 2 16" xfId="8718"/>
    <cellStyle name="20% - Акцент6 2 16 2" xfId="8719"/>
    <cellStyle name="20% - Акцент6 2 16 2 2" xfId="8720"/>
    <cellStyle name="20% - Акцент6 2 16 3" xfId="8721"/>
    <cellStyle name="20% - Акцент6 2 17" xfId="8722"/>
    <cellStyle name="20% - Акцент6 2 17 2" xfId="8723"/>
    <cellStyle name="20% - Акцент6 2 17 2 2" xfId="8724"/>
    <cellStyle name="20% - Акцент6 2 17 3" xfId="8725"/>
    <cellStyle name="20% - Акцент6 2 18" xfId="8726"/>
    <cellStyle name="20% - Акцент6 2 18 2" xfId="8727"/>
    <cellStyle name="20% - Акцент6 2 18 2 2" xfId="8728"/>
    <cellStyle name="20% - Акцент6 2 18 3" xfId="8729"/>
    <cellStyle name="20% - Акцент6 2 19" xfId="8730"/>
    <cellStyle name="20% - Акцент6 2 19 2" xfId="8731"/>
    <cellStyle name="20% - Акцент6 2 19 2 2" xfId="8732"/>
    <cellStyle name="20% - Акцент6 2 19 3" xfId="8733"/>
    <cellStyle name="20% - Акцент6 2 2" xfId="8734"/>
    <cellStyle name="20% - Акцент6 2 2 2" xfId="8735"/>
    <cellStyle name="20% - Акцент6 2 2 2 2" xfId="8736"/>
    <cellStyle name="20% - Акцент6 2 2 2 2 2" xfId="8737"/>
    <cellStyle name="20% - Акцент6 2 2 2 3" xfId="8738"/>
    <cellStyle name="20% - Акцент6 2 2 3" xfId="8739"/>
    <cellStyle name="20% - Акцент6 2 2 3 2" xfId="8740"/>
    <cellStyle name="20% - Акцент6 2 2 3 2 2" xfId="8741"/>
    <cellStyle name="20% - Акцент6 2 2 3 3" xfId="8742"/>
    <cellStyle name="20% - Акцент6 2 2 4" xfId="8743"/>
    <cellStyle name="20% - Акцент6 2 2 4 2" xfId="8744"/>
    <cellStyle name="20% - Акцент6 2 2 5" xfId="8745"/>
    <cellStyle name="20% - Акцент6 2 20" xfId="8746"/>
    <cellStyle name="20% - Акцент6 2 20 2" xfId="8747"/>
    <cellStyle name="20% - Акцент6 2 20 2 2" xfId="8748"/>
    <cellStyle name="20% - Акцент6 2 20 3" xfId="8749"/>
    <cellStyle name="20% - Акцент6 2 21" xfId="8750"/>
    <cellStyle name="20% - Акцент6 2 21 2" xfId="8751"/>
    <cellStyle name="20% - Акцент6 2 21 2 2" xfId="8752"/>
    <cellStyle name="20% - Акцент6 2 21 3" xfId="8753"/>
    <cellStyle name="20% - Акцент6 2 22" xfId="8754"/>
    <cellStyle name="20% - Акцент6 2 22 2" xfId="8755"/>
    <cellStyle name="20% - Акцент6 2 22 2 2" xfId="8756"/>
    <cellStyle name="20% - Акцент6 2 22 3" xfId="8757"/>
    <cellStyle name="20% - Акцент6 2 23" xfId="8758"/>
    <cellStyle name="20% - Акцент6 2 23 2" xfId="8759"/>
    <cellStyle name="20% - Акцент6 2 23 2 2" xfId="8760"/>
    <cellStyle name="20% - Акцент6 2 23 3" xfId="8761"/>
    <cellStyle name="20% - Акцент6 2 24" xfId="8762"/>
    <cellStyle name="20% - Акцент6 2 24 2" xfId="8763"/>
    <cellStyle name="20% - Акцент6 2 24 2 2" xfId="8764"/>
    <cellStyle name="20% - Акцент6 2 24 3" xfId="8765"/>
    <cellStyle name="20% - Акцент6 2 25" xfId="8766"/>
    <cellStyle name="20% - Акцент6 2 25 2" xfId="8767"/>
    <cellStyle name="20% - Акцент6 2 26" xfId="8768"/>
    <cellStyle name="20% - Акцент6 2 3" xfId="8769"/>
    <cellStyle name="20% - Акцент6 2 3 2" xfId="8770"/>
    <cellStyle name="20% - Акцент6 2 3 2 2" xfId="8771"/>
    <cellStyle name="20% - Акцент6 2 3 2 2 2" xfId="8772"/>
    <cellStyle name="20% - Акцент6 2 3 2 3" xfId="8773"/>
    <cellStyle name="20% - Акцент6 2 3 3" xfId="8774"/>
    <cellStyle name="20% - Акцент6 2 3 3 2" xfId="8775"/>
    <cellStyle name="20% - Акцент6 2 3 3 2 2" xfId="8776"/>
    <cellStyle name="20% - Акцент6 2 3 3 3" xfId="8777"/>
    <cellStyle name="20% - Акцент6 2 3 4" xfId="8778"/>
    <cellStyle name="20% - Акцент6 2 3 4 2" xfId="8779"/>
    <cellStyle name="20% - Акцент6 2 3 5" xfId="8780"/>
    <cellStyle name="20% - Акцент6 2 4" xfId="8781"/>
    <cellStyle name="20% - Акцент6 2 4 2" xfId="8782"/>
    <cellStyle name="20% - Акцент6 2 4 2 2" xfId="8783"/>
    <cellStyle name="20% - Акцент6 2 4 2 2 2" xfId="8784"/>
    <cellStyle name="20% - Акцент6 2 4 2 3" xfId="8785"/>
    <cellStyle name="20% - Акцент6 2 4 3" xfId="8786"/>
    <cellStyle name="20% - Акцент6 2 4 3 2" xfId="8787"/>
    <cellStyle name="20% - Акцент6 2 4 3 2 2" xfId="8788"/>
    <cellStyle name="20% - Акцент6 2 4 3 3" xfId="8789"/>
    <cellStyle name="20% - Акцент6 2 4 4" xfId="8790"/>
    <cellStyle name="20% - Акцент6 2 4 4 2" xfId="8791"/>
    <cellStyle name="20% - Акцент6 2 4 5" xfId="8792"/>
    <cellStyle name="20% - Акцент6 2 5" xfId="8793"/>
    <cellStyle name="20% - Акцент6 2 5 2" xfId="8794"/>
    <cellStyle name="20% - Акцент6 2 5 2 2" xfId="8795"/>
    <cellStyle name="20% - Акцент6 2 5 2 2 2" xfId="8796"/>
    <cellStyle name="20% - Акцент6 2 5 2 3" xfId="8797"/>
    <cellStyle name="20% - Акцент6 2 5 3" xfId="8798"/>
    <cellStyle name="20% - Акцент6 2 5 3 2" xfId="8799"/>
    <cellStyle name="20% - Акцент6 2 5 3 2 2" xfId="8800"/>
    <cellStyle name="20% - Акцент6 2 5 3 3" xfId="8801"/>
    <cellStyle name="20% - Акцент6 2 5 4" xfId="8802"/>
    <cellStyle name="20% - Акцент6 2 5 4 2" xfId="8803"/>
    <cellStyle name="20% - Акцент6 2 5 5" xfId="8804"/>
    <cellStyle name="20% - Акцент6 2 6" xfId="8805"/>
    <cellStyle name="20% - Акцент6 2 6 2" xfId="8806"/>
    <cellStyle name="20% - Акцент6 2 6 2 2" xfId="8807"/>
    <cellStyle name="20% - Акцент6 2 6 3" xfId="8808"/>
    <cellStyle name="20% - Акцент6 2 7" xfId="8809"/>
    <cellStyle name="20% - Акцент6 2 7 2" xfId="8810"/>
    <cellStyle name="20% - Акцент6 2 7 2 2" xfId="8811"/>
    <cellStyle name="20% - Акцент6 2 7 3" xfId="8812"/>
    <cellStyle name="20% - Акцент6 2 8" xfId="8813"/>
    <cellStyle name="20% - Акцент6 2 8 2" xfId="8814"/>
    <cellStyle name="20% - Акцент6 2 8 2 2" xfId="8815"/>
    <cellStyle name="20% - Акцент6 2 8 3" xfId="8816"/>
    <cellStyle name="20% - Акцент6 2 9" xfId="8817"/>
    <cellStyle name="20% - Акцент6 2 9 2" xfId="8818"/>
    <cellStyle name="20% - Акцент6 2 9 2 2" xfId="8819"/>
    <cellStyle name="20% - Акцент6 2 9 3" xfId="8820"/>
    <cellStyle name="20% - Акцент6 20" xfId="8821"/>
    <cellStyle name="20% - Акцент6 20 2" xfId="8822"/>
    <cellStyle name="20% - Акцент6 20 2 2" xfId="8823"/>
    <cellStyle name="20% - Акцент6 20 2 2 2" xfId="8824"/>
    <cellStyle name="20% - Акцент6 20 2 3" xfId="8825"/>
    <cellStyle name="20% - Акцент6 20 3" xfId="8826"/>
    <cellStyle name="20% - Акцент6 20 3 2" xfId="8827"/>
    <cellStyle name="20% - Акцент6 20 3 2 2" xfId="8828"/>
    <cellStyle name="20% - Акцент6 20 3 3" xfId="8829"/>
    <cellStyle name="20% - Акцент6 20 4" xfId="8830"/>
    <cellStyle name="20% - Акцент6 20 4 2" xfId="8831"/>
    <cellStyle name="20% - Акцент6 20 5" xfId="8832"/>
    <cellStyle name="20% - Акцент6 21" xfId="8833"/>
    <cellStyle name="20% - Акцент6 21 2" xfId="8834"/>
    <cellStyle name="20% - Акцент6 21 2 2" xfId="8835"/>
    <cellStyle name="20% - Акцент6 21 2 2 2" xfId="8836"/>
    <cellStyle name="20% - Акцент6 21 2 3" xfId="8837"/>
    <cellStyle name="20% - Акцент6 21 3" xfId="8838"/>
    <cellStyle name="20% - Акцент6 21 3 2" xfId="8839"/>
    <cellStyle name="20% - Акцент6 21 3 2 2" xfId="8840"/>
    <cellStyle name="20% - Акцент6 21 3 3" xfId="8841"/>
    <cellStyle name="20% - Акцент6 21 4" xfId="8842"/>
    <cellStyle name="20% - Акцент6 21 4 2" xfId="8843"/>
    <cellStyle name="20% - Акцент6 21 5" xfId="8844"/>
    <cellStyle name="20% - Акцент6 22" xfId="8845"/>
    <cellStyle name="20% - Акцент6 22 2" xfId="8846"/>
    <cellStyle name="20% - Акцент6 22 2 2" xfId="8847"/>
    <cellStyle name="20% - Акцент6 22 2 2 2" xfId="8848"/>
    <cellStyle name="20% - Акцент6 22 2 3" xfId="8849"/>
    <cellStyle name="20% - Акцент6 22 3" xfId="8850"/>
    <cellStyle name="20% - Акцент6 22 3 2" xfId="8851"/>
    <cellStyle name="20% - Акцент6 22 3 2 2" xfId="8852"/>
    <cellStyle name="20% - Акцент6 22 3 3" xfId="8853"/>
    <cellStyle name="20% - Акцент6 22 4" xfId="8854"/>
    <cellStyle name="20% - Акцент6 22 4 2" xfId="8855"/>
    <cellStyle name="20% - Акцент6 22 5" xfId="8856"/>
    <cellStyle name="20% - Акцент6 23" xfId="8857"/>
    <cellStyle name="20% - Акцент6 23 2" xfId="8858"/>
    <cellStyle name="20% - Акцент6 23 2 2" xfId="8859"/>
    <cellStyle name="20% - Акцент6 23 2 2 2" xfId="8860"/>
    <cellStyle name="20% - Акцент6 23 2 3" xfId="8861"/>
    <cellStyle name="20% - Акцент6 23 3" xfId="8862"/>
    <cellStyle name="20% - Акцент6 23 3 2" xfId="8863"/>
    <cellStyle name="20% - Акцент6 23 3 2 2" xfId="8864"/>
    <cellStyle name="20% - Акцент6 23 3 3" xfId="8865"/>
    <cellStyle name="20% - Акцент6 23 4" xfId="8866"/>
    <cellStyle name="20% - Акцент6 23 4 2" xfId="8867"/>
    <cellStyle name="20% - Акцент6 23 5" xfId="8868"/>
    <cellStyle name="20% - Акцент6 24" xfId="8869"/>
    <cellStyle name="20% - Акцент6 24 2" xfId="8870"/>
    <cellStyle name="20% - Акцент6 24 2 2" xfId="8871"/>
    <cellStyle name="20% - Акцент6 24 2 2 2" xfId="8872"/>
    <cellStyle name="20% - Акцент6 24 2 3" xfId="8873"/>
    <cellStyle name="20% - Акцент6 24 3" xfId="8874"/>
    <cellStyle name="20% - Акцент6 24 3 2" xfId="8875"/>
    <cellStyle name="20% - Акцент6 24 3 2 2" xfId="8876"/>
    <cellStyle name="20% - Акцент6 24 3 3" xfId="8877"/>
    <cellStyle name="20% - Акцент6 24 4" xfId="8878"/>
    <cellStyle name="20% - Акцент6 24 4 2" xfId="8879"/>
    <cellStyle name="20% - Акцент6 24 5" xfId="8880"/>
    <cellStyle name="20% - Акцент6 25" xfId="8881"/>
    <cellStyle name="20% - Акцент6 25 2" xfId="8882"/>
    <cellStyle name="20% - Акцент6 25 2 2" xfId="8883"/>
    <cellStyle name="20% - Акцент6 25 2 2 2" xfId="8884"/>
    <cellStyle name="20% - Акцент6 25 2 3" xfId="8885"/>
    <cellStyle name="20% - Акцент6 25 3" xfId="8886"/>
    <cellStyle name="20% - Акцент6 25 3 2" xfId="8887"/>
    <cellStyle name="20% - Акцент6 25 3 2 2" xfId="8888"/>
    <cellStyle name="20% - Акцент6 25 3 3" xfId="8889"/>
    <cellStyle name="20% - Акцент6 25 4" xfId="8890"/>
    <cellStyle name="20% - Акцент6 25 4 2" xfId="8891"/>
    <cellStyle name="20% - Акцент6 25 5" xfId="8892"/>
    <cellStyle name="20% - Акцент6 26" xfId="8893"/>
    <cellStyle name="20% - Акцент6 26 2" xfId="8894"/>
    <cellStyle name="20% - Акцент6 26 2 2" xfId="8895"/>
    <cellStyle name="20% - Акцент6 26 2 2 2" xfId="8896"/>
    <cellStyle name="20% - Акцент6 26 2 3" xfId="8897"/>
    <cellStyle name="20% - Акцент6 26 3" xfId="8898"/>
    <cellStyle name="20% - Акцент6 26 3 2" xfId="8899"/>
    <cellStyle name="20% - Акцент6 26 3 2 2" xfId="8900"/>
    <cellStyle name="20% - Акцент6 26 3 3" xfId="8901"/>
    <cellStyle name="20% - Акцент6 26 4" xfId="8902"/>
    <cellStyle name="20% - Акцент6 26 4 2" xfId="8903"/>
    <cellStyle name="20% - Акцент6 26 5" xfId="8904"/>
    <cellStyle name="20% - Акцент6 27" xfId="8905"/>
    <cellStyle name="20% - Акцент6 27 2" xfId="8906"/>
    <cellStyle name="20% - Акцент6 27 2 2" xfId="8907"/>
    <cellStyle name="20% - Акцент6 27 2 2 2" xfId="8908"/>
    <cellStyle name="20% - Акцент6 27 2 3" xfId="8909"/>
    <cellStyle name="20% - Акцент6 27 3" xfId="8910"/>
    <cellStyle name="20% - Акцент6 27 3 2" xfId="8911"/>
    <cellStyle name="20% - Акцент6 27 3 2 2" xfId="8912"/>
    <cellStyle name="20% - Акцент6 27 3 3" xfId="8913"/>
    <cellStyle name="20% - Акцент6 27 4" xfId="8914"/>
    <cellStyle name="20% - Акцент6 27 4 2" xfId="8915"/>
    <cellStyle name="20% - Акцент6 27 5" xfId="8916"/>
    <cellStyle name="20% - Акцент6 28" xfId="8917"/>
    <cellStyle name="20% - Акцент6 28 2" xfId="8918"/>
    <cellStyle name="20% - Акцент6 28 2 2" xfId="8919"/>
    <cellStyle name="20% - Акцент6 28 2 2 2" xfId="8920"/>
    <cellStyle name="20% - Акцент6 28 2 3" xfId="8921"/>
    <cellStyle name="20% - Акцент6 28 3" xfId="8922"/>
    <cellStyle name="20% - Акцент6 28 3 2" xfId="8923"/>
    <cellStyle name="20% - Акцент6 28 3 2 2" xfId="8924"/>
    <cellStyle name="20% - Акцент6 28 3 3" xfId="8925"/>
    <cellStyle name="20% - Акцент6 28 4" xfId="8926"/>
    <cellStyle name="20% - Акцент6 28 4 2" xfId="8927"/>
    <cellStyle name="20% - Акцент6 28 5" xfId="8928"/>
    <cellStyle name="20% - Акцент6 29" xfId="8929"/>
    <cellStyle name="20% - Акцент6 29 2" xfId="8930"/>
    <cellStyle name="20% - Акцент6 29 2 2" xfId="8931"/>
    <cellStyle name="20% - Акцент6 29 2 2 2" xfId="8932"/>
    <cellStyle name="20% - Акцент6 29 2 3" xfId="8933"/>
    <cellStyle name="20% - Акцент6 29 3" xfId="8934"/>
    <cellStyle name="20% - Акцент6 29 3 2" xfId="8935"/>
    <cellStyle name="20% - Акцент6 29 3 2 2" xfId="8936"/>
    <cellStyle name="20% - Акцент6 29 3 3" xfId="8937"/>
    <cellStyle name="20% - Акцент6 29 4" xfId="8938"/>
    <cellStyle name="20% - Акцент6 29 4 2" xfId="8939"/>
    <cellStyle name="20% - Акцент6 29 5" xfId="8940"/>
    <cellStyle name="20% - Акцент6 3" xfId="8941"/>
    <cellStyle name="20% - Акцент6 3 2" xfId="8942"/>
    <cellStyle name="20% - Акцент6 3 2 2" xfId="8943"/>
    <cellStyle name="20% - Акцент6 3 2 2 2" xfId="8944"/>
    <cellStyle name="20% - Акцент6 3 2 2 2 2" xfId="8945"/>
    <cellStyle name="20% - Акцент6 3 2 2 3" xfId="8946"/>
    <cellStyle name="20% - Акцент6 3 2 3" xfId="8947"/>
    <cellStyle name="20% - Акцент6 3 2 3 2" xfId="8948"/>
    <cellStyle name="20% - Акцент6 3 2 3 2 2" xfId="8949"/>
    <cellStyle name="20% - Акцент6 3 2 3 3" xfId="8950"/>
    <cellStyle name="20% - Акцент6 3 2 4" xfId="8951"/>
    <cellStyle name="20% - Акцент6 3 2 4 2" xfId="8952"/>
    <cellStyle name="20% - Акцент6 3 2 5" xfId="8953"/>
    <cellStyle name="20% - Акцент6 3 3" xfId="8954"/>
    <cellStyle name="20% - Акцент6 3 3 2" xfId="8955"/>
    <cellStyle name="20% - Акцент6 3 3 2 2" xfId="8956"/>
    <cellStyle name="20% - Акцент6 3 3 2 2 2" xfId="8957"/>
    <cellStyle name="20% - Акцент6 3 3 2 3" xfId="8958"/>
    <cellStyle name="20% - Акцент6 3 3 3" xfId="8959"/>
    <cellStyle name="20% - Акцент6 3 3 3 2" xfId="8960"/>
    <cellStyle name="20% - Акцент6 3 3 3 2 2" xfId="8961"/>
    <cellStyle name="20% - Акцент6 3 3 3 3" xfId="8962"/>
    <cellStyle name="20% - Акцент6 3 3 4" xfId="8963"/>
    <cellStyle name="20% - Акцент6 3 3 4 2" xfId="8964"/>
    <cellStyle name="20% - Акцент6 3 3 5" xfId="8965"/>
    <cellStyle name="20% - Акцент6 3 4" xfId="8966"/>
    <cellStyle name="20% - Акцент6 3 4 2" xfId="8967"/>
    <cellStyle name="20% - Акцент6 3 4 2 2" xfId="8968"/>
    <cellStyle name="20% - Акцент6 3 4 2 2 2" xfId="8969"/>
    <cellStyle name="20% - Акцент6 3 4 2 3" xfId="8970"/>
    <cellStyle name="20% - Акцент6 3 4 3" xfId="8971"/>
    <cellStyle name="20% - Акцент6 3 4 3 2" xfId="8972"/>
    <cellStyle name="20% - Акцент6 3 4 3 2 2" xfId="8973"/>
    <cellStyle name="20% - Акцент6 3 4 3 3" xfId="8974"/>
    <cellStyle name="20% - Акцент6 3 4 4" xfId="8975"/>
    <cellStyle name="20% - Акцент6 3 4 4 2" xfId="8976"/>
    <cellStyle name="20% - Акцент6 3 4 5" xfId="8977"/>
    <cellStyle name="20% - Акцент6 3 5" xfId="8978"/>
    <cellStyle name="20% - Акцент6 3 5 2" xfId="8979"/>
    <cellStyle name="20% - Акцент6 3 5 2 2" xfId="8980"/>
    <cellStyle name="20% - Акцент6 3 5 2 2 2" xfId="8981"/>
    <cellStyle name="20% - Акцент6 3 5 2 3" xfId="8982"/>
    <cellStyle name="20% - Акцент6 3 5 3" xfId="8983"/>
    <cellStyle name="20% - Акцент6 3 5 3 2" xfId="8984"/>
    <cellStyle name="20% - Акцент6 3 5 3 2 2" xfId="8985"/>
    <cellStyle name="20% - Акцент6 3 5 3 3" xfId="8986"/>
    <cellStyle name="20% - Акцент6 3 5 4" xfId="8987"/>
    <cellStyle name="20% - Акцент6 3 5 4 2" xfId="8988"/>
    <cellStyle name="20% - Акцент6 3 5 5" xfId="8989"/>
    <cellStyle name="20% - Акцент6 3 6" xfId="8990"/>
    <cellStyle name="20% - Акцент6 3 6 2" xfId="8991"/>
    <cellStyle name="20% - Акцент6 3 6 2 2" xfId="8992"/>
    <cellStyle name="20% - Акцент6 3 6 3" xfId="8993"/>
    <cellStyle name="20% - Акцент6 3 7" xfId="8994"/>
    <cellStyle name="20% - Акцент6 3 7 2" xfId="8995"/>
    <cellStyle name="20% - Акцент6 3 7 2 2" xfId="8996"/>
    <cellStyle name="20% - Акцент6 3 7 3" xfId="8997"/>
    <cellStyle name="20% - Акцент6 3 8" xfId="8998"/>
    <cellStyle name="20% - Акцент6 3 8 2" xfId="8999"/>
    <cellStyle name="20% - Акцент6 3 9" xfId="9000"/>
    <cellStyle name="20% - Акцент6 30" xfId="9001"/>
    <cellStyle name="20% - Акцент6 30 2" xfId="9002"/>
    <cellStyle name="20% - Акцент6 30 2 2" xfId="9003"/>
    <cellStyle name="20% - Акцент6 30 2 2 2" xfId="9004"/>
    <cellStyle name="20% - Акцент6 30 2 3" xfId="9005"/>
    <cellStyle name="20% - Акцент6 30 3" xfId="9006"/>
    <cellStyle name="20% - Акцент6 30 3 2" xfId="9007"/>
    <cellStyle name="20% - Акцент6 30 3 2 2" xfId="9008"/>
    <cellStyle name="20% - Акцент6 30 3 3" xfId="9009"/>
    <cellStyle name="20% - Акцент6 30 4" xfId="9010"/>
    <cellStyle name="20% - Акцент6 30 4 2" xfId="9011"/>
    <cellStyle name="20% - Акцент6 30 5" xfId="9012"/>
    <cellStyle name="20% - Акцент6 31" xfId="9013"/>
    <cellStyle name="20% - Акцент6 31 2" xfId="9014"/>
    <cellStyle name="20% - Акцент6 31 2 2" xfId="9015"/>
    <cellStyle name="20% - Акцент6 31 2 2 2" xfId="9016"/>
    <cellStyle name="20% - Акцент6 31 2 3" xfId="9017"/>
    <cellStyle name="20% - Акцент6 31 3" xfId="9018"/>
    <cellStyle name="20% - Акцент6 31 3 2" xfId="9019"/>
    <cellStyle name="20% - Акцент6 31 3 2 2" xfId="9020"/>
    <cellStyle name="20% - Акцент6 31 3 3" xfId="9021"/>
    <cellStyle name="20% - Акцент6 31 4" xfId="9022"/>
    <cellStyle name="20% - Акцент6 31 4 2" xfId="9023"/>
    <cellStyle name="20% - Акцент6 31 5" xfId="9024"/>
    <cellStyle name="20% - Акцент6 32" xfId="9025"/>
    <cellStyle name="20% - Акцент6 32 2" xfId="9026"/>
    <cellStyle name="20% - Акцент6 32 2 2" xfId="9027"/>
    <cellStyle name="20% - Акцент6 32 2 2 2" xfId="9028"/>
    <cellStyle name="20% - Акцент6 32 2 3" xfId="9029"/>
    <cellStyle name="20% - Акцент6 32 3" xfId="9030"/>
    <cellStyle name="20% - Акцент6 32 3 2" xfId="9031"/>
    <cellStyle name="20% - Акцент6 32 3 2 2" xfId="9032"/>
    <cellStyle name="20% - Акцент6 32 3 3" xfId="9033"/>
    <cellStyle name="20% - Акцент6 32 4" xfId="9034"/>
    <cellStyle name="20% - Акцент6 32 4 2" xfId="9035"/>
    <cellStyle name="20% - Акцент6 32 5" xfId="9036"/>
    <cellStyle name="20% - Акцент6 33" xfId="9037"/>
    <cellStyle name="20% - Акцент6 33 2" xfId="9038"/>
    <cellStyle name="20% - Акцент6 33 2 2" xfId="9039"/>
    <cellStyle name="20% - Акцент6 33 2 2 2" xfId="9040"/>
    <cellStyle name="20% - Акцент6 33 2 3" xfId="9041"/>
    <cellStyle name="20% - Акцент6 33 3" xfId="9042"/>
    <cellStyle name="20% - Акцент6 33 3 2" xfId="9043"/>
    <cellStyle name="20% - Акцент6 33 3 2 2" xfId="9044"/>
    <cellStyle name="20% - Акцент6 33 3 3" xfId="9045"/>
    <cellStyle name="20% - Акцент6 33 4" xfId="9046"/>
    <cellStyle name="20% - Акцент6 33 4 2" xfId="9047"/>
    <cellStyle name="20% - Акцент6 33 5" xfId="9048"/>
    <cellStyle name="20% - Акцент6 34" xfId="9049"/>
    <cellStyle name="20% - Акцент6 34 2" xfId="9050"/>
    <cellStyle name="20% - Акцент6 34 2 2" xfId="9051"/>
    <cellStyle name="20% - Акцент6 34 2 2 2" xfId="9052"/>
    <cellStyle name="20% - Акцент6 34 2 3" xfId="9053"/>
    <cellStyle name="20% - Акцент6 34 3" xfId="9054"/>
    <cellStyle name="20% - Акцент6 34 3 2" xfId="9055"/>
    <cellStyle name="20% - Акцент6 34 3 2 2" xfId="9056"/>
    <cellStyle name="20% - Акцент6 34 3 3" xfId="9057"/>
    <cellStyle name="20% - Акцент6 34 4" xfId="9058"/>
    <cellStyle name="20% - Акцент6 34 4 2" xfId="9059"/>
    <cellStyle name="20% - Акцент6 34 5" xfId="9060"/>
    <cellStyle name="20% - Акцент6 35" xfId="9061"/>
    <cellStyle name="20% - Акцент6 35 2" xfId="9062"/>
    <cellStyle name="20% - Акцент6 35 2 2" xfId="9063"/>
    <cellStyle name="20% - Акцент6 35 2 2 2" xfId="9064"/>
    <cellStyle name="20% - Акцент6 35 2 3" xfId="9065"/>
    <cellStyle name="20% - Акцент6 35 3" xfId="9066"/>
    <cellStyle name="20% - Акцент6 35 3 2" xfId="9067"/>
    <cellStyle name="20% - Акцент6 35 3 2 2" xfId="9068"/>
    <cellStyle name="20% - Акцент6 35 3 3" xfId="9069"/>
    <cellStyle name="20% - Акцент6 35 4" xfId="9070"/>
    <cellStyle name="20% - Акцент6 35 4 2" xfId="9071"/>
    <cellStyle name="20% - Акцент6 35 5" xfId="9072"/>
    <cellStyle name="20% - Акцент6 36" xfId="9073"/>
    <cellStyle name="20% - Акцент6 36 2" xfId="9074"/>
    <cellStyle name="20% - Акцент6 36 2 2" xfId="9075"/>
    <cellStyle name="20% - Акцент6 36 2 2 2" xfId="9076"/>
    <cellStyle name="20% - Акцент6 36 2 3" xfId="9077"/>
    <cellStyle name="20% - Акцент6 36 3" xfId="9078"/>
    <cellStyle name="20% - Акцент6 36 3 2" xfId="9079"/>
    <cellStyle name="20% - Акцент6 36 3 2 2" xfId="9080"/>
    <cellStyle name="20% - Акцент6 36 3 3" xfId="9081"/>
    <cellStyle name="20% - Акцент6 36 4" xfId="9082"/>
    <cellStyle name="20% - Акцент6 36 4 2" xfId="9083"/>
    <cellStyle name="20% - Акцент6 36 5" xfId="9084"/>
    <cellStyle name="20% - Акцент6 37" xfId="9085"/>
    <cellStyle name="20% - Акцент6 37 2" xfId="9086"/>
    <cellStyle name="20% - Акцент6 37 2 2" xfId="9087"/>
    <cellStyle name="20% - Акцент6 37 2 2 2" xfId="9088"/>
    <cellStyle name="20% - Акцент6 37 2 3" xfId="9089"/>
    <cellStyle name="20% - Акцент6 37 3" xfId="9090"/>
    <cellStyle name="20% - Акцент6 37 3 2" xfId="9091"/>
    <cellStyle name="20% - Акцент6 37 3 2 2" xfId="9092"/>
    <cellStyle name="20% - Акцент6 37 3 3" xfId="9093"/>
    <cellStyle name="20% - Акцент6 37 4" xfId="9094"/>
    <cellStyle name="20% - Акцент6 37 4 2" xfId="9095"/>
    <cellStyle name="20% - Акцент6 37 5" xfId="9096"/>
    <cellStyle name="20% - Акцент6 38" xfId="9097"/>
    <cellStyle name="20% - Акцент6 38 2" xfId="9098"/>
    <cellStyle name="20% - Акцент6 38 2 2" xfId="9099"/>
    <cellStyle name="20% - Акцент6 38 2 2 2" xfId="9100"/>
    <cellStyle name="20% - Акцент6 38 2 3" xfId="9101"/>
    <cellStyle name="20% - Акцент6 38 3" xfId="9102"/>
    <cellStyle name="20% - Акцент6 38 3 2" xfId="9103"/>
    <cellStyle name="20% - Акцент6 38 3 2 2" xfId="9104"/>
    <cellStyle name="20% - Акцент6 38 3 3" xfId="9105"/>
    <cellStyle name="20% - Акцент6 38 4" xfId="9106"/>
    <cellStyle name="20% - Акцент6 38 4 2" xfId="9107"/>
    <cellStyle name="20% - Акцент6 38 5" xfId="9108"/>
    <cellStyle name="20% - Акцент6 39" xfId="9109"/>
    <cellStyle name="20% - Акцент6 39 2" xfId="9110"/>
    <cellStyle name="20% - Акцент6 39 2 2" xfId="9111"/>
    <cellStyle name="20% - Акцент6 39 2 2 2" xfId="9112"/>
    <cellStyle name="20% - Акцент6 39 2 3" xfId="9113"/>
    <cellStyle name="20% - Акцент6 39 3" xfId="9114"/>
    <cellStyle name="20% - Акцент6 39 3 2" xfId="9115"/>
    <cellStyle name="20% - Акцент6 39 3 2 2" xfId="9116"/>
    <cellStyle name="20% - Акцент6 39 3 3" xfId="9117"/>
    <cellStyle name="20% - Акцент6 39 4" xfId="9118"/>
    <cellStyle name="20% - Акцент6 39 4 2" xfId="9119"/>
    <cellStyle name="20% - Акцент6 39 5" xfId="9120"/>
    <cellStyle name="20% - Акцент6 4" xfId="9121"/>
    <cellStyle name="20% - Акцент6 4 2" xfId="9122"/>
    <cellStyle name="20% - Акцент6 4 2 2" xfId="9123"/>
    <cellStyle name="20% - Акцент6 4 2 2 2" xfId="9124"/>
    <cellStyle name="20% - Акцент6 4 2 2 2 2" xfId="9125"/>
    <cellStyle name="20% - Акцент6 4 2 2 3" xfId="9126"/>
    <cellStyle name="20% - Акцент6 4 2 3" xfId="9127"/>
    <cellStyle name="20% - Акцент6 4 2 3 2" xfId="9128"/>
    <cellStyle name="20% - Акцент6 4 2 3 2 2" xfId="9129"/>
    <cellStyle name="20% - Акцент6 4 2 3 3" xfId="9130"/>
    <cellStyle name="20% - Акцент6 4 2 4" xfId="9131"/>
    <cellStyle name="20% - Акцент6 4 2 4 2" xfId="9132"/>
    <cellStyle name="20% - Акцент6 4 2 5" xfId="9133"/>
    <cellStyle name="20% - Акцент6 4 3" xfId="9134"/>
    <cellStyle name="20% - Акцент6 4 3 2" xfId="9135"/>
    <cellStyle name="20% - Акцент6 4 3 2 2" xfId="9136"/>
    <cellStyle name="20% - Акцент6 4 3 2 2 2" xfId="9137"/>
    <cellStyle name="20% - Акцент6 4 3 2 3" xfId="9138"/>
    <cellStyle name="20% - Акцент6 4 3 3" xfId="9139"/>
    <cellStyle name="20% - Акцент6 4 3 3 2" xfId="9140"/>
    <cellStyle name="20% - Акцент6 4 3 3 2 2" xfId="9141"/>
    <cellStyle name="20% - Акцент6 4 3 3 3" xfId="9142"/>
    <cellStyle name="20% - Акцент6 4 3 4" xfId="9143"/>
    <cellStyle name="20% - Акцент6 4 3 4 2" xfId="9144"/>
    <cellStyle name="20% - Акцент6 4 3 5" xfId="9145"/>
    <cellStyle name="20% - Акцент6 4 4" xfId="9146"/>
    <cellStyle name="20% - Акцент6 4 4 2" xfId="9147"/>
    <cellStyle name="20% - Акцент6 4 4 2 2" xfId="9148"/>
    <cellStyle name="20% - Акцент6 4 4 2 2 2" xfId="9149"/>
    <cellStyle name="20% - Акцент6 4 4 2 3" xfId="9150"/>
    <cellStyle name="20% - Акцент6 4 4 3" xfId="9151"/>
    <cellStyle name="20% - Акцент6 4 4 3 2" xfId="9152"/>
    <cellStyle name="20% - Акцент6 4 4 3 2 2" xfId="9153"/>
    <cellStyle name="20% - Акцент6 4 4 3 3" xfId="9154"/>
    <cellStyle name="20% - Акцент6 4 4 4" xfId="9155"/>
    <cellStyle name="20% - Акцент6 4 4 4 2" xfId="9156"/>
    <cellStyle name="20% - Акцент6 4 4 5" xfId="9157"/>
    <cellStyle name="20% - Акцент6 4 5" xfId="9158"/>
    <cellStyle name="20% - Акцент6 4 5 2" xfId="9159"/>
    <cellStyle name="20% - Акцент6 4 5 2 2" xfId="9160"/>
    <cellStyle name="20% - Акцент6 4 5 2 2 2" xfId="9161"/>
    <cellStyle name="20% - Акцент6 4 5 2 3" xfId="9162"/>
    <cellStyle name="20% - Акцент6 4 5 3" xfId="9163"/>
    <cellStyle name="20% - Акцент6 4 5 3 2" xfId="9164"/>
    <cellStyle name="20% - Акцент6 4 5 3 2 2" xfId="9165"/>
    <cellStyle name="20% - Акцент6 4 5 3 3" xfId="9166"/>
    <cellStyle name="20% - Акцент6 4 5 4" xfId="9167"/>
    <cellStyle name="20% - Акцент6 4 5 4 2" xfId="9168"/>
    <cellStyle name="20% - Акцент6 4 5 5" xfId="9169"/>
    <cellStyle name="20% - Акцент6 4 6" xfId="9170"/>
    <cellStyle name="20% - Акцент6 4 6 2" xfId="9171"/>
    <cellStyle name="20% - Акцент6 4 6 2 2" xfId="9172"/>
    <cellStyle name="20% - Акцент6 4 6 3" xfId="9173"/>
    <cellStyle name="20% - Акцент6 4 7" xfId="9174"/>
    <cellStyle name="20% - Акцент6 4 7 2" xfId="9175"/>
    <cellStyle name="20% - Акцент6 4 7 2 2" xfId="9176"/>
    <cellStyle name="20% - Акцент6 4 7 3" xfId="9177"/>
    <cellStyle name="20% - Акцент6 4 8" xfId="9178"/>
    <cellStyle name="20% - Акцент6 4 8 2" xfId="9179"/>
    <cellStyle name="20% - Акцент6 4 9" xfId="9180"/>
    <cellStyle name="20% - Акцент6 40" xfId="9181"/>
    <cellStyle name="20% - Акцент6 40 2" xfId="9182"/>
    <cellStyle name="20% - Акцент6 40 2 2" xfId="9183"/>
    <cellStyle name="20% - Акцент6 40 2 2 2" xfId="9184"/>
    <cellStyle name="20% - Акцент6 40 2 3" xfId="9185"/>
    <cellStyle name="20% - Акцент6 40 3" xfId="9186"/>
    <cellStyle name="20% - Акцент6 40 3 2" xfId="9187"/>
    <cellStyle name="20% - Акцент6 40 3 2 2" xfId="9188"/>
    <cellStyle name="20% - Акцент6 40 3 3" xfId="9189"/>
    <cellStyle name="20% - Акцент6 40 4" xfId="9190"/>
    <cellStyle name="20% - Акцент6 40 4 2" xfId="9191"/>
    <cellStyle name="20% - Акцент6 40 5" xfId="9192"/>
    <cellStyle name="20% - Акцент6 41" xfId="9193"/>
    <cellStyle name="20% - Акцент6 41 2" xfId="9194"/>
    <cellStyle name="20% - Акцент6 41 2 2" xfId="9195"/>
    <cellStyle name="20% - Акцент6 41 2 2 2" xfId="9196"/>
    <cellStyle name="20% - Акцент6 41 2 3" xfId="9197"/>
    <cellStyle name="20% - Акцент6 41 3" xfId="9198"/>
    <cellStyle name="20% - Акцент6 41 3 2" xfId="9199"/>
    <cellStyle name="20% - Акцент6 41 3 2 2" xfId="9200"/>
    <cellStyle name="20% - Акцент6 41 3 3" xfId="9201"/>
    <cellStyle name="20% - Акцент6 41 4" xfId="9202"/>
    <cellStyle name="20% - Акцент6 41 4 2" xfId="9203"/>
    <cellStyle name="20% - Акцент6 41 5" xfId="9204"/>
    <cellStyle name="20% - Акцент6 42" xfId="9205"/>
    <cellStyle name="20% - Акцент6 42 2" xfId="9206"/>
    <cellStyle name="20% - Акцент6 42 2 2" xfId="9207"/>
    <cellStyle name="20% - Акцент6 42 2 2 2" xfId="9208"/>
    <cellStyle name="20% - Акцент6 42 2 3" xfId="9209"/>
    <cellStyle name="20% - Акцент6 42 3" xfId="9210"/>
    <cellStyle name="20% - Акцент6 42 3 2" xfId="9211"/>
    <cellStyle name="20% - Акцент6 42 3 2 2" xfId="9212"/>
    <cellStyle name="20% - Акцент6 42 3 3" xfId="9213"/>
    <cellStyle name="20% - Акцент6 42 4" xfId="9214"/>
    <cellStyle name="20% - Акцент6 42 4 2" xfId="9215"/>
    <cellStyle name="20% - Акцент6 42 5" xfId="9216"/>
    <cellStyle name="20% - Акцент6 43" xfId="9217"/>
    <cellStyle name="20% - Акцент6 43 2" xfId="9218"/>
    <cellStyle name="20% - Акцент6 43 2 2" xfId="9219"/>
    <cellStyle name="20% - Акцент6 43 2 2 2" xfId="9220"/>
    <cellStyle name="20% - Акцент6 43 2 3" xfId="9221"/>
    <cellStyle name="20% - Акцент6 43 3" xfId="9222"/>
    <cellStyle name="20% - Акцент6 43 3 2" xfId="9223"/>
    <cellStyle name="20% - Акцент6 43 3 2 2" xfId="9224"/>
    <cellStyle name="20% - Акцент6 43 3 3" xfId="9225"/>
    <cellStyle name="20% - Акцент6 43 4" xfId="9226"/>
    <cellStyle name="20% - Акцент6 43 4 2" xfId="9227"/>
    <cellStyle name="20% - Акцент6 43 5" xfId="9228"/>
    <cellStyle name="20% - Акцент6 44" xfId="9229"/>
    <cellStyle name="20% - Акцент6 44 2" xfId="9230"/>
    <cellStyle name="20% - Акцент6 44 2 2" xfId="9231"/>
    <cellStyle name="20% - Акцент6 44 2 2 2" xfId="9232"/>
    <cellStyle name="20% - Акцент6 44 2 3" xfId="9233"/>
    <cellStyle name="20% - Акцент6 44 3" xfId="9234"/>
    <cellStyle name="20% - Акцент6 44 3 2" xfId="9235"/>
    <cellStyle name="20% - Акцент6 44 3 2 2" xfId="9236"/>
    <cellStyle name="20% - Акцент6 44 3 3" xfId="9237"/>
    <cellStyle name="20% - Акцент6 44 4" xfId="9238"/>
    <cellStyle name="20% - Акцент6 44 4 2" xfId="9239"/>
    <cellStyle name="20% - Акцент6 44 5" xfId="9240"/>
    <cellStyle name="20% - Акцент6 45" xfId="9241"/>
    <cellStyle name="20% - Акцент6 45 2" xfId="9242"/>
    <cellStyle name="20% - Акцент6 45 2 2" xfId="9243"/>
    <cellStyle name="20% - Акцент6 45 2 2 2" xfId="9244"/>
    <cellStyle name="20% - Акцент6 45 2 3" xfId="9245"/>
    <cellStyle name="20% - Акцент6 45 3" xfId="9246"/>
    <cellStyle name="20% - Акцент6 45 3 2" xfId="9247"/>
    <cellStyle name="20% - Акцент6 45 3 2 2" xfId="9248"/>
    <cellStyle name="20% - Акцент6 45 3 3" xfId="9249"/>
    <cellStyle name="20% - Акцент6 45 4" xfId="9250"/>
    <cellStyle name="20% - Акцент6 45 4 2" xfId="9251"/>
    <cellStyle name="20% - Акцент6 45 5" xfId="9252"/>
    <cellStyle name="20% - Акцент6 46" xfId="9253"/>
    <cellStyle name="20% - Акцент6 46 2" xfId="9254"/>
    <cellStyle name="20% - Акцент6 46 2 2" xfId="9255"/>
    <cellStyle name="20% - Акцент6 46 2 2 2" xfId="9256"/>
    <cellStyle name="20% - Акцент6 46 2 3" xfId="9257"/>
    <cellStyle name="20% - Акцент6 46 3" xfId="9258"/>
    <cellStyle name="20% - Акцент6 46 3 2" xfId="9259"/>
    <cellStyle name="20% - Акцент6 46 3 2 2" xfId="9260"/>
    <cellStyle name="20% - Акцент6 46 3 3" xfId="9261"/>
    <cellStyle name="20% - Акцент6 46 4" xfId="9262"/>
    <cellStyle name="20% - Акцент6 46 4 2" xfId="9263"/>
    <cellStyle name="20% - Акцент6 46 5" xfId="9264"/>
    <cellStyle name="20% - Акцент6 47" xfId="9265"/>
    <cellStyle name="20% - Акцент6 47 2" xfId="9266"/>
    <cellStyle name="20% - Акцент6 47 2 2" xfId="9267"/>
    <cellStyle name="20% - Акцент6 47 2 2 2" xfId="9268"/>
    <cellStyle name="20% - Акцент6 47 2 3" xfId="9269"/>
    <cellStyle name="20% - Акцент6 47 3" xfId="9270"/>
    <cellStyle name="20% - Акцент6 47 3 2" xfId="9271"/>
    <cellStyle name="20% - Акцент6 47 3 2 2" xfId="9272"/>
    <cellStyle name="20% - Акцент6 47 3 3" xfId="9273"/>
    <cellStyle name="20% - Акцент6 47 4" xfId="9274"/>
    <cellStyle name="20% - Акцент6 47 4 2" xfId="9275"/>
    <cellStyle name="20% - Акцент6 47 5" xfId="9276"/>
    <cellStyle name="20% - Акцент6 48" xfId="9277"/>
    <cellStyle name="20% - Акцент6 48 2" xfId="9278"/>
    <cellStyle name="20% - Акцент6 48 2 2" xfId="9279"/>
    <cellStyle name="20% - Акцент6 48 2 2 2" xfId="9280"/>
    <cellStyle name="20% - Акцент6 48 2 3" xfId="9281"/>
    <cellStyle name="20% - Акцент6 48 3" xfId="9282"/>
    <cellStyle name="20% - Акцент6 48 3 2" xfId="9283"/>
    <cellStyle name="20% - Акцент6 48 3 2 2" xfId="9284"/>
    <cellStyle name="20% - Акцент6 48 3 3" xfId="9285"/>
    <cellStyle name="20% - Акцент6 48 4" xfId="9286"/>
    <cellStyle name="20% - Акцент6 48 4 2" xfId="9287"/>
    <cellStyle name="20% - Акцент6 48 5" xfId="9288"/>
    <cellStyle name="20% - Акцент6 49" xfId="9289"/>
    <cellStyle name="20% - Акцент6 49 2" xfId="9290"/>
    <cellStyle name="20% - Акцент6 49 2 2" xfId="9291"/>
    <cellStyle name="20% - Акцент6 49 2 2 2" xfId="9292"/>
    <cellStyle name="20% - Акцент6 49 2 3" xfId="9293"/>
    <cellStyle name="20% - Акцент6 49 3" xfId="9294"/>
    <cellStyle name="20% - Акцент6 49 3 2" xfId="9295"/>
    <cellStyle name="20% - Акцент6 49 3 2 2" xfId="9296"/>
    <cellStyle name="20% - Акцент6 49 3 3" xfId="9297"/>
    <cellStyle name="20% - Акцент6 49 4" xfId="9298"/>
    <cellStyle name="20% - Акцент6 49 4 2" xfId="9299"/>
    <cellStyle name="20% - Акцент6 49 5" xfId="9300"/>
    <cellStyle name="20% - Акцент6 5" xfId="9301"/>
    <cellStyle name="20% - Акцент6 5 2" xfId="9302"/>
    <cellStyle name="20% - Акцент6 5 2 2" xfId="9303"/>
    <cellStyle name="20% - Акцент6 5 2 2 2" xfId="9304"/>
    <cellStyle name="20% - Акцент6 5 2 2 2 2" xfId="9305"/>
    <cellStyle name="20% - Акцент6 5 2 2 3" xfId="9306"/>
    <cellStyle name="20% - Акцент6 5 2 3" xfId="9307"/>
    <cellStyle name="20% - Акцент6 5 2 3 2" xfId="9308"/>
    <cellStyle name="20% - Акцент6 5 2 3 2 2" xfId="9309"/>
    <cellStyle name="20% - Акцент6 5 2 3 3" xfId="9310"/>
    <cellStyle name="20% - Акцент6 5 2 4" xfId="9311"/>
    <cellStyle name="20% - Акцент6 5 2 4 2" xfId="9312"/>
    <cellStyle name="20% - Акцент6 5 2 5" xfId="9313"/>
    <cellStyle name="20% - Акцент6 5 3" xfId="9314"/>
    <cellStyle name="20% - Акцент6 5 3 2" xfId="9315"/>
    <cellStyle name="20% - Акцент6 5 3 2 2" xfId="9316"/>
    <cellStyle name="20% - Акцент6 5 3 2 2 2" xfId="9317"/>
    <cellStyle name="20% - Акцент6 5 3 2 3" xfId="9318"/>
    <cellStyle name="20% - Акцент6 5 3 3" xfId="9319"/>
    <cellStyle name="20% - Акцент6 5 3 3 2" xfId="9320"/>
    <cellStyle name="20% - Акцент6 5 3 3 2 2" xfId="9321"/>
    <cellStyle name="20% - Акцент6 5 3 3 3" xfId="9322"/>
    <cellStyle name="20% - Акцент6 5 3 4" xfId="9323"/>
    <cellStyle name="20% - Акцент6 5 3 4 2" xfId="9324"/>
    <cellStyle name="20% - Акцент6 5 3 5" xfId="9325"/>
    <cellStyle name="20% - Акцент6 5 4" xfId="9326"/>
    <cellStyle name="20% - Акцент6 5 4 2" xfId="9327"/>
    <cellStyle name="20% - Акцент6 5 4 2 2" xfId="9328"/>
    <cellStyle name="20% - Акцент6 5 4 2 2 2" xfId="9329"/>
    <cellStyle name="20% - Акцент6 5 4 2 3" xfId="9330"/>
    <cellStyle name="20% - Акцент6 5 4 3" xfId="9331"/>
    <cellStyle name="20% - Акцент6 5 4 3 2" xfId="9332"/>
    <cellStyle name="20% - Акцент6 5 4 3 2 2" xfId="9333"/>
    <cellStyle name="20% - Акцент6 5 4 3 3" xfId="9334"/>
    <cellStyle name="20% - Акцент6 5 4 4" xfId="9335"/>
    <cellStyle name="20% - Акцент6 5 4 4 2" xfId="9336"/>
    <cellStyle name="20% - Акцент6 5 4 5" xfId="9337"/>
    <cellStyle name="20% - Акцент6 5 5" xfId="9338"/>
    <cellStyle name="20% - Акцент6 5 5 2" xfId="9339"/>
    <cellStyle name="20% - Акцент6 5 5 2 2" xfId="9340"/>
    <cellStyle name="20% - Акцент6 5 5 2 2 2" xfId="9341"/>
    <cellStyle name="20% - Акцент6 5 5 2 3" xfId="9342"/>
    <cellStyle name="20% - Акцент6 5 5 3" xfId="9343"/>
    <cellStyle name="20% - Акцент6 5 5 3 2" xfId="9344"/>
    <cellStyle name="20% - Акцент6 5 5 3 2 2" xfId="9345"/>
    <cellStyle name="20% - Акцент6 5 5 3 3" xfId="9346"/>
    <cellStyle name="20% - Акцент6 5 5 4" xfId="9347"/>
    <cellStyle name="20% - Акцент6 5 5 4 2" xfId="9348"/>
    <cellStyle name="20% - Акцент6 5 5 5" xfId="9349"/>
    <cellStyle name="20% - Акцент6 5 6" xfId="9350"/>
    <cellStyle name="20% - Акцент6 5 6 2" xfId="9351"/>
    <cellStyle name="20% - Акцент6 5 6 2 2" xfId="9352"/>
    <cellStyle name="20% - Акцент6 5 6 3" xfId="9353"/>
    <cellStyle name="20% - Акцент6 5 7" xfId="9354"/>
    <cellStyle name="20% - Акцент6 5 7 2" xfId="9355"/>
    <cellStyle name="20% - Акцент6 5 7 2 2" xfId="9356"/>
    <cellStyle name="20% - Акцент6 5 7 3" xfId="9357"/>
    <cellStyle name="20% - Акцент6 5 8" xfId="9358"/>
    <cellStyle name="20% - Акцент6 5 8 2" xfId="9359"/>
    <cellStyle name="20% - Акцент6 5 9" xfId="9360"/>
    <cellStyle name="20% - Акцент6 50" xfId="9361"/>
    <cellStyle name="20% - Акцент6 50 2" xfId="9362"/>
    <cellStyle name="20% - Акцент6 50 2 2" xfId="9363"/>
    <cellStyle name="20% - Акцент6 50 2 2 2" xfId="9364"/>
    <cellStyle name="20% - Акцент6 50 2 3" xfId="9365"/>
    <cellStyle name="20% - Акцент6 50 3" xfId="9366"/>
    <cellStyle name="20% - Акцент6 50 3 2" xfId="9367"/>
    <cellStyle name="20% - Акцент6 50 3 2 2" xfId="9368"/>
    <cellStyle name="20% - Акцент6 50 3 3" xfId="9369"/>
    <cellStyle name="20% - Акцент6 50 4" xfId="9370"/>
    <cellStyle name="20% - Акцент6 50 4 2" xfId="9371"/>
    <cellStyle name="20% - Акцент6 50 5" xfId="9372"/>
    <cellStyle name="20% - Акцент6 51" xfId="9373"/>
    <cellStyle name="20% - Акцент6 51 2" xfId="9374"/>
    <cellStyle name="20% - Акцент6 51 2 2" xfId="9375"/>
    <cellStyle name="20% - Акцент6 51 2 2 2" xfId="9376"/>
    <cellStyle name="20% - Акцент6 51 2 3" xfId="9377"/>
    <cellStyle name="20% - Акцент6 51 3" xfId="9378"/>
    <cellStyle name="20% - Акцент6 51 3 2" xfId="9379"/>
    <cellStyle name="20% - Акцент6 51 3 2 2" xfId="9380"/>
    <cellStyle name="20% - Акцент6 51 3 3" xfId="9381"/>
    <cellStyle name="20% - Акцент6 51 4" xfId="9382"/>
    <cellStyle name="20% - Акцент6 51 4 2" xfId="9383"/>
    <cellStyle name="20% - Акцент6 51 5" xfId="9384"/>
    <cellStyle name="20% - Акцент6 52" xfId="9385"/>
    <cellStyle name="20% - Акцент6 52 2" xfId="9386"/>
    <cellStyle name="20% - Акцент6 52 2 2" xfId="9387"/>
    <cellStyle name="20% - Акцент6 52 2 2 2" xfId="9388"/>
    <cellStyle name="20% - Акцент6 52 2 3" xfId="9389"/>
    <cellStyle name="20% - Акцент6 52 3" xfId="9390"/>
    <cellStyle name="20% - Акцент6 52 3 2" xfId="9391"/>
    <cellStyle name="20% - Акцент6 52 3 2 2" xfId="9392"/>
    <cellStyle name="20% - Акцент6 52 3 3" xfId="9393"/>
    <cellStyle name="20% - Акцент6 52 4" xfId="9394"/>
    <cellStyle name="20% - Акцент6 52 4 2" xfId="9395"/>
    <cellStyle name="20% - Акцент6 52 5" xfId="9396"/>
    <cellStyle name="20% - Акцент6 53" xfId="9397"/>
    <cellStyle name="20% - Акцент6 53 2" xfId="9398"/>
    <cellStyle name="20% - Акцент6 53 2 2" xfId="9399"/>
    <cellStyle name="20% - Акцент6 53 2 2 2" xfId="9400"/>
    <cellStyle name="20% - Акцент6 53 2 3" xfId="9401"/>
    <cellStyle name="20% - Акцент6 53 3" xfId="9402"/>
    <cellStyle name="20% - Акцент6 53 3 2" xfId="9403"/>
    <cellStyle name="20% - Акцент6 53 3 2 2" xfId="9404"/>
    <cellStyle name="20% - Акцент6 53 3 3" xfId="9405"/>
    <cellStyle name="20% - Акцент6 53 4" xfId="9406"/>
    <cellStyle name="20% - Акцент6 53 4 2" xfId="9407"/>
    <cellStyle name="20% - Акцент6 53 5" xfId="9408"/>
    <cellStyle name="20% - Акцент6 54" xfId="9409"/>
    <cellStyle name="20% - Акцент6 54 2" xfId="9410"/>
    <cellStyle name="20% - Акцент6 54 2 2" xfId="9411"/>
    <cellStyle name="20% - Акцент6 54 2 2 2" xfId="9412"/>
    <cellStyle name="20% - Акцент6 54 2 3" xfId="9413"/>
    <cellStyle name="20% - Акцент6 54 3" xfId="9414"/>
    <cellStyle name="20% - Акцент6 54 3 2" xfId="9415"/>
    <cellStyle name="20% - Акцент6 54 3 2 2" xfId="9416"/>
    <cellStyle name="20% - Акцент6 54 3 3" xfId="9417"/>
    <cellStyle name="20% - Акцент6 54 4" xfId="9418"/>
    <cellStyle name="20% - Акцент6 54 4 2" xfId="9419"/>
    <cellStyle name="20% - Акцент6 54 5" xfId="9420"/>
    <cellStyle name="20% - Акцент6 55" xfId="9421"/>
    <cellStyle name="20% - Акцент6 55 2" xfId="9422"/>
    <cellStyle name="20% - Акцент6 55 2 2" xfId="9423"/>
    <cellStyle name="20% - Акцент6 55 2 2 2" xfId="9424"/>
    <cellStyle name="20% - Акцент6 55 2 3" xfId="9425"/>
    <cellStyle name="20% - Акцент6 55 3" xfId="9426"/>
    <cellStyle name="20% - Акцент6 55 3 2" xfId="9427"/>
    <cellStyle name="20% - Акцент6 55 3 2 2" xfId="9428"/>
    <cellStyle name="20% - Акцент6 55 3 3" xfId="9429"/>
    <cellStyle name="20% - Акцент6 55 4" xfId="9430"/>
    <cellStyle name="20% - Акцент6 55 4 2" xfId="9431"/>
    <cellStyle name="20% - Акцент6 55 5" xfId="9432"/>
    <cellStyle name="20% - Акцент6 56" xfId="9433"/>
    <cellStyle name="20% - Акцент6 56 2" xfId="9434"/>
    <cellStyle name="20% - Акцент6 56 2 2" xfId="9435"/>
    <cellStyle name="20% - Акцент6 56 2 2 2" xfId="9436"/>
    <cellStyle name="20% - Акцент6 56 2 3" xfId="9437"/>
    <cellStyle name="20% - Акцент6 56 3" xfId="9438"/>
    <cellStyle name="20% - Акцент6 56 3 2" xfId="9439"/>
    <cellStyle name="20% - Акцент6 56 3 2 2" xfId="9440"/>
    <cellStyle name="20% - Акцент6 56 3 3" xfId="9441"/>
    <cellStyle name="20% - Акцент6 56 4" xfId="9442"/>
    <cellStyle name="20% - Акцент6 56 4 2" xfId="9443"/>
    <cellStyle name="20% - Акцент6 56 5" xfId="9444"/>
    <cellStyle name="20% - Акцент6 57" xfId="9445"/>
    <cellStyle name="20% - Акцент6 57 2" xfId="9446"/>
    <cellStyle name="20% - Акцент6 57 2 2" xfId="9447"/>
    <cellStyle name="20% - Акцент6 57 2 2 2" xfId="9448"/>
    <cellStyle name="20% - Акцент6 57 2 3" xfId="9449"/>
    <cellStyle name="20% - Акцент6 57 3" xfId="9450"/>
    <cellStyle name="20% - Акцент6 57 3 2" xfId="9451"/>
    <cellStyle name="20% - Акцент6 57 3 2 2" xfId="9452"/>
    <cellStyle name="20% - Акцент6 57 3 3" xfId="9453"/>
    <cellStyle name="20% - Акцент6 57 4" xfId="9454"/>
    <cellStyle name="20% - Акцент6 57 4 2" xfId="9455"/>
    <cellStyle name="20% - Акцент6 57 5" xfId="9456"/>
    <cellStyle name="20% - Акцент6 58" xfId="9457"/>
    <cellStyle name="20% - Акцент6 58 2" xfId="9458"/>
    <cellStyle name="20% - Акцент6 58 2 2" xfId="9459"/>
    <cellStyle name="20% - Акцент6 58 2 2 2" xfId="9460"/>
    <cellStyle name="20% - Акцент6 58 2 3" xfId="9461"/>
    <cellStyle name="20% - Акцент6 58 3" xfId="9462"/>
    <cellStyle name="20% - Акцент6 58 3 2" xfId="9463"/>
    <cellStyle name="20% - Акцент6 58 3 2 2" xfId="9464"/>
    <cellStyle name="20% - Акцент6 58 3 3" xfId="9465"/>
    <cellStyle name="20% - Акцент6 58 4" xfId="9466"/>
    <cellStyle name="20% - Акцент6 58 4 2" xfId="9467"/>
    <cellStyle name="20% - Акцент6 58 5" xfId="9468"/>
    <cellStyle name="20% - Акцент6 59" xfId="9469"/>
    <cellStyle name="20% - Акцент6 59 2" xfId="9470"/>
    <cellStyle name="20% - Акцент6 59 2 2" xfId="9471"/>
    <cellStyle name="20% - Акцент6 59 2 2 2" xfId="9472"/>
    <cellStyle name="20% - Акцент6 59 2 3" xfId="9473"/>
    <cellStyle name="20% - Акцент6 59 3" xfId="9474"/>
    <cellStyle name="20% - Акцент6 59 3 2" xfId="9475"/>
    <cellStyle name="20% - Акцент6 59 3 2 2" xfId="9476"/>
    <cellStyle name="20% - Акцент6 59 3 3" xfId="9477"/>
    <cellStyle name="20% - Акцент6 59 4" xfId="9478"/>
    <cellStyle name="20% - Акцент6 59 4 2" xfId="9479"/>
    <cellStyle name="20% - Акцент6 59 5" xfId="9480"/>
    <cellStyle name="20% - Акцент6 6" xfId="9481"/>
    <cellStyle name="20% - Акцент6 6 2" xfId="9482"/>
    <cellStyle name="20% - Акцент6 6 2 2" xfId="9483"/>
    <cellStyle name="20% - Акцент6 6 2 2 2" xfId="9484"/>
    <cellStyle name="20% - Акцент6 6 2 2 2 2" xfId="9485"/>
    <cellStyle name="20% - Акцент6 6 2 2 3" xfId="9486"/>
    <cellStyle name="20% - Акцент6 6 2 3" xfId="9487"/>
    <cellStyle name="20% - Акцент6 6 2 3 2" xfId="9488"/>
    <cellStyle name="20% - Акцент6 6 2 3 2 2" xfId="9489"/>
    <cellStyle name="20% - Акцент6 6 2 3 3" xfId="9490"/>
    <cellStyle name="20% - Акцент6 6 2 4" xfId="9491"/>
    <cellStyle name="20% - Акцент6 6 2 4 2" xfId="9492"/>
    <cellStyle name="20% - Акцент6 6 2 5" xfId="9493"/>
    <cellStyle name="20% - Акцент6 6 3" xfId="9494"/>
    <cellStyle name="20% - Акцент6 6 3 2" xfId="9495"/>
    <cellStyle name="20% - Акцент6 6 3 2 2" xfId="9496"/>
    <cellStyle name="20% - Акцент6 6 3 2 2 2" xfId="9497"/>
    <cellStyle name="20% - Акцент6 6 3 2 3" xfId="9498"/>
    <cellStyle name="20% - Акцент6 6 3 3" xfId="9499"/>
    <cellStyle name="20% - Акцент6 6 3 3 2" xfId="9500"/>
    <cellStyle name="20% - Акцент6 6 3 3 2 2" xfId="9501"/>
    <cellStyle name="20% - Акцент6 6 3 3 3" xfId="9502"/>
    <cellStyle name="20% - Акцент6 6 3 4" xfId="9503"/>
    <cellStyle name="20% - Акцент6 6 3 4 2" xfId="9504"/>
    <cellStyle name="20% - Акцент6 6 3 5" xfId="9505"/>
    <cellStyle name="20% - Акцент6 6 4" xfId="9506"/>
    <cellStyle name="20% - Акцент6 6 4 2" xfId="9507"/>
    <cellStyle name="20% - Акцент6 6 4 2 2" xfId="9508"/>
    <cellStyle name="20% - Акцент6 6 4 2 2 2" xfId="9509"/>
    <cellStyle name="20% - Акцент6 6 4 2 3" xfId="9510"/>
    <cellStyle name="20% - Акцент6 6 4 3" xfId="9511"/>
    <cellStyle name="20% - Акцент6 6 4 3 2" xfId="9512"/>
    <cellStyle name="20% - Акцент6 6 4 3 2 2" xfId="9513"/>
    <cellStyle name="20% - Акцент6 6 4 3 3" xfId="9514"/>
    <cellStyle name="20% - Акцент6 6 4 4" xfId="9515"/>
    <cellStyle name="20% - Акцент6 6 4 4 2" xfId="9516"/>
    <cellStyle name="20% - Акцент6 6 4 5" xfId="9517"/>
    <cellStyle name="20% - Акцент6 6 5" xfId="9518"/>
    <cellStyle name="20% - Акцент6 6 5 2" xfId="9519"/>
    <cellStyle name="20% - Акцент6 6 5 2 2" xfId="9520"/>
    <cellStyle name="20% - Акцент6 6 5 2 2 2" xfId="9521"/>
    <cellStyle name="20% - Акцент6 6 5 2 3" xfId="9522"/>
    <cellStyle name="20% - Акцент6 6 5 3" xfId="9523"/>
    <cellStyle name="20% - Акцент6 6 5 3 2" xfId="9524"/>
    <cellStyle name="20% - Акцент6 6 5 3 2 2" xfId="9525"/>
    <cellStyle name="20% - Акцент6 6 5 3 3" xfId="9526"/>
    <cellStyle name="20% - Акцент6 6 5 4" xfId="9527"/>
    <cellStyle name="20% - Акцент6 6 5 4 2" xfId="9528"/>
    <cellStyle name="20% - Акцент6 6 5 5" xfId="9529"/>
    <cellStyle name="20% - Акцент6 6 6" xfId="9530"/>
    <cellStyle name="20% - Акцент6 6 6 2" xfId="9531"/>
    <cellStyle name="20% - Акцент6 6 6 2 2" xfId="9532"/>
    <cellStyle name="20% - Акцент6 6 6 3" xfId="9533"/>
    <cellStyle name="20% - Акцент6 6 7" xfId="9534"/>
    <cellStyle name="20% - Акцент6 6 7 2" xfId="9535"/>
    <cellStyle name="20% - Акцент6 6 7 2 2" xfId="9536"/>
    <cellStyle name="20% - Акцент6 6 7 3" xfId="9537"/>
    <cellStyle name="20% - Акцент6 6 8" xfId="9538"/>
    <cellStyle name="20% - Акцент6 6 8 2" xfId="9539"/>
    <cellStyle name="20% - Акцент6 6 9" xfId="9540"/>
    <cellStyle name="20% - Акцент6 60" xfId="9541"/>
    <cellStyle name="20% - Акцент6 60 2" xfId="9542"/>
    <cellStyle name="20% - Акцент6 60 2 2" xfId="9543"/>
    <cellStyle name="20% - Акцент6 60 2 2 2" xfId="9544"/>
    <cellStyle name="20% - Акцент6 60 2 3" xfId="9545"/>
    <cellStyle name="20% - Акцент6 60 3" xfId="9546"/>
    <cellStyle name="20% - Акцент6 60 3 2" xfId="9547"/>
    <cellStyle name="20% - Акцент6 60 3 2 2" xfId="9548"/>
    <cellStyle name="20% - Акцент6 60 3 3" xfId="9549"/>
    <cellStyle name="20% - Акцент6 60 4" xfId="9550"/>
    <cellStyle name="20% - Акцент6 60 4 2" xfId="9551"/>
    <cellStyle name="20% - Акцент6 60 5" xfId="9552"/>
    <cellStyle name="20% - Акцент6 61" xfId="9553"/>
    <cellStyle name="20% - Акцент6 61 2" xfId="9554"/>
    <cellStyle name="20% - Акцент6 61 2 2" xfId="9555"/>
    <cellStyle name="20% - Акцент6 61 2 2 2" xfId="9556"/>
    <cellStyle name="20% - Акцент6 61 2 3" xfId="9557"/>
    <cellStyle name="20% - Акцент6 61 3" xfId="9558"/>
    <cellStyle name="20% - Акцент6 61 3 2" xfId="9559"/>
    <cellStyle name="20% - Акцент6 61 3 2 2" xfId="9560"/>
    <cellStyle name="20% - Акцент6 61 3 3" xfId="9561"/>
    <cellStyle name="20% - Акцент6 61 4" xfId="9562"/>
    <cellStyle name="20% - Акцент6 61 4 2" xfId="9563"/>
    <cellStyle name="20% - Акцент6 61 5" xfId="9564"/>
    <cellStyle name="20% - Акцент6 62" xfId="9565"/>
    <cellStyle name="20% - Акцент6 62 2" xfId="9566"/>
    <cellStyle name="20% - Акцент6 62 2 2" xfId="9567"/>
    <cellStyle name="20% - Акцент6 62 2 2 2" xfId="9568"/>
    <cellStyle name="20% - Акцент6 62 2 3" xfId="9569"/>
    <cellStyle name="20% - Акцент6 62 3" xfId="9570"/>
    <cellStyle name="20% - Акцент6 62 3 2" xfId="9571"/>
    <cellStyle name="20% - Акцент6 62 3 2 2" xfId="9572"/>
    <cellStyle name="20% - Акцент6 62 3 3" xfId="9573"/>
    <cellStyle name="20% - Акцент6 62 4" xfId="9574"/>
    <cellStyle name="20% - Акцент6 62 4 2" xfId="9575"/>
    <cellStyle name="20% - Акцент6 62 5" xfId="9576"/>
    <cellStyle name="20% - Акцент6 63" xfId="9577"/>
    <cellStyle name="20% - Акцент6 63 2" xfId="9578"/>
    <cellStyle name="20% - Акцент6 63 2 2" xfId="9579"/>
    <cellStyle name="20% - Акцент6 63 2 2 2" xfId="9580"/>
    <cellStyle name="20% - Акцент6 63 2 3" xfId="9581"/>
    <cellStyle name="20% - Акцент6 63 3" xfId="9582"/>
    <cellStyle name="20% - Акцент6 63 3 2" xfId="9583"/>
    <cellStyle name="20% - Акцент6 63 3 2 2" xfId="9584"/>
    <cellStyle name="20% - Акцент6 63 3 3" xfId="9585"/>
    <cellStyle name="20% - Акцент6 63 4" xfId="9586"/>
    <cellStyle name="20% - Акцент6 63 4 2" xfId="9587"/>
    <cellStyle name="20% - Акцент6 63 5" xfId="9588"/>
    <cellStyle name="20% - Акцент6 64" xfId="9589"/>
    <cellStyle name="20% - Акцент6 64 2" xfId="9590"/>
    <cellStyle name="20% - Акцент6 64 2 2" xfId="9591"/>
    <cellStyle name="20% - Акцент6 64 2 2 2" xfId="9592"/>
    <cellStyle name="20% - Акцент6 64 2 3" xfId="9593"/>
    <cellStyle name="20% - Акцент6 64 3" xfId="9594"/>
    <cellStyle name="20% - Акцент6 64 3 2" xfId="9595"/>
    <cellStyle name="20% - Акцент6 64 3 2 2" xfId="9596"/>
    <cellStyle name="20% - Акцент6 64 3 3" xfId="9597"/>
    <cellStyle name="20% - Акцент6 64 4" xfId="9598"/>
    <cellStyle name="20% - Акцент6 64 4 2" xfId="9599"/>
    <cellStyle name="20% - Акцент6 64 5" xfId="9600"/>
    <cellStyle name="20% - Акцент6 65" xfId="9601"/>
    <cellStyle name="20% - Акцент6 65 2" xfId="9602"/>
    <cellStyle name="20% - Акцент6 65 2 2" xfId="9603"/>
    <cellStyle name="20% - Акцент6 65 2 2 2" xfId="9604"/>
    <cellStyle name="20% - Акцент6 65 2 3" xfId="9605"/>
    <cellStyle name="20% - Акцент6 65 3" xfId="9606"/>
    <cellStyle name="20% - Акцент6 65 3 2" xfId="9607"/>
    <cellStyle name="20% - Акцент6 65 3 2 2" xfId="9608"/>
    <cellStyle name="20% - Акцент6 65 3 3" xfId="9609"/>
    <cellStyle name="20% - Акцент6 65 4" xfId="9610"/>
    <cellStyle name="20% - Акцент6 65 4 2" xfId="9611"/>
    <cellStyle name="20% - Акцент6 65 5" xfId="9612"/>
    <cellStyle name="20% - Акцент6 66" xfId="9613"/>
    <cellStyle name="20% - Акцент6 66 2" xfId="9614"/>
    <cellStyle name="20% - Акцент6 66 2 2" xfId="9615"/>
    <cellStyle name="20% - Акцент6 66 2 2 2" xfId="9616"/>
    <cellStyle name="20% - Акцент6 66 2 3" xfId="9617"/>
    <cellStyle name="20% - Акцент6 66 3" xfId="9618"/>
    <cellStyle name="20% - Акцент6 66 3 2" xfId="9619"/>
    <cellStyle name="20% - Акцент6 66 3 2 2" xfId="9620"/>
    <cellStyle name="20% - Акцент6 66 3 3" xfId="9621"/>
    <cellStyle name="20% - Акцент6 66 4" xfId="9622"/>
    <cellStyle name="20% - Акцент6 66 4 2" xfId="9623"/>
    <cellStyle name="20% - Акцент6 66 5" xfId="9624"/>
    <cellStyle name="20% - Акцент6 67" xfId="9625"/>
    <cellStyle name="20% - Акцент6 67 2" xfId="9626"/>
    <cellStyle name="20% - Акцент6 67 2 2" xfId="9627"/>
    <cellStyle name="20% - Акцент6 67 2 2 2" xfId="9628"/>
    <cellStyle name="20% - Акцент6 67 2 3" xfId="9629"/>
    <cellStyle name="20% - Акцент6 67 3" xfId="9630"/>
    <cellStyle name="20% - Акцент6 67 3 2" xfId="9631"/>
    <cellStyle name="20% - Акцент6 67 3 2 2" xfId="9632"/>
    <cellStyle name="20% - Акцент6 67 3 3" xfId="9633"/>
    <cellStyle name="20% - Акцент6 67 4" xfId="9634"/>
    <cellStyle name="20% - Акцент6 67 4 2" xfId="9635"/>
    <cellStyle name="20% - Акцент6 67 5" xfId="9636"/>
    <cellStyle name="20% - Акцент6 68" xfId="9637"/>
    <cellStyle name="20% - Акцент6 68 2" xfId="9638"/>
    <cellStyle name="20% - Акцент6 68 2 2" xfId="9639"/>
    <cellStyle name="20% - Акцент6 68 2 2 2" xfId="9640"/>
    <cellStyle name="20% - Акцент6 68 2 3" xfId="9641"/>
    <cellStyle name="20% - Акцент6 68 3" xfId="9642"/>
    <cellStyle name="20% - Акцент6 68 3 2" xfId="9643"/>
    <cellStyle name="20% - Акцент6 68 3 2 2" xfId="9644"/>
    <cellStyle name="20% - Акцент6 68 3 3" xfId="9645"/>
    <cellStyle name="20% - Акцент6 68 4" xfId="9646"/>
    <cellStyle name="20% - Акцент6 68 4 2" xfId="9647"/>
    <cellStyle name="20% - Акцент6 68 5" xfId="9648"/>
    <cellStyle name="20% - Акцент6 69" xfId="9649"/>
    <cellStyle name="20% - Акцент6 69 2" xfId="9650"/>
    <cellStyle name="20% - Акцент6 69 2 2" xfId="9651"/>
    <cellStyle name="20% - Акцент6 69 2 2 2" xfId="9652"/>
    <cellStyle name="20% - Акцент6 69 2 3" xfId="9653"/>
    <cellStyle name="20% - Акцент6 69 3" xfId="9654"/>
    <cellStyle name="20% - Акцент6 69 3 2" xfId="9655"/>
    <cellStyle name="20% - Акцент6 69 3 2 2" xfId="9656"/>
    <cellStyle name="20% - Акцент6 69 3 3" xfId="9657"/>
    <cellStyle name="20% - Акцент6 69 4" xfId="9658"/>
    <cellStyle name="20% - Акцент6 69 4 2" xfId="9659"/>
    <cellStyle name="20% - Акцент6 69 5" xfId="9660"/>
    <cellStyle name="20% - Акцент6 7" xfId="9661"/>
    <cellStyle name="20% - Акцент6 7 2" xfId="9662"/>
    <cellStyle name="20% - Акцент6 7 2 2" xfId="9663"/>
    <cellStyle name="20% - Акцент6 7 2 2 2" xfId="9664"/>
    <cellStyle name="20% - Акцент6 7 2 2 2 2" xfId="9665"/>
    <cellStyle name="20% - Акцент6 7 2 2 3" xfId="9666"/>
    <cellStyle name="20% - Акцент6 7 2 3" xfId="9667"/>
    <cellStyle name="20% - Акцент6 7 2 3 2" xfId="9668"/>
    <cellStyle name="20% - Акцент6 7 2 3 2 2" xfId="9669"/>
    <cellStyle name="20% - Акцент6 7 2 3 3" xfId="9670"/>
    <cellStyle name="20% - Акцент6 7 2 4" xfId="9671"/>
    <cellStyle name="20% - Акцент6 7 2 4 2" xfId="9672"/>
    <cellStyle name="20% - Акцент6 7 2 5" xfId="9673"/>
    <cellStyle name="20% - Акцент6 7 3" xfId="9674"/>
    <cellStyle name="20% - Акцент6 7 3 2" xfId="9675"/>
    <cellStyle name="20% - Акцент6 7 3 2 2" xfId="9676"/>
    <cellStyle name="20% - Акцент6 7 3 2 2 2" xfId="9677"/>
    <cellStyle name="20% - Акцент6 7 3 2 3" xfId="9678"/>
    <cellStyle name="20% - Акцент6 7 3 3" xfId="9679"/>
    <cellStyle name="20% - Акцент6 7 3 3 2" xfId="9680"/>
    <cellStyle name="20% - Акцент6 7 3 3 2 2" xfId="9681"/>
    <cellStyle name="20% - Акцент6 7 3 3 3" xfId="9682"/>
    <cellStyle name="20% - Акцент6 7 3 4" xfId="9683"/>
    <cellStyle name="20% - Акцент6 7 3 4 2" xfId="9684"/>
    <cellStyle name="20% - Акцент6 7 3 5" xfId="9685"/>
    <cellStyle name="20% - Акцент6 7 4" xfId="9686"/>
    <cellStyle name="20% - Акцент6 7 4 2" xfId="9687"/>
    <cellStyle name="20% - Акцент6 7 4 2 2" xfId="9688"/>
    <cellStyle name="20% - Акцент6 7 4 2 2 2" xfId="9689"/>
    <cellStyle name="20% - Акцент6 7 4 2 3" xfId="9690"/>
    <cellStyle name="20% - Акцент6 7 4 3" xfId="9691"/>
    <cellStyle name="20% - Акцент6 7 4 3 2" xfId="9692"/>
    <cellStyle name="20% - Акцент6 7 4 3 2 2" xfId="9693"/>
    <cellStyle name="20% - Акцент6 7 4 3 3" xfId="9694"/>
    <cellStyle name="20% - Акцент6 7 4 4" xfId="9695"/>
    <cellStyle name="20% - Акцент6 7 4 4 2" xfId="9696"/>
    <cellStyle name="20% - Акцент6 7 4 5" xfId="9697"/>
    <cellStyle name="20% - Акцент6 7 5" xfId="9698"/>
    <cellStyle name="20% - Акцент6 7 5 2" xfId="9699"/>
    <cellStyle name="20% - Акцент6 7 5 2 2" xfId="9700"/>
    <cellStyle name="20% - Акцент6 7 5 2 2 2" xfId="9701"/>
    <cellStyle name="20% - Акцент6 7 5 2 3" xfId="9702"/>
    <cellStyle name="20% - Акцент6 7 5 3" xfId="9703"/>
    <cellStyle name="20% - Акцент6 7 5 3 2" xfId="9704"/>
    <cellStyle name="20% - Акцент6 7 5 3 2 2" xfId="9705"/>
    <cellStyle name="20% - Акцент6 7 5 3 3" xfId="9706"/>
    <cellStyle name="20% - Акцент6 7 5 4" xfId="9707"/>
    <cellStyle name="20% - Акцент6 7 5 4 2" xfId="9708"/>
    <cellStyle name="20% - Акцент6 7 5 5" xfId="9709"/>
    <cellStyle name="20% - Акцент6 7 6" xfId="9710"/>
    <cellStyle name="20% - Акцент6 7 6 2" xfId="9711"/>
    <cellStyle name="20% - Акцент6 7 6 2 2" xfId="9712"/>
    <cellStyle name="20% - Акцент6 7 6 3" xfId="9713"/>
    <cellStyle name="20% - Акцент6 7 7" xfId="9714"/>
    <cellStyle name="20% - Акцент6 7 7 2" xfId="9715"/>
    <cellStyle name="20% - Акцент6 7 7 2 2" xfId="9716"/>
    <cellStyle name="20% - Акцент6 7 7 3" xfId="9717"/>
    <cellStyle name="20% - Акцент6 7 8" xfId="9718"/>
    <cellStyle name="20% - Акцент6 7 8 2" xfId="9719"/>
    <cellStyle name="20% - Акцент6 7 9" xfId="9720"/>
    <cellStyle name="20% - Акцент6 70" xfId="9721"/>
    <cellStyle name="20% - Акцент6 70 2" xfId="9722"/>
    <cellStyle name="20% - Акцент6 70 2 2" xfId="9723"/>
    <cellStyle name="20% - Акцент6 70 2 2 2" xfId="9724"/>
    <cellStyle name="20% - Акцент6 70 2 3" xfId="9725"/>
    <cellStyle name="20% - Акцент6 70 3" xfId="9726"/>
    <cellStyle name="20% - Акцент6 70 3 2" xfId="9727"/>
    <cellStyle name="20% - Акцент6 70 3 2 2" xfId="9728"/>
    <cellStyle name="20% - Акцент6 70 3 3" xfId="9729"/>
    <cellStyle name="20% - Акцент6 70 4" xfId="9730"/>
    <cellStyle name="20% - Акцент6 70 4 2" xfId="9731"/>
    <cellStyle name="20% - Акцент6 70 5" xfId="9732"/>
    <cellStyle name="20% - Акцент6 71" xfId="9733"/>
    <cellStyle name="20% - Акцент6 71 2" xfId="9734"/>
    <cellStyle name="20% - Акцент6 71 2 2" xfId="9735"/>
    <cellStyle name="20% - Акцент6 71 2 2 2" xfId="9736"/>
    <cellStyle name="20% - Акцент6 71 2 3" xfId="9737"/>
    <cellStyle name="20% - Акцент6 71 3" xfId="9738"/>
    <cellStyle name="20% - Акцент6 71 3 2" xfId="9739"/>
    <cellStyle name="20% - Акцент6 71 3 2 2" xfId="9740"/>
    <cellStyle name="20% - Акцент6 71 3 3" xfId="9741"/>
    <cellStyle name="20% - Акцент6 71 4" xfId="9742"/>
    <cellStyle name="20% - Акцент6 71 4 2" xfId="9743"/>
    <cellStyle name="20% - Акцент6 71 5" xfId="9744"/>
    <cellStyle name="20% - Акцент6 72" xfId="9745"/>
    <cellStyle name="20% - Акцент6 72 2" xfId="9746"/>
    <cellStyle name="20% - Акцент6 72 2 2" xfId="9747"/>
    <cellStyle name="20% - Акцент6 72 2 2 2" xfId="9748"/>
    <cellStyle name="20% - Акцент6 72 2 3" xfId="9749"/>
    <cellStyle name="20% - Акцент6 72 3" xfId="9750"/>
    <cellStyle name="20% - Акцент6 72 3 2" xfId="9751"/>
    <cellStyle name="20% - Акцент6 72 3 2 2" xfId="9752"/>
    <cellStyle name="20% - Акцент6 72 3 3" xfId="9753"/>
    <cellStyle name="20% - Акцент6 72 4" xfId="9754"/>
    <cellStyle name="20% - Акцент6 72 4 2" xfId="9755"/>
    <cellStyle name="20% - Акцент6 72 5" xfId="9756"/>
    <cellStyle name="20% - Акцент6 73" xfId="9757"/>
    <cellStyle name="20% - Акцент6 73 2" xfId="9758"/>
    <cellStyle name="20% - Акцент6 73 2 2" xfId="9759"/>
    <cellStyle name="20% - Акцент6 73 2 2 2" xfId="9760"/>
    <cellStyle name="20% - Акцент6 73 2 3" xfId="9761"/>
    <cellStyle name="20% - Акцент6 73 3" xfId="9762"/>
    <cellStyle name="20% - Акцент6 73 3 2" xfId="9763"/>
    <cellStyle name="20% - Акцент6 73 3 2 2" xfId="9764"/>
    <cellStyle name="20% - Акцент6 73 3 3" xfId="9765"/>
    <cellStyle name="20% - Акцент6 73 4" xfId="9766"/>
    <cellStyle name="20% - Акцент6 73 4 2" xfId="9767"/>
    <cellStyle name="20% - Акцент6 73 5" xfId="9768"/>
    <cellStyle name="20% - Акцент6 74" xfId="9769"/>
    <cellStyle name="20% - Акцент6 74 2" xfId="9770"/>
    <cellStyle name="20% - Акцент6 74 2 2" xfId="9771"/>
    <cellStyle name="20% - Акцент6 74 2 2 2" xfId="9772"/>
    <cellStyle name="20% - Акцент6 74 2 3" xfId="9773"/>
    <cellStyle name="20% - Акцент6 74 3" xfId="9774"/>
    <cellStyle name="20% - Акцент6 74 3 2" xfId="9775"/>
    <cellStyle name="20% - Акцент6 74 3 2 2" xfId="9776"/>
    <cellStyle name="20% - Акцент6 74 3 3" xfId="9777"/>
    <cellStyle name="20% - Акцент6 74 4" xfId="9778"/>
    <cellStyle name="20% - Акцент6 74 4 2" xfId="9779"/>
    <cellStyle name="20% - Акцент6 74 5" xfId="9780"/>
    <cellStyle name="20% - Акцент6 75" xfId="9781"/>
    <cellStyle name="20% - Акцент6 75 2" xfId="9782"/>
    <cellStyle name="20% - Акцент6 75 2 2" xfId="9783"/>
    <cellStyle name="20% - Акцент6 75 2 2 2" xfId="9784"/>
    <cellStyle name="20% - Акцент6 75 2 3" xfId="9785"/>
    <cellStyle name="20% - Акцент6 75 3" xfId="9786"/>
    <cellStyle name="20% - Акцент6 75 3 2" xfId="9787"/>
    <cellStyle name="20% - Акцент6 75 3 2 2" xfId="9788"/>
    <cellStyle name="20% - Акцент6 75 3 3" xfId="9789"/>
    <cellStyle name="20% - Акцент6 75 4" xfId="9790"/>
    <cellStyle name="20% - Акцент6 75 4 2" xfId="9791"/>
    <cellStyle name="20% - Акцент6 75 5" xfId="9792"/>
    <cellStyle name="20% - Акцент6 76" xfId="9793"/>
    <cellStyle name="20% - Акцент6 76 2" xfId="9794"/>
    <cellStyle name="20% - Акцент6 76 2 2" xfId="9795"/>
    <cellStyle name="20% - Акцент6 76 2 2 2" xfId="9796"/>
    <cellStyle name="20% - Акцент6 76 2 3" xfId="9797"/>
    <cellStyle name="20% - Акцент6 76 3" xfId="9798"/>
    <cellStyle name="20% - Акцент6 76 3 2" xfId="9799"/>
    <cellStyle name="20% - Акцент6 76 3 2 2" xfId="9800"/>
    <cellStyle name="20% - Акцент6 76 3 3" xfId="9801"/>
    <cellStyle name="20% - Акцент6 76 4" xfId="9802"/>
    <cellStyle name="20% - Акцент6 76 4 2" xfId="9803"/>
    <cellStyle name="20% - Акцент6 76 5" xfId="9804"/>
    <cellStyle name="20% - Акцент6 77" xfId="9805"/>
    <cellStyle name="20% - Акцент6 77 2" xfId="9806"/>
    <cellStyle name="20% - Акцент6 77 2 2" xfId="9807"/>
    <cellStyle name="20% - Акцент6 77 2 2 2" xfId="9808"/>
    <cellStyle name="20% - Акцент6 77 2 3" xfId="9809"/>
    <cellStyle name="20% - Акцент6 77 3" xfId="9810"/>
    <cellStyle name="20% - Акцент6 77 3 2" xfId="9811"/>
    <cellStyle name="20% - Акцент6 77 3 2 2" xfId="9812"/>
    <cellStyle name="20% - Акцент6 77 3 3" xfId="9813"/>
    <cellStyle name="20% - Акцент6 77 4" xfId="9814"/>
    <cellStyle name="20% - Акцент6 77 4 2" xfId="9815"/>
    <cellStyle name="20% - Акцент6 77 5" xfId="9816"/>
    <cellStyle name="20% - Акцент6 78" xfId="9817"/>
    <cellStyle name="20% - Акцент6 78 2" xfId="9818"/>
    <cellStyle name="20% - Акцент6 78 2 2" xfId="9819"/>
    <cellStyle name="20% - Акцент6 78 2 2 2" xfId="9820"/>
    <cellStyle name="20% - Акцент6 78 2 3" xfId="9821"/>
    <cellStyle name="20% - Акцент6 78 3" xfId="9822"/>
    <cellStyle name="20% - Акцент6 78 3 2" xfId="9823"/>
    <cellStyle name="20% - Акцент6 78 3 2 2" xfId="9824"/>
    <cellStyle name="20% - Акцент6 78 3 3" xfId="9825"/>
    <cellStyle name="20% - Акцент6 78 4" xfId="9826"/>
    <cellStyle name="20% - Акцент6 78 4 2" xfId="9827"/>
    <cellStyle name="20% - Акцент6 78 5" xfId="9828"/>
    <cellStyle name="20% - Акцент6 79" xfId="9829"/>
    <cellStyle name="20% - Акцент6 79 2" xfId="9830"/>
    <cellStyle name="20% - Акцент6 79 2 2" xfId="9831"/>
    <cellStyle name="20% - Акцент6 79 2 2 2" xfId="9832"/>
    <cellStyle name="20% - Акцент6 79 2 3" xfId="9833"/>
    <cellStyle name="20% - Акцент6 79 3" xfId="9834"/>
    <cellStyle name="20% - Акцент6 79 3 2" xfId="9835"/>
    <cellStyle name="20% - Акцент6 79 3 2 2" xfId="9836"/>
    <cellStyle name="20% - Акцент6 79 3 3" xfId="9837"/>
    <cellStyle name="20% - Акцент6 79 4" xfId="9838"/>
    <cellStyle name="20% - Акцент6 79 4 2" xfId="9839"/>
    <cellStyle name="20% - Акцент6 79 5" xfId="9840"/>
    <cellStyle name="20% - Акцент6 8" xfId="9841"/>
    <cellStyle name="20% - Акцент6 8 2" xfId="9842"/>
    <cellStyle name="20% - Акцент6 8 2 2" xfId="9843"/>
    <cellStyle name="20% - Акцент6 8 2 2 2" xfId="9844"/>
    <cellStyle name="20% - Акцент6 8 2 2 2 2" xfId="9845"/>
    <cellStyle name="20% - Акцент6 8 2 2 3" xfId="9846"/>
    <cellStyle name="20% - Акцент6 8 2 3" xfId="9847"/>
    <cellStyle name="20% - Акцент6 8 2 3 2" xfId="9848"/>
    <cellStyle name="20% - Акцент6 8 2 3 2 2" xfId="9849"/>
    <cellStyle name="20% - Акцент6 8 2 3 3" xfId="9850"/>
    <cellStyle name="20% - Акцент6 8 2 4" xfId="9851"/>
    <cellStyle name="20% - Акцент6 8 2 4 2" xfId="9852"/>
    <cellStyle name="20% - Акцент6 8 2 5" xfId="9853"/>
    <cellStyle name="20% - Акцент6 8 3" xfId="9854"/>
    <cellStyle name="20% - Акцент6 8 3 2" xfId="9855"/>
    <cellStyle name="20% - Акцент6 8 3 2 2" xfId="9856"/>
    <cellStyle name="20% - Акцент6 8 3 2 2 2" xfId="9857"/>
    <cellStyle name="20% - Акцент6 8 3 2 3" xfId="9858"/>
    <cellStyle name="20% - Акцент6 8 3 3" xfId="9859"/>
    <cellStyle name="20% - Акцент6 8 3 3 2" xfId="9860"/>
    <cellStyle name="20% - Акцент6 8 3 3 2 2" xfId="9861"/>
    <cellStyle name="20% - Акцент6 8 3 3 3" xfId="9862"/>
    <cellStyle name="20% - Акцент6 8 3 4" xfId="9863"/>
    <cellStyle name="20% - Акцент6 8 3 4 2" xfId="9864"/>
    <cellStyle name="20% - Акцент6 8 3 5" xfId="9865"/>
    <cellStyle name="20% - Акцент6 8 4" xfId="9866"/>
    <cellStyle name="20% - Акцент6 8 4 2" xfId="9867"/>
    <cellStyle name="20% - Акцент6 8 4 2 2" xfId="9868"/>
    <cellStyle name="20% - Акцент6 8 4 2 2 2" xfId="9869"/>
    <cellStyle name="20% - Акцент6 8 4 2 3" xfId="9870"/>
    <cellStyle name="20% - Акцент6 8 4 3" xfId="9871"/>
    <cellStyle name="20% - Акцент6 8 4 3 2" xfId="9872"/>
    <cellStyle name="20% - Акцент6 8 4 3 2 2" xfId="9873"/>
    <cellStyle name="20% - Акцент6 8 4 3 3" xfId="9874"/>
    <cellStyle name="20% - Акцент6 8 4 4" xfId="9875"/>
    <cellStyle name="20% - Акцент6 8 4 4 2" xfId="9876"/>
    <cellStyle name="20% - Акцент6 8 4 5" xfId="9877"/>
    <cellStyle name="20% - Акцент6 8 5" xfId="9878"/>
    <cellStyle name="20% - Акцент6 8 5 2" xfId="9879"/>
    <cellStyle name="20% - Акцент6 8 5 2 2" xfId="9880"/>
    <cellStyle name="20% - Акцент6 8 5 2 2 2" xfId="9881"/>
    <cellStyle name="20% - Акцент6 8 5 2 3" xfId="9882"/>
    <cellStyle name="20% - Акцент6 8 5 3" xfId="9883"/>
    <cellStyle name="20% - Акцент6 8 5 3 2" xfId="9884"/>
    <cellStyle name="20% - Акцент6 8 5 3 2 2" xfId="9885"/>
    <cellStyle name="20% - Акцент6 8 5 3 3" xfId="9886"/>
    <cellStyle name="20% - Акцент6 8 5 4" xfId="9887"/>
    <cellStyle name="20% - Акцент6 8 5 4 2" xfId="9888"/>
    <cellStyle name="20% - Акцент6 8 5 5" xfId="9889"/>
    <cellStyle name="20% - Акцент6 8 6" xfId="9890"/>
    <cellStyle name="20% - Акцент6 8 6 2" xfId="9891"/>
    <cellStyle name="20% - Акцент6 8 6 2 2" xfId="9892"/>
    <cellStyle name="20% - Акцент6 8 6 3" xfId="9893"/>
    <cellStyle name="20% - Акцент6 8 7" xfId="9894"/>
    <cellStyle name="20% - Акцент6 8 7 2" xfId="9895"/>
    <cellStyle name="20% - Акцент6 8 7 2 2" xfId="9896"/>
    <cellStyle name="20% - Акцент6 8 7 3" xfId="9897"/>
    <cellStyle name="20% - Акцент6 8 8" xfId="9898"/>
    <cellStyle name="20% - Акцент6 8 8 2" xfId="9899"/>
    <cellStyle name="20% - Акцент6 8 9" xfId="9900"/>
    <cellStyle name="20% - Акцент6 80" xfId="9901"/>
    <cellStyle name="20% - Акцент6 80 2" xfId="9902"/>
    <cellStyle name="20% - Акцент6 80 2 2" xfId="9903"/>
    <cellStyle name="20% - Акцент6 80 2 2 2" xfId="9904"/>
    <cellStyle name="20% - Акцент6 80 2 3" xfId="9905"/>
    <cellStyle name="20% - Акцент6 80 3" xfId="9906"/>
    <cellStyle name="20% - Акцент6 80 3 2" xfId="9907"/>
    <cellStyle name="20% - Акцент6 80 3 2 2" xfId="9908"/>
    <cellStyle name="20% - Акцент6 80 3 3" xfId="9909"/>
    <cellStyle name="20% - Акцент6 80 4" xfId="9910"/>
    <cellStyle name="20% - Акцент6 80 4 2" xfId="9911"/>
    <cellStyle name="20% - Акцент6 80 5" xfId="9912"/>
    <cellStyle name="20% - Акцент6 81" xfId="9913"/>
    <cellStyle name="20% - Акцент6 81 2" xfId="9914"/>
    <cellStyle name="20% - Акцент6 81 2 2" xfId="9915"/>
    <cellStyle name="20% - Акцент6 81 2 2 2" xfId="9916"/>
    <cellStyle name="20% - Акцент6 81 2 3" xfId="9917"/>
    <cellStyle name="20% - Акцент6 81 3" xfId="9918"/>
    <cellStyle name="20% - Акцент6 81 3 2" xfId="9919"/>
    <cellStyle name="20% - Акцент6 81 3 2 2" xfId="9920"/>
    <cellStyle name="20% - Акцент6 81 3 3" xfId="9921"/>
    <cellStyle name="20% - Акцент6 81 4" xfId="9922"/>
    <cellStyle name="20% - Акцент6 81 4 2" xfId="9923"/>
    <cellStyle name="20% - Акцент6 81 5" xfId="9924"/>
    <cellStyle name="20% - Акцент6 82" xfId="9925"/>
    <cellStyle name="20% - Акцент6 82 2" xfId="9926"/>
    <cellStyle name="20% - Акцент6 82 2 2" xfId="9927"/>
    <cellStyle name="20% - Акцент6 82 2 2 2" xfId="9928"/>
    <cellStyle name="20% - Акцент6 82 2 3" xfId="9929"/>
    <cellStyle name="20% - Акцент6 82 3" xfId="9930"/>
    <cellStyle name="20% - Акцент6 82 3 2" xfId="9931"/>
    <cellStyle name="20% - Акцент6 82 3 2 2" xfId="9932"/>
    <cellStyle name="20% - Акцент6 82 3 3" xfId="9933"/>
    <cellStyle name="20% - Акцент6 82 4" xfId="9934"/>
    <cellStyle name="20% - Акцент6 82 4 2" xfId="9935"/>
    <cellStyle name="20% - Акцент6 82 5" xfId="9936"/>
    <cellStyle name="20% - Акцент6 83" xfId="9937"/>
    <cellStyle name="20% - Акцент6 83 2" xfId="9938"/>
    <cellStyle name="20% - Акцент6 83 2 2" xfId="9939"/>
    <cellStyle name="20% - Акцент6 83 2 2 2" xfId="9940"/>
    <cellStyle name="20% - Акцент6 83 2 3" xfId="9941"/>
    <cellStyle name="20% - Акцент6 83 3" xfId="9942"/>
    <cellStyle name="20% - Акцент6 83 3 2" xfId="9943"/>
    <cellStyle name="20% - Акцент6 83 3 2 2" xfId="9944"/>
    <cellStyle name="20% - Акцент6 83 3 3" xfId="9945"/>
    <cellStyle name="20% - Акцент6 83 4" xfId="9946"/>
    <cellStyle name="20% - Акцент6 83 4 2" xfId="9947"/>
    <cellStyle name="20% - Акцент6 83 5" xfId="9948"/>
    <cellStyle name="20% - Акцент6 84" xfId="9949"/>
    <cellStyle name="20% - Акцент6 84 2" xfId="9950"/>
    <cellStyle name="20% - Акцент6 84 2 2" xfId="9951"/>
    <cellStyle name="20% - Акцент6 84 2 2 2" xfId="9952"/>
    <cellStyle name="20% - Акцент6 84 2 3" xfId="9953"/>
    <cellStyle name="20% - Акцент6 84 3" xfId="9954"/>
    <cellStyle name="20% - Акцент6 84 3 2" xfId="9955"/>
    <cellStyle name="20% - Акцент6 84 3 2 2" xfId="9956"/>
    <cellStyle name="20% - Акцент6 84 3 3" xfId="9957"/>
    <cellStyle name="20% - Акцент6 84 4" xfId="9958"/>
    <cellStyle name="20% - Акцент6 84 4 2" xfId="9959"/>
    <cellStyle name="20% - Акцент6 84 5" xfId="9960"/>
    <cellStyle name="20% - Акцент6 85" xfId="9961"/>
    <cellStyle name="20% - Акцент6 85 2" xfId="9962"/>
    <cellStyle name="20% - Акцент6 85 2 2" xfId="9963"/>
    <cellStyle name="20% - Акцент6 85 2 2 2" xfId="9964"/>
    <cellStyle name="20% - Акцент6 85 2 3" xfId="9965"/>
    <cellStyle name="20% - Акцент6 85 3" xfId="9966"/>
    <cellStyle name="20% - Акцент6 85 3 2" xfId="9967"/>
    <cellStyle name="20% - Акцент6 85 3 2 2" xfId="9968"/>
    <cellStyle name="20% - Акцент6 85 3 3" xfId="9969"/>
    <cellStyle name="20% - Акцент6 85 4" xfId="9970"/>
    <cellStyle name="20% - Акцент6 85 4 2" xfId="9971"/>
    <cellStyle name="20% - Акцент6 85 5" xfId="9972"/>
    <cellStyle name="20% - Акцент6 86" xfId="9973"/>
    <cellStyle name="20% - Акцент6 86 2" xfId="9974"/>
    <cellStyle name="20% - Акцент6 86 2 2" xfId="9975"/>
    <cellStyle name="20% - Акцент6 86 2 2 2" xfId="9976"/>
    <cellStyle name="20% - Акцент6 86 2 3" xfId="9977"/>
    <cellStyle name="20% - Акцент6 86 3" xfId="9978"/>
    <cellStyle name="20% - Акцент6 86 3 2" xfId="9979"/>
    <cellStyle name="20% - Акцент6 86 3 2 2" xfId="9980"/>
    <cellStyle name="20% - Акцент6 86 3 3" xfId="9981"/>
    <cellStyle name="20% - Акцент6 86 4" xfId="9982"/>
    <cellStyle name="20% - Акцент6 86 4 2" xfId="9983"/>
    <cellStyle name="20% - Акцент6 86 5" xfId="9984"/>
    <cellStyle name="20% - Акцент6 87" xfId="9985"/>
    <cellStyle name="20% - Акцент6 87 2" xfId="9986"/>
    <cellStyle name="20% - Акцент6 87 2 2" xfId="9987"/>
    <cellStyle name="20% - Акцент6 87 2 2 2" xfId="9988"/>
    <cellStyle name="20% - Акцент6 87 2 3" xfId="9989"/>
    <cellStyle name="20% - Акцент6 87 3" xfId="9990"/>
    <cellStyle name="20% - Акцент6 87 3 2" xfId="9991"/>
    <cellStyle name="20% - Акцент6 87 3 2 2" xfId="9992"/>
    <cellStyle name="20% - Акцент6 87 3 3" xfId="9993"/>
    <cellStyle name="20% - Акцент6 87 4" xfId="9994"/>
    <cellStyle name="20% - Акцент6 87 4 2" xfId="9995"/>
    <cellStyle name="20% - Акцент6 87 5" xfId="9996"/>
    <cellStyle name="20% - Акцент6 88" xfId="9997"/>
    <cellStyle name="20% - Акцент6 88 2" xfId="9998"/>
    <cellStyle name="20% - Акцент6 88 2 2" xfId="9999"/>
    <cellStyle name="20% - Акцент6 88 3" xfId="10000"/>
    <cellStyle name="20% - Акцент6 89" xfId="10001"/>
    <cellStyle name="20% - Акцент6 89 2" xfId="10002"/>
    <cellStyle name="20% - Акцент6 89 2 2" xfId="10003"/>
    <cellStyle name="20% - Акцент6 89 3" xfId="10004"/>
    <cellStyle name="20% - Акцент6 9" xfId="10005"/>
    <cellStyle name="20% - Акцент6 9 2" xfId="10006"/>
    <cellStyle name="20% - Акцент6 9 2 2" xfId="10007"/>
    <cellStyle name="20% - Акцент6 9 2 2 2" xfId="10008"/>
    <cellStyle name="20% - Акцент6 9 2 2 2 2" xfId="10009"/>
    <cellStyle name="20% - Акцент6 9 2 2 3" xfId="10010"/>
    <cellStyle name="20% - Акцент6 9 2 3" xfId="10011"/>
    <cellStyle name="20% - Акцент6 9 2 3 2" xfId="10012"/>
    <cellStyle name="20% - Акцент6 9 2 3 2 2" xfId="10013"/>
    <cellStyle name="20% - Акцент6 9 2 3 3" xfId="10014"/>
    <cellStyle name="20% - Акцент6 9 2 4" xfId="10015"/>
    <cellStyle name="20% - Акцент6 9 2 4 2" xfId="10016"/>
    <cellStyle name="20% - Акцент6 9 2 5" xfId="10017"/>
    <cellStyle name="20% - Акцент6 9 3" xfId="10018"/>
    <cellStyle name="20% - Акцент6 9 3 2" xfId="10019"/>
    <cellStyle name="20% - Акцент6 9 3 2 2" xfId="10020"/>
    <cellStyle name="20% - Акцент6 9 3 2 2 2" xfId="10021"/>
    <cellStyle name="20% - Акцент6 9 3 2 3" xfId="10022"/>
    <cellStyle name="20% - Акцент6 9 3 3" xfId="10023"/>
    <cellStyle name="20% - Акцент6 9 3 3 2" xfId="10024"/>
    <cellStyle name="20% - Акцент6 9 3 3 2 2" xfId="10025"/>
    <cellStyle name="20% - Акцент6 9 3 3 3" xfId="10026"/>
    <cellStyle name="20% - Акцент6 9 3 4" xfId="10027"/>
    <cellStyle name="20% - Акцент6 9 3 4 2" xfId="10028"/>
    <cellStyle name="20% - Акцент6 9 3 5" xfId="10029"/>
    <cellStyle name="20% - Акцент6 9 4" xfId="10030"/>
    <cellStyle name="20% - Акцент6 9 4 2" xfId="10031"/>
    <cellStyle name="20% - Акцент6 9 4 2 2" xfId="10032"/>
    <cellStyle name="20% - Акцент6 9 4 2 2 2" xfId="10033"/>
    <cellStyle name="20% - Акцент6 9 4 2 3" xfId="10034"/>
    <cellStyle name="20% - Акцент6 9 4 3" xfId="10035"/>
    <cellStyle name="20% - Акцент6 9 4 3 2" xfId="10036"/>
    <cellStyle name="20% - Акцент6 9 4 3 2 2" xfId="10037"/>
    <cellStyle name="20% - Акцент6 9 4 3 3" xfId="10038"/>
    <cellStyle name="20% - Акцент6 9 4 4" xfId="10039"/>
    <cellStyle name="20% - Акцент6 9 4 4 2" xfId="10040"/>
    <cellStyle name="20% - Акцент6 9 4 5" xfId="10041"/>
    <cellStyle name="20% - Акцент6 9 5" xfId="10042"/>
    <cellStyle name="20% - Акцент6 9 5 2" xfId="10043"/>
    <cellStyle name="20% - Акцент6 9 5 2 2" xfId="10044"/>
    <cellStyle name="20% - Акцент6 9 5 2 2 2" xfId="10045"/>
    <cellStyle name="20% - Акцент6 9 5 2 3" xfId="10046"/>
    <cellStyle name="20% - Акцент6 9 5 3" xfId="10047"/>
    <cellStyle name="20% - Акцент6 9 5 3 2" xfId="10048"/>
    <cellStyle name="20% - Акцент6 9 5 3 2 2" xfId="10049"/>
    <cellStyle name="20% - Акцент6 9 5 3 3" xfId="10050"/>
    <cellStyle name="20% - Акцент6 9 5 4" xfId="10051"/>
    <cellStyle name="20% - Акцент6 9 5 4 2" xfId="10052"/>
    <cellStyle name="20% - Акцент6 9 5 5" xfId="10053"/>
    <cellStyle name="20% - Акцент6 9 6" xfId="10054"/>
    <cellStyle name="20% - Акцент6 9 6 2" xfId="10055"/>
    <cellStyle name="20% - Акцент6 9 6 2 2" xfId="10056"/>
    <cellStyle name="20% - Акцент6 9 6 3" xfId="10057"/>
    <cellStyle name="20% - Акцент6 9 7" xfId="10058"/>
    <cellStyle name="20% - Акцент6 9 7 2" xfId="10059"/>
    <cellStyle name="20% - Акцент6 9 7 2 2" xfId="10060"/>
    <cellStyle name="20% - Акцент6 9 7 3" xfId="10061"/>
    <cellStyle name="20% - Акцент6 9 8" xfId="10062"/>
    <cellStyle name="20% - Акцент6 9 8 2" xfId="10063"/>
    <cellStyle name="20% - Акцент6 9 9" xfId="10064"/>
    <cellStyle name="20% - Акцент6 90" xfId="10065"/>
    <cellStyle name="20% - Акцент6 90 2" xfId="10066"/>
    <cellStyle name="20% - Акцент6 90 2 2" xfId="10067"/>
    <cellStyle name="20% - Акцент6 90 3" xfId="10068"/>
    <cellStyle name="20% - Акцент6 91" xfId="10069"/>
    <cellStyle name="20% - Акцент6 91 2" xfId="10070"/>
    <cellStyle name="20% - Акцент6 91 2 2" xfId="10071"/>
    <cellStyle name="20% - Акцент6 91 3" xfId="10072"/>
    <cellStyle name="20% - Акцент6 92" xfId="10073"/>
    <cellStyle name="20% - Акцент6 92 2" xfId="10074"/>
    <cellStyle name="20% - Акцент6 92 2 2" xfId="10075"/>
    <cellStyle name="20% - Акцент6 92 3" xfId="10076"/>
    <cellStyle name="20% - Акцент6 93" xfId="10077"/>
    <cellStyle name="20% - Акцент6 93 2" xfId="10078"/>
    <cellStyle name="20% - Акцент6 93 2 2" xfId="10079"/>
    <cellStyle name="20% - Акцент6 93 3" xfId="10080"/>
    <cellStyle name="20% - Акцент6 94" xfId="10081"/>
    <cellStyle name="20% - Акцент6 94 2" xfId="10082"/>
    <cellStyle name="20% - Акцент6 94 2 2" xfId="10083"/>
    <cellStyle name="20% - Акцент6 94 3" xfId="10084"/>
    <cellStyle name="20% - Акцент6 95" xfId="10085"/>
    <cellStyle name="20% - Акцент6 95 2" xfId="10086"/>
    <cellStyle name="20% - Акцент6 95 2 2" xfId="10087"/>
    <cellStyle name="20% - Акцент6 95 3" xfId="10088"/>
    <cellStyle name="20% - Акцент6 96" xfId="10089"/>
    <cellStyle name="20% - Акцент6 96 2" xfId="10090"/>
    <cellStyle name="20% - Акцент6 96 2 2" xfId="10091"/>
    <cellStyle name="20% - Акцент6 96 3" xfId="10092"/>
    <cellStyle name="20% - Акцент6 97" xfId="10093"/>
    <cellStyle name="20% - Акцент6 97 2" xfId="10094"/>
    <cellStyle name="20% - Акцент6 97 2 2" xfId="10095"/>
    <cellStyle name="20% - Акцент6 97 3" xfId="10096"/>
    <cellStyle name="20% - Акцент6 98" xfId="10097"/>
    <cellStyle name="20% - Акцент6 98 2" xfId="10098"/>
    <cellStyle name="20% - Акцент6 98 2 2" xfId="10099"/>
    <cellStyle name="20% - Акцент6 98 3" xfId="10100"/>
    <cellStyle name="20% - Акцент6 99" xfId="10101"/>
    <cellStyle name="20% - Акцент6 99 2" xfId="10102"/>
    <cellStyle name="20% - Акцент6 99 2 2" xfId="10103"/>
    <cellStyle name="20% - Акцент6 99 3" xfId="10104"/>
    <cellStyle name="40% - Accent1" xfId="10105"/>
    <cellStyle name="40% - Accent2" xfId="10106"/>
    <cellStyle name="40% - Accent3" xfId="10107"/>
    <cellStyle name="40% - Accent4" xfId="10108"/>
    <cellStyle name="40% - Accent5" xfId="10109"/>
    <cellStyle name="40% - Accent6" xfId="10110"/>
    <cellStyle name="40% - Акцент1" xfId="10111" builtinId="31" customBuiltin="1"/>
    <cellStyle name="40% - Акцент1 10" xfId="10112"/>
    <cellStyle name="40% - Акцент1 10 2" xfId="10113"/>
    <cellStyle name="40% - Акцент1 10 2 2" xfId="10114"/>
    <cellStyle name="40% - Акцент1 10 2 2 2" xfId="10115"/>
    <cellStyle name="40% - Акцент1 10 2 3" xfId="10116"/>
    <cellStyle name="40% - Акцент1 10 3" xfId="10117"/>
    <cellStyle name="40% - Акцент1 10 3 2" xfId="10118"/>
    <cellStyle name="40% - Акцент1 10 3 2 2" xfId="10119"/>
    <cellStyle name="40% - Акцент1 10 3 3" xfId="10120"/>
    <cellStyle name="40% - Акцент1 10 4" xfId="10121"/>
    <cellStyle name="40% - Акцент1 10 4 2" xfId="10122"/>
    <cellStyle name="40% - Акцент1 10 5" xfId="10123"/>
    <cellStyle name="40% - Акцент1 100" xfId="10124"/>
    <cellStyle name="40% - Акцент1 100 2" xfId="10125"/>
    <cellStyle name="40% - Акцент1 100 2 2" xfId="10126"/>
    <cellStyle name="40% - Акцент1 100 3" xfId="10127"/>
    <cellStyle name="40% - Акцент1 101" xfId="10128"/>
    <cellStyle name="40% - Акцент1 101 2" xfId="10129"/>
    <cellStyle name="40% - Акцент1 101 2 2" xfId="10130"/>
    <cellStyle name="40% - Акцент1 101 3" xfId="10131"/>
    <cellStyle name="40% - Акцент1 102" xfId="10132"/>
    <cellStyle name="40% - Акцент1 102 2" xfId="10133"/>
    <cellStyle name="40% - Акцент1 102 2 2" xfId="10134"/>
    <cellStyle name="40% - Акцент1 102 3" xfId="10135"/>
    <cellStyle name="40% - Акцент1 103" xfId="10136"/>
    <cellStyle name="40% - Акцент1 103 2" xfId="10137"/>
    <cellStyle name="40% - Акцент1 103 2 2" xfId="10138"/>
    <cellStyle name="40% - Акцент1 103 3" xfId="10139"/>
    <cellStyle name="40% - Акцент1 104" xfId="10140"/>
    <cellStyle name="40% - Акцент1 104 2" xfId="10141"/>
    <cellStyle name="40% - Акцент1 104 2 2" xfId="10142"/>
    <cellStyle name="40% - Акцент1 104 3" xfId="10143"/>
    <cellStyle name="40% - Акцент1 105" xfId="10144"/>
    <cellStyle name="40% - Акцент1 105 2" xfId="10145"/>
    <cellStyle name="40% - Акцент1 105 2 2" xfId="10146"/>
    <cellStyle name="40% - Акцент1 105 3" xfId="10147"/>
    <cellStyle name="40% - Акцент1 106" xfId="10148"/>
    <cellStyle name="40% - Акцент1 106 2" xfId="10149"/>
    <cellStyle name="40% - Акцент1 106 2 2" xfId="10150"/>
    <cellStyle name="40% - Акцент1 106 3" xfId="10151"/>
    <cellStyle name="40% - Акцент1 107" xfId="10152"/>
    <cellStyle name="40% - Акцент1 107 2" xfId="10153"/>
    <cellStyle name="40% - Акцент1 107 2 2" xfId="10154"/>
    <cellStyle name="40% - Акцент1 107 3" xfId="10155"/>
    <cellStyle name="40% - Акцент1 108" xfId="10156"/>
    <cellStyle name="40% - Акцент1 108 2" xfId="10157"/>
    <cellStyle name="40% - Акцент1 108 2 2" xfId="10158"/>
    <cellStyle name="40% - Акцент1 108 3" xfId="10159"/>
    <cellStyle name="40% - Акцент1 109" xfId="10160"/>
    <cellStyle name="40% - Акцент1 109 2" xfId="10161"/>
    <cellStyle name="40% - Акцент1 109 2 2" xfId="10162"/>
    <cellStyle name="40% - Акцент1 109 3" xfId="10163"/>
    <cellStyle name="40% - Акцент1 11" xfId="10164"/>
    <cellStyle name="40% - Акцент1 11 2" xfId="10165"/>
    <cellStyle name="40% - Акцент1 11 2 2" xfId="10166"/>
    <cellStyle name="40% - Акцент1 11 2 2 2" xfId="10167"/>
    <cellStyle name="40% - Акцент1 11 2 3" xfId="10168"/>
    <cellStyle name="40% - Акцент1 11 3" xfId="10169"/>
    <cellStyle name="40% - Акцент1 11 3 2" xfId="10170"/>
    <cellStyle name="40% - Акцент1 11 3 2 2" xfId="10171"/>
    <cellStyle name="40% - Акцент1 11 3 3" xfId="10172"/>
    <cellStyle name="40% - Акцент1 11 4" xfId="10173"/>
    <cellStyle name="40% - Акцент1 11 4 2" xfId="10174"/>
    <cellStyle name="40% - Акцент1 11 5" xfId="10175"/>
    <cellStyle name="40% - Акцент1 110" xfId="10176"/>
    <cellStyle name="40% - Акцент1 110 2" xfId="10177"/>
    <cellStyle name="40% - Акцент1 110 2 2" xfId="10178"/>
    <cellStyle name="40% - Акцент1 110 3" xfId="10179"/>
    <cellStyle name="40% - Акцент1 111" xfId="10180"/>
    <cellStyle name="40% - Акцент1 111 2" xfId="10181"/>
    <cellStyle name="40% - Акцент1 111 2 2" xfId="10182"/>
    <cellStyle name="40% - Акцент1 111 3" xfId="10183"/>
    <cellStyle name="40% - Акцент1 112" xfId="10184"/>
    <cellStyle name="40% - Акцент1 112 2" xfId="10185"/>
    <cellStyle name="40% - Акцент1 112 2 2" xfId="10186"/>
    <cellStyle name="40% - Акцент1 112 3" xfId="10187"/>
    <cellStyle name="40% - Акцент1 113" xfId="10188"/>
    <cellStyle name="40% - Акцент1 113 2" xfId="10189"/>
    <cellStyle name="40% - Акцент1 113 2 2" xfId="10190"/>
    <cellStyle name="40% - Акцент1 113 3" xfId="10191"/>
    <cellStyle name="40% - Акцент1 114" xfId="10192"/>
    <cellStyle name="40% - Акцент1 114 2" xfId="10193"/>
    <cellStyle name="40% - Акцент1 114 2 2" xfId="10194"/>
    <cellStyle name="40% - Акцент1 114 3" xfId="10195"/>
    <cellStyle name="40% - Акцент1 115" xfId="10196"/>
    <cellStyle name="40% - Акцент1 115 2" xfId="10197"/>
    <cellStyle name="40% - Акцент1 115 2 2" xfId="10198"/>
    <cellStyle name="40% - Акцент1 115 3" xfId="10199"/>
    <cellStyle name="40% - Акцент1 116" xfId="10200"/>
    <cellStyle name="40% - Акцент1 116 2" xfId="10201"/>
    <cellStyle name="40% - Акцент1 116 2 2" xfId="10202"/>
    <cellStyle name="40% - Акцент1 116 3" xfId="10203"/>
    <cellStyle name="40% - Акцент1 117" xfId="10204"/>
    <cellStyle name="40% - Акцент1 117 2" xfId="10205"/>
    <cellStyle name="40% - Акцент1 117 2 2" xfId="10206"/>
    <cellStyle name="40% - Акцент1 117 3" xfId="10207"/>
    <cellStyle name="40% - Акцент1 118" xfId="10208"/>
    <cellStyle name="40% - Акцент1 118 2" xfId="10209"/>
    <cellStyle name="40% - Акцент1 118 2 2" xfId="10210"/>
    <cellStyle name="40% - Акцент1 118 3" xfId="10211"/>
    <cellStyle name="40% - Акцент1 119" xfId="10212"/>
    <cellStyle name="40% - Акцент1 119 2" xfId="10213"/>
    <cellStyle name="40% - Акцент1 119 2 2" xfId="10214"/>
    <cellStyle name="40% - Акцент1 119 3" xfId="10215"/>
    <cellStyle name="40% - Акцент1 12" xfId="10216"/>
    <cellStyle name="40% - Акцент1 12 2" xfId="10217"/>
    <cellStyle name="40% - Акцент1 12 2 2" xfId="10218"/>
    <cellStyle name="40% - Акцент1 12 2 2 2" xfId="10219"/>
    <cellStyle name="40% - Акцент1 12 2 3" xfId="10220"/>
    <cellStyle name="40% - Акцент1 12 3" xfId="10221"/>
    <cellStyle name="40% - Акцент1 12 3 2" xfId="10222"/>
    <cellStyle name="40% - Акцент1 12 3 2 2" xfId="10223"/>
    <cellStyle name="40% - Акцент1 12 3 3" xfId="10224"/>
    <cellStyle name="40% - Акцент1 12 4" xfId="10225"/>
    <cellStyle name="40% - Акцент1 12 4 2" xfId="10226"/>
    <cellStyle name="40% - Акцент1 12 5" xfId="10227"/>
    <cellStyle name="40% - Акцент1 120" xfId="10228"/>
    <cellStyle name="40% - Акцент1 120 2" xfId="10229"/>
    <cellStyle name="40% - Акцент1 120 2 2" xfId="10230"/>
    <cellStyle name="40% - Акцент1 120 3" xfId="10231"/>
    <cellStyle name="40% - Акцент1 121" xfId="10232"/>
    <cellStyle name="40% - Акцент1 121 2" xfId="10233"/>
    <cellStyle name="40% - Акцент1 121 2 2" xfId="10234"/>
    <cellStyle name="40% - Акцент1 121 3" xfId="10235"/>
    <cellStyle name="40% - Акцент1 122" xfId="10236"/>
    <cellStyle name="40% - Акцент1 122 2" xfId="10237"/>
    <cellStyle name="40% - Акцент1 122 2 2" xfId="10238"/>
    <cellStyle name="40% - Акцент1 122 3" xfId="10239"/>
    <cellStyle name="40% - Акцент1 123" xfId="10240"/>
    <cellStyle name="40% - Акцент1 123 2" xfId="10241"/>
    <cellStyle name="40% - Акцент1 123 2 2" xfId="10242"/>
    <cellStyle name="40% - Акцент1 123 3" xfId="10243"/>
    <cellStyle name="40% - Акцент1 124" xfId="10244"/>
    <cellStyle name="40% - Акцент1 124 2" xfId="10245"/>
    <cellStyle name="40% - Акцент1 124 2 2" xfId="10246"/>
    <cellStyle name="40% - Акцент1 124 3" xfId="10247"/>
    <cellStyle name="40% - Акцент1 125" xfId="10248"/>
    <cellStyle name="40% - Акцент1 125 2" xfId="10249"/>
    <cellStyle name="40% - Акцент1 125 2 2" xfId="10250"/>
    <cellStyle name="40% - Акцент1 125 3" xfId="10251"/>
    <cellStyle name="40% - Акцент1 126" xfId="10252"/>
    <cellStyle name="40% - Акцент1 126 2" xfId="10253"/>
    <cellStyle name="40% - Акцент1 126 2 2" xfId="10254"/>
    <cellStyle name="40% - Акцент1 126 3" xfId="10255"/>
    <cellStyle name="40% - Акцент1 127" xfId="10256"/>
    <cellStyle name="40% - Акцент1 127 2" xfId="10257"/>
    <cellStyle name="40% - Акцент1 127 2 2" xfId="10258"/>
    <cellStyle name="40% - Акцент1 127 3" xfId="10259"/>
    <cellStyle name="40% - Акцент1 128" xfId="10260"/>
    <cellStyle name="40% - Акцент1 128 2" xfId="10261"/>
    <cellStyle name="40% - Акцент1 128 2 2" xfId="10262"/>
    <cellStyle name="40% - Акцент1 128 3" xfId="10263"/>
    <cellStyle name="40% - Акцент1 129" xfId="10264"/>
    <cellStyle name="40% - Акцент1 129 2" xfId="10265"/>
    <cellStyle name="40% - Акцент1 129 2 2" xfId="10266"/>
    <cellStyle name="40% - Акцент1 129 3" xfId="10267"/>
    <cellStyle name="40% - Акцент1 13" xfId="10268"/>
    <cellStyle name="40% - Акцент1 13 2" xfId="10269"/>
    <cellStyle name="40% - Акцент1 13 2 2" xfId="10270"/>
    <cellStyle name="40% - Акцент1 13 2 2 2" xfId="10271"/>
    <cellStyle name="40% - Акцент1 13 2 3" xfId="10272"/>
    <cellStyle name="40% - Акцент1 13 3" xfId="10273"/>
    <cellStyle name="40% - Акцент1 13 3 2" xfId="10274"/>
    <cellStyle name="40% - Акцент1 13 3 2 2" xfId="10275"/>
    <cellStyle name="40% - Акцент1 13 3 3" xfId="10276"/>
    <cellStyle name="40% - Акцент1 13 4" xfId="10277"/>
    <cellStyle name="40% - Акцент1 13 4 2" xfId="10278"/>
    <cellStyle name="40% - Акцент1 13 5" xfId="10279"/>
    <cellStyle name="40% - Акцент1 130" xfId="10280"/>
    <cellStyle name="40% - Акцент1 130 2" xfId="10281"/>
    <cellStyle name="40% - Акцент1 130 2 2" xfId="10282"/>
    <cellStyle name="40% - Акцент1 130 3" xfId="10283"/>
    <cellStyle name="40% - Акцент1 131" xfId="10284"/>
    <cellStyle name="40% - Акцент1 131 2" xfId="10285"/>
    <cellStyle name="40% - Акцент1 131 2 2" xfId="10286"/>
    <cellStyle name="40% - Акцент1 131 3" xfId="10287"/>
    <cellStyle name="40% - Акцент1 132" xfId="10288"/>
    <cellStyle name="40% - Акцент1 132 2" xfId="10289"/>
    <cellStyle name="40% - Акцент1 132 2 2" xfId="10290"/>
    <cellStyle name="40% - Акцент1 132 3" xfId="10291"/>
    <cellStyle name="40% - Акцент1 133" xfId="10292"/>
    <cellStyle name="40% - Акцент1 133 2" xfId="10293"/>
    <cellStyle name="40% - Акцент1 133 2 2" xfId="10294"/>
    <cellStyle name="40% - Акцент1 133 3" xfId="10295"/>
    <cellStyle name="40% - Акцент1 134" xfId="10296"/>
    <cellStyle name="40% - Акцент1 134 2" xfId="10297"/>
    <cellStyle name="40% - Акцент1 134 2 2" xfId="10298"/>
    <cellStyle name="40% - Акцент1 134 3" xfId="10299"/>
    <cellStyle name="40% - Акцент1 135" xfId="10300"/>
    <cellStyle name="40% - Акцент1 135 2" xfId="10301"/>
    <cellStyle name="40% - Акцент1 135 2 2" xfId="10302"/>
    <cellStyle name="40% - Акцент1 135 3" xfId="10303"/>
    <cellStyle name="40% - Акцент1 136" xfId="10304"/>
    <cellStyle name="40% - Акцент1 136 2" xfId="10305"/>
    <cellStyle name="40% - Акцент1 136 2 2" xfId="10306"/>
    <cellStyle name="40% - Акцент1 136 3" xfId="10307"/>
    <cellStyle name="40% - Акцент1 137" xfId="10308"/>
    <cellStyle name="40% - Акцент1 138" xfId="10309"/>
    <cellStyle name="40% - Акцент1 14" xfId="10310"/>
    <cellStyle name="40% - Акцент1 14 2" xfId="10311"/>
    <cellStyle name="40% - Акцент1 14 2 2" xfId="10312"/>
    <cellStyle name="40% - Акцент1 14 2 2 2" xfId="10313"/>
    <cellStyle name="40% - Акцент1 14 2 3" xfId="10314"/>
    <cellStyle name="40% - Акцент1 14 3" xfId="10315"/>
    <cellStyle name="40% - Акцент1 14 3 2" xfId="10316"/>
    <cellStyle name="40% - Акцент1 14 3 2 2" xfId="10317"/>
    <cellStyle name="40% - Акцент1 14 3 3" xfId="10318"/>
    <cellStyle name="40% - Акцент1 14 4" xfId="10319"/>
    <cellStyle name="40% - Акцент1 14 4 2" xfId="10320"/>
    <cellStyle name="40% - Акцент1 14 5" xfId="10321"/>
    <cellStyle name="40% - Акцент1 15" xfId="10322"/>
    <cellStyle name="40% - Акцент1 15 2" xfId="10323"/>
    <cellStyle name="40% - Акцент1 15 2 2" xfId="10324"/>
    <cellStyle name="40% - Акцент1 15 2 2 2" xfId="10325"/>
    <cellStyle name="40% - Акцент1 15 2 3" xfId="10326"/>
    <cellStyle name="40% - Акцент1 15 3" xfId="10327"/>
    <cellStyle name="40% - Акцент1 15 3 2" xfId="10328"/>
    <cellStyle name="40% - Акцент1 15 3 2 2" xfId="10329"/>
    <cellStyle name="40% - Акцент1 15 3 3" xfId="10330"/>
    <cellStyle name="40% - Акцент1 15 4" xfId="10331"/>
    <cellStyle name="40% - Акцент1 15 4 2" xfId="10332"/>
    <cellStyle name="40% - Акцент1 15 5" xfId="10333"/>
    <cellStyle name="40% - Акцент1 16" xfId="10334"/>
    <cellStyle name="40% - Акцент1 16 2" xfId="10335"/>
    <cellStyle name="40% - Акцент1 16 2 2" xfId="10336"/>
    <cellStyle name="40% - Акцент1 16 2 2 2" xfId="10337"/>
    <cellStyle name="40% - Акцент1 16 2 3" xfId="10338"/>
    <cellStyle name="40% - Акцент1 16 3" xfId="10339"/>
    <cellStyle name="40% - Акцент1 16 3 2" xfId="10340"/>
    <cellStyle name="40% - Акцент1 16 3 2 2" xfId="10341"/>
    <cellStyle name="40% - Акцент1 16 3 3" xfId="10342"/>
    <cellStyle name="40% - Акцент1 16 4" xfId="10343"/>
    <cellStyle name="40% - Акцент1 16 4 2" xfId="10344"/>
    <cellStyle name="40% - Акцент1 16 5" xfId="10345"/>
    <cellStyle name="40% - Акцент1 17" xfId="10346"/>
    <cellStyle name="40% - Акцент1 17 2" xfId="10347"/>
    <cellStyle name="40% - Акцент1 17 2 2" xfId="10348"/>
    <cellStyle name="40% - Акцент1 17 2 2 2" xfId="10349"/>
    <cellStyle name="40% - Акцент1 17 2 3" xfId="10350"/>
    <cellStyle name="40% - Акцент1 17 3" xfId="10351"/>
    <cellStyle name="40% - Акцент1 17 3 2" xfId="10352"/>
    <cellStyle name="40% - Акцент1 17 3 2 2" xfId="10353"/>
    <cellStyle name="40% - Акцент1 17 3 3" xfId="10354"/>
    <cellStyle name="40% - Акцент1 17 4" xfId="10355"/>
    <cellStyle name="40% - Акцент1 17 4 2" xfId="10356"/>
    <cellStyle name="40% - Акцент1 17 5" xfId="10357"/>
    <cellStyle name="40% - Акцент1 18" xfId="10358"/>
    <cellStyle name="40% - Акцент1 18 2" xfId="10359"/>
    <cellStyle name="40% - Акцент1 18 2 2" xfId="10360"/>
    <cellStyle name="40% - Акцент1 18 2 2 2" xfId="10361"/>
    <cellStyle name="40% - Акцент1 18 2 3" xfId="10362"/>
    <cellStyle name="40% - Акцент1 18 3" xfId="10363"/>
    <cellStyle name="40% - Акцент1 18 3 2" xfId="10364"/>
    <cellStyle name="40% - Акцент1 18 3 2 2" xfId="10365"/>
    <cellStyle name="40% - Акцент1 18 3 3" xfId="10366"/>
    <cellStyle name="40% - Акцент1 18 4" xfId="10367"/>
    <cellStyle name="40% - Акцент1 18 4 2" xfId="10368"/>
    <cellStyle name="40% - Акцент1 18 5" xfId="10369"/>
    <cellStyle name="40% - Акцент1 19" xfId="10370"/>
    <cellStyle name="40% - Акцент1 19 2" xfId="10371"/>
    <cellStyle name="40% - Акцент1 19 2 2" xfId="10372"/>
    <cellStyle name="40% - Акцент1 19 2 2 2" xfId="10373"/>
    <cellStyle name="40% - Акцент1 19 2 3" xfId="10374"/>
    <cellStyle name="40% - Акцент1 19 3" xfId="10375"/>
    <cellStyle name="40% - Акцент1 19 3 2" xfId="10376"/>
    <cellStyle name="40% - Акцент1 19 3 2 2" xfId="10377"/>
    <cellStyle name="40% - Акцент1 19 3 3" xfId="10378"/>
    <cellStyle name="40% - Акцент1 19 4" xfId="10379"/>
    <cellStyle name="40% - Акцент1 19 4 2" xfId="10380"/>
    <cellStyle name="40% - Акцент1 19 5" xfId="10381"/>
    <cellStyle name="40% - Акцент1 2" xfId="10382"/>
    <cellStyle name="40% - Акцент1 2 10" xfId="10383"/>
    <cellStyle name="40% - Акцент1 2 10 2" xfId="10384"/>
    <cellStyle name="40% - Акцент1 2 10 2 2" xfId="10385"/>
    <cellStyle name="40% - Акцент1 2 10 3" xfId="10386"/>
    <cellStyle name="40% - Акцент1 2 11" xfId="10387"/>
    <cellStyle name="40% - Акцент1 2 11 2" xfId="10388"/>
    <cellStyle name="40% - Акцент1 2 11 2 2" xfId="10389"/>
    <cellStyle name="40% - Акцент1 2 11 3" xfId="10390"/>
    <cellStyle name="40% - Акцент1 2 12" xfId="10391"/>
    <cellStyle name="40% - Акцент1 2 12 2" xfId="10392"/>
    <cellStyle name="40% - Акцент1 2 12 2 2" xfId="10393"/>
    <cellStyle name="40% - Акцент1 2 12 3" xfId="10394"/>
    <cellStyle name="40% - Акцент1 2 13" xfId="10395"/>
    <cellStyle name="40% - Акцент1 2 13 2" xfId="10396"/>
    <cellStyle name="40% - Акцент1 2 13 2 2" xfId="10397"/>
    <cellStyle name="40% - Акцент1 2 13 3" xfId="10398"/>
    <cellStyle name="40% - Акцент1 2 14" xfId="10399"/>
    <cellStyle name="40% - Акцент1 2 14 2" xfId="10400"/>
    <cellStyle name="40% - Акцент1 2 14 2 2" xfId="10401"/>
    <cellStyle name="40% - Акцент1 2 14 3" xfId="10402"/>
    <cellStyle name="40% - Акцент1 2 15" xfId="10403"/>
    <cellStyle name="40% - Акцент1 2 15 2" xfId="10404"/>
    <cellStyle name="40% - Акцент1 2 15 2 2" xfId="10405"/>
    <cellStyle name="40% - Акцент1 2 15 3" xfId="10406"/>
    <cellStyle name="40% - Акцент1 2 16" xfId="10407"/>
    <cellStyle name="40% - Акцент1 2 16 2" xfId="10408"/>
    <cellStyle name="40% - Акцент1 2 16 2 2" xfId="10409"/>
    <cellStyle name="40% - Акцент1 2 16 3" xfId="10410"/>
    <cellStyle name="40% - Акцент1 2 17" xfId="10411"/>
    <cellStyle name="40% - Акцент1 2 17 2" xfId="10412"/>
    <cellStyle name="40% - Акцент1 2 17 2 2" xfId="10413"/>
    <cellStyle name="40% - Акцент1 2 17 3" xfId="10414"/>
    <cellStyle name="40% - Акцент1 2 18" xfId="10415"/>
    <cellStyle name="40% - Акцент1 2 18 2" xfId="10416"/>
    <cellStyle name="40% - Акцент1 2 18 2 2" xfId="10417"/>
    <cellStyle name="40% - Акцент1 2 18 3" xfId="10418"/>
    <cellStyle name="40% - Акцент1 2 19" xfId="10419"/>
    <cellStyle name="40% - Акцент1 2 19 2" xfId="10420"/>
    <cellStyle name="40% - Акцент1 2 19 2 2" xfId="10421"/>
    <cellStyle name="40% - Акцент1 2 19 3" xfId="10422"/>
    <cellStyle name="40% - Акцент1 2 2" xfId="10423"/>
    <cellStyle name="40% - Акцент1 2 2 2" xfId="10424"/>
    <cellStyle name="40% - Акцент1 2 2 2 2" xfId="10425"/>
    <cellStyle name="40% - Акцент1 2 2 2 2 2" xfId="10426"/>
    <cellStyle name="40% - Акцент1 2 2 2 3" xfId="10427"/>
    <cellStyle name="40% - Акцент1 2 2 3" xfId="10428"/>
    <cellStyle name="40% - Акцент1 2 2 3 2" xfId="10429"/>
    <cellStyle name="40% - Акцент1 2 2 3 2 2" xfId="10430"/>
    <cellStyle name="40% - Акцент1 2 2 3 3" xfId="10431"/>
    <cellStyle name="40% - Акцент1 2 2 4" xfId="10432"/>
    <cellStyle name="40% - Акцент1 2 2 4 2" xfId="10433"/>
    <cellStyle name="40% - Акцент1 2 2 5" xfId="10434"/>
    <cellStyle name="40% - Акцент1 2 20" xfId="10435"/>
    <cellStyle name="40% - Акцент1 2 20 2" xfId="10436"/>
    <cellStyle name="40% - Акцент1 2 20 2 2" xfId="10437"/>
    <cellStyle name="40% - Акцент1 2 20 3" xfId="10438"/>
    <cellStyle name="40% - Акцент1 2 21" xfId="10439"/>
    <cellStyle name="40% - Акцент1 2 21 2" xfId="10440"/>
    <cellStyle name="40% - Акцент1 2 21 2 2" xfId="10441"/>
    <cellStyle name="40% - Акцент1 2 21 3" xfId="10442"/>
    <cellStyle name="40% - Акцент1 2 22" xfId="10443"/>
    <cellStyle name="40% - Акцент1 2 22 2" xfId="10444"/>
    <cellStyle name="40% - Акцент1 2 22 2 2" xfId="10445"/>
    <cellStyle name="40% - Акцент1 2 22 3" xfId="10446"/>
    <cellStyle name="40% - Акцент1 2 23" xfId="10447"/>
    <cellStyle name="40% - Акцент1 2 23 2" xfId="10448"/>
    <cellStyle name="40% - Акцент1 2 23 2 2" xfId="10449"/>
    <cellStyle name="40% - Акцент1 2 23 3" xfId="10450"/>
    <cellStyle name="40% - Акцент1 2 24" xfId="10451"/>
    <cellStyle name="40% - Акцент1 2 24 2" xfId="10452"/>
    <cellStyle name="40% - Акцент1 2 24 2 2" xfId="10453"/>
    <cellStyle name="40% - Акцент1 2 24 3" xfId="10454"/>
    <cellStyle name="40% - Акцент1 2 25" xfId="10455"/>
    <cellStyle name="40% - Акцент1 2 25 2" xfId="10456"/>
    <cellStyle name="40% - Акцент1 2 26" xfId="10457"/>
    <cellStyle name="40% - Акцент1 2 3" xfId="10458"/>
    <cellStyle name="40% - Акцент1 2 3 2" xfId="10459"/>
    <cellStyle name="40% - Акцент1 2 3 2 2" xfId="10460"/>
    <cellStyle name="40% - Акцент1 2 3 2 2 2" xfId="10461"/>
    <cellStyle name="40% - Акцент1 2 3 2 3" xfId="10462"/>
    <cellStyle name="40% - Акцент1 2 3 3" xfId="10463"/>
    <cellStyle name="40% - Акцент1 2 3 3 2" xfId="10464"/>
    <cellStyle name="40% - Акцент1 2 3 3 2 2" xfId="10465"/>
    <cellStyle name="40% - Акцент1 2 3 3 3" xfId="10466"/>
    <cellStyle name="40% - Акцент1 2 3 4" xfId="10467"/>
    <cellStyle name="40% - Акцент1 2 3 4 2" xfId="10468"/>
    <cellStyle name="40% - Акцент1 2 3 5" xfId="10469"/>
    <cellStyle name="40% - Акцент1 2 4" xfId="10470"/>
    <cellStyle name="40% - Акцент1 2 4 2" xfId="10471"/>
    <cellStyle name="40% - Акцент1 2 4 2 2" xfId="10472"/>
    <cellStyle name="40% - Акцент1 2 4 2 2 2" xfId="10473"/>
    <cellStyle name="40% - Акцент1 2 4 2 3" xfId="10474"/>
    <cellStyle name="40% - Акцент1 2 4 3" xfId="10475"/>
    <cellStyle name="40% - Акцент1 2 4 3 2" xfId="10476"/>
    <cellStyle name="40% - Акцент1 2 4 3 2 2" xfId="10477"/>
    <cellStyle name="40% - Акцент1 2 4 3 3" xfId="10478"/>
    <cellStyle name="40% - Акцент1 2 4 4" xfId="10479"/>
    <cellStyle name="40% - Акцент1 2 4 4 2" xfId="10480"/>
    <cellStyle name="40% - Акцент1 2 4 5" xfId="10481"/>
    <cellStyle name="40% - Акцент1 2 5" xfId="10482"/>
    <cellStyle name="40% - Акцент1 2 5 2" xfId="10483"/>
    <cellStyle name="40% - Акцент1 2 5 2 2" xfId="10484"/>
    <cellStyle name="40% - Акцент1 2 5 2 2 2" xfId="10485"/>
    <cellStyle name="40% - Акцент1 2 5 2 3" xfId="10486"/>
    <cellStyle name="40% - Акцент1 2 5 3" xfId="10487"/>
    <cellStyle name="40% - Акцент1 2 5 3 2" xfId="10488"/>
    <cellStyle name="40% - Акцент1 2 5 3 2 2" xfId="10489"/>
    <cellStyle name="40% - Акцент1 2 5 3 3" xfId="10490"/>
    <cellStyle name="40% - Акцент1 2 5 4" xfId="10491"/>
    <cellStyle name="40% - Акцент1 2 5 4 2" xfId="10492"/>
    <cellStyle name="40% - Акцент1 2 5 5" xfId="10493"/>
    <cellStyle name="40% - Акцент1 2 6" xfId="10494"/>
    <cellStyle name="40% - Акцент1 2 6 2" xfId="10495"/>
    <cellStyle name="40% - Акцент1 2 6 2 2" xfId="10496"/>
    <cellStyle name="40% - Акцент1 2 6 3" xfId="10497"/>
    <cellStyle name="40% - Акцент1 2 7" xfId="10498"/>
    <cellStyle name="40% - Акцент1 2 7 2" xfId="10499"/>
    <cellStyle name="40% - Акцент1 2 7 2 2" xfId="10500"/>
    <cellStyle name="40% - Акцент1 2 7 3" xfId="10501"/>
    <cellStyle name="40% - Акцент1 2 8" xfId="10502"/>
    <cellStyle name="40% - Акцент1 2 8 2" xfId="10503"/>
    <cellStyle name="40% - Акцент1 2 8 2 2" xfId="10504"/>
    <cellStyle name="40% - Акцент1 2 8 3" xfId="10505"/>
    <cellStyle name="40% - Акцент1 2 9" xfId="10506"/>
    <cellStyle name="40% - Акцент1 2 9 2" xfId="10507"/>
    <cellStyle name="40% - Акцент1 2 9 2 2" xfId="10508"/>
    <cellStyle name="40% - Акцент1 2 9 3" xfId="10509"/>
    <cellStyle name="40% - Акцент1 20" xfId="10510"/>
    <cellStyle name="40% - Акцент1 20 2" xfId="10511"/>
    <cellStyle name="40% - Акцент1 20 2 2" xfId="10512"/>
    <cellStyle name="40% - Акцент1 20 2 2 2" xfId="10513"/>
    <cellStyle name="40% - Акцент1 20 2 3" xfId="10514"/>
    <cellStyle name="40% - Акцент1 20 3" xfId="10515"/>
    <cellStyle name="40% - Акцент1 20 3 2" xfId="10516"/>
    <cellStyle name="40% - Акцент1 20 3 2 2" xfId="10517"/>
    <cellStyle name="40% - Акцент1 20 3 3" xfId="10518"/>
    <cellStyle name="40% - Акцент1 20 4" xfId="10519"/>
    <cellStyle name="40% - Акцент1 20 4 2" xfId="10520"/>
    <cellStyle name="40% - Акцент1 20 5" xfId="10521"/>
    <cellStyle name="40% - Акцент1 21" xfId="10522"/>
    <cellStyle name="40% - Акцент1 21 2" xfId="10523"/>
    <cellStyle name="40% - Акцент1 21 2 2" xfId="10524"/>
    <cellStyle name="40% - Акцент1 21 2 2 2" xfId="10525"/>
    <cellStyle name="40% - Акцент1 21 2 3" xfId="10526"/>
    <cellStyle name="40% - Акцент1 21 3" xfId="10527"/>
    <cellStyle name="40% - Акцент1 21 3 2" xfId="10528"/>
    <cellStyle name="40% - Акцент1 21 3 2 2" xfId="10529"/>
    <cellStyle name="40% - Акцент1 21 3 3" xfId="10530"/>
    <cellStyle name="40% - Акцент1 21 4" xfId="10531"/>
    <cellStyle name="40% - Акцент1 21 4 2" xfId="10532"/>
    <cellStyle name="40% - Акцент1 21 5" xfId="10533"/>
    <cellStyle name="40% - Акцент1 22" xfId="10534"/>
    <cellStyle name="40% - Акцент1 22 2" xfId="10535"/>
    <cellStyle name="40% - Акцент1 22 2 2" xfId="10536"/>
    <cellStyle name="40% - Акцент1 22 2 2 2" xfId="10537"/>
    <cellStyle name="40% - Акцент1 22 2 3" xfId="10538"/>
    <cellStyle name="40% - Акцент1 22 3" xfId="10539"/>
    <cellStyle name="40% - Акцент1 22 3 2" xfId="10540"/>
    <cellStyle name="40% - Акцент1 22 3 2 2" xfId="10541"/>
    <cellStyle name="40% - Акцент1 22 3 3" xfId="10542"/>
    <cellStyle name="40% - Акцент1 22 4" xfId="10543"/>
    <cellStyle name="40% - Акцент1 22 4 2" xfId="10544"/>
    <cellStyle name="40% - Акцент1 22 5" xfId="10545"/>
    <cellStyle name="40% - Акцент1 23" xfId="10546"/>
    <cellStyle name="40% - Акцент1 23 2" xfId="10547"/>
    <cellStyle name="40% - Акцент1 23 2 2" xfId="10548"/>
    <cellStyle name="40% - Акцент1 23 2 2 2" xfId="10549"/>
    <cellStyle name="40% - Акцент1 23 2 3" xfId="10550"/>
    <cellStyle name="40% - Акцент1 23 3" xfId="10551"/>
    <cellStyle name="40% - Акцент1 23 3 2" xfId="10552"/>
    <cellStyle name="40% - Акцент1 23 3 2 2" xfId="10553"/>
    <cellStyle name="40% - Акцент1 23 3 3" xfId="10554"/>
    <cellStyle name="40% - Акцент1 23 4" xfId="10555"/>
    <cellStyle name="40% - Акцент1 23 4 2" xfId="10556"/>
    <cellStyle name="40% - Акцент1 23 5" xfId="10557"/>
    <cellStyle name="40% - Акцент1 24" xfId="10558"/>
    <cellStyle name="40% - Акцент1 24 2" xfId="10559"/>
    <cellStyle name="40% - Акцент1 24 2 2" xfId="10560"/>
    <cellStyle name="40% - Акцент1 24 2 2 2" xfId="10561"/>
    <cellStyle name="40% - Акцент1 24 2 3" xfId="10562"/>
    <cellStyle name="40% - Акцент1 24 3" xfId="10563"/>
    <cellStyle name="40% - Акцент1 24 3 2" xfId="10564"/>
    <cellStyle name="40% - Акцент1 24 3 2 2" xfId="10565"/>
    <cellStyle name="40% - Акцент1 24 3 3" xfId="10566"/>
    <cellStyle name="40% - Акцент1 24 4" xfId="10567"/>
    <cellStyle name="40% - Акцент1 24 4 2" xfId="10568"/>
    <cellStyle name="40% - Акцент1 24 5" xfId="10569"/>
    <cellStyle name="40% - Акцент1 25" xfId="10570"/>
    <cellStyle name="40% - Акцент1 25 2" xfId="10571"/>
    <cellStyle name="40% - Акцент1 25 2 2" xfId="10572"/>
    <cellStyle name="40% - Акцент1 25 2 2 2" xfId="10573"/>
    <cellStyle name="40% - Акцент1 25 2 3" xfId="10574"/>
    <cellStyle name="40% - Акцент1 25 3" xfId="10575"/>
    <cellStyle name="40% - Акцент1 25 3 2" xfId="10576"/>
    <cellStyle name="40% - Акцент1 25 3 2 2" xfId="10577"/>
    <cellStyle name="40% - Акцент1 25 3 3" xfId="10578"/>
    <cellStyle name="40% - Акцент1 25 4" xfId="10579"/>
    <cellStyle name="40% - Акцент1 25 4 2" xfId="10580"/>
    <cellStyle name="40% - Акцент1 25 5" xfId="10581"/>
    <cellStyle name="40% - Акцент1 26" xfId="10582"/>
    <cellStyle name="40% - Акцент1 26 2" xfId="10583"/>
    <cellStyle name="40% - Акцент1 26 2 2" xfId="10584"/>
    <cellStyle name="40% - Акцент1 26 2 2 2" xfId="10585"/>
    <cellStyle name="40% - Акцент1 26 2 3" xfId="10586"/>
    <cellStyle name="40% - Акцент1 26 3" xfId="10587"/>
    <cellStyle name="40% - Акцент1 26 3 2" xfId="10588"/>
    <cellStyle name="40% - Акцент1 26 3 2 2" xfId="10589"/>
    <cellStyle name="40% - Акцент1 26 3 3" xfId="10590"/>
    <cellStyle name="40% - Акцент1 26 4" xfId="10591"/>
    <cellStyle name="40% - Акцент1 26 4 2" xfId="10592"/>
    <cellStyle name="40% - Акцент1 26 5" xfId="10593"/>
    <cellStyle name="40% - Акцент1 27" xfId="10594"/>
    <cellStyle name="40% - Акцент1 27 2" xfId="10595"/>
    <cellStyle name="40% - Акцент1 27 2 2" xfId="10596"/>
    <cellStyle name="40% - Акцент1 27 2 2 2" xfId="10597"/>
    <cellStyle name="40% - Акцент1 27 2 3" xfId="10598"/>
    <cellStyle name="40% - Акцент1 27 3" xfId="10599"/>
    <cellStyle name="40% - Акцент1 27 3 2" xfId="10600"/>
    <cellStyle name="40% - Акцент1 27 3 2 2" xfId="10601"/>
    <cellStyle name="40% - Акцент1 27 3 3" xfId="10602"/>
    <cellStyle name="40% - Акцент1 27 4" xfId="10603"/>
    <cellStyle name="40% - Акцент1 27 4 2" xfId="10604"/>
    <cellStyle name="40% - Акцент1 27 5" xfId="10605"/>
    <cellStyle name="40% - Акцент1 28" xfId="10606"/>
    <cellStyle name="40% - Акцент1 28 2" xfId="10607"/>
    <cellStyle name="40% - Акцент1 28 2 2" xfId="10608"/>
    <cellStyle name="40% - Акцент1 28 2 2 2" xfId="10609"/>
    <cellStyle name="40% - Акцент1 28 2 3" xfId="10610"/>
    <cellStyle name="40% - Акцент1 28 3" xfId="10611"/>
    <cellStyle name="40% - Акцент1 28 3 2" xfId="10612"/>
    <cellStyle name="40% - Акцент1 28 3 2 2" xfId="10613"/>
    <cellStyle name="40% - Акцент1 28 3 3" xfId="10614"/>
    <cellStyle name="40% - Акцент1 28 4" xfId="10615"/>
    <cellStyle name="40% - Акцент1 28 4 2" xfId="10616"/>
    <cellStyle name="40% - Акцент1 28 5" xfId="10617"/>
    <cellStyle name="40% - Акцент1 29" xfId="10618"/>
    <cellStyle name="40% - Акцент1 29 2" xfId="10619"/>
    <cellStyle name="40% - Акцент1 29 2 2" xfId="10620"/>
    <cellStyle name="40% - Акцент1 29 2 2 2" xfId="10621"/>
    <cellStyle name="40% - Акцент1 29 2 3" xfId="10622"/>
    <cellStyle name="40% - Акцент1 29 3" xfId="10623"/>
    <cellStyle name="40% - Акцент1 29 3 2" xfId="10624"/>
    <cellStyle name="40% - Акцент1 29 3 2 2" xfId="10625"/>
    <cellStyle name="40% - Акцент1 29 3 3" xfId="10626"/>
    <cellStyle name="40% - Акцент1 29 4" xfId="10627"/>
    <cellStyle name="40% - Акцент1 29 4 2" xfId="10628"/>
    <cellStyle name="40% - Акцент1 29 5" xfId="10629"/>
    <cellStyle name="40% - Акцент1 3" xfId="10630"/>
    <cellStyle name="40% - Акцент1 3 2" xfId="10631"/>
    <cellStyle name="40% - Акцент1 3 2 2" xfId="10632"/>
    <cellStyle name="40% - Акцент1 3 2 2 2" xfId="10633"/>
    <cellStyle name="40% - Акцент1 3 2 2 2 2" xfId="10634"/>
    <cellStyle name="40% - Акцент1 3 2 2 3" xfId="10635"/>
    <cellStyle name="40% - Акцент1 3 2 3" xfId="10636"/>
    <cellStyle name="40% - Акцент1 3 2 3 2" xfId="10637"/>
    <cellStyle name="40% - Акцент1 3 2 3 2 2" xfId="10638"/>
    <cellStyle name="40% - Акцент1 3 2 3 3" xfId="10639"/>
    <cellStyle name="40% - Акцент1 3 2 4" xfId="10640"/>
    <cellStyle name="40% - Акцент1 3 2 4 2" xfId="10641"/>
    <cellStyle name="40% - Акцент1 3 2 5" xfId="10642"/>
    <cellStyle name="40% - Акцент1 3 3" xfId="10643"/>
    <cellStyle name="40% - Акцент1 3 3 2" xfId="10644"/>
    <cellStyle name="40% - Акцент1 3 3 2 2" xfId="10645"/>
    <cellStyle name="40% - Акцент1 3 3 2 2 2" xfId="10646"/>
    <cellStyle name="40% - Акцент1 3 3 2 3" xfId="10647"/>
    <cellStyle name="40% - Акцент1 3 3 3" xfId="10648"/>
    <cellStyle name="40% - Акцент1 3 3 3 2" xfId="10649"/>
    <cellStyle name="40% - Акцент1 3 3 3 2 2" xfId="10650"/>
    <cellStyle name="40% - Акцент1 3 3 3 3" xfId="10651"/>
    <cellStyle name="40% - Акцент1 3 3 4" xfId="10652"/>
    <cellStyle name="40% - Акцент1 3 3 4 2" xfId="10653"/>
    <cellStyle name="40% - Акцент1 3 3 5" xfId="10654"/>
    <cellStyle name="40% - Акцент1 3 4" xfId="10655"/>
    <cellStyle name="40% - Акцент1 3 4 2" xfId="10656"/>
    <cellStyle name="40% - Акцент1 3 4 2 2" xfId="10657"/>
    <cellStyle name="40% - Акцент1 3 4 2 2 2" xfId="10658"/>
    <cellStyle name="40% - Акцент1 3 4 2 3" xfId="10659"/>
    <cellStyle name="40% - Акцент1 3 4 3" xfId="10660"/>
    <cellStyle name="40% - Акцент1 3 4 3 2" xfId="10661"/>
    <cellStyle name="40% - Акцент1 3 4 3 2 2" xfId="10662"/>
    <cellStyle name="40% - Акцент1 3 4 3 3" xfId="10663"/>
    <cellStyle name="40% - Акцент1 3 4 4" xfId="10664"/>
    <cellStyle name="40% - Акцент1 3 4 4 2" xfId="10665"/>
    <cellStyle name="40% - Акцент1 3 4 5" xfId="10666"/>
    <cellStyle name="40% - Акцент1 3 5" xfId="10667"/>
    <cellStyle name="40% - Акцент1 3 5 2" xfId="10668"/>
    <cellStyle name="40% - Акцент1 3 5 2 2" xfId="10669"/>
    <cellStyle name="40% - Акцент1 3 5 2 2 2" xfId="10670"/>
    <cellStyle name="40% - Акцент1 3 5 2 3" xfId="10671"/>
    <cellStyle name="40% - Акцент1 3 5 3" xfId="10672"/>
    <cellStyle name="40% - Акцент1 3 5 3 2" xfId="10673"/>
    <cellStyle name="40% - Акцент1 3 5 3 2 2" xfId="10674"/>
    <cellStyle name="40% - Акцент1 3 5 3 3" xfId="10675"/>
    <cellStyle name="40% - Акцент1 3 5 4" xfId="10676"/>
    <cellStyle name="40% - Акцент1 3 5 4 2" xfId="10677"/>
    <cellStyle name="40% - Акцент1 3 5 5" xfId="10678"/>
    <cellStyle name="40% - Акцент1 3 6" xfId="10679"/>
    <cellStyle name="40% - Акцент1 3 6 2" xfId="10680"/>
    <cellStyle name="40% - Акцент1 3 6 2 2" xfId="10681"/>
    <cellStyle name="40% - Акцент1 3 6 3" xfId="10682"/>
    <cellStyle name="40% - Акцент1 3 7" xfId="10683"/>
    <cellStyle name="40% - Акцент1 3 7 2" xfId="10684"/>
    <cellStyle name="40% - Акцент1 3 7 2 2" xfId="10685"/>
    <cellStyle name="40% - Акцент1 3 7 3" xfId="10686"/>
    <cellStyle name="40% - Акцент1 3 8" xfId="10687"/>
    <cellStyle name="40% - Акцент1 3 8 2" xfId="10688"/>
    <cellStyle name="40% - Акцент1 3 9" xfId="10689"/>
    <cellStyle name="40% - Акцент1 30" xfId="10690"/>
    <cellStyle name="40% - Акцент1 30 2" xfId="10691"/>
    <cellStyle name="40% - Акцент1 30 2 2" xfId="10692"/>
    <cellStyle name="40% - Акцент1 30 2 2 2" xfId="10693"/>
    <cellStyle name="40% - Акцент1 30 2 3" xfId="10694"/>
    <cellStyle name="40% - Акцент1 30 3" xfId="10695"/>
    <cellStyle name="40% - Акцент1 30 3 2" xfId="10696"/>
    <cellStyle name="40% - Акцент1 30 3 2 2" xfId="10697"/>
    <cellStyle name="40% - Акцент1 30 3 3" xfId="10698"/>
    <cellStyle name="40% - Акцент1 30 4" xfId="10699"/>
    <cellStyle name="40% - Акцент1 30 4 2" xfId="10700"/>
    <cellStyle name="40% - Акцент1 30 5" xfId="10701"/>
    <cellStyle name="40% - Акцент1 31" xfId="10702"/>
    <cellStyle name="40% - Акцент1 31 2" xfId="10703"/>
    <cellStyle name="40% - Акцент1 31 2 2" xfId="10704"/>
    <cellStyle name="40% - Акцент1 31 2 2 2" xfId="10705"/>
    <cellStyle name="40% - Акцент1 31 2 3" xfId="10706"/>
    <cellStyle name="40% - Акцент1 31 3" xfId="10707"/>
    <cellStyle name="40% - Акцент1 31 3 2" xfId="10708"/>
    <cellStyle name="40% - Акцент1 31 3 2 2" xfId="10709"/>
    <cellStyle name="40% - Акцент1 31 3 3" xfId="10710"/>
    <cellStyle name="40% - Акцент1 31 4" xfId="10711"/>
    <cellStyle name="40% - Акцент1 31 4 2" xfId="10712"/>
    <cellStyle name="40% - Акцент1 31 5" xfId="10713"/>
    <cellStyle name="40% - Акцент1 32" xfId="10714"/>
    <cellStyle name="40% - Акцент1 32 2" xfId="10715"/>
    <cellStyle name="40% - Акцент1 32 2 2" xfId="10716"/>
    <cellStyle name="40% - Акцент1 32 2 2 2" xfId="10717"/>
    <cellStyle name="40% - Акцент1 32 2 3" xfId="10718"/>
    <cellStyle name="40% - Акцент1 32 3" xfId="10719"/>
    <cellStyle name="40% - Акцент1 32 3 2" xfId="10720"/>
    <cellStyle name="40% - Акцент1 32 3 2 2" xfId="10721"/>
    <cellStyle name="40% - Акцент1 32 3 3" xfId="10722"/>
    <cellStyle name="40% - Акцент1 32 4" xfId="10723"/>
    <cellStyle name="40% - Акцент1 32 4 2" xfId="10724"/>
    <cellStyle name="40% - Акцент1 32 5" xfId="10725"/>
    <cellStyle name="40% - Акцент1 33" xfId="10726"/>
    <cellStyle name="40% - Акцент1 33 2" xfId="10727"/>
    <cellStyle name="40% - Акцент1 33 2 2" xfId="10728"/>
    <cellStyle name="40% - Акцент1 33 2 2 2" xfId="10729"/>
    <cellStyle name="40% - Акцент1 33 2 3" xfId="10730"/>
    <cellStyle name="40% - Акцент1 33 3" xfId="10731"/>
    <cellStyle name="40% - Акцент1 33 3 2" xfId="10732"/>
    <cellStyle name="40% - Акцент1 33 3 2 2" xfId="10733"/>
    <cellStyle name="40% - Акцент1 33 3 3" xfId="10734"/>
    <cellStyle name="40% - Акцент1 33 4" xfId="10735"/>
    <cellStyle name="40% - Акцент1 33 4 2" xfId="10736"/>
    <cellStyle name="40% - Акцент1 33 5" xfId="10737"/>
    <cellStyle name="40% - Акцент1 34" xfId="10738"/>
    <cellStyle name="40% - Акцент1 34 2" xfId="10739"/>
    <cellStyle name="40% - Акцент1 34 2 2" xfId="10740"/>
    <cellStyle name="40% - Акцент1 34 2 2 2" xfId="10741"/>
    <cellStyle name="40% - Акцент1 34 2 3" xfId="10742"/>
    <cellStyle name="40% - Акцент1 34 3" xfId="10743"/>
    <cellStyle name="40% - Акцент1 34 3 2" xfId="10744"/>
    <cellStyle name="40% - Акцент1 34 3 2 2" xfId="10745"/>
    <cellStyle name="40% - Акцент1 34 3 3" xfId="10746"/>
    <cellStyle name="40% - Акцент1 34 4" xfId="10747"/>
    <cellStyle name="40% - Акцент1 34 4 2" xfId="10748"/>
    <cellStyle name="40% - Акцент1 34 5" xfId="10749"/>
    <cellStyle name="40% - Акцент1 35" xfId="10750"/>
    <cellStyle name="40% - Акцент1 35 2" xfId="10751"/>
    <cellStyle name="40% - Акцент1 35 2 2" xfId="10752"/>
    <cellStyle name="40% - Акцент1 35 2 2 2" xfId="10753"/>
    <cellStyle name="40% - Акцент1 35 2 3" xfId="10754"/>
    <cellStyle name="40% - Акцент1 35 3" xfId="10755"/>
    <cellStyle name="40% - Акцент1 35 3 2" xfId="10756"/>
    <cellStyle name="40% - Акцент1 35 3 2 2" xfId="10757"/>
    <cellStyle name="40% - Акцент1 35 3 3" xfId="10758"/>
    <cellStyle name="40% - Акцент1 35 4" xfId="10759"/>
    <cellStyle name="40% - Акцент1 35 4 2" xfId="10760"/>
    <cellStyle name="40% - Акцент1 35 5" xfId="10761"/>
    <cellStyle name="40% - Акцент1 36" xfId="10762"/>
    <cellStyle name="40% - Акцент1 36 2" xfId="10763"/>
    <cellStyle name="40% - Акцент1 36 2 2" xfId="10764"/>
    <cellStyle name="40% - Акцент1 36 2 2 2" xfId="10765"/>
    <cellStyle name="40% - Акцент1 36 2 3" xfId="10766"/>
    <cellStyle name="40% - Акцент1 36 3" xfId="10767"/>
    <cellStyle name="40% - Акцент1 36 3 2" xfId="10768"/>
    <cellStyle name="40% - Акцент1 36 3 2 2" xfId="10769"/>
    <cellStyle name="40% - Акцент1 36 3 3" xfId="10770"/>
    <cellStyle name="40% - Акцент1 36 4" xfId="10771"/>
    <cellStyle name="40% - Акцент1 36 4 2" xfId="10772"/>
    <cellStyle name="40% - Акцент1 36 5" xfId="10773"/>
    <cellStyle name="40% - Акцент1 37" xfId="10774"/>
    <cellStyle name="40% - Акцент1 37 2" xfId="10775"/>
    <cellStyle name="40% - Акцент1 37 2 2" xfId="10776"/>
    <cellStyle name="40% - Акцент1 37 2 2 2" xfId="10777"/>
    <cellStyle name="40% - Акцент1 37 2 3" xfId="10778"/>
    <cellStyle name="40% - Акцент1 37 3" xfId="10779"/>
    <cellStyle name="40% - Акцент1 37 3 2" xfId="10780"/>
    <cellStyle name="40% - Акцент1 37 3 2 2" xfId="10781"/>
    <cellStyle name="40% - Акцент1 37 3 3" xfId="10782"/>
    <cellStyle name="40% - Акцент1 37 4" xfId="10783"/>
    <cellStyle name="40% - Акцент1 37 4 2" xfId="10784"/>
    <cellStyle name="40% - Акцент1 37 5" xfId="10785"/>
    <cellStyle name="40% - Акцент1 38" xfId="10786"/>
    <cellStyle name="40% - Акцент1 38 2" xfId="10787"/>
    <cellStyle name="40% - Акцент1 38 2 2" xfId="10788"/>
    <cellStyle name="40% - Акцент1 38 2 2 2" xfId="10789"/>
    <cellStyle name="40% - Акцент1 38 2 3" xfId="10790"/>
    <cellStyle name="40% - Акцент1 38 3" xfId="10791"/>
    <cellStyle name="40% - Акцент1 38 3 2" xfId="10792"/>
    <cellStyle name="40% - Акцент1 38 3 2 2" xfId="10793"/>
    <cellStyle name="40% - Акцент1 38 3 3" xfId="10794"/>
    <cellStyle name="40% - Акцент1 38 4" xfId="10795"/>
    <cellStyle name="40% - Акцент1 38 4 2" xfId="10796"/>
    <cellStyle name="40% - Акцент1 38 5" xfId="10797"/>
    <cellStyle name="40% - Акцент1 39" xfId="10798"/>
    <cellStyle name="40% - Акцент1 39 2" xfId="10799"/>
    <cellStyle name="40% - Акцент1 39 2 2" xfId="10800"/>
    <cellStyle name="40% - Акцент1 39 2 2 2" xfId="10801"/>
    <cellStyle name="40% - Акцент1 39 2 3" xfId="10802"/>
    <cellStyle name="40% - Акцент1 39 3" xfId="10803"/>
    <cellStyle name="40% - Акцент1 39 3 2" xfId="10804"/>
    <cellStyle name="40% - Акцент1 39 3 2 2" xfId="10805"/>
    <cellStyle name="40% - Акцент1 39 3 3" xfId="10806"/>
    <cellStyle name="40% - Акцент1 39 4" xfId="10807"/>
    <cellStyle name="40% - Акцент1 39 4 2" xfId="10808"/>
    <cellStyle name="40% - Акцент1 39 5" xfId="10809"/>
    <cellStyle name="40% - Акцент1 4" xfId="10810"/>
    <cellStyle name="40% - Акцент1 4 2" xfId="10811"/>
    <cellStyle name="40% - Акцент1 4 2 2" xfId="10812"/>
    <cellStyle name="40% - Акцент1 4 2 2 2" xfId="10813"/>
    <cellStyle name="40% - Акцент1 4 2 2 2 2" xfId="10814"/>
    <cellStyle name="40% - Акцент1 4 2 2 3" xfId="10815"/>
    <cellStyle name="40% - Акцент1 4 2 3" xfId="10816"/>
    <cellStyle name="40% - Акцент1 4 2 3 2" xfId="10817"/>
    <cellStyle name="40% - Акцент1 4 2 3 2 2" xfId="10818"/>
    <cellStyle name="40% - Акцент1 4 2 3 3" xfId="10819"/>
    <cellStyle name="40% - Акцент1 4 2 4" xfId="10820"/>
    <cellStyle name="40% - Акцент1 4 2 4 2" xfId="10821"/>
    <cellStyle name="40% - Акцент1 4 2 5" xfId="10822"/>
    <cellStyle name="40% - Акцент1 4 3" xfId="10823"/>
    <cellStyle name="40% - Акцент1 4 3 2" xfId="10824"/>
    <cellStyle name="40% - Акцент1 4 3 2 2" xfId="10825"/>
    <cellStyle name="40% - Акцент1 4 3 2 2 2" xfId="10826"/>
    <cellStyle name="40% - Акцент1 4 3 2 3" xfId="10827"/>
    <cellStyle name="40% - Акцент1 4 3 3" xfId="10828"/>
    <cellStyle name="40% - Акцент1 4 3 3 2" xfId="10829"/>
    <cellStyle name="40% - Акцент1 4 3 3 2 2" xfId="10830"/>
    <cellStyle name="40% - Акцент1 4 3 3 3" xfId="10831"/>
    <cellStyle name="40% - Акцент1 4 3 4" xfId="10832"/>
    <cellStyle name="40% - Акцент1 4 3 4 2" xfId="10833"/>
    <cellStyle name="40% - Акцент1 4 3 5" xfId="10834"/>
    <cellStyle name="40% - Акцент1 4 4" xfId="10835"/>
    <cellStyle name="40% - Акцент1 4 4 2" xfId="10836"/>
    <cellStyle name="40% - Акцент1 4 4 2 2" xfId="10837"/>
    <cellStyle name="40% - Акцент1 4 4 2 2 2" xfId="10838"/>
    <cellStyle name="40% - Акцент1 4 4 2 3" xfId="10839"/>
    <cellStyle name="40% - Акцент1 4 4 3" xfId="10840"/>
    <cellStyle name="40% - Акцент1 4 4 3 2" xfId="10841"/>
    <cellStyle name="40% - Акцент1 4 4 3 2 2" xfId="10842"/>
    <cellStyle name="40% - Акцент1 4 4 3 3" xfId="10843"/>
    <cellStyle name="40% - Акцент1 4 4 4" xfId="10844"/>
    <cellStyle name="40% - Акцент1 4 4 4 2" xfId="10845"/>
    <cellStyle name="40% - Акцент1 4 4 5" xfId="10846"/>
    <cellStyle name="40% - Акцент1 4 5" xfId="10847"/>
    <cellStyle name="40% - Акцент1 4 5 2" xfId="10848"/>
    <cellStyle name="40% - Акцент1 4 5 2 2" xfId="10849"/>
    <cellStyle name="40% - Акцент1 4 5 2 2 2" xfId="10850"/>
    <cellStyle name="40% - Акцент1 4 5 2 3" xfId="10851"/>
    <cellStyle name="40% - Акцент1 4 5 3" xfId="10852"/>
    <cellStyle name="40% - Акцент1 4 5 3 2" xfId="10853"/>
    <cellStyle name="40% - Акцент1 4 5 3 2 2" xfId="10854"/>
    <cellStyle name="40% - Акцент1 4 5 3 3" xfId="10855"/>
    <cellStyle name="40% - Акцент1 4 5 4" xfId="10856"/>
    <cellStyle name="40% - Акцент1 4 5 4 2" xfId="10857"/>
    <cellStyle name="40% - Акцент1 4 5 5" xfId="10858"/>
    <cellStyle name="40% - Акцент1 4 6" xfId="10859"/>
    <cellStyle name="40% - Акцент1 4 6 2" xfId="10860"/>
    <cellStyle name="40% - Акцент1 4 6 2 2" xfId="10861"/>
    <cellStyle name="40% - Акцент1 4 6 3" xfId="10862"/>
    <cellStyle name="40% - Акцент1 4 7" xfId="10863"/>
    <cellStyle name="40% - Акцент1 4 7 2" xfId="10864"/>
    <cellStyle name="40% - Акцент1 4 7 2 2" xfId="10865"/>
    <cellStyle name="40% - Акцент1 4 7 3" xfId="10866"/>
    <cellStyle name="40% - Акцент1 4 8" xfId="10867"/>
    <cellStyle name="40% - Акцент1 4 8 2" xfId="10868"/>
    <cellStyle name="40% - Акцент1 4 9" xfId="10869"/>
    <cellStyle name="40% - Акцент1 40" xfId="10870"/>
    <cellStyle name="40% - Акцент1 40 2" xfId="10871"/>
    <cellStyle name="40% - Акцент1 40 2 2" xfId="10872"/>
    <cellStyle name="40% - Акцент1 40 2 2 2" xfId="10873"/>
    <cellStyle name="40% - Акцент1 40 2 3" xfId="10874"/>
    <cellStyle name="40% - Акцент1 40 3" xfId="10875"/>
    <cellStyle name="40% - Акцент1 40 3 2" xfId="10876"/>
    <cellStyle name="40% - Акцент1 40 3 2 2" xfId="10877"/>
    <cellStyle name="40% - Акцент1 40 3 3" xfId="10878"/>
    <cellStyle name="40% - Акцент1 40 4" xfId="10879"/>
    <cellStyle name="40% - Акцент1 40 4 2" xfId="10880"/>
    <cellStyle name="40% - Акцент1 40 5" xfId="10881"/>
    <cellStyle name="40% - Акцент1 41" xfId="10882"/>
    <cellStyle name="40% - Акцент1 41 2" xfId="10883"/>
    <cellStyle name="40% - Акцент1 41 2 2" xfId="10884"/>
    <cellStyle name="40% - Акцент1 41 2 2 2" xfId="10885"/>
    <cellStyle name="40% - Акцент1 41 2 3" xfId="10886"/>
    <cellStyle name="40% - Акцент1 41 3" xfId="10887"/>
    <cellStyle name="40% - Акцент1 41 3 2" xfId="10888"/>
    <cellStyle name="40% - Акцент1 41 3 2 2" xfId="10889"/>
    <cellStyle name="40% - Акцент1 41 3 3" xfId="10890"/>
    <cellStyle name="40% - Акцент1 41 4" xfId="10891"/>
    <cellStyle name="40% - Акцент1 41 4 2" xfId="10892"/>
    <cellStyle name="40% - Акцент1 41 5" xfId="10893"/>
    <cellStyle name="40% - Акцент1 42" xfId="10894"/>
    <cellStyle name="40% - Акцент1 42 2" xfId="10895"/>
    <cellStyle name="40% - Акцент1 42 2 2" xfId="10896"/>
    <cellStyle name="40% - Акцент1 42 2 2 2" xfId="10897"/>
    <cellStyle name="40% - Акцент1 42 2 3" xfId="10898"/>
    <cellStyle name="40% - Акцент1 42 3" xfId="10899"/>
    <cellStyle name="40% - Акцент1 42 3 2" xfId="10900"/>
    <cellStyle name="40% - Акцент1 42 3 2 2" xfId="10901"/>
    <cellStyle name="40% - Акцент1 42 3 3" xfId="10902"/>
    <cellStyle name="40% - Акцент1 42 4" xfId="10903"/>
    <cellStyle name="40% - Акцент1 42 4 2" xfId="10904"/>
    <cellStyle name="40% - Акцент1 42 5" xfId="10905"/>
    <cellStyle name="40% - Акцент1 43" xfId="10906"/>
    <cellStyle name="40% - Акцент1 43 2" xfId="10907"/>
    <cellStyle name="40% - Акцент1 43 2 2" xfId="10908"/>
    <cellStyle name="40% - Акцент1 43 2 2 2" xfId="10909"/>
    <cellStyle name="40% - Акцент1 43 2 3" xfId="10910"/>
    <cellStyle name="40% - Акцент1 43 3" xfId="10911"/>
    <cellStyle name="40% - Акцент1 43 3 2" xfId="10912"/>
    <cellStyle name="40% - Акцент1 43 3 2 2" xfId="10913"/>
    <cellStyle name="40% - Акцент1 43 3 3" xfId="10914"/>
    <cellStyle name="40% - Акцент1 43 4" xfId="10915"/>
    <cellStyle name="40% - Акцент1 43 4 2" xfId="10916"/>
    <cellStyle name="40% - Акцент1 43 5" xfId="10917"/>
    <cellStyle name="40% - Акцент1 44" xfId="10918"/>
    <cellStyle name="40% - Акцент1 44 2" xfId="10919"/>
    <cellStyle name="40% - Акцент1 44 2 2" xfId="10920"/>
    <cellStyle name="40% - Акцент1 44 2 2 2" xfId="10921"/>
    <cellStyle name="40% - Акцент1 44 2 3" xfId="10922"/>
    <cellStyle name="40% - Акцент1 44 3" xfId="10923"/>
    <cellStyle name="40% - Акцент1 44 3 2" xfId="10924"/>
    <cellStyle name="40% - Акцент1 44 3 2 2" xfId="10925"/>
    <cellStyle name="40% - Акцент1 44 3 3" xfId="10926"/>
    <cellStyle name="40% - Акцент1 44 4" xfId="10927"/>
    <cellStyle name="40% - Акцент1 44 4 2" xfId="10928"/>
    <cellStyle name="40% - Акцент1 44 5" xfId="10929"/>
    <cellStyle name="40% - Акцент1 45" xfId="10930"/>
    <cellStyle name="40% - Акцент1 45 2" xfId="10931"/>
    <cellStyle name="40% - Акцент1 45 2 2" xfId="10932"/>
    <cellStyle name="40% - Акцент1 45 2 2 2" xfId="10933"/>
    <cellStyle name="40% - Акцент1 45 2 3" xfId="10934"/>
    <cellStyle name="40% - Акцент1 45 3" xfId="10935"/>
    <cellStyle name="40% - Акцент1 45 3 2" xfId="10936"/>
    <cellStyle name="40% - Акцент1 45 3 2 2" xfId="10937"/>
    <cellStyle name="40% - Акцент1 45 3 3" xfId="10938"/>
    <cellStyle name="40% - Акцент1 45 4" xfId="10939"/>
    <cellStyle name="40% - Акцент1 45 4 2" xfId="10940"/>
    <cellStyle name="40% - Акцент1 45 5" xfId="10941"/>
    <cellStyle name="40% - Акцент1 46" xfId="10942"/>
    <cellStyle name="40% - Акцент1 46 2" xfId="10943"/>
    <cellStyle name="40% - Акцент1 46 2 2" xfId="10944"/>
    <cellStyle name="40% - Акцент1 46 2 2 2" xfId="10945"/>
    <cellStyle name="40% - Акцент1 46 2 3" xfId="10946"/>
    <cellStyle name="40% - Акцент1 46 3" xfId="10947"/>
    <cellStyle name="40% - Акцент1 46 3 2" xfId="10948"/>
    <cellStyle name="40% - Акцент1 46 3 2 2" xfId="10949"/>
    <cellStyle name="40% - Акцент1 46 3 3" xfId="10950"/>
    <cellStyle name="40% - Акцент1 46 4" xfId="10951"/>
    <cellStyle name="40% - Акцент1 46 4 2" xfId="10952"/>
    <cellStyle name="40% - Акцент1 46 5" xfId="10953"/>
    <cellStyle name="40% - Акцент1 47" xfId="10954"/>
    <cellStyle name="40% - Акцент1 47 2" xfId="10955"/>
    <cellStyle name="40% - Акцент1 47 2 2" xfId="10956"/>
    <cellStyle name="40% - Акцент1 47 2 2 2" xfId="10957"/>
    <cellStyle name="40% - Акцент1 47 2 3" xfId="10958"/>
    <cellStyle name="40% - Акцент1 47 3" xfId="10959"/>
    <cellStyle name="40% - Акцент1 47 3 2" xfId="10960"/>
    <cellStyle name="40% - Акцент1 47 3 2 2" xfId="10961"/>
    <cellStyle name="40% - Акцент1 47 3 3" xfId="10962"/>
    <cellStyle name="40% - Акцент1 47 4" xfId="10963"/>
    <cellStyle name="40% - Акцент1 47 4 2" xfId="10964"/>
    <cellStyle name="40% - Акцент1 47 5" xfId="10965"/>
    <cellStyle name="40% - Акцент1 48" xfId="10966"/>
    <cellStyle name="40% - Акцент1 48 2" xfId="10967"/>
    <cellStyle name="40% - Акцент1 48 2 2" xfId="10968"/>
    <cellStyle name="40% - Акцент1 48 2 2 2" xfId="10969"/>
    <cellStyle name="40% - Акцент1 48 2 3" xfId="10970"/>
    <cellStyle name="40% - Акцент1 48 3" xfId="10971"/>
    <cellStyle name="40% - Акцент1 48 3 2" xfId="10972"/>
    <cellStyle name="40% - Акцент1 48 3 2 2" xfId="10973"/>
    <cellStyle name="40% - Акцент1 48 3 3" xfId="10974"/>
    <cellStyle name="40% - Акцент1 48 4" xfId="10975"/>
    <cellStyle name="40% - Акцент1 48 4 2" xfId="10976"/>
    <cellStyle name="40% - Акцент1 48 5" xfId="10977"/>
    <cellStyle name="40% - Акцент1 49" xfId="10978"/>
    <cellStyle name="40% - Акцент1 49 2" xfId="10979"/>
    <cellStyle name="40% - Акцент1 49 2 2" xfId="10980"/>
    <cellStyle name="40% - Акцент1 49 2 2 2" xfId="10981"/>
    <cellStyle name="40% - Акцент1 49 2 3" xfId="10982"/>
    <cellStyle name="40% - Акцент1 49 3" xfId="10983"/>
    <cellStyle name="40% - Акцент1 49 3 2" xfId="10984"/>
    <cellStyle name="40% - Акцент1 49 3 2 2" xfId="10985"/>
    <cellStyle name="40% - Акцент1 49 3 3" xfId="10986"/>
    <cellStyle name="40% - Акцент1 49 4" xfId="10987"/>
    <cellStyle name="40% - Акцент1 49 4 2" xfId="10988"/>
    <cellStyle name="40% - Акцент1 49 5" xfId="10989"/>
    <cellStyle name="40% - Акцент1 5" xfId="10990"/>
    <cellStyle name="40% - Акцент1 5 2" xfId="10991"/>
    <cellStyle name="40% - Акцент1 5 2 2" xfId="10992"/>
    <cellStyle name="40% - Акцент1 5 2 2 2" xfId="10993"/>
    <cellStyle name="40% - Акцент1 5 2 2 2 2" xfId="10994"/>
    <cellStyle name="40% - Акцент1 5 2 2 3" xfId="10995"/>
    <cellStyle name="40% - Акцент1 5 2 3" xfId="10996"/>
    <cellStyle name="40% - Акцент1 5 2 3 2" xfId="10997"/>
    <cellStyle name="40% - Акцент1 5 2 3 2 2" xfId="10998"/>
    <cellStyle name="40% - Акцент1 5 2 3 3" xfId="10999"/>
    <cellStyle name="40% - Акцент1 5 2 4" xfId="11000"/>
    <cellStyle name="40% - Акцент1 5 2 4 2" xfId="11001"/>
    <cellStyle name="40% - Акцент1 5 2 5" xfId="11002"/>
    <cellStyle name="40% - Акцент1 5 3" xfId="11003"/>
    <cellStyle name="40% - Акцент1 5 3 2" xfId="11004"/>
    <cellStyle name="40% - Акцент1 5 3 2 2" xfId="11005"/>
    <cellStyle name="40% - Акцент1 5 3 2 2 2" xfId="11006"/>
    <cellStyle name="40% - Акцент1 5 3 2 3" xfId="11007"/>
    <cellStyle name="40% - Акцент1 5 3 3" xfId="11008"/>
    <cellStyle name="40% - Акцент1 5 3 3 2" xfId="11009"/>
    <cellStyle name="40% - Акцент1 5 3 3 2 2" xfId="11010"/>
    <cellStyle name="40% - Акцент1 5 3 3 3" xfId="11011"/>
    <cellStyle name="40% - Акцент1 5 3 4" xfId="11012"/>
    <cellStyle name="40% - Акцент1 5 3 4 2" xfId="11013"/>
    <cellStyle name="40% - Акцент1 5 3 5" xfId="11014"/>
    <cellStyle name="40% - Акцент1 5 4" xfId="11015"/>
    <cellStyle name="40% - Акцент1 5 4 2" xfId="11016"/>
    <cellStyle name="40% - Акцент1 5 4 2 2" xfId="11017"/>
    <cellStyle name="40% - Акцент1 5 4 2 2 2" xfId="11018"/>
    <cellStyle name="40% - Акцент1 5 4 2 3" xfId="11019"/>
    <cellStyle name="40% - Акцент1 5 4 3" xfId="11020"/>
    <cellStyle name="40% - Акцент1 5 4 3 2" xfId="11021"/>
    <cellStyle name="40% - Акцент1 5 4 3 2 2" xfId="11022"/>
    <cellStyle name="40% - Акцент1 5 4 3 3" xfId="11023"/>
    <cellStyle name="40% - Акцент1 5 4 4" xfId="11024"/>
    <cellStyle name="40% - Акцент1 5 4 4 2" xfId="11025"/>
    <cellStyle name="40% - Акцент1 5 4 5" xfId="11026"/>
    <cellStyle name="40% - Акцент1 5 5" xfId="11027"/>
    <cellStyle name="40% - Акцент1 5 5 2" xfId="11028"/>
    <cellStyle name="40% - Акцент1 5 5 2 2" xfId="11029"/>
    <cellStyle name="40% - Акцент1 5 5 2 2 2" xfId="11030"/>
    <cellStyle name="40% - Акцент1 5 5 2 3" xfId="11031"/>
    <cellStyle name="40% - Акцент1 5 5 3" xfId="11032"/>
    <cellStyle name="40% - Акцент1 5 5 3 2" xfId="11033"/>
    <cellStyle name="40% - Акцент1 5 5 3 2 2" xfId="11034"/>
    <cellStyle name="40% - Акцент1 5 5 3 3" xfId="11035"/>
    <cellStyle name="40% - Акцент1 5 5 4" xfId="11036"/>
    <cellStyle name="40% - Акцент1 5 5 4 2" xfId="11037"/>
    <cellStyle name="40% - Акцент1 5 5 5" xfId="11038"/>
    <cellStyle name="40% - Акцент1 5 6" xfId="11039"/>
    <cellStyle name="40% - Акцент1 5 6 2" xfId="11040"/>
    <cellStyle name="40% - Акцент1 5 6 2 2" xfId="11041"/>
    <cellStyle name="40% - Акцент1 5 6 3" xfId="11042"/>
    <cellStyle name="40% - Акцент1 5 7" xfId="11043"/>
    <cellStyle name="40% - Акцент1 5 7 2" xfId="11044"/>
    <cellStyle name="40% - Акцент1 5 7 2 2" xfId="11045"/>
    <cellStyle name="40% - Акцент1 5 7 3" xfId="11046"/>
    <cellStyle name="40% - Акцент1 5 8" xfId="11047"/>
    <cellStyle name="40% - Акцент1 5 8 2" xfId="11048"/>
    <cellStyle name="40% - Акцент1 5 9" xfId="11049"/>
    <cellStyle name="40% - Акцент1 50" xfId="11050"/>
    <cellStyle name="40% - Акцент1 50 2" xfId="11051"/>
    <cellStyle name="40% - Акцент1 50 2 2" xfId="11052"/>
    <cellStyle name="40% - Акцент1 50 2 2 2" xfId="11053"/>
    <cellStyle name="40% - Акцент1 50 2 3" xfId="11054"/>
    <cellStyle name="40% - Акцент1 50 3" xfId="11055"/>
    <cellStyle name="40% - Акцент1 50 3 2" xfId="11056"/>
    <cellStyle name="40% - Акцент1 50 3 2 2" xfId="11057"/>
    <cellStyle name="40% - Акцент1 50 3 3" xfId="11058"/>
    <cellStyle name="40% - Акцент1 50 4" xfId="11059"/>
    <cellStyle name="40% - Акцент1 50 4 2" xfId="11060"/>
    <cellStyle name="40% - Акцент1 50 5" xfId="11061"/>
    <cellStyle name="40% - Акцент1 51" xfId="11062"/>
    <cellStyle name="40% - Акцент1 51 2" xfId="11063"/>
    <cellStyle name="40% - Акцент1 51 2 2" xfId="11064"/>
    <cellStyle name="40% - Акцент1 51 2 2 2" xfId="11065"/>
    <cellStyle name="40% - Акцент1 51 2 3" xfId="11066"/>
    <cellStyle name="40% - Акцент1 51 3" xfId="11067"/>
    <cellStyle name="40% - Акцент1 51 3 2" xfId="11068"/>
    <cellStyle name="40% - Акцент1 51 3 2 2" xfId="11069"/>
    <cellStyle name="40% - Акцент1 51 3 3" xfId="11070"/>
    <cellStyle name="40% - Акцент1 51 4" xfId="11071"/>
    <cellStyle name="40% - Акцент1 51 4 2" xfId="11072"/>
    <cellStyle name="40% - Акцент1 51 5" xfId="11073"/>
    <cellStyle name="40% - Акцент1 52" xfId="11074"/>
    <cellStyle name="40% - Акцент1 52 2" xfId="11075"/>
    <cellStyle name="40% - Акцент1 52 2 2" xfId="11076"/>
    <cellStyle name="40% - Акцент1 52 2 2 2" xfId="11077"/>
    <cellStyle name="40% - Акцент1 52 2 3" xfId="11078"/>
    <cellStyle name="40% - Акцент1 52 3" xfId="11079"/>
    <cellStyle name="40% - Акцент1 52 3 2" xfId="11080"/>
    <cellStyle name="40% - Акцент1 52 3 2 2" xfId="11081"/>
    <cellStyle name="40% - Акцент1 52 3 3" xfId="11082"/>
    <cellStyle name="40% - Акцент1 52 4" xfId="11083"/>
    <cellStyle name="40% - Акцент1 52 4 2" xfId="11084"/>
    <cellStyle name="40% - Акцент1 52 5" xfId="11085"/>
    <cellStyle name="40% - Акцент1 53" xfId="11086"/>
    <cellStyle name="40% - Акцент1 53 2" xfId="11087"/>
    <cellStyle name="40% - Акцент1 53 2 2" xfId="11088"/>
    <cellStyle name="40% - Акцент1 53 2 2 2" xfId="11089"/>
    <cellStyle name="40% - Акцент1 53 2 3" xfId="11090"/>
    <cellStyle name="40% - Акцент1 53 3" xfId="11091"/>
    <cellStyle name="40% - Акцент1 53 3 2" xfId="11092"/>
    <cellStyle name="40% - Акцент1 53 3 2 2" xfId="11093"/>
    <cellStyle name="40% - Акцент1 53 3 3" xfId="11094"/>
    <cellStyle name="40% - Акцент1 53 4" xfId="11095"/>
    <cellStyle name="40% - Акцент1 53 4 2" xfId="11096"/>
    <cellStyle name="40% - Акцент1 53 5" xfId="11097"/>
    <cellStyle name="40% - Акцент1 54" xfId="11098"/>
    <cellStyle name="40% - Акцент1 54 2" xfId="11099"/>
    <cellStyle name="40% - Акцент1 54 2 2" xfId="11100"/>
    <cellStyle name="40% - Акцент1 54 2 2 2" xfId="11101"/>
    <cellStyle name="40% - Акцент1 54 2 3" xfId="11102"/>
    <cellStyle name="40% - Акцент1 54 3" xfId="11103"/>
    <cellStyle name="40% - Акцент1 54 3 2" xfId="11104"/>
    <cellStyle name="40% - Акцент1 54 3 2 2" xfId="11105"/>
    <cellStyle name="40% - Акцент1 54 3 3" xfId="11106"/>
    <cellStyle name="40% - Акцент1 54 4" xfId="11107"/>
    <cellStyle name="40% - Акцент1 54 4 2" xfId="11108"/>
    <cellStyle name="40% - Акцент1 54 5" xfId="11109"/>
    <cellStyle name="40% - Акцент1 55" xfId="11110"/>
    <cellStyle name="40% - Акцент1 55 2" xfId="11111"/>
    <cellStyle name="40% - Акцент1 55 2 2" xfId="11112"/>
    <cellStyle name="40% - Акцент1 55 2 2 2" xfId="11113"/>
    <cellStyle name="40% - Акцент1 55 2 3" xfId="11114"/>
    <cellStyle name="40% - Акцент1 55 3" xfId="11115"/>
    <cellStyle name="40% - Акцент1 55 3 2" xfId="11116"/>
    <cellStyle name="40% - Акцент1 55 3 2 2" xfId="11117"/>
    <cellStyle name="40% - Акцент1 55 3 3" xfId="11118"/>
    <cellStyle name="40% - Акцент1 55 4" xfId="11119"/>
    <cellStyle name="40% - Акцент1 55 4 2" xfId="11120"/>
    <cellStyle name="40% - Акцент1 55 5" xfId="11121"/>
    <cellStyle name="40% - Акцент1 56" xfId="11122"/>
    <cellStyle name="40% - Акцент1 56 2" xfId="11123"/>
    <cellStyle name="40% - Акцент1 56 2 2" xfId="11124"/>
    <cellStyle name="40% - Акцент1 56 2 2 2" xfId="11125"/>
    <cellStyle name="40% - Акцент1 56 2 3" xfId="11126"/>
    <cellStyle name="40% - Акцент1 56 3" xfId="11127"/>
    <cellStyle name="40% - Акцент1 56 3 2" xfId="11128"/>
    <cellStyle name="40% - Акцент1 56 3 2 2" xfId="11129"/>
    <cellStyle name="40% - Акцент1 56 3 3" xfId="11130"/>
    <cellStyle name="40% - Акцент1 56 4" xfId="11131"/>
    <cellStyle name="40% - Акцент1 56 4 2" xfId="11132"/>
    <cellStyle name="40% - Акцент1 56 5" xfId="11133"/>
    <cellStyle name="40% - Акцент1 57" xfId="11134"/>
    <cellStyle name="40% - Акцент1 57 2" xfId="11135"/>
    <cellStyle name="40% - Акцент1 57 2 2" xfId="11136"/>
    <cellStyle name="40% - Акцент1 57 2 2 2" xfId="11137"/>
    <cellStyle name="40% - Акцент1 57 2 3" xfId="11138"/>
    <cellStyle name="40% - Акцент1 57 3" xfId="11139"/>
    <cellStyle name="40% - Акцент1 57 3 2" xfId="11140"/>
    <cellStyle name="40% - Акцент1 57 3 2 2" xfId="11141"/>
    <cellStyle name="40% - Акцент1 57 3 3" xfId="11142"/>
    <cellStyle name="40% - Акцент1 57 4" xfId="11143"/>
    <cellStyle name="40% - Акцент1 57 4 2" xfId="11144"/>
    <cellStyle name="40% - Акцент1 57 5" xfId="11145"/>
    <cellStyle name="40% - Акцент1 58" xfId="11146"/>
    <cellStyle name="40% - Акцент1 58 2" xfId="11147"/>
    <cellStyle name="40% - Акцент1 58 2 2" xfId="11148"/>
    <cellStyle name="40% - Акцент1 58 2 2 2" xfId="11149"/>
    <cellStyle name="40% - Акцент1 58 2 3" xfId="11150"/>
    <cellStyle name="40% - Акцент1 58 3" xfId="11151"/>
    <cellStyle name="40% - Акцент1 58 3 2" xfId="11152"/>
    <cellStyle name="40% - Акцент1 58 3 2 2" xfId="11153"/>
    <cellStyle name="40% - Акцент1 58 3 3" xfId="11154"/>
    <cellStyle name="40% - Акцент1 58 4" xfId="11155"/>
    <cellStyle name="40% - Акцент1 58 4 2" xfId="11156"/>
    <cellStyle name="40% - Акцент1 58 5" xfId="11157"/>
    <cellStyle name="40% - Акцент1 59" xfId="11158"/>
    <cellStyle name="40% - Акцент1 59 2" xfId="11159"/>
    <cellStyle name="40% - Акцент1 59 2 2" xfId="11160"/>
    <cellStyle name="40% - Акцент1 59 2 2 2" xfId="11161"/>
    <cellStyle name="40% - Акцент1 59 2 3" xfId="11162"/>
    <cellStyle name="40% - Акцент1 59 3" xfId="11163"/>
    <cellStyle name="40% - Акцент1 59 3 2" xfId="11164"/>
    <cellStyle name="40% - Акцент1 59 3 2 2" xfId="11165"/>
    <cellStyle name="40% - Акцент1 59 3 3" xfId="11166"/>
    <cellStyle name="40% - Акцент1 59 4" xfId="11167"/>
    <cellStyle name="40% - Акцент1 59 4 2" xfId="11168"/>
    <cellStyle name="40% - Акцент1 59 5" xfId="11169"/>
    <cellStyle name="40% - Акцент1 6" xfId="11170"/>
    <cellStyle name="40% - Акцент1 6 2" xfId="11171"/>
    <cellStyle name="40% - Акцент1 6 2 2" xfId="11172"/>
    <cellStyle name="40% - Акцент1 6 2 2 2" xfId="11173"/>
    <cellStyle name="40% - Акцент1 6 2 2 2 2" xfId="11174"/>
    <cellStyle name="40% - Акцент1 6 2 2 3" xfId="11175"/>
    <cellStyle name="40% - Акцент1 6 2 3" xfId="11176"/>
    <cellStyle name="40% - Акцент1 6 2 3 2" xfId="11177"/>
    <cellStyle name="40% - Акцент1 6 2 3 2 2" xfId="11178"/>
    <cellStyle name="40% - Акцент1 6 2 3 3" xfId="11179"/>
    <cellStyle name="40% - Акцент1 6 2 4" xfId="11180"/>
    <cellStyle name="40% - Акцент1 6 2 4 2" xfId="11181"/>
    <cellStyle name="40% - Акцент1 6 2 5" xfId="11182"/>
    <cellStyle name="40% - Акцент1 6 3" xfId="11183"/>
    <cellStyle name="40% - Акцент1 6 3 2" xfId="11184"/>
    <cellStyle name="40% - Акцент1 6 3 2 2" xfId="11185"/>
    <cellStyle name="40% - Акцент1 6 3 2 2 2" xfId="11186"/>
    <cellStyle name="40% - Акцент1 6 3 2 3" xfId="11187"/>
    <cellStyle name="40% - Акцент1 6 3 3" xfId="11188"/>
    <cellStyle name="40% - Акцент1 6 3 3 2" xfId="11189"/>
    <cellStyle name="40% - Акцент1 6 3 3 2 2" xfId="11190"/>
    <cellStyle name="40% - Акцент1 6 3 3 3" xfId="11191"/>
    <cellStyle name="40% - Акцент1 6 3 4" xfId="11192"/>
    <cellStyle name="40% - Акцент1 6 3 4 2" xfId="11193"/>
    <cellStyle name="40% - Акцент1 6 3 5" xfId="11194"/>
    <cellStyle name="40% - Акцент1 6 4" xfId="11195"/>
    <cellStyle name="40% - Акцент1 6 4 2" xfId="11196"/>
    <cellStyle name="40% - Акцент1 6 4 2 2" xfId="11197"/>
    <cellStyle name="40% - Акцент1 6 4 2 2 2" xfId="11198"/>
    <cellStyle name="40% - Акцент1 6 4 2 3" xfId="11199"/>
    <cellStyle name="40% - Акцент1 6 4 3" xfId="11200"/>
    <cellStyle name="40% - Акцент1 6 4 3 2" xfId="11201"/>
    <cellStyle name="40% - Акцент1 6 4 3 2 2" xfId="11202"/>
    <cellStyle name="40% - Акцент1 6 4 3 3" xfId="11203"/>
    <cellStyle name="40% - Акцент1 6 4 4" xfId="11204"/>
    <cellStyle name="40% - Акцент1 6 4 4 2" xfId="11205"/>
    <cellStyle name="40% - Акцент1 6 4 5" xfId="11206"/>
    <cellStyle name="40% - Акцент1 6 5" xfId="11207"/>
    <cellStyle name="40% - Акцент1 6 5 2" xfId="11208"/>
    <cellStyle name="40% - Акцент1 6 5 2 2" xfId="11209"/>
    <cellStyle name="40% - Акцент1 6 5 2 2 2" xfId="11210"/>
    <cellStyle name="40% - Акцент1 6 5 2 3" xfId="11211"/>
    <cellStyle name="40% - Акцент1 6 5 3" xfId="11212"/>
    <cellStyle name="40% - Акцент1 6 5 3 2" xfId="11213"/>
    <cellStyle name="40% - Акцент1 6 5 3 2 2" xfId="11214"/>
    <cellStyle name="40% - Акцент1 6 5 3 3" xfId="11215"/>
    <cellStyle name="40% - Акцент1 6 5 4" xfId="11216"/>
    <cellStyle name="40% - Акцент1 6 5 4 2" xfId="11217"/>
    <cellStyle name="40% - Акцент1 6 5 5" xfId="11218"/>
    <cellStyle name="40% - Акцент1 6 6" xfId="11219"/>
    <cellStyle name="40% - Акцент1 6 6 2" xfId="11220"/>
    <cellStyle name="40% - Акцент1 6 6 2 2" xfId="11221"/>
    <cellStyle name="40% - Акцент1 6 6 3" xfId="11222"/>
    <cellStyle name="40% - Акцент1 6 7" xfId="11223"/>
    <cellStyle name="40% - Акцент1 6 7 2" xfId="11224"/>
    <cellStyle name="40% - Акцент1 6 7 2 2" xfId="11225"/>
    <cellStyle name="40% - Акцент1 6 7 3" xfId="11226"/>
    <cellStyle name="40% - Акцент1 6 8" xfId="11227"/>
    <cellStyle name="40% - Акцент1 6 8 2" xfId="11228"/>
    <cellStyle name="40% - Акцент1 6 9" xfId="11229"/>
    <cellStyle name="40% - Акцент1 60" xfId="11230"/>
    <cellStyle name="40% - Акцент1 60 2" xfId="11231"/>
    <cellStyle name="40% - Акцент1 60 2 2" xfId="11232"/>
    <cellStyle name="40% - Акцент1 60 2 2 2" xfId="11233"/>
    <cellStyle name="40% - Акцент1 60 2 3" xfId="11234"/>
    <cellStyle name="40% - Акцент1 60 3" xfId="11235"/>
    <cellStyle name="40% - Акцент1 60 3 2" xfId="11236"/>
    <cellStyle name="40% - Акцент1 60 3 2 2" xfId="11237"/>
    <cellStyle name="40% - Акцент1 60 3 3" xfId="11238"/>
    <cellStyle name="40% - Акцент1 60 4" xfId="11239"/>
    <cellStyle name="40% - Акцент1 60 4 2" xfId="11240"/>
    <cellStyle name="40% - Акцент1 60 5" xfId="11241"/>
    <cellStyle name="40% - Акцент1 61" xfId="11242"/>
    <cellStyle name="40% - Акцент1 61 2" xfId="11243"/>
    <cellStyle name="40% - Акцент1 61 2 2" xfId="11244"/>
    <cellStyle name="40% - Акцент1 61 2 2 2" xfId="11245"/>
    <cellStyle name="40% - Акцент1 61 2 3" xfId="11246"/>
    <cellStyle name="40% - Акцент1 61 3" xfId="11247"/>
    <cellStyle name="40% - Акцент1 61 3 2" xfId="11248"/>
    <cellStyle name="40% - Акцент1 61 3 2 2" xfId="11249"/>
    <cellStyle name="40% - Акцент1 61 3 3" xfId="11250"/>
    <cellStyle name="40% - Акцент1 61 4" xfId="11251"/>
    <cellStyle name="40% - Акцент1 61 4 2" xfId="11252"/>
    <cellStyle name="40% - Акцент1 61 5" xfId="11253"/>
    <cellStyle name="40% - Акцент1 62" xfId="11254"/>
    <cellStyle name="40% - Акцент1 62 2" xfId="11255"/>
    <cellStyle name="40% - Акцент1 62 2 2" xfId="11256"/>
    <cellStyle name="40% - Акцент1 62 2 2 2" xfId="11257"/>
    <cellStyle name="40% - Акцент1 62 2 3" xfId="11258"/>
    <cellStyle name="40% - Акцент1 62 3" xfId="11259"/>
    <cellStyle name="40% - Акцент1 62 3 2" xfId="11260"/>
    <cellStyle name="40% - Акцент1 62 3 2 2" xfId="11261"/>
    <cellStyle name="40% - Акцент1 62 3 3" xfId="11262"/>
    <cellStyle name="40% - Акцент1 62 4" xfId="11263"/>
    <cellStyle name="40% - Акцент1 62 4 2" xfId="11264"/>
    <cellStyle name="40% - Акцент1 62 5" xfId="11265"/>
    <cellStyle name="40% - Акцент1 63" xfId="11266"/>
    <cellStyle name="40% - Акцент1 63 2" xfId="11267"/>
    <cellStyle name="40% - Акцент1 63 2 2" xfId="11268"/>
    <cellStyle name="40% - Акцент1 63 2 2 2" xfId="11269"/>
    <cellStyle name="40% - Акцент1 63 2 3" xfId="11270"/>
    <cellStyle name="40% - Акцент1 63 3" xfId="11271"/>
    <cellStyle name="40% - Акцент1 63 3 2" xfId="11272"/>
    <cellStyle name="40% - Акцент1 63 3 2 2" xfId="11273"/>
    <cellStyle name="40% - Акцент1 63 3 3" xfId="11274"/>
    <cellStyle name="40% - Акцент1 63 4" xfId="11275"/>
    <cellStyle name="40% - Акцент1 63 4 2" xfId="11276"/>
    <cellStyle name="40% - Акцент1 63 5" xfId="11277"/>
    <cellStyle name="40% - Акцент1 64" xfId="11278"/>
    <cellStyle name="40% - Акцент1 64 2" xfId="11279"/>
    <cellStyle name="40% - Акцент1 64 2 2" xfId="11280"/>
    <cellStyle name="40% - Акцент1 64 2 2 2" xfId="11281"/>
    <cellStyle name="40% - Акцент1 64 2 3" xfId="11282"/>
    <cellStyle name="40% - Акцент1 64 3" xfId="11283"/>
    <cellStyle name="40% - Акцент1 64 3 2" xfId="11284"/>
    <cellStyle name="40% - Акцент1 64 3 2 2" xfId="11285"/>
    <cellStyle name="40% - Акцент1 64 3 3" xfId="11286"/>
    <cellStyle name="40% - Акцент1 64 4" xfId="11287"/>
    <cellStyle name="40% - Акцент1 64 4 2" xfId="11288"/>
    <cellStyle name="40% - Акцент1 64 5" xfId="11289"/>
    <cellStyle name="40% - Акцент1 65" xfId="11290"/>
    <cellStyle name="40% - Акцент1 65 2" xfId="11291"/>
    <cellStyle name="40% - Акцент1 65 2 2" xfId="11292"/>
    <cellStyle name="40% - Акцент1 65 2 2 2" xfId="11293"/>
    <cellStyle name="40% - Акцент1 65 2 3" xfId="11294"/>
    <cellStyle name="40% - Акцент1 65 3" xfId="11295"/>
    <cellStyle name="40% - Акцент1 65 3 2" xfId="11296"/>
    <cellStyle name="40% - Акцент1 65 3 2 2" xfId="11297"/>
    <cellStyle name="40% - Акцент1 65 3 3" xfId="11298"/>
    <cellStyle name="40% - Акцент1 65 4" xfId="11299"/>
    <cellStyle name="40% - Акцент1 65 4 2" xfId="11300"/>
    <cellStyle name="40% - Акцент1 65 5" xfId="11301"/>
    <cellStyle name="40% - Акцент1 66" xfId="11302"/>
    <cellStyle name="40% - Акцент1 66 2" xfId="11303"/>
    <cellStyle name="40% - Акцент1 66 2 2" xfId="11304"/>
    <cellStyle name="40% - Акцент1 66 2 2 2" xfId="11305"/>
    <cellStyle name="40% - Акцент1 66 2 3" xfId="11306"/>
    <cellStyle name="40% - Акцент1 66 3" xfId="11307"/>
    <cellStyle name="40% - Акцент1 66 3 2" xfId="11308"/>
    <cellStyle name="40% - Акцент1 66 3 2 2" xfId="11309"/>
    <cellStyle name="40% - Акцент1 66 3 3" xfId="11310"/>
    <cellStyle name="40% - Акцент1 66 4" xfId="11311"/>
    <cellStyle name="40% - Акцент1 66 4 2" xfId="11312"/>
    <cellStyle name="40% - Акцент1 66 5" xfId="11313"/>
    <cellStyle name="40% - Акцент1 67" xfId="11314"/>
    <cellStyle name="40% - Акцент1 67 2" xfId="11315"/>
    <cellStyle name="40% - Акцент1 67 2 2" xfId="11316"/>
    <cellStyle name="40% - Акцент1 67 2 2 2" xfId="11317"/>
    <cellStyle name="40% - Акцент1 67 2 3" xfId="11318"/>
    <cellStyle name="40% - Акцент1 67 3" xfId="11319"/>
    <cellStyle name="40% - Акцент1 67 3 2" xfId="11320"/>
    <cellStyle name="40% - Акцент1 67 3 2 2" xfId="11321"/>
    <cellStyle name="40% - Акцент1 67 3 3" xfId="11322"/>
    <cellStyle name="40% - Акцент1 67 4" xfId="11323"/>
    <cellStyle name="40% - Акцент1 67 4 2" xfId="11324"/>
    <cellStyle name="40% - Акцент1 67 5" xfId="11325"/>
    <cellStyle name="40% - Акцент1 68" xfId="11326"/>
    <cellStyle name="40% - Акцент1 68 2" xfId="11327"/>
    <cellStyle name="40% - Акцент1 68 2 2" xfId="11328"/>
    <cellStyle name="40% - Акцент1 68 2 2 2" xfId="11329"/>
    <cellStyle name="40% - Акцент1 68 2 3" xfId="11330"/>
    <cellStyle name="40% - Акцент1 68 3" xfId="11331"/>
    <cellStyle name="40% - Акцент1 68 3 2" xfId="11332"/>
    <cellStyle name="40% - Акцент1 68 3 2 2" xfId="11333"/>
    <cellStyle name="40% - Акцент1 68 3 3" xfId="11334"/>
    <cellStyle name="40% - Акцент1 68 4" xfId="11335"/>
    <cellStyle name="40% - Акцент1 68 4 2" xfId="11336"/>
    <cellStyle name="40% - Акцент1 68 5" xfId="11337"/>
    <cellStyle name="40% - Акцент1 69" xfId="11338"/>
    <cellStyle name="40% - Акцент1 69 2" xfId="11339"/>
    <cellStyle name="40% - Акцент1 69 2 2" xfId="11340"/>
    <cellStyle name="40% - Акцент1 69 2 2 2" xfId="11341"/>
    <cellStyle name="40% - Акцент1 69 2 3" xfId="11342"/>
    <cellStyle name="40% - Акцент1 69 3" xfId="11343"/>
    <cellStyle name="40% - Акцент1 69 3 2" xfId="11344"/>
    <cellStyle name="40% - Акцент1 69 3 2 2" xfId="11345"/>
    <cellStyle name="40% - Акцент1 69 3 3" xfId="11346"/>
    <cellStyle name="40% - Акцент1 69 4" xfId="11347"/>
    <cellStyle name="40% - Акцент1 69 4 2" xfId="11348"/>
    <cellStyle name="40% - Акцент1 69 5" xfId="11349"/>
    <cellStyle name="40% - Акцент1 7" xfId="11350"/>
    <cellStyle name="40% - Акцент1 7 2" xfId="11351"/>
    <cellStyle name="40% - Акцент1 7 2 2" xfId="11352"/>
    <cellStyle name="40% - Акцент1 7 2 2 2" xfId="11353"/>
    <cellStyle name="40% - Акцент1 7 2 2 2 2" xfId="11354"/>
    <cellStyle name="40% - Акцент1 7 2 2 3" xfId="11355"/>
    <cellStyle name="40% - Акцент1 7 2 3" xfId="11356"/>
    <cellStyle name="40% - Акцент1 7 2 3 2" xfId="11357"/>
    <cellStyle name="40% - Акцент1 7 2 3 2 2" xfId="11358"/>
    <cellStyle name="40% - Акцент1 7 2 3 3" xfId="11359"/>
    <cellStyle name="40% - Акцент1 7 2 4" xfId="11360"/>
    <cellStyle name="40% - Акцент1 7 2 4 2" xfId="11361"/>
    <cellStyle name="40% - Акцент1 7 2 5" xfId="11362"/>
    <cellStyle name="40% - Акцент1 7 3" xfId="11363"/>
    <cellStyle name="40% - Акцент1 7 3 2" xfId="11364"/>
    <cellStyle name="40% - Акцент1 7 3 2 2" xfId="11365"/>
    <cellStyle name="40% - Акцент1 7 3 2 2 2" xfId="11366"/>
    <cellStyle name="40% - Акцент1 7 3 2 3" xfId="11367"/>
    <cellStyle name="40% - Акцент1 7 3 3" xfId="11368"/>
    <cellStyle name="40% - Акцент1 7 3 3 2" xfId="11369"/>
    <cellStyle name="40% - Акцент1 7 3 3 2 2" xfId="11370"/>
    <cellStyle name="40% - Акцент1 7 3 3 3" xfId="11371"/>
    <cellStyle name="40% - Акцент1 7 3 4" xfId="11372"/>
    <cellStyle name="40% - Акцент1 7 3 4 2" xfId="11373"/>
    <cellStyle name="40% - Акцент1 7 3 5" xfId="11374"/>
    <cellStyle name="40% - Акцент1 7 4" xfId="11375"/>
    <cellStyle name="40% - Акцент1 7 4 2" xfId="11376"/>
    <cellStyle name="40% - Акцент1 7 4 2 2" xfId="11377"/>
    <cellStyle name="40% - Акцент1 7 4 2 2 2" xfId="11378"/>
    <cellStyle name="40% - Акцент1 7 4 2 3" xfId="11379"/>
    <cellStyle name="40% - Акцент1 7 4 3" xfId="11380"/>
    <cellStyle name="40% - Акцент1 7 4 3 2" xfId="11381"/>
    <cellStyle name="40% - Акцент1 7 4 3 2 2" xfId="11382"/>
    <cellStyle name="40% - Акцент1 7 4 3 3" xfId="11383"/>
    <cellStyle name="40% - Акцент1 7 4 4" xfId="11384"/>
    <cellStyle name="40% - Акцент1 7 4 4 2" xfId="11385"/>
    <cellStyle name="40% - Акцент1 7 4 5" xfId="11386"/>
    <cellStyle name="40% - Акцент1 7 5" xfId="11387"/>
    <cellStyle name="40% - Акцент1 7 5 2" xfId="11388"/>
    <cellStyle name="40% - Акцент1 7 5 2 2" xfId="11389"/>
    <cellStyle name="40% - Акцент1 7 5 2 2 2" xfId="11390"/>
    <cellStyle name="40% - Акцент1 7 5 2 3" xfId="11391"/>
    <cellStyle name="40% - Акцент1 7 5 3" xfId="11392"/>
    <cellStyle name="40% - Акцент1 7 5 3 2" xfId="11393"/>
    <cellStyle name="40% - Акцент1 7 5 3 2 2" xfId="11394"/>
    <cellStyle name="40% - Акцент1 7 5 3 3" xfId="11395"/>
    <cellStyle name="40% - Акцент1 7 5 4" xfId="11396"/>
    <cellStyle name="40% - Акцент1 7 5 4 2" xfId="11397"/>
    <cellStyle name="40% - Акцент1 7 5 5" xfId="11398"/>
    <cellStyle name="40% - Акцент1 7 6" xfId="11399"/>
    <cellStyle name="40% - Акцент1 7 6 2" xfId="11400"/>
    <cellStyle name="40% - Акцент1 7 6 2 2" xfId="11401"/>
    <cellStyle name="40% - Акцент1 7 6 3" xfId="11402"/>
    <cellStyle name="40% - Акцент1 7 7" xfId="11403"/>
    <cellStyle name="40% - Акцент1 7 7 2" xfId="11404"/>
    <cellStyle name="40% - Акцент1 7 7 2 2" xfId="11405"/>
    <cellStyle name="40% - Акцент1 7 7 3" xfId="11406"/>
    <cellStyle name="40% - Акцент1 7 8" xfId="11407"/>
    <cellStyle name="40% - Акцент1 7 8 2" xfId="11408"/>
    <cellStyle name="40% - Акцент1 7 9" xfId="11409"/>
    <cellStyle name="40% - Акцент1 70" xfId="11410"/>
    <cellStyle name="40% - Акцент1 70 2" xfId="11411"/>
    <cellStyle name="40% - Акцент1 70 2 2" xfId="11412"/>
    <cellStyle name="40% - Акцент1 70 2 2 2" xfId="11413"/>
    <cellStyle name="40% - Акцент1 70 2 3" xfId="11414"/>
    <cellStyle name="40% - Акцент1 70 3" xfId="11415"/>
    <cellStyle name="40% - Акцент1 70 3 2" xfId="11416"/>
    <cellStyle name="40% - Акцент1 70 3 2 2" xfId="11417"/>
    <cellStyle name="40% - Акцент1 70 3 3" xfId="11418"/>
    <cellStyle name="40% - Акцент1 70 4" xfId="11419"/>
    <cellStyle name="40% - Акцент1 70 4 2" xfId="11420"/>
    <cellStyle name="40% - Акцент1 70 5" xfId="11421"/>
    <cellStyle name="40% - Акцент1 71" xfId="11422"/>
    <cellStyle name="40% - Акцент1 71 2" xfId="11423"/>
    <cellStyle name="40% - Акцент1 71 2 2" xfId="11424"/>
    <cellStyle name="40% - Акцент1 71 2 2 2" xfId="11425"/>
    <cellStyle name="40% - Акцент1 71 2 3" xfId="11426"/>
    <cellStyle name="40% - Акцент1 71 3" xfId="11427"/>
    <cellStyle name="40% - Акцент1 71 3 2" xfId="11428"/>
    <cellStyle name="40% - Акцент1 71 3 2 2" xfId="11429"/>
    <cellStyle name="40% - Акцент1 71 3 3" xfId="11430"/>
    <cellStyle name="40% - Акцент1 71 4" xfId="11431"/>
    <cellStyle name="40% - Акцент1 71 4 2" xfId="11432"/>
    <cellStyle name="40% - Акцент1 71 5" xfId="11433"/>
    <cellStyle name="40% - Акцент1 72" xfId="11434"/>
    <cellStyle name="40% - Акцент1 72 2" xfId="11435"/>
    <cellStyle name="40% - Акцент1 72 2 2" xfId="11436"/>
    <cellStyle name="40% - Акцент1 72 2 2 2" xfId="11437"/>
    <cellStyle name="40% - Акцент1 72 2 3" xfId="11438"/>
    <cellStyle name="40% - Акцент1 72 3" xfId="11439"/>
    <cellStyle name="40% - Акцент1 72 3 2" xfId="11440"/>
    <cellStyle name="40% - Акцент1 72 3 2 2" xfId="11441"/>
    <cellStyle name="40% - Акцент1 72 3 3" xfId="11442"/>
    <cellStyle name="40% - Акцент1 72 4" xfId="11443"/>
    <cellStyle name="40% - Акцент1 72 4 2" xfId="11444"/>
    <cellStyle name="40% - Акцент1 72 5" xfId="11445"/>
    <cellStyle name="40% - Акцент1 73" xfId="11446"/>
    <cellStyle name="40% - Акцент1 73 2" xfId="11447"/>
    <cellStyle name="40% - Акцент1 73 2 2" xfId="11448"/>
    <cellStyle name="40% - Акцент1 73 2 2 2" xfId="11449"/>
    <cellStyle name="40% - Акцент1 73 2 3" xfId="11450"/>
    <cellStyle name="40% - Акцент1 73 3" xfId="11451"/>
    <cellStyle name="40% - Акцент1 73 3 2" xfId="11452"/>
    <cellStyle name="40% - Акцент1 73 3 2 2" xfId="11453"/>
    <cellStyle name="40% - Акцент1 73 3 3" xfId="11454"/>
    <cellStyle name="40% - Акцент1 73 4" xfId="11455"/>
    <cellStyle name="40% - Акцент1 73 4 2" xfId="11456"/>
    <cellStyle name="40% - Акцент1 73 5" xfId="11457"/>
    <cellStyle name="40% - Акцент1 74" xfId="11458"/>
    <cellStyle name="40% - Акцент1 74 2" xfId="11459"/>
    <cellStyle name="40% - Акцент1 74 2 2" xfId="11460"/>
    <cellStyle name="40% - Акцент1 74 2 2 2" xfId="11461"/>
    <cellStyle name="40% - Акцент1 74 2 3" xfId="11462"/>
    <cellStyle name="40% - Акцент1 74 3" xfId="11463"/>
    <cellStyle name="40% - Акцент1 74 3 2" xfId="11464"/>
    <cellStyle name="40% - Акцент1 74 3 2 2" xfId="11465"/>
    <cellStyle name="40% - Акцент1 74 3 3" xfId="11466"/>
    <cellStyle name="40% - Акцент1 74 4" xfId="11467"/>
    <cellStyle name="40% - Акцент1 74 4 2" xfId="11468"/>
    <cellStyle name="40% - Акцент1 74 5" xfId="11469"/>
    <cellStyle name="40% - Акцент1 75" xfId="11470"/>
    <cellStyle name="40% - Акцент1 75 2" xfId="11471"/>
    <cellStyle name="40% - Акцент1 75 2 2" xfId="11472"/>
    <cellStyle name="40% - Акцент1 75 2 2 2" xfId="11473"/>
    <cellStyle name="40% - Акцент1 75 2 3" xfId="11474"/>
    <cellStyle name="40% - Акцент1 75 3" xfId="11475"/>
    <cellStyle name="40% - Акцент1 75 3 2" xfId="11476"/>
    <cellStyle name="40% - Акцент1 75 3 2 2" xfId="11477"/>
    <cellStyle name="40% - Акцент1 75 3 3" xfId="11478"/>
    <cellStyle name="40% - Акцент1 75 4" xfId="11479"/>
    <cellStyle name="40% - Акцент1 75 4 2" xfId="11480"/>
    <cellStyle name="40% - Акцент1 75 5" xfId="11481"/>
    <cellStyle name="40% - Акцент1 76" xfId="11482"/>
    <cellStyle name="40% - Акцент1 76 2" xfId="11483"/>
    <cellStyle name="40% - Акцент1 76 2 2" xfId="11484"/>
    <cellStyle name="40% - Акцент1 76 2 2 2" xfId="11485"/>
    <cellStyle name="40% - Акцент1 76 2 3" xfId="11486"/>
    <cellStyle name="40% - Акцент1 76 3" xfId="11487"/>
    <cellStyle name="40% - Акцент1 76 3 2" xfId="11488"/>
    <cellStyle name="40% - Акцент1 76 3 2 2" xfId="11489"/>
    <cellStyle name="40% - Акцент1 76 3 3" xfId="11490"/>
    <cellStyle name="40% - Акцент1 76 4" xfId="11491"/>
    <cellStyle name="40% - Акцент1 76 4 2" xfId="11492"/>
    <cellStyle name="40% - Акцент1 76 5" xfId="11493"/>
    <cellStyle name="40% - Акцент1 77" xfId="11494"/>
    <cellStyle name="40% - Акцент1 77 2" xfId="11495"/>
    <cellStyle name="40% - Акцент1 77 2 2" xfId="11496"/>
    <cellStyle name="40% - Акцент1 77 2 2 2" xfId="11497"/>
    <cellStyle name="40% - Акцент1 77 2 3" xfId="11498"/>
    <cellStyle name="40% - Акцент1 77 3" xfId="11499"/>
    <cellStyle name="40% - Акцент1 77 3 2" xfId="11500"/>
    <cellStyle name="40% - Акцент1 77 3 2 2" xfId="11501"/>
    <cellStyle name="40% - Акцент1 77 3 3" xfId="11502"/>
    <cellStyle name="40% - Акцент1 77 4" xfId="11503"/>
    <cellStyle name="40% - Акцент1 77 4 2" xfId="11504"/>
    <cellStyle name="40% - Акцент1 77 5" xfId="11505"/>
    <cellStyle name="40% - Акцент1 78" xfId="11506"/>
    <cellStyle name="40% - Акцент1 78 2" xfId="11507"/>
    <cellStyle name="40% - Акцент1 78 2 2" xfId="11508"/>
    <cellStyle name="40% - Акцент1 78 2 2 2" xfId="11509"/>
    <cellStyle name="40% - Акцент1 78 2 3" xfId="11510"/>
    <cellStyle name="40% - Акцент1 78 3" xfId="11511"/>
    <cellStyle name="40% - Акцент1 78 3 2" xfId="11512"/>
    <cellStyle name="40% - Акцент1 78 3 2 2" xfId="11513"/>
    <cellStyle name="40% - Акцент1 78 3 3" xfId="11514"/>
    <cellStyle name="40% - Акцент1 78 4" xfId="11515"/>
    <cellStyle name="40% - Акцент1 78 4 2" xfId="11516"/>
    <cellStyle name="40% - Акцент1 78 5" xfId="11517"/>
    <cellStyle name="40% - Акцент1 79" xfId="11518"/>
    <cellStyle name="40% - Акцент1 79 2" xfId="11519"/>
    <cellStyle name="40% - Акцент1 79 2 2" xfId="11520"/>
    <cellStyle name="40% - Акцент1 79 2 2 2" xfId="11521"/>
    <cellStyle name="40% - Акцент1 79 2 3" xfId="11522"/>
    <cellStyle name="40% - Акцент1 79 3" xfId="11523"/>
    <cellStyle name="40% - Акцент1 79 3 2" xfId="11524"/>
    <cellStyle name="40% - Акцент1 79 3 2 2" xfId="11525"/>
    <cellStyle name="40% - Акцент1 79 3 3" xfId="11526"/>
    <cellStyle name="40% - Акцент1 79 4" xfId="11527"/>
    <cellStyle name="40% - Акцент1 79 4 2" xfId="11528"/>
    <cellStyle name="40% - Акцент1 79 5" xfId="11529"/>
    <cellStyle name="40% - Акцент1 8" xfId="11530"/>
    <cellStyle name="40% - Акцент1 8 2" xfId="11531"/>
    <cellStyle name="40% - Акцент1 8 2 2" xfId="11532"/>
    <cellStyle name="40% - Акцент1 8 2 2 2" xfId="11533"/>
    <cellStyle name="40% - Акцент1 8 2 2 2 2" xfId="11534"/>
    <cellStyle name="40% - Акцент1 8 2 2 3" xfId="11535"/>
    <cellStyle name="40% - Акцент1 8 2 3" xfId="11536"/>
    <cellStyle name="40% - Акцент1 8 2 3 2" xfId="11537"/>
    <cellStyle name="40% - Акцент1 8 2 3 2 2" xfId="11538"/>
    <cellStyle name="40% - Акцент1 8 2 3 3" xfId="11539"/>
    <cellStyle name="40% - Акцент1 8 2 4" xfId="11540"/>
    <cellStyle name="40% - Акцент1 8 2 4 2" xfId="11541"/>
    <cellStyle name="40% - Акцент1 8 2 5" xfId="11542"/>
    <cellStyle name="40% - Акцент1 8 3" xfId="11543"/>
    <cellStyle name="40% - Акцент1 8 3 2" xfId="11544"/>
    <cellStyle name="40% - Акцент1 8 3 2 2" xfId="11545"/>
    <cellStyle name="40% - Акцент1 8 3 2 2 2" xfId="11546"/>
    <cellStyle name="40% - Акцент1 8 3 2 3" xfId="11547"/>
    <cellStyle name="40% - Акцент1 8 3 3" xfId="11548"/>
    <cellStyle name="40% - Акцент1 8 3 3 2" xfId="11549"/>
    <cellStyle name="40% - Акцент1 8 3 3 2 2" xfId="11550"/>
    <cellStyle name="40% - Акцент1 8 3 3 3" xfId="11551"/>
    <cellStyle name="40% - Акцент1 8 3 4" xfId="11552"/>
    <cellStyle name="40% - Акцент1 8 3 4 2" xfId="11553"/>
    <cellStyle name="40% - Акцент1 8 3 5" xfId="11554"/>
    <cellStyle name="40% - Акцент1 8 4" xfId="11555"/>
    <cellStyle name="40% - Акцент1 8 4 2" xfId="11556"/>
    <cellStyle name="40% - Акцент1 8 4 2 2" xfId="11557"/>
    <cellStyle name="40% - Акцент1 8 4 2 2 2" xfId="11558"/>
    <cellStyle name="40% - Акцент1 8 4 2 3" xfId="11559"/>
    <cellStyle name="40% - Акцент1 8 4 3" xfId="11560"/>
    <cellStyle name="40% - Акцент1 8 4 3 2" xfId="11561"/>
    <cellStyle name="40% - Акцент1 8 4 3 2 2" xfId="11562"/>
    <cellStyle name="40% - Акцент1 8 4 3 3" xfId="11563"/>
    <cellStyle name="40% - Акцент1 8 4 4" xfId="11564"/>
    <cellStyle name="40% - Акцент1 8 4 4 2" xfId="11565"/>
    <cellStyle name="40% - Акцент1 8 4 5" xfId="11566"/>
    <cellStyle name="40% - Акцент1 8 5" xfId="11567"/>
    <cellStyle name="40% - Акцент1 8 5 2" xfId="11568"/>
    <cellStyle name="40% - Акцент1 8 5 2 2" xfId="11569"/>
    <cellStyle name="40% - Акцент1 8 5 2 2 2" xfId="11570"/>
    <cellStyle name="40% - Акцент1 8 5 2 3" xfId="11571"/>
    <cellStyle name="40% - Акцент1 8 5 3" xfId="11572"/>
    <cellStyle name="40% - Акцент1 8 5 3 2" xfId="11573"/>
    <cellStyle name="40% - Акцент1 8 5 3 2 2" xfId="11574"/>
    <cellStyle name="40% - Акцент1 8 5 3 3" xfId="11575"/>
    <cellStyle name="40% - Акцент1 8 5 4" xfId="11576"/>
    <cellStyle name="40% - Акцент1 8 5 4 2" xfId="11577"/>
    <cellStyle name="40% - Акцент1 8 5 5" xfId="11578"/>
    <cellStyle name="40% - Акцент1 8 6" xfId="11579"/>
    <cellStyle name="40% - Акцент1 8 6 2" xfId="11580"/>
    <cellStyle name="40% - Акцент1 8 6 2 2" xfId="11581"/>
    <cellStyle name="40% - Акцент1 8 6 3" xfId="11582"/>
    <cellStyle name="40% - Акцент1 8 7" xfId="11583"/>
    <cellStyle name="40% - Акцент1 8 7 2" xfId="11584"/>
    <cellStyle name="40% - Акцент1 8 7 2 2" xfId="11585"/>
    <cellStyle name="40% - Акцент1 8 7 3" xfId="11586"/>
    <cellStyle name="40% - Акцент1 8 8" xfId="11587"/>
    <cellStyle name="40% - Акцент1 8 8 2" xfId="11588"/>
    <cellStyle name="40% - Акцент1 8 9" xfId="11589"/>
    <cellStyle name="40% - Акцент1 80" xfId="11590"/>
    <cellStyle name="40% - Акцент1 80 2" xfId="11591"/>
    <cellStyle name="40% - Акцент1 80 2 2" xfId="11592"/>
    <cellStyle name="40% - Акцент1 80 2 2 2" xfId="11593"/>
    <cellStyle name="40% - Акцент1 80 2 3" xfId="11594"/>
    <cellStyle name="40% - Акцент1 80 3" xfId="11595"/>
    <cellStyle name="40% - Акцент1 80 3 2" xfId="11596"/>
    <cellStyle name="40% - Акцент1 80 3 2 2" xfId="11597"/>
    <cellStyle name="40% - Акцент1 80 3 3" xfId="11598"/>
    <cellStyle name="40% - Акцент1 80 4" xfId="11599"/>
    <cellStyle name="40% - Акцент1 80 4 2" xfId="11600"/>
    <cellStyle name="40% - Акцент1 80 5" xfId="11601"/>
    <cellStyle name="40% - Акцент1 81" xfId="11602"/>
    <cellStyle name="40% - Акцент1 81 2" xfId="11603"/>
    <cellStyle name="40% - Акцент1 81 2 2" xfId="11604"/>
    <cellStyle name="40% - Акцент1 81 2 2 2" xfId="11605"/>
    <cellStyle name="40% - Акцент1 81 2 3" xfId="11606"/>
    <cellStyle name="40% - Акцент1 81 3" xfId="11607"/>
    <cellStyle name="40% - Акцент1 81 3 2" xfId="11608"/>
    <cellStyle name="40% - Акцент1 81 3 2 2" xfId="11609"/>
    <cellStyle name="40% - Акцент1 81 3 3" xfId="11610"/>
    <cellStyle name="40% - Акцент1 81 4" xfId="11611"/>
    <cellStyle name="40% - Акцент1 81 4 2" xfId="11612"/>
    <cellStyle name="40% - Акцент1 81 5" xfId="11613"/>
    <cellStyle name="40% - Акцент1 82" xfId="11614"/>
    <cellStyle name="40% - Акцент1 82 2" xfId="11615"/>
    <cellStyle name="40% - Акцент1 82 2 2" xfId="11616"/>
    <cellStyle name="40% - Акцент1 82 2 2 2" xfId="11617"/>
    <cellStyle name="40% - Акцент1 82 2 3" xfId="11618"/>
    <cellStyle name="40% - Акцент1 82 3" xfId="11619"/>
    <cellStyle name="40% - Акцент1 82 3 2" xfId="11620"/>
    <cellStyle name="40% - Акцент1 82 3 2 2" xfId="11621"/>
    <cellStyle name="40% - Акцент1 82 3 3" xfId="11622"/>
    <cellStyle name="40% - Акцент1 82 4" xfId="11623"/>
    <cellStyle name="40% - Акцент1 82 4 2" xfId="11624"/>
    <cellStyle name="40% - Акцент1 82 5" xfId="11625"/>
    <cellStyle name="40% - Акцент1 83" xfId="11626"/>
    <cellStyle name="40% - Акцент1 83 2" xfId="11627"/>
    <cellStyle name="40% - Акцент1 83 2 2" xfId="11628"/>
    <cellStyle name="40% - Акцент1 83 2 2 2" xfId="11629"/>
    <cellStyle name="40% - Акцент1 83 2 3" xfId="11630"/>
    <cellStyle name="40% - Акцент1 83 3" xfId="11631"/>
    <cellStyle name="40% - Акцент1 83 3 2" xfId="11632"/>
    <cellStyle name="40% - Акцент1 83 3 2 2" xfId="11633"/>
    <cellStyle name="40% - Акцент1 83 3 3" xfId="11634"/>
    <cellStyle name="40% - Акцент1 83 4" xfId="11635"/>
    <cellStyle name="40% - Акцент1 83 4 2" xfId="11636"/>
    <cellStyle name="40% - Акцент1 83 5" xfId="11637"/>
    <cellStyle name="40% - Акцент1 84" xfId="11638"/>
    <cellStyle name="40% - Акцент1 84 2" xfId="11639"/>
    <cellStyle name="40% - Акцент1 84 2 2" xfId="11640"/>
    <cellStyle name="40% - Акцент1 84 2 2 2" xfId="11641"/>
    <cellStyle name="40% - Акцент1 84 2 3" xfId="11642"/>
    <cellStyle name="40% - Акцент1 84 3" xfId="11643"/>
    <cellStyle name="40% - Акцент1 84 3 2" xfId="11644"/>
    <cellStyle name="40% - Акцент1 84 3 2 2" xfId="11645"/>
    <cellStyle name="40% - Акцент1 84 3 3" xfId="11646"/>
    <cellStyle name="40% - Акцент1 84 4" xfId="11647"/>
    <cellStyle name="40% - Акцент1 84 4 2" xfId="11648"/>
    <cellStyle name="40% - Акцент1 84 5" xfId="11649"/>
    <cellStyle name="40% - Акцент1 85" xfId="11650"/>
    <cellStyle name="40% - Акцент1 85 2" xfId="11651"/>
    <cellStyle name="40% - Акцент1 85 2 2" xfId="11652"/>
    <cellStyle name="40% - Акцент1 85 2 2 2" xfId="11653"/>
    <cellStyle name="40% - Акцент1 85 2 3" xfId="11654"/>
    <cellStyle name="40% - Акцент1 85 3" xfId="11655"/>
    <cellStyle name="40% - Акцент1 85 3 2" xfId="11656"/>
    <cellStyle name="40% - Акцент1 85 3 2 2" xfId="11657"/>
    <cellStyle name="40% - Акцент1 85 3 3" xfId="11658"/>
    <cellStyle name="40% - Акцент1 85 4" xfId="11659"/>
    <cellStyle name="40% - Акцент1 85 4 2" xfId="11660"/>
    <cellStyle name="40% - Акцент1 85 5" xfId="11661"/>
    <cellStyle name="40% - Акцент1 86" xfId="11662"/>
    <cellStyle name="40% - Акцент1 86 2" xfId="11663"/>
    <cellStyle name="40% - Акцент1 86 2 2" xfId="11664"/>
    <cellStyle name="40% - Акцент1 86 2 2 2" xfId="11665"/>
    <cellStyle name="40% - Акцент1 86 2 3" xfId="11666"/>
    <cellStyle name="40% - Акцент1 86 3" xfId="11667"/>
    <cellStyle name="40% - Акцент1 86 3 2" xfId="11668"/>
    <cellStyle name="40% - Акцент1 86 3 2 2" xfId="11669"/>
    <cellStyle name="40% - Акцент1 86 3 3" xfId="11670"/>
    <cellStyle name="40% - Акцент1 86 4" xfId="11671"/>
    <cellStyle name="40% - Акцент1 86 4 2" xfId="11672"/>
    <cellStyle name="40% - Акцент1 86 5" xfId="11673"/>
    <cellStyle name="40% - Акцент1 87" xfId="11674"/>
    <cellStyle name="40% - Акцент1 87 2" xfId="11675"/>
    <cellStyle name="40% - Акцент1 87 2 2" xfId="11676"/>
    <cellStyle name="40% - Акцент1 87 2 2 2" xfId="11677"/>
    <cellStyle name="40% - Акцент1 87 2 3" xfId="11678"/>
    <cellStyle name="40% - Акцент1 87 3" xfId="11679"/>
    <cellStyle name="40% - Акцент1 87 3 2" xfId="11680"/>
    <cellStyle name="40% - Акцент1 87 3 2 2" xfId="11681"/>
    <cellStyle name="40% - Акцент1 87 3 3" xfId="11682"/>
    <cellStyle name="40% - Акцент1 87 4" xfId="11683"/>
    <cellStyle name="40% - Акцент1 87 4 2" xfId="11684"/>
    <cellStyle name="40% - Акцент1 87 5" xfId="11685"/>
    <cellStyle name="40% - Акцент1 88" xfId="11686"/>
    <cellStyle name="40% - Акцент1 88 2" xfId="11687"/>
    <cellStyle name="40% - Акцент1 88 2 2" xfId="11688"/>
    <cellStyle name="40% - Акцент1 88 3" xfId="11689"/>
    <cellStyle name="40% - Акцент1 89" xfId="11690"/>
    <cellStyle name="40% - Акцент1 89 2" xfId="11691"/>
    <cellStyle name="40% - Акцент1 89 2 2" xfId="11692"/>
    <cellStyle name="40% - Акцент1 89 3" xfId="11693"/>
    <cellStyle name="40% - Акцент1 9" xfId="11694"/>
    <cellStyle name="40% - Акцент1 9 2" xfId="11695"/>
    <cellStyle name="40% - Акцент1 9 2 2" xfId="11696"/>
    <cellStyle name="40% - Акцент1 9 2 2 2" xfId="11697"/>
    <cellStyle name="40% - Акцент1 9 2 2 2 2" xfId="11698"/>
    <cellStyle name="40% - Акцент1 9 2 2 3" xfId="11699"/>
    <cellStyle name="40% - Акцент1 9 2 3" xfId="11700"/>
    <cellStyle name="40% - Акцент1 9 2 3 2" xfId="11701"/>
    <cellStyle name="40% - Акцент1 9 2 3 2 2" xfId="11702"/>
    <cellStyle name="40% - Акцент1 9 2 3 3" xfId="11703"/>
    <cellStyle name="40% - Акцент1 9 2 4" xfId="11704"/>
    <cellStyle name="40% - Акцент1 9 2 4 2" xfId="11705"/>
    <cellStyle name="40% - Акцент1 9 2 5" xfId="11706"/>
    <cellStyle name="40% - Акцент1 9 3" xfId="11707"/>
    <cellStyle name="40% - Акцент1 9 3 2" xfId="11708"/>
    <cellStyle name="40% - Акцент1 9 3 2 2" xfId="11709"/>
    <cellStyle name="40% - Акцент1 9 3 2 2 2" xfId="11710"/>
    <cellStyle name="40% - Акцент1 9 3 2 3" xfId="11711"/>
    <cellStyle name="40% - Акцент1 9 3 3" xfId="11712"/>
    <cellStyle name="40% - Акцент1 9 3 3 2" xfId="11713"/>
    <cellStyle name="40% - Акцент1 9 3 3 2 2" xfId="11714"/>
    <cellStyle name="40% - Акцент1 9 3 3 3" xfId="11715"/>
    <cellStyle name="40% - Акцент1 9 3 4" xfId="11716"/>
    <cellStyle name="40% - Акцент1 9 3 4 2" xfId="11717"/>
    <cellStyle name="40% - Акцент1 9 3 5" xfId="11718"/>
    <cellStyle name="40% - Акцент1 9 4" xfId="11719"/>
    <cellStyle name="40% - Акцент1 9 4 2" xfId="11720"/>
    <cellStyle name="40% - Акцент1 9 4 2 2" xfId="11721"/>
    <cellStyle name="40% - Акцент1 9 4 2 2 2" xfId="11722"/>
    <cellStyle name="40% - Акцент1 9 4 2 3" xfId="11723"/>
    <cellStyle name="40% - Акцент1 9 4 3" xfId="11724"/>
    <cellStyle name="40% - Акцент1 9 4 3 2" xfId="11725"/>
    <cellStyle name="40% - Акцент1 9 4 3 2 2" xfId="11726"/>
    <cellStyle name="40% - Акцент1 9 4 3 3" xfId="11727"/>
    <cellStyle name="40% - Акцент1 9 4 4" xfId="11728"/>
    <cellStyle name="40% - Акцент1 9 4 4 2" xfId="11729"/>
    <cellStyle name="40% - Акцент1 9 4 5" xfId="11730"/>
    <cellStyle name="40% - Акцент1 9 5" xfId="11731"/>
    <cellStyle name="40% - Акцент1 9 5 2" xfId="11732"/>
    <cellStyle name="40% - Акцент1 9 5 2 2" xfId="11733"/>
    <cellStyle name="40% - Акцент1 9 5 2 2 2" xfId="11734"/>
    <cellStyle name="40% - Акцент1 9 5 2 3" xfId="11735"/>
    <cellStyle name="40% - Акцент1 9 5 3" xfId="11736"/>
    <cellStyle name="40% - Акцент1 9 5 3 2" xfId="11737"/>
    <cellStyle name="40% - Акцент1 9 5 3 2 2" xfId="11738"/>
    <cellStyle name="40% - Акцент1 9 5 3 3" xfId="11739"/>
    <cellStyle name="40% - Акцент1 9 5 4" xfId="11740"/>
    <cellStyle name="40% - Акцент1 9 5 4 2" xfId="11741"/>
    <cellStyle name="40% - Акцент1 9 5 5" xfId="11742"/>
    <cellStyle name="40% - Акцент1 9 6" xfId="11743"/>
    <cellStyle name="40% - Акцент1 9 6 2" xfId="11744"/>
    <cellStyle name="40% - Акцент1 9 6 2 2" xfId="11745"/>
    <cellStyle name="40% - Акцент1 9 6 3" xfId="11746"/>
    <cellStyle name="40% - Акцент1 9 7" xfId="11747"/>
    <cellStyle name="40% - Акцент1 9 7 2" xfId="11748"/>
    <cellStyle name="40% - Акцент1 9 7 2 2" xfId="11749"/>
    <cellStyle name="40% - Акцент1 9 7 3" xfId="11750"/>
    <cellStyle name="40% - Акцент1 9 8" xfId="11751"/>
    <cellStyle name="40% - Акцент1 9 8 2" xfId="11752"/>
    <cellStyle name="40% - Акцент1 9 9" xfId="11753"/>
    <cellStyle name="40% - Акцент1 90" xfId="11754"/>
    <cellStyle name="40% - Акцент1 90 2" xfId="11755"/>
    <cellStyle name="40% - Акцент1 90 2 2" xfId="11756"/>
    <cellStyle name="40% - Акцент1 90 3" xfId="11757"/>
    <cellStyle name="40% - Акцент1 91" xfId="11758"/>
    <cellStyle name="40% - Акцент1 91 2" xfId="11759"/>
    <cellStyle name="40% - Акцент1 91 2 2" xfId="11760"/>
    <cellStyle name="40% - Акцент1 91 3" xfId="11761"/>
    <cellStyle name="40% - Акцент1 92" xfId="11762"/>
    <cellStyle name="40% - Акцент1 92 2" xfId="11763"/>
    <cellStyle name="40% - Акцент1 92 2 2" xfId="11764"/>
    <cellStyle name="40% - Акцент1 92 3" xfId="11765"/>
    <cellStyle name="40% - Акцент1 93" xfId="11766"/>
    <cellStyle name="40% - Акцент1 93 2" xfId="11767"/>
    <cellStyle name="40% - Акцент1 93 2 2" xfId="11768"/>
    <cellStyle name="40% - Акцент1 93 3" xfId="11769"/>
    <cellStyle name="40% - Акцент1 94" xfId="11770"/>
    <cellStyle name="40% - Акцент1 94 2" xfId="11771"/>
    <cellStyle name="40% - Акцент1 94 2 2" xfId="11772"/>
    <cellStyle name="40% - Акцент1 94 3" xfId="11773"/>
    <cellStyle name="40% - Акцент1 95" xfId="11774"/>
    <cellStyle name="40% - Акцент1 95 2" xfId="11775"/>
    <cellStyle name="40% - Акцент1 95 2 2" xfId="11776"/>
    <cellStyle name="40% - Акцент1 95 3" xfId="11777"/>
    <cellStyle name="40% - Акцент1 96" xfId="11778"/>
    <cellStyle name="40% - Акцент1 96 2" xfId="11779"/>
    <cellStyle name="40% - Акцент1 96 2 2" xfId="11780"/>
    <cellStyle name="40% - Акцент1 96 3" xfId="11781"/>
    <cellStyle name="40% - Акцент1 97" xfId="11782"/>
    <cellStyle name="40% - Акцент1 97 2" xfId="11783"/>
    <cellStyle name="40% - Акцент1 97 2 2" xfId="11784"/>
    <cellStyle name="40% - Акцент1 97 3" xfId="11785"/>
    <cellStyle name="40% - Акцент1 98" xfId="11786"/>
    <cellStyle name="40% - Акцент1 98 2" xfId="11787"/>
    <cellStyle name="40% - Акцент1 98 2 2" xfId="11788"/>
    <cellStyle name="40% - Акцент1 98 3" xfId="11789"/>
    <cellStyle name="40% - Акцент1 99" xfId="11790"/>
    <cellStyle name="40% - Акцент1 99 2" xfId="11791"/>
    <cellStyle name="40% - Акцент1 99 2 2" xfId="11792"/>
    <cellStyle name="40% - Акцент1 99 3" xfId="11793"/>
    <cellStyle name="40% - Акцент2" xfId="11794" builtinId="35" customBuiltin="1"/>
    <cellStyle name="40% - Акцент2 10" xfId="11795"/>
    <cellStyle name="40% - Акцент2 10 2" xfId="11796"/>
    <cellStyle name="40% - Акцент2 10 2 2" xfId="11797"/>
    <cellStyle name="40% - Акцент2 10 2 2 2" xfId="11798"/>
    <cellStyle name="40% - Акцент2 10 2 3" xfId="11799"/>
    <cellStyle name="40% - Акцент2 10 3" xfId="11800"/>
    <cellStyle name="40% - Акцент2 10 3 2" xfId="11801"/>
    <cellStyle name="40% - Акцент2 10 3 2 2" xfId="11802"/>
    <cellStyle name="40% - Акцент2 10 3 3" xfId="11803"/>
    <cellStyle name="40% - Акцент2 10 4" xfId="11804"/>
    <cellStyle name="40% - Акцент2 10 4 2" xfId="11805"/>
    <cellStyle name="40% - Акцент2 10 5" xfId="11806"/>
    <cellStyle name="40% - Акцент2 100" xfId="11807"/>
    <cellStyle name="40% - Акцент2 100 2" xfId="11808"/>
    <cellStyle name="40% - Акцент2 100 2 2" xfId="11809"/>
    <cellStyle name="40% - Акцент2 100 3" xfId="11810"/>
    <cellStyle name="40% - Акцент2 101" xfId="11811"/>
    <cellStyle name="40% - Акцент2 101 2" xfId="11812"/>
    <cellStyle name="40% - Акцент2 101 2 2" xfId="11813"/>
    <cellStyle name="40% - Акцент2 101 3" xfId="11814"/>
    <cellStyle name="40% - Акцент2 102" xfId="11815"/>
    <cellStyle name="40% - Акцент2 102 2" xfId="11816"/>
    <cellStyle name="40% - Акцент2 102 2 2" xfId="11817"/>
    <cellStyle name="40% - Акцент2 102 3" xfId="11818"/>
    <cellStyle name="40% - Акцент2 103" xfId="11819"/>
    <cellStyle name="40% - Акцент2 103 2" xfId="11820"/>
    <cellStyle name="40% - Акцент2 103 2 2" xfId="11821"/>
    <cellStyle name="40% - Акцент2 103 3" xfId="11822"/>
    <cellStyle name="40% - Акцент2 104" xfId="11823"/>
    <cellStyle name="40% - Акцент2 104 2" xfId="11824"/>
    <cellStyle name="40% - Акцент2 104 2 2" xfId="11825"/>
    <cellStyle name="40% - Акцент2 104 3" xfId="11826"/>
    <cellStyle name="40% - Акцент2 105" xfId="11827"/>
    <cellStyle name="40% - Акцент2 105 2" xfId="11828"/>
    <cellStyle name="40% - Акцент2 105 2 2" xfId="11829"/>
    <cellStyle name="40% - Акцент2 105 3" xfId="11830"/>
    <cellStyle name="40% - Акцент2 106" xfId="11831"/>
    <cellStyle name="40% - Акцент2 106 2" xfId="11832"/>
    <cellStyle name="40% - Акцент2 106 2 2" xfId="11833"/>
    <cellStyle name="40% - Акцент2 106 3" xfId="11834"/>
    <cellStyle name="40% - Акцент2 107" xfId="11835"/>
    <cellStyle name="40% - Акцент2 107 2" xfId="11836"/>
    <cellStyle name="40% - Акцент2 107 2 2" xfId="11837"/>
    <cellStyle name="40% - Акцент2 107 3" xfId="11838"/>
    <cellStyle name="40% - Акцент2 108" xfId="11839"/>
    <cellStyle name="40% - Акцент2 108 2" xfId="11840"/>
    <cellStyle name="40% - Акцент2 108 2 2" xfId="11841"/>
    <cellStyle name="40% - Акцент2 108 3" xfId="11842"/>
    <cellStyle name="40% - Акцент2 109" xfId="11843"/>
    <cellStyle name="40% - Акцент2 109 2" xfId="11844"/>
    <cellStyle name="40% - Акцент2 109 2 2" xfId="11845"/>
    <cellStyle name="40% - Акцент2 109 3" xfId="11846"/>
    <cellStyle name="40% - Акцент2 11" xfId="11847"/>
    <cellStyle name="40% - Акцент2 11 2" xfId="11848"/>
    <cellStyle name="40% - Акцент2 11 2 2" xfId="11849"/>
    <cellStyle name="40% - Акцент2 11 2 2 2" xfId="11850"/>
    <cellStyle name="40% - Акцент2 11 2 3" xfId="11851"/>
    <cellStyle name="40% - Акцент2 11 3" xfId="11852"/>
    <cellStyle name="40% - Акцент2 11 3 2" xfId="11853"/>
    <cellStyle name="40% - Акцент2 11 3 2 2" xfId="11854"/>
    <cellStyle name="40% - Акцент2 11 3 3" xfId="11855"/>
    <cellStyle name="40% - Акцент2 11 4" xfId="11856"/>
    <cellStyle name="40% - Акцент2 11 4 2" xfId="11857"/>
    <cellStyle name="40% - Акцент2 11 5" xfId="11858"/>
    <cellStyle name="40% - Акцент2 110" xfId="11859"/>
    <cellStyle name="40% - Акцент2 110 2" xfId="11860"/>
    <cellStyle name="40% - Акцент2 110 2 2" xfId="11861"/>
    <cellStyle name="40% - Акцент2 110 3" xfId="11862"/>
    <cellStyle name="40% - Акцент2 111" xfId="11863"/>
    <cellStyle name="40% - Акцент2 111 2" xfId="11864"/>
    <cellStyle name="40% - Акцент2 111 2 2" xfId="11865"/>
    <cellStyle name="40% - Акцент2 111 3" xfId="11866"/>
    <cellStyle name="40% - Акцент2 112" xfId="11867"/>
    <cellStyle name="40% - Акцент2 112 2" xfId="11868"/>
    <cellStyle name="40% - Акцент2 112 2 2" xfId="11869"/>
    <cellStyle name="40% - Акцент2 112 3" xfId="11870"/>
    <cellStyle name="40% - Акцент2 113" xfId="11871"/>
    <cellStyle name="40% - Акцент2 113 2" xfId="11872"/>
    <cellStyle name="40% - Акцент2 113 2 2" xfId="11873"/>
    <cellStyle name="40% - Акцент2 113 3" xfId="11874"/>
    <cellStyle name="40% - Акцент2 114" xfId="11875"/>
    <cellStyle name="40% - Акцент2 114 2" xfId="11876"/>
    <cellStyle name="40% - Акцент2 114 2 2" xfId="11877"/>
    <cellStyle name="40% - Акцент2 114 3" xfId="11878"/>
    <cellStyle name="40% - Акцент2 115" xfId="11879"/>
    <cellStyle name="40% - Акцент2 115 2" xfId="11880"/>
    <cellStyle name="40% - Акцент2 115 2 2" xfId="11881"/>
    <cellStyle name="40% - Акцент2 115 3" xfId="11882"/>
    <cellStyle name="40% - Акцент2 116" xfId="11883"/>
    <cellStyle name="40% - Акцент2 116 2" xfId="11884"/>
    <cellStyle name="40% - Акцент2 116 2 2" xfId="11885"/>
    <cellStyle name="40% - Акцент2 116 3" xfId="11886"/>
    <cellStyle name="40% - Акцент2 117" xfId="11887"/>
    <cellStyle name="40% - Акцент2 117 2" xfId="11888"/>
    <cellStyle name="40% - Акцент2 117 2 2" xfId="11889"/>
    <cellStyle name="40% - Акцент2 117 3" xfId="11890"/>
    <cellStyle name="40% - Акцент2 118" xfId="11891"/>
    <cellStyle name="40% - Акцент2 118 2" xfId="11892"/>
    <cellStyle name="40% - Акцент2 118 2 2" xfId="11893"/>
    <cellStyle name="40% - Акцент2 118 3" xfId="11894"/>
    <cellStyle name="40% - Акцент2 119" xfId="11895"/>
    <cellStyle name="40% - Акцент2 119 2" xfId="11896"/>
    <cellStyle name="40% - Акцент2 119 2 2" xfId="11897"/>
    <cellStyle name="40% - Акцент2 119 3" xfId="11898"/>
    <cellStyle name="40% - Акцент2 12" xfId="11899"/>
    <cellStyle name="40% - Акцент2 12 2" xfId="11900"/>
    <cellStyle name="40% - Акцент2 12 2 2" xfId="11901"/>
    <cellStyle name="40% - Акцент2 12 2 2 2" xfId="11902"/>
    <cellStyle name="40% - Акцент2 12 2 3" xfId="11903"/>
    <cellStyle name="40% - Акцент2 12 3" xfId="11904"/>
    <cellStyle name="40% - Акцент2 12 3 2" xfId="11905"/>
    <cellStyle name="40% - Акцент2 12 3 2 2" xfId="11906"/>
    <cellStyle name="40% - Акцент2 12 3 3" xfId="11907"/>
    <cellStyle name="40% - Акцент2 12 4" xfId="11908"/>
    <cellStyle name="40% - Акцент2 12 4 2" xfId="11909"/>
    <cellStyle name="40% - Акцент2 12 5" xfId="11910"/>
    <cellStyle name="40% - Акцент2 120" xfId="11911"/>
    <cellStyle name="40% - Акцент2 120 2" xfId="11912"/>
    <cellStyle name="40% - Акцент2 120 2 2" xfId="11913"/>
    <cellStyle name="40% - Акцент2 120 3" xfId="11914"/>
    <cellStyle name="40% - Акцент2 121" xfId="11915"/>
    <cellStyle name="40% - Акцент2 121 2" xfId="11916"/>
    <cellStyle name="40% - Акцент2 121 2 2" xfId="11917"/>
    <cellStyle name="40% - Акцент2 121 3" xfId="11918"/>
    <cellStyle name="40% - Акцент2 122" xfId="11919"/>
    <cellStyle name="40% - Акцент2 122 2" xfId="11920"/>
    <cellStyle name="40% - Акцент2 122 2 2" xfId="11921"/>
    <cellStyle name="40% - Акцент2 122 3" xfId="11922"/>
    <cellStyle name="40% - Акцент2 123" xfId="11923"/>
    <cellStyle name="40% - Акцент2 123 2" xfId="11924"/>
    <cellStyle name="40% - Акцент2 123 2 2" xfId="11925"/>
    <cellStyle name="40% - Акцент2 123 3" xfId="11926"/>
    <cellStyle name="40% - Акцент2 124" xfId="11927"/>
    <cellStyle name="40% - Акцент2 124 2" xfId="11928"/>
    <cellStyle name="40% - Акцент2 124 2 2" xfId="11929"/>
    <cellStyle name="40% - Акцент2 124 3" xfId="11930"/>
    <cellStyle name="40% - Акцент2 125" xfId="11931"/>
    <cellStyle name="40% - Акцент2 125 2" xfId="11932"/>
    <cellStyle name="40% - Акцент2 125 2 2" xfId="11933"/>
    <cellStyle name="40% - Акцент2 125 3" xfId="11934"/>
    <cellStyle name="40% - Акцент2 126" xfId="11935"/>
    <cellStyle name="40% - Акцент2 126 2" xfId="11936"/>
    <cellStyle name="40% - Акцент2 126 2 2" xfId="11937"/>
    <cellStyle name="40% - Акцент2 126 3" xfId="11938"/>
    <cellStyle name="40% - Акцент2 127" xfId="11939"/>
    <cellStyle name="40% - Акцент2 127 2" xfId="11940"/>
    <cellStyle name="40% - Акцент2 127 2 2" xfId="11941"/>
    <cellStyle name="40% - Акцент2 127 3" xfId="11942"/>
    <cellStyle name="40% - Акцент2 128" xfId="11943"/>
    <cellStyle name="40% - Акцент2 128 2" xfId="11944"/>
    <cellStyle name="40% - Акцент2 128 2 2" xfId="11945"/>
    <cellStyle name="40% - Акцент2 128 3" xfId="11946"/>
    <cellStyle name="40% - Акцент2 129" xfId="11947"/>
    <cellStyle name="40% - Акцент2 129 2" xfId="11948"/>
    <cellStyle name="40% - Акцент2 129 2 2" xfId="11949"/>
    <cellStyle name="40% - Акцент2 129 3" xfId="11950"/>
    <cellStyle name="40% - Акцент2 13" xfId="11951"/>
    <cellStyle name="40% - Акцент2 13 2" xfId="11952"/>
    <cellStyle name="40% - Акцент2 13 2 2" xfId="11953"/>
    <cellStyle name="40% - Акцент2 13 2 2 2" xfId="11954"/>
    <cellStyle name="40% - Акцент2 13 2 3" xfId="11955"/>
    <cellStyle name="40% - Акцент2 13 3" xfId="11956"/>
    <cellStyle name="40% - Акцент2 13 3 2" xfId="11957"/>
    <cellStyle name="40% - Акцент2 13 3 2 2" xfId="11958"/>
    <cellStyle name="40% - Акцент2 13 3 3" xfId="11959"/>
    <cellStyle name="40% - Акцент2 13 4" xfId="11960"/>
    <cellStyle name="40% - Акцент2 13 4 2" xfId="11961"/>
    <cellStyle name="40% - Акцент2 13 5" xfId="11962"/>
    <cellStyle name="40% - Акцент2 130" xfId="11963"/>
    <cellStyle name="40% - Акцент2 130 2" xfId="11964"/>
    <cellStyle name="40% - Акцент2 130 2 2" xfId="11965"/>
    <cellStyle name="40% - Акцент2 130 3" xfId="11966"/>
    <cellStyle name="40% - Акцент2 131" xfId="11967"/>
    <cellStyle name="40% - Акцент2 131 2" xfId="11968"/>
    <cellStyle name="40% - Акцент2 131 2 2" xfId="11969"/>
    <cellStyle name="40% - Акцент2 131 3" xfId="11970"/>
    <cellStyle name="40% - Акцент2 132" xfId="11971"/>
    <cellStyle name="40% - Акцент2 132 2" xfId="11972"/>
    <cellStyle name="40% - Акцент2 132 2 2" xfId="11973"/>
    <cellStyle name="40% - Акцент2 132 3" xfId="11974"/>
    <cellStyle name="40% - Акцент2 133" xfId="11975"/>
    <cellStyle name="40% - Акцент2 133 2" xfId="11976"/>
    <cellStyle name="40% - Акцент2 133 2 2" xfId="11977"/>
    <cellStyle name="40% - Акцент2 133 3" xfId="11978"/>
    <cellStyle name="40% - Акцент2 134" xfId="11979"/>
    <cellStyle name="40% - Акцент2 134 2" xfId="11980"/>
    <cellStyle name="40% - Акцент2 134 2 2" xfId="11981"/>
    <cellStyle name="40% - Акцент2 134 3" xfId="11982"/>
    <cellStyle name="40% - Акцент2 135" xfId="11983"/>
    <cellStyle name="40% - Акцент2 135 2" xfId="11984"/>
    <cellStyle name="40% - Акцент2 135 2 2" xfId="11985"/>
    <cellStyle name="40% - Акцент2 135 3" xfId="11986"/>
    <cellStyle name="40% - Акцент2 136" xfId="11987"/>
    <cellStyle name="40% - Акцент2 136 2" xfId="11988"/>
    <cellStyle name="40% - Акцент2 136 2 2" xfId="11989"/>
    <cellStyle name="40% - Акцент2 136 3" xfId="11990"/>
    <cellStyle name="40% - Акцент2 137" xfId="11991"/>
    <cellStyle name="40% - Акцент2 138" xfId="11992"/>
    <cellStyle name="40% - Акцент2 14" xfId="11993"/>
    <cellStyle name="40% - Акцент2 14 2" xfId="11994"/>
    <cellStyle name="40% - Акцент2 14 2 2" xfId="11995"/>
    <cellStyle name="40% - Акцент2 14 2 2 2" xfId="11996"/>
    <cellStyle name="40% - Акцент2 14 2 3" xfId="11997"/>
    <cellStyle name="40% - Акцент2 14 3" xfId="11998"/>
    <cellStyle name="40% - Акцент2 14 3 2" xfId="11999"/>
    <cellStyle name="40% - Акцент2 14 3 2 2" xfId="12000"/>
    <cellStyle name="40% - Акцент2 14 3 3" xfId="12001"/>
    <cellStyle name="40% - Акцент2 14 4" xfId="12002"/>
    <cellStyle name="40% - Акцент2 14 4 2" xfId="12003"/>
    <cellStyle name="40% - Акцент2 14 5" xfId="12004"/>
    <cellStyle name="40% - Акцент2 15" xfId="12005"/>
    <cellStyle name="40% - Акцент2 15 2" xfId="12006"/>
    <cellStyle name="40% - Акцент2 15 2 2" xfId="12007"/>
    <cellStyle name="40% - Акцент2 15 2 2 2" xfId="12008"/>
    <cellStyle name="40% - Акцент2 15 2 3" xfId="12009"/>
    <cellStyle name="40% - Акцент2 15 3" xfId="12010"/>
    <cellStyle name="40% - Акцент2 15 3 2" xfId="12011"/>
    <cellStyle name="40% - Акцент2 15 3 2 2" xfId="12012"/>
    <cellStyle name="40% - Акцент2 15 3 3" xfId="12013"/>
    <cellStyle name="40% - Акцент2 15 4" xfId="12014"/>
    <cellStyle name="40% - Акцент2 15 4 2" xfId="12015"/>
    <cellStyle name="40% - Акцент2 15 5" xfId="12016"/>
    <cellStyle name="40% - Акцент2 16" xfId="12017"/>
    <cellStyle name="40% - Акцент2 16 2" xfId="12018"/>
    <cellStyle name="40% - Акцент2 16 2 2" xfId="12019"/>
    <cellStyle name="40% - Акцент2 16 2 2 2" xfId="12020"/>
    <cellStyle name="40% - Акцент2 16 2 3" xfId="12021"/>
    <cellStyle name="40% - Акцент2 16 3" xfId="12022"/>
    <cellStyle name="40% - Акцент2 16 3 2" xfId="12023"/>
    <cellStyle name="40% - Акцент2 16 3 2 2" xfId="12024"/>
    <cellStyle name="40% - Акцент2 16 3 3" xfId="12025"/>
    <cellStyle name="40% - Акцент2 16 4" xfId="12026"/>
    <cellStyle name="40% - Акцент2 16 4 2" xfId="12027"/>
    <cellStyle name="40% - Акцент2 16 5" xfId="12028"/>
    <cellStyle name="40% - Акцент2 17" xfId="12029"/>
    <cellStyle name="40% - Акцент2 17 2" xfId="12030"/>
    <cellStyle name="40% - Акцент2 17 2 2" xfId="12031"/>
    <cellStyle name="40% - Акцент2 17 2 2 2" xfId="12032"/>
    <cellStyle name="40% - Акцент2 17 2 3" xfId="12033"/>
    <cellStyle name="40% - Акцент2 17 3" xfId="12034"/>
    <cellStyle name="40% - Акцент2 17 3 2" xfId="12035"/>
    <cellStyle name="40% - Акцент2 17 3 2 2" xfId="12036"/>
    <cellStyle name="40% - Акцент2 17 3 3" xfId="12037"/>
    <cellStyle name="40% - Акцент2 17 4" xfId="12038"/>
    <cellStyle name="40% - Акцент2 17 4 2" xfId="12039"/>
    <cellStyle name="40% - Акцент2 17 5" xfId="12040"/>
    <cellStyle name="40% - Акцент2 18" xfId="12041"/>
    <cellStyle name="40% - Акцент2 18 2" xfId="12042"/>
    <cellStyle name="40% - Акцент2 18 2 2" xfId="12043"/>
    <cellStyle name="40% - Акцент2 18 2 2 2" xfId="12044"/>
    <cellStyle name="40% - Акцент2 18 2 3" xfId="12045"/>
    <cellStyle name="40% - Акцент2 18 3" xfId="12046"/>
    <cellStyle name="40% - Акцент2 18 3 2" xfId="12047"/>
    <cellStyle name="40% - Акцент2 18 3 2 2" xfId="12048"/>
    <cellStyle name="40% - Акцент2 18 3 3" xfId="12049"/>
    <cellStyle name="40% - Акцент2 18 4" xfId="12050"/>
    <cellStyle name="40% - Акцент2 18 4 2" xfId="12051"/>
    <cellStyle name="40% - Акцент2 18 5" xfId="12052"/>
    <cellStyle name="40% - Акцент2 19" xfId="12053"/>
    <cellStyle name="40% - Акцент2 19 2" xfId="12054"/>
    <cellStyle name="40% - Акцент2 19 2 2" xfId="12055"/>
    <cellStyle name="40% - Акцент2 19 2 2 2" xfId="12056"/>
    <cellStyle name="40% - Акцент2 19 2 3" xfId="12057"/>
    <cellStyle name="40% - Акцент2 19 3" xfId="12058"/>
    <cellStyle name="40% - Акцент2 19 3 2" xfId="12059"/>
    <cellStyle name="40% - Акцент2 19 3 2 2" xfId="12060"/>
    <cellStyle name="40% - Акцент2 19 3 3" xfId="12061"/>
    <cellStyle name="40% - Акцент2 19 4" xfId="12062"/>
    <cellStyle name="40% - Акцент2 19 4 2" xfId="12063"/>
    <cellStyle name="40% - Акцент2 19 5" xfId="12064"/>
    <cellStyle name="40% - Акцент2 2" xfId="12065"/>
    <cellStyle name="40% - Акцент2 2 10" xfId="12066"/>
    <cellStyle name="40% - Акцент2 2 10 2" xfId="12067"/>
    <cellStyle name="40% - Акцент2 2 10 2 2" xfId="12068"/>
    <cellStyle name="40% - Акцент2 2 10 3" xfId="12069"/>
    <cellStyle name="40% - Акцент2 2 11" xfId="12070"/>
    <cellStyle name="40% - Акцент2 2 11 2" xfId="12071"/>
    <cellStyle name="40% - Акцент2 2 11 2 2" xfId="12072"/>
    <cellStyle name="40% - Акцент2 2 11 3" xfId="12073"/>
    <cellStyle name="40% - Акцент2 2 12" xfId="12074"/>
    <cellStyle name="40% - Акцент2 2 12 2" xfId="12075"/>
    <cellStyle name="40% - Акцент2 2 12 2 2" xfId="12076"/>
    <cellStyle name="40% - Акцент2 2 12 3" xfId="12077"/>
    <cellStyle name="40% - Акцент2 2 13" xfId="12078"/>
    <cellStyle name="40% - Акцент2 2 13 2" xfId="12079"/>
    <cellStyle name="40% - Акцент2 2 13 2 2" xfId="12080"/>
    <cellStyle name="40% - Акцент2 2 13 3" xfId="12081"/>
    <cellStyle name="40% - Акцент2 2 14" xfId="12082"/>
    <cellStyle name="40% - Акцент2 2 14 2" xfId="12083"/>
    <cellStyle name="40% - Акцент2 2 14 2 2" xfId="12084"/>
    <cellStyle name="40% - Акцент2 2 14 3" xfId="12085"/>
    <cellStyle name="40% - Акцент2 2 15" xfId="12086"/>
    <cellStyle name="40% - Акцент2 2 15 2" xfId="12087"/>
    <cellStyle name="40% - Акцент2 2 15 2 2" xfId="12088"/>
    <cellStyle name="40% - Акцент2 2 15 3" xfId="12089"/>
    <cellStyle name="40% - Акцент2 2 16" xfId="12090"/>
    <cellStyle name="40% - Акцент2 2 16 2" xfId="12091"/>
    <cellStyle name="40% - Акцент2 2 16 2 2" xfId="12092"/>
    <cellStyle name="40% - Акцент2 2 16 3" xfId="12093"/>
    <cellStyle name="40% - Акцент2 2 17" xfId="12094"/>
    <cellStyle name="40% - Акцент2 2 17 2" xfId="12095"/>
    <cellStyle name="40% - Акцент2 2 17 2 2" xfId="12096"/>
    <cellStyle name="40% - Акцент2 2 17 3" xfId="12097"/>
    <cellStyle name="40% - Акцент2 2 18" xfId="12098"/>
    <cellStyle name="40% - Акцент2 2 18 2" xfId="12099"/>
    <cellStyle name="40% - Акцент2 2 18 2 2" xfId="12100"/>
    <cellStyle name="40% - Акцент2 2 18 3" xfId="12101"/>
    <cellStyle name="40% - Акцент2 2 19" xfId="12102"/>
    <cellStyle name="40% - Акцент2 2 19 2" xfId="12103"/>
    <cellStyle name="40% - Акцент2 2 19 2 2" xfId="12104"/>
    <cellStyle name="40% - Акцент2 2 19 3" xfId="12105"/>
    <cellStyle name="40% - Акцент2 2 2" xfId="12106"/>
    <cellStyle name="40% - Акцент2 2 2 2" xfId="12107"/>
    <cellStyle name="40% - Акцент2 2 2 2 2" xfId="12108"/>
    <cellStyle name="40% - Акцент2 2 2 2 2 2" xfId="12109"/>
    <cellStyle name="40% - Акцент2 2 2 2 3" xfId="12110"/>
    <cellStyle name="40% - Акцент2 2 2 3" xfId="12111"/>
    <cellStyle name="40% - Акцент2 2 2 3 2" xfId="12112"/>
    <cellStyle name="40% - Акцент2 2 2 3 2 2" xfId="12113"/>
    <cellStyle name="40% - Акцент2 2 2 3 3" xfId="12114"/>
    <cellStyle name="40% - Акцент2 2 2 4" xfId="12115"/>
    <cellStyle name="40% - Акцент2 2 2 4 2" xfId="12116"/>
    <cellStyle name="40% - Акцент2 2 2 5" xfId="12117"/>
    <cellStyle name="40% - Акцент2 2 20" xfId="12118"/>
    <cellStyle name="40% - Акцент2 2 20 2" xfId="12119"/>
    <cellStyle name="40% - Акцент2 2 20 2 2" xfId="12120"/>
    <cellStyle name="40% - Акцент2 2 20 3" xfId="12121"/>
    <cellStyle name="40% - Акцент2 2 21" xfId="12122"/>
    <cellStyle name="40% - Акцент2 2 21 2" xfId="12123"/>
    <cellStyle name="40% - Акцент2 2 21 2 2" xfId="12124"/>
    <cellStyle name="40% - Акцент2 2 21 3" xfId="12125"/>
    <cellStyle name="40% - Акцент2 2 22" xfId="12126"/>
    <cellStyle name="40% - Акцент2 2 22 2" xfId="12127"/>
    <cellStyle name="40% - Акцент2 2 22 2 2" xfId="12128"/>
    <cellStyle name="40% - Акцент2 2 22 3" xfId="12129"/>
    <cellStyle name="40% - Акцент2 2 23" xfId="12130"/>
    <cellStyle name="40% - Акцент2 2 23 2" xfId="12131"/>
    <cellStyle name="40% - Акцент2 2 23 2 2" xfId="12132"/>
    <cellStyle name="40% - Акцент2 2 23 3" xfId="12133"/>
    <cellStyle name="40% - Акцент2 2 24" xfId="12134"/>
    <cellStyle name="40% - Акцент2 2 24 2" xfId="12135"/>
    <cellStyle name="40% - Акцент2 2 24 2 2" xfId="12136"/>
    <cellStyle name="40% - Акцент2 2 24 3" xfId="12137"/>
    <cellStyle name="40% - Акцент2 2 25" xfId="12138"/>
    <cellStyle name="40% - Акцент2 2 25 2" xfId="12139"/>
    <cellStyle name="40% - Акцент2 2 26" xfId="12140"/>
    <cellStyle name="40% - Акцент2 2 3" xfId="12141"/>
    <cellStyle name="40% - Акцент2 2 3 2" xfId="12142"/>
    <cellStyle name="40% - Акцент2 2 3 2 2" xfId="12143"/>
    <cellStyle name="40% - Акцент2 2 3 2 2 2" xfId="12144"/>
    <cellStyle name="40% - Акцент2 2 3 2 3" xfId="12145"/>
    <cellStyle name="40% - Акцент2 2 3 3" xfId="12146"/>
    <cellStyle name="40% - Акцент2 2 3 3 2" xfId="12147"/>
    <cellStyle name="40% - Акцент2 2 3 3 2 2" xfId="12148"/>
    <cellStyle name="40% - Акцент2 2 3 3 3" xfId="12149"/>
    <cellStyle name="40% - Акцент2 2 3 4" xfId="12150"/>
    <cellStyle name="40% - Акцент2 2 3 4 2" xfId="12151"/>
    <cellStyle name="40% - Акцент2 2 3 5" xfId="12152"/>
    <cellStyle name="40% - Акцент2 2 4" xfId="12153"/>
    <cellStyle name="40% - Акцент2 2 4 2" xfId="12154"/>
    <cellStyle name="40% - Акцент2 2 4 2 2" xfId="12155"/>
    <cellStyle name="40% - Акцент2 2 4 2 2 2" xfId="12156"/>
    <cellStyle name="40% - Акцент2 2 4 2 3" xfId="12157"/>
    <cellStyle name="40% - Акцент2 2 4 3" xfId="12158"/>
    <cellStyle name="40% - Акцент2 2 4 3 2" xfId="12159"/>
    <cellStyle name="40% - Акцент2 2 4 3 2 2" xfId="12160"/>
    <cellStyle name="40% - Акцент2 2 4 3 3" xfId="12161"/>
    <cellStyle name="40% - Акцент2 2 4 4" xfId="12162"/>
    <cellStyle name="40% - Акцент2 2 4 4 2" xfId="12163"/>
    <cellStyle name="40% - Акцент2 2 4 5" xfId="12164"/>
    <cellStyle name="40% - Акцент2 2 5" xfId="12165"/>
    <cellStyle name="40% - Акцент2 2 5 2" xfId="12166"/>
    <cellStyle name="40% - Акцент2 2 5 2 2" xfId="12167"/>
    <cellStyle name="40% - Акцент2 2 5 2 2 2" xfId="12168"/>
    <cellStyle name="40% - Акцент2 2 5 2 3" xfId="12169"/>
    <cellStyle name="40% - Акцент2 2 5 3" xfId="12170"/>
    <cellStyle name="40% - Акцент2 2 5 3 2" xfId="12171"/>
    <cellStyle name="40% - Акцент2 2 5 3 2 2" xfId="12172"/>
    <cellStyle name="40% - Акцент2 2 5 3 3" xfId="12173"/>
    <cellStyle name="40% - Акцент2 2 5 4" xfId="12174"/>
    <cellStyle name="40% - Акцент2 2 5 4 2" xfId="12175"/>
    <cellStyle name="40% - Акцент2 2 5 5" xfId="12176"/>
    <cellStyle name="40% - Акцент2 2 6" xfId="12177"/>
    <cellStyle name="40% - Акцент2 2 6 2" xfId="12178"/>
    <cellStyle name="40% - Акцент2 2 6 2 2" xfId="12179"/>
    <cellStyle name="40% - Акцент2 2 6 3" xfId="12180"/>
    <cellStyle name="40% - Акцент2 2 7" xfId="12181"/>
    <cellStyle name="40% - Акцент2 2 7 2" xfId="12182"/>
    <cellStyle name="40% - Акцент2 2 7 2 2" xfId="12183"/>
    <cellStyle name="40% - Акцент2 2 7 3" xfId="12184"/>
    <cellStyle name="40% - Акцент2 2 8" xfId="12185"/>
    <cellStyle name="40% - Акцент2 2 8 2" xfId="12186"/>
    <cellStyle name="40% - Акцент2 2 8 2 2" xfId="12187"/>
    <cellStyle name="40% - Акцент2 2 8 3" xfId="12188"/>
    <cellStyle name="40% - Акцент2 2 9" xfId="12189"/>
    <cellStyle name="40% - Акцент2 2 9 2" xfId="12190"/>
    <cellStyle name="40% - Акцент2 2 9 2 2" xfId="12191"/>
    <cellStyle name="40% - Акцент2 2 9 3" xfId="12192"/>
    <cellStyle name="40% - Акцент2 20" xfId="12193"/>
    <cellStyle name="40% - Акцент2 20 2" xfId="12194"/>
    <cellStyle name="40% - Акцент2 20 2 2" xfId="12195"/>
    <cellStyle name="40% - Акцент2 20 2 2 2" xfId="12196"/>
    <cellStyle name="40% - Акцент2 20 2 3" xfId="12197"/>
    <cellStyle name="40% - Акцент2 20 3" xfId="12198"/>
    <cellStyle name="40% - Акцент2 20 3 2" xfId="12199"/>
    <cellStyle name="40% - Акцент2 20 3 2 2" xfId="12200"/>
    <cellStyle name="40% - Акцент2 20 3 3" xfId="12201"/>
    <cellStyle name="40% - Акцент2 20 4" xfId="12202"/>
    <cellStyle name="40% - Акцент2 20 4 2" xfId="12203"/>
    <cellStyle name="40% - Акцент2 20 5" xfId="12204"/>
    <cellStyle name="40% - Акцент2 21" xfId="12205"/>
    <cellStyle name="40% - Акцент2 21 2" xfId="12206"/>
    <cellStyle name="40% - Акцент2 21 2 2" xfId="12207"/>
    <cellStyle name="40% - Акцент2 21 2 2 2" xfId="12208"/>
    <cellStyle name="40% - Акцент2 21 2 3" xfId="12209"/>
    <cellStyle name="40% - Акцент2 21 3" xfId="12210"/>
    <cellStyle name="40% - Акцент2 21 3 2" xfId="12211"/>
    <cellStyle name="40% - Акцент2 21 3 2 2" xfId="12212"/>
    <cellStyle name="40% - Акцент2 21 3 3" xfId="12213"/>
    <cellStyle name="40% - Акцент2 21 4" xfId="12214"/>
    <cellStyle name="40% - Акцент2 21 4 2" xfId="12215"/>
    <cellStyle name="40% - Акцент2 21 5" xfId="12216"/>
    <cellStyle name="40% - Акцент2 22" xfId="12217"/>
    <cellStyle name="40% - Акцент2 22 2" xfId="12218"/>
    <cellStyle name="40% - Акцент2 22 2 2" xfId="12219"/>
    <cellStyle name="40% - Акцент2 22 2 2 2" xfId="12220"/>
    <cellStyle name="40% - Акцент2 22 2 3" xfId="12221"/>
    <cellStyle name="40% - Акцент2 22 3" xfId="12222"/>
    <cellStyle name="40% - Акцент2 22 3 2" xfId="12223"/>
    <cellStyle name="40% - Акцент2 22 3 2 2" xfId="12224"/>
    <cellStyle name="40% - Акцент2 22 3 3" xfId="12225"/>
    <cellStyle name="40% - Акцент2 22 4" xfId="12226"/>
    <cellStyle name="40% - Акцент2 22 4 2" xfId="12227"/>
    <cellStyle name="40% - Акцент2 22 5" xfId="12228"/>
    <cellStyle name="40% - Акцент2 23" xfId="12229"/>
    <cellStyle name="40% - Акцент2 23 2" xfId="12230"/>
    <cellStyle name="40% - Акцент2 23 2 2" xfId="12231"/>
    <cellStyle name="40% - Акцент2 23 2 2 2" xfId="12232"/>
    <cellStyle name="40% - Акцент2 23 2 3" xfId="12233"/>
    <cellStyle name="40% - Акцент2 23 3" xfId="12234"/>
    <cellStyle name="40% - Акцент2 23 3 2" xfId="12235"/>
    <cellStyle name="40% - Акцент2 23 3 2 2" xfId="12236"/>
    <cellStyle name="40% - Акцент2 23 3 3" xfId="12237"/>
    <cellStyle name="40% - Акцент2 23 4" xfId="12238"/>
    <cellStyle name="40% - Акцент2 23 4 2" xfId="12239"/>
    <cellStyle name="40% - Акцент2 23 5" xfId="12240"/>
    <cellStyle name="40% - Акцент2 24" xfId="12241"/>
    <cellStyle name="40% - Акцент2 24 2" xfId="12242"/>
    <cellStyle name="40% - Акцент2 24 2 2" xfId="12243"/>
    <cellStyle name="40% - Акцент2 24 2 2 2" xfId="12244"/>
    <cellStyle name="40% - Акцент2 24 2 3" xfId="12245"/>
    <cellStyle name="40% - Акцент2 24 3" xfId="12246"/>
    <cellStyle name="40% - Акцент2 24 3 2" xfId="12247"/>
    <cellStyle name="40% - Акцент2 24 3 2 2" xfId="12248"/>
    <cellStyle name="40% - Акцент2 24 3 3" xfId="12249"/>
    <cellStyle name="40% - Акцент2 24 4" xfId="12250"/>
    <cellStyle name="40% - Акцент2 24 4 2" xfId="12251"/>
    <cellStyle name="40% - Акцент2 24 5" xfId="12252"/>
    <cellStyle name="40% - Акцент2 25" xfId="12253"/>
    <cellStyle name="40% - Акцент2 25 2" xfId="12254"/>
    <cellStyle name="40% - Акцент2 25 2 2" xfId="12255"/>
    <cellStyle name="40% - Акцент2 25 2 2 2" xfId="12256"/>
    <cellStyle name="40% - Акцент2 25 2 3" xfId="12257"/>
    <cellStyle name="40% - Акцент2 25 3" xfId="12258"/>
    <cellStyle name="40% - Акцент2 25 3 2" xfId="12259"/>
    <cellStyle name="40% - Акцент2 25 3 2 2" xfId="12260"/>
    <cellStyle name="40% - Акцент2 25 3 3" xfId="12261"/>
    <cellStyle name="40% - Акцент2 25 4" xfId="12262"/>
    <cellStyle name="40% - Акцент2 25 4 2" xfId="12263"/>
    <cellStyle name="40% - Акцент2 25 5" xfId="12264"/>
    <cellStyle name="40% - Акцент2 26" xfId="12265"/>
    <cellStyle name="40% - Акцент2 26 2" xfId="12266"/>
    <cellStyle name="40% - Акцент2 26 2 2" xfId="12267"/>
    <cellStyle name="40% - Акцент2 26 2 2 2" xfId="12268"/>
    <cellStyle name="40% - Акцент2 26 2 3" xfId="12269"/>
    <cellStyle name="40% - Акцент2 26 3" xfId="12270"/>
    <cellStyle name="40% - Акцент2 26 3 2" xfId="12271"/>
    <cellStyle name="40% - Акцент2 26 3 2 2" xfId="12272"/>
    <cellStyle name="40% - Акцент2 26 3 3" xfId="12273"/>
    <cellStyle name="40% - Акцент2 26 4" xfId="12274"/>
    <cellStyle name="40% - Акцент2 26 4 2" xfId="12275"/>
    <cellStyle name="40% - Акцент2 26 5" xfId="12276"/>
    <cellStyle name="40% - Акцент2 27" xfId="12277"/>
    <cellStyle name="40% - Акцент2 27 2" xfId="12278"/>
    <cellStyle name="40% - Акцент2 27 2 2" xfId="12279"/>
    <cellStyle name="40% - Акцент2 27 2 2 2" xfId="12280"/>
    <cellStyle name="40% - Акцент2 27 2 3" xfId="12281"/>
    <cellStyle name="40% - Акцент2 27 3" xfId="12282"/>
    <cellStyle name="40% - Акцент2 27 3 2" xfId="12283"/>
    <cellStyle name="40% - Акцент2 27 3 2 2" xfId="12284"/>
    <cellStyle name="40% - Акцент2 27 3 3" xfId="12285"/>
    <cellStyle name="40% - Акцент2 27 4" xfId="12286"/>
    <cellStyle name="40% - Акцент2 27 4 2" xfId="12287"/>
    <cellStyle name="40% - Акцент2 27 5" xfId="12288"/>
    <cellStyle name="40% - Акцент2 28" xfId="12289"/>
    <cellStyle name="40% - Акцент2 28 2" xfId="12290"/>
    <cellStyle name="40% - Акцент2 28 2 2" xfId="12291"/>
    <cellStyle name="40% - Акцент2 28 2 2 2" xfId="12292"/>
    <cellStyle name="40% - Акцент2 28 2 3" xfId="12293"/>
    <cellStyle name="40% - Акцент2 28 3" xfId="12294"/>
    <cellStyle name="40% - Акцент2 28 3 2" xfId="12295"/>
    <cellStyle name="40% - Акцент2 28 3 2 2" xfId="12296"/>
    <cellStyle name="40% - Акцент2 28 3 3" xfId="12297"/>
    <cellStyle name="40% - Акцент2 28 4" xfId="12298"/>
    <cellStyle name="40% - Акцент2 28 4 2" xfId="12299"/>
    <cellStyle name="40% - Акцент2 28 5" xfId="12300"/>
    <cellStyle name="40% - Акцент2 29" xfId="12301"/>
    <cellStyle name="40% - Акцент2 29 2" xfId="12302"/>
    <cellStyle name="40% - Акцент2 29 2 2" xfId="12303"/>
    <cellStyle name="40% - Акцент2 29 2 2 2" xfId="12304"/>
    <cellStyle name="40% - Акцент2 29 2 3" xfId="12305"/>
    <cellStyle name="40% - Акцент2 29 3" xfId="12306"/>
    <cellStyle name="40% - Акцент2 29 3 2" xfId="12307"/>
    <cellStyle name="40% - Акцент2 29 3 2 2" xfId="12308"/>
    <cellStyle name="40% - Акцент2 29 3 3" xfId="12309"/>
    <cellStyle name="40% - Акцент2 29 4" xfId="12310"/>
    <cellStyle name="40% - Акцент2 29 4 2" xfId="12311"/>
    <cellStyle name="40% - Акцент2 29 5" xfId="12312"/>
    <cellStyle name="40% - Акцент2 3" xfId="12313"/>
    <cellStyle name="40% - Акцент2 3 2" xfId="12314"/>
    <cellStyle name="40% - Акцент2 3 2 2" xfId="12315"/>
    <cellStyle name="40% - Акцент2 3 2 2 2" xfId="12316"/>
    <cellStyle name="40% - Акцент2 3 2 2 2 2" xfId="12317"/>
    <cellStyle name="40% - Акцент2 3 2 2 3" xfId="12318"/>
    <cellStyle name="40% - Акцент2 3 2 3" xfId="12319"/>
    <cellStyle name="40% - Акцент2 3 2 3 2" xfId="12320"/>
    <cellStyle name="40% - Акцент2 3 2 3 2 2" xfId="12321"/>
    <cellStyle name="40% - Акцент2 3 2 3 3" xfId="12322"/>
    <cellStyle name="40% - Акцент2 3 2 4" xfId="12323"/>
    <cellStyle name="40% - Акцент2 3 2 4 2" xfId="12324"/>
    <cellStyle name="40% - Акцент2 3 2 5" xfId="12325"/>
    <cellStyle name="40% - Акцент2 3 3" xfId="12326"/>
    <cellStyle name="40% - Акцент2 3 3 2" xfId="12327"/>
    <cellStyle name="40% - Акцент2 3 3 2 2" xfId="12328"/>
    <cellStyle name="40% - Акцент2 3 3 2 2 2" xfId="12329"/>
    <cellStyle name="40% - Акцент2 3 3 2 3" xfId="12330"/>
    <cellStyle name="40% - Акцент2 3 3 3" xfId="12331"/>
    <cellStyle name="40% - Акцент2 3 3 3 2" xfId="12332"/>
    <cellStyle name="40% - Акцент2 3 3 3 2 2" xfId="12333"/>
    <cellStyle name="40% - Акцент2 3 3 3 3" xfId="12334"/>
    <cellStyle name="40% - Акцент2 3 3 4" xfId="12335"/>
    <cellStyle name="40% - Акцент2 3 3 4 2" xfId="12336"/>
    <cellStyle name="40% - Акцент2 3 3 5" xfId="12337"/>
    <cellStyle name="40% - Акцент2 3 4" xfId="12338"/>
    <cellStyle name="40% - Акцент2 3 4 2" xfId="12339"/>
    <cellStyle name="40% - Акцент2 3 4 2 2" xfId="12340"/>
    <cellStyle name="40% - Акцент2 3 4 2 2 2" xfId="12341"/>
    <cellStyle name="40% - Акцент2 3 4 2 3" xfId="12342"/>
    <cellStyle name="40% - Акцент2 3 4 3" xfId="12343"/>
    <cellStyle name="40% - Акцент2 3 4 3 2" xfId="12344"/>
    <cellStyle name="40% - Акцент2 3 4 3 2 2" xfId="12345"/>
    <cellStyle name="40% - Акцент2 3 4 3 3" xfId="12346"/>
    <cellStyle name="40% - Акцент2 3 4 4" xfId="12347"/>
    <cellStyle name="40% - Акцент2 3 4 4 2" xfId="12348"/>
    <cellStyle name="40% - Акцент2 3 4 5" xfId="12349"/>
    <cellStyle name="40% - Акцент2 3 5" xfId="12350"/>
    <cellStyle name="40% - Акцент2 3 5 2" xfId="12351"/>
    <cellStyle name="40% - Акцент2 3 5 2 2" xfId="12352"/>
    <cellStyle name="40% - Акцент2 3 5 2 2 2" xfId="12353"/>
    <cellStyle name="40% - Акцент2 3 5 2 3" xfId="12354"/>
    <cellStyle name="40% - Акцент2 3 5 3" xfId="12355"/>
    <cellStyle name="40% - Акцент2 3 5 3 2" xfId="12356"/>
    <cellStyle name="40% - Акцент2 3 5 3 2 2" xfId="12357"/>
    <cellStyle name="40% - Акцент2 3 5 3 3" xfId="12358"/>
    <cellStyle name="40% - Акцент2 3 5 4" xfId="12359"/>
    <cellStyle name="40% - Акцент2 3 5 4 2" xfId="12360"/>
    <cellStyle name="40% - Акцент2 3 5 5" xfId="12361"/>
    <cellStyle name="40% - Акцент2 3 6" xfId="12362"/>
    <cellStyle name="40% - Акцент2 3 6 2" xfId="12363"/>
    <cellStyle name="40% - Акцент2 3 6 2 2" xfId="12364"/>
    <cellStyle name="40% - Акцент2 3 6 3" xfId="12365"/>
    <cellStyle name="40% - Акцент2 3 7" xfId="12366"/>
    <cellStyle name="40% - Акцент2 3 7 2" xfId="12367"/>
    <cellStyle name="40% - Акцент2 3 7 2 2" xfId="12368"/>
    <cellStyle name="40% - Акцент2 3 7 3" xfId="12369"/>
    <cellStyle name="40% - Акцент2 3 8" xfId="12370"/>
    <cellStyle name="40% - Акцент2 3 8 2" xfId="12371"/>
    <cellStyle name="40% - Акцент2 3 9" xfId="12372"/>
    <cellStyle name="40% - Акцент2 30" xfId="12373"/>
    <cellStyle name="40% - Акцент2 30 2" xfId="12374"/>
    <cellStyle name="40% - Акцент2 30 2 2" xfId="12375"/>
    <cellStyle name="40% - Акцент2 30 2 2 2" xfId="12376"/>
    <cellStyle name="40% - Акцент2 30 2 3" xfId="12377"/>
    <cellStyle name="40% - Акцент2 30 3" xfId="12378"/>
    <cellStyle name="40% - Акцент2 30 3 2" xfId="12379"/>
    <cellStyle name="40% - Акцент2 30 3 2 2" xfId="12380"/>
    <cellStyle name="40% - Акцент2 30 3 3" xfId="12381"/>
    <cellStyle name="40% - Акцент2 30 4" xfId="12382"/>
    <cellStyle name="40% - Акцент2 30 4 2" xfId="12383"/>
    <cellStyle name="40% - Акцент2 30 5" xfId="12384"/>
    <cellStyle name="40% - Акцент2 31" xfId="12385"/>
    <cellStyle name="40% - Акцент2 31 2" xfId="12386"/>
    <cellStyle name="40% - Акцент2 31 2 2" xfId="12387"/>
    <cellStyle name="40% - Акцент2 31 2 2 2" xfId="12388"/>
    <cellStyle name="40% - Акцент2 31 2 3" xfId="12389"/>
    <cellStyle name="40% - Акцент2 31 3" xfId="12390"/>
    <cellStyle name="40% - Акцент2 31 3 2" xfId="12391"/>
    <cellStyle name="40% - Акцент2 31 3 2 2" xfId="12392"/>
    <cellStyle name="40% - Акцент2 31 3 3" xfId="12393"/>
    <cellStyle name="40% - Акцент2 31 4" xfId="12394"/>
    <cellStyle name="40% - Акцент2 31 4 2" xfId="12395"/>
    <cellStyle name="40% - Акцент2 31 5" xfId="12396"/>
    <cellStyle name="40% - Акцент2 32" xfId="12397"/>
    <cellStyle name="40% - Акцент2 32 2" xfId="12398"/>
    <cellStyle name="40% - Акцент2 32 2 2" xfId="12399"/>
    <cellStyle name="40% - Акцент2 32 2 2 2" xfId="12400"/>
    <cellStyle name="40% - Акцент2 32 2 3" xfId="12401"/>
    <cellStyle name="40% - Акцент2 32 3" xfId="12402"/>
    <cellStyle name="40% - Акцент2 32 3 2" xfId="12403"/>
    <cellStyle name="40% - Акцент2 32 3 2 2" xfId="12404"/>
    <cellStyle name="40% - Акцент2 32 3 3" xfId="12405"/>
    <cellStyle name="40% - Акцент2 32 4" xfId="12406"/>
    <cellStyle name="40% - Акцент2 32 4 2" xfId="12407"/>
    <cellStyle name="40% - Акцент2 32 5" xfId="12408"/>
    <cellStyle name="40% - Акцент2 33" xfId="12409"/>
    <cellStyle name="40% - Акцент2 33 2" xfId="12410"/>
    <cellStyle name="40% - Акцент2 33 2 2" xfId="12411"/>
    <cellStyle name="40% - Акцент2 33 2 2 2" xfId="12412"/>
    <cellStyle name="40% - Акцент2 33 2 3" xfId="12413"/>
    <cellStyle name="40% - Акцент2 33 3" xfId="12414"/>
    <cellStyle name="40% - Акцент2 33 3 2" xfId="12415"/>
    <cellStyle name="40% - Акцент2 33 3 2 2" xfId="12416"/>
    <cellStyle name="40% - Акцент2 33 3 3" xfId="12417"/>
    <cellStyle name="40% - Акцент2 33 4" xfId="12418"/>
    <cellStyle name="40% - Акцент2 33 4 2" xfId="12419"/>
    <cellStyle name="40% - Акцент2 33 5" xfId="12420"/>
    <cellStyle name="40% - Акцент2 34" xfId="12421"/>
    <cellStyle name="40% - Акцент2 34 2" xfId="12422"/>
    <cellStyle name="40% - Акцент2 34 2 2" xfId="12423"/>
    <cellStyle name="40% - Акцент2 34 2 2 2" xfId="12424"/>
    <cellStyle name="40% - Акцент2 34 2 3" xfId="12425"/>
    <cellStyle name="40% - Акцент2 34 3" xfId="12426"/>
    <cellStyle name="40% - Акцент2 34 3 2" xfId="12427"/>
    <cellStyle name="40% - Акцент2 34 3 2 2" xfId="12428"/>
    <cellStyle name="40% - Акцент2 34 3 3" xfId="12429"/>
    <cellStyle name="40% - Акцент2 34 4" xfId="12430"/>
    <cellStyle name="40% - Акцент2 34 4 2" xfId="12431"/>
    <cellStyle name="40% - Акцент2 34 5" xfId="12432"/>
    <cellStyle name="40% - Акцент2 35" xfId="12433"/>
    <cellStyle name="40% - Акцент2 35 2" xfId="12434"/>
    <cellStyle name="40% - Акцент2 35 2 2" xfId="12435"/>
    <cellStyle name="40% - Акцент2 35 2 2 2" xfId="12436"/>
    <cellStyle name="40% - Акцент2 35 2 3" xfId="12437"/>
    <cellStyle name="40% - Акцент2 35 3" xfId="12438"/>
    <cellStyle name="40% - Акцент2 35 3 2" xfId="12439"/>
    <cellStyle name="40% - Акцент2 35 3 2 2" xfId="12440"/>
    <cellStyle name="40% - Акцент2 35 3 3" xfId="12441"/>
    <cellStyle name="40% - Акцент2 35 4" xfId="12442"/>
    <cellStyle name="40% - Акцент2 35 4 2" xfId="12443"/>
    <cellStyle name="40% - Акцент2 35 5" xfId="12444"/>
    <cellStyle name="40% - Акцент2 36" xfId="12445"/>
    <cellStyle name="40% - Акцент2 36 2" xfId="12446"/>
    <cellStyle name="40% - Акцент2 36 2 2" xfId="12447"/>
    <cellStyle name="40% - Акцент2 36 2 2 2" xfId="12448"/>
    <cellStyle name="40% - Акцент2 36 2 3" xfId="12449"/>
    <cellStyle name="40% - Акцент2 36 3" xfId="12450"/>
    <cellStyle name="40% - Акцент2 36 3 2" xfId="12451"/>
    <cellStyle name="40% - Акцент2 36 3 2 2" xfId="12452"/>
    <cellStyle name="40% - Акцент2 36 3 3" xfId="12453"/>
    <cellStyle name="40% - Акцент2 36 4" xfId="12454"/>
    <cellStyle name="40% - Акцент2 36 4 2" xfId="12455"/>
    <cellStyle name="40% - Акцент2 36 5" xfId="12456"/>
    <cellStyle name="40% - Акцент2 37" xfId="12457"/>
    <cellStyle name="40% - Акцент2 37 2" xfId="12458"/>
    <cellStyle name="40% - Акцент2 37 2 2" xfId="12459"/>
    <cellStyle name="40% - Акцент2 37 2 2 2" xfId="12460"/>
    <cellStyle name="40% - Акцент2 37 2 3" xfId="12461"/>
    <cellStyle name="40% - Акцент2 37 3" xfId="12462"/>
    <cellStyle name="40% - Акцент2 37 3 2" xfId="12463"/>
    <cellStyle name="40% - Акцент2 37 3 2 2" xfId="12464"/>
    <cellStyle name="40% - Акцент2 37 3 3" xfId="12465"/>
    <cellStyle name="40% - Акцент2 37 4" xfId="12466"/>
    <cellStyle name="40% - Акцент2 37 4 2" xfId="12467"/>
    <cellStyle name="40% - Акцент2 37 5" xfId="12468"/>
    <cellStyle name="40% - Акцент2 38" xfId="12469"/>
    <cellStyle name="40% - Акцент2 38 2" xfId="12470"/>
    <cellStyle name="40% - Акцент2 38 2 2" xfId="12471"/>
    <cellStyle name="40% - Акцент2 38 2 2 2" xfId="12472"/>
    <cellStyle name="40% - Акцент2 38 2 3" xfId="12473"/>
    <cellStyle name="40% - Акцент2 38 3" xfId="12474"/>
    <cellStyle name="40% - Акцент2 38 3 2" xfId="12475"/>
    <cellStyle name="40% - Акцент2 38 3 2 2" xfId="12476"/>
    <cellStyle name="40% - Акцент2 38 3 3" xfId="12477"/>
    <cellStyle name="40% - Акцент2 38 4" xfId="12478"/>
    <cellStyle name="40% - Акцент2 38 4 2" xfId="12479"/>
    <cellStyle name="40% - Акцент2 38 5" xfId="12480"/>
    <cellStyle name="40% - Акцент2 39" xfId="12481"/>
    <cellStyle name="40% - Акцент2 39 2" xfId="12482"/>
    <cellStyle name="40% - Акцент2 39 2 2" xfId="12483"/>
    <cellStyle name="40% - Акцент2 39 2 2 2" xfId="12484"/>
    <cellStyle name="40% - Акцент2 39 2 3" xfId="12485"/>
    <cellStyle name="40% - Акцент2 39 3" xfId="12486"/>
    <cellStyle name="40% - Акцент2 39 3 2" xfId="12487"/>
    <cellStyle name="40% - Акцент2 39 3 2 2" xfId="12488"/>
    <cellStyle name="40% - Акцент2 39 3 3" xfId="12489"/>
    <cellStyle name="40% - Акцент2 39 4" xfId="12490"/>
    <cellStyle name="40% - Акцент2 39 4 2" xfId="12491"/>
    <cellStyle name="40% - Акцент2 39 5" xfId="12492"/>
    <cellStyle name="40% - Акцент2 4" xfId="12493"/>
    <cellStyle name="40% - Акцент2 4 2" xfId="12494"/>
    <cellStyle name="40% - Акцент2 4 2 2" xfId="12495"/>
    <cellStyle name="40% - Акцент2 4 2 2 2" xfId="12496"/>
    <cellStyle name="40% - Акцент2 4 2 2 2 2" xfId="12497"/>
    <cellStyle name="40% - Акцент2 4 2 2 3" xfId="12498"/>
    <cellStyle name="40% - Акцент2 4 2 3" xfId="12499"/>
    <cellStyle name="40% - Акцент2 4 2 3 2" xfId="12500"/>
    <cellStyle name="40% - Акцент2 4 2 3 2 2" xfId="12501"/>
    <cellStyle name="40% - Акцент2 4 2 3 3" xfId="12502"/>
    <cellStyle name="40% - Акцент2 4 2 4" xfId="12503"/>
    <cellStyle name="40% - Акцент2 4 2 4 2" xfId="12504"/>
    <cellStyle name="40% - Акцент2 4 2 5" xfId="12505"/>
    <cellStyle name="40% - Акцент2 4 3" xfId="12506"/>
    <cellStyle name="40% - Акцент2 4 3 2" xfId="12507"/>
    <cellStyle name="40% - Акцент2 4 3 2 2" xfId="12508"/>
    <cellStyle name="40% - Акцент2 4 3 2 2 2" xfId="12509"/>
    <cellStyle name="40% - Акцент2 4 3 2 3" xfId="12510"/>
    <cellStyle name="40% - Акцент2 4 3 3" xfId="12511"/>
    <cellStyle name="40% - Акцент2 4 3 3 2" xfId="12512"/>
    <cellStyle name="40% - Акцент2 4 3 3 2 2" xfId="12513"/>
    <cellStyle name="40% - Акцент2 4 3 3 3" xfId="12514"/>
    <cellStyle name="40% - Акцент2 4 3 4" xfId="12515"/>
    <cellStyle name="40% - Акцент2 4 3 4 2" xfId="12516"/>
    <cellStyle name="40% - Акцент2 4 3 5" xfId="12517"/>
    <cellStyle name="40% - Акцент2 4 4" xfId="12518"/>
    <cellStyle name="40% - Акцент2 4 4 2" xfId="12519"/>
    <cellStyle name="40% - Акцент2 4 4 2 2" xfId="12520"/>
    <cellStyle name="40% - Акцент2 4 4 2 2 2" xfId="12521"/>
    <cellStyle name="40% - Акцент2 4 4 2 3" xfId="12522"/>
    <cellStyle name="40% - Акцент2 4 4 3" xfId="12523"/>
    <cellStyle name="40% - Акцент2 4 4 3 2" xfId="12524"/>
    <cellStyle name="40% - Акцент2 4 4 3 2 2" xfId="12525"/>
    <cellStyle name="40% - Акцент2 4 4 3 3" xfId="12526"/>
    <cellStyle name="40% - Акцент2 4 4 4" xfId="12527"/>
    <cellStyle name="40% - Акцент2 4 4 4 2" xfId="12528"/>
    <cellStyle name="40% - Акцент2 4 4 5" xfId="12529"/>
    <cellStyle name="40% - Акцент2 4 5" xfId="12530"/>
    <cellStyle name="40% - Акцент2 4 5 2" xfId="12531"/>
    <cellStyle name="40% - Акцент2 4 5 2 2" xfId="12532"/>
    <cellStyle name="40% - Акцент2 4 5 2 2 2" xfId="12533"/>
    <cellStyle name="40% - Акцент2 4 5 2 3" xfId="12534"/>
    <cellStyle name="40% - Акцент2 4 5 3" xfId="12535"/>
    <cellStyle name="40% - Акцент2 4 5 3 2" xfId="12536"/>
    <cellStyle name="40% - Акцент2 4 5 3 2 2" xfId="12537"/>
    <cellStyle name="40% - Акцент2 4 5 3 3" xfId="12538"/>
    <cellStyle name="40% - Акцент2 4 5 4" xfId="12539"/>
    <cellStyle name="40% - Акцент2 4 5 4 2" xfId="12540"/>
    <cellStyle name="40% - Акцент2 4 5 5" xfId="12541"/>
    <cellStyle name="40% - Акцент2 4 6" xfId="12542"/>
    <cellStyle name="40% - Акцент2 4 6 2" xfId="12543"/>
    <cellStyle name="40% - Акцент2 4 6 2 2" xfId="12544"/>
    <cellStyle name="40% - Акцент2 4 6 3" xfId="12545"/>
    <cellStyle name="40% - Акцент2 4 7" xfId="12546"/>
    <cellStyle name="40% - Акцент2 4 7 2" xfId="12547"/>
    <cellStyle name="40% - Акцент2 4 7 2 2" xfId="12548"/>
    <cellStyle name="40% - Акцент2 4 7 3" xfId="12549"/>
    <cellStyle name="40% - Акцент2 4 8" xfId="12550"/>
    <cellStyle name="40% - Акцент2 4 8 2" xfId="12551"/>
    <cellStyle name="40% - Акцент2 4 9" xfId="12552"/>
    <cellStyle name="40% - Акцент2 40" xfId="12553"/>
    <cellStyle name="40% - Акцент2 40 2" xfId="12554"/>
    <cellStyle name="40% - Акцент2 40 2 2" xfId="12555"/>
    <cellStyle name="40% - Акцент2 40 2 2 2" xfId="12556"/>
    <cellStyle name="40% - Акцент2 40 2 3" xfId="12557"/>
    <cellStyle name="40% - Акцент2 40 3" xfId="12558"/>
    <cellStyle name="40% - Акцент2 40 3 2" xfId="12559"/>
    <cellStyle name="40% - Акцент2 40 3 2 2" xfId="12560"/>
    <cellStyle name="40% - Акцент2 40 3 3" xfId="12561"/>
    <cellStyle name="40% - Акцент2 40 4" xfId="12562"/>
    <cellStyle name="40% - Акцент2 40 4 2" xfId="12563"/>
    <cellStyle name="40% - Акцент2 40 5" xfId="12564"/>
    <cellStyle name="40% - Акцент2 41" xfId="12565"/>
    <cellStyle name="40% - Акцент2 41 2" xfId="12566"/>
    <cellStyle name="40% - Акцент2 41 2 2" xfId="12567"/>
    <cellStyle name="40% - Акцент2 41 2 2 2" xfId="12568"/>
    <cellStyle name="40% - Акцент2 41 2 3" xfId="12569"/>
    <cellStyle name="40% - Акцент2 41 3" xfId="12570"/>
    <cellStyle name="40% - Акцент2 41 3 2" xfId="12571"/>
    <cellStyle name="40% - Акцент2 41 3 2 2" xfId="12572"/>
    <cellStyle name="40% - Акцент2 41 3 3" xfId="12573"/>
    <cellStyle name="40% - Акцент2 41 4" xfId="12574"/>
    <cellStyle name="40% - Акцент2 41 4 2" xfId="12575"/>
    <cellStyle name="40% - Акцент2 41 5" xfId="12576"/>
    <cellStyle name="40% - Акцент2 42" xfId="12577"/>
    <cellStyle name="40% - Акцент2 42 2" xfId="12578"/>
    <cellStyle name="40% - Акцент2 42 2 2" xfId="12579"/>
    <cellStyle name="40% - Акцент2 42 2 2 2" xfId="12580"/>
    <cellStyle name="40% - Акцент2 42 2 3" xfId="12581"/>
    <cellStyle name="40% - Акцент2 42 3" xfId="12582"/>
    <cellStyle name="40% - Акцент2 42 3 2" xfId="12583"/>
    <cellStyle name="40% - Акцент2 42 3 2 2" xfId="12584"/>
    <cellStyle name="40% - Акцент2 42 3 3" xfId="12585"/>
    <cellStyle name="40% - Акцент2 42 4" xfId="12586"/>
    <cellStyle name="40% - Акцент2 42 4 2" xfId="12587"/>
    <cellStyle name="40% - Акцент2 42 5" xfId="12588"/>
    <cellStyle name="40% - Акцент2 43" xfId="12589"/>
    <cellStyle name="40% - Акцент2 43 2" xfId="12590"/>
    <cellStyle name="40% - Акцент2 43 2 2" xfId="12591"/>
    <cellStyle name="40% - Акцент2 43 2 2 2" xfId="12592"/>
    <cellStyle name="40% - Акцент2 43 2 3" xfId="12593"/>
    <cellStyle name="40% - Акцент2 43 3" xfId="12594"/>
    <cellStyle name="40% - Акцент2 43 3 2" xfId="12595"/>
    <cellStyle name="40% - Акцент2 43 3 2 2" xfId="12596"/>
    <cellStyle name="40% - Акцент2 43 3 3" xfId="12597"/>
    <cellStyle name="40% - Акцент2 43 4" xfId="12598"/>
    <cellStyle name="40% - Акцент2 43 4 2" xfId="12599"/>
    <cellStyle name="40% - Акцент2 43 5" xfId="12600"/>
    <cellStyle name="40% - Акцент2 44" xfId="12601"/>
    <cellStyle name="40% - Акцент2 44 2" xfId="12602"/>
    <cellStyle name="40% - Акцент2 44 2 2" xfId="12603"/>
    <cellStyle name="40% - Акцент2 44 2 2 2" xfId="12604"/>
    <cellStyle name="40% - Акцент2 44 2 3" xfId="12605"/>
    <cellStyle name="40% - Акцент2 44 3" xfId="12606"/>
    <cellStyle name="40% - Акцент2 44 3 2" xfId="12607"/>
    <cellStyle name="40% - Акцент2 44 3 2 2" xfId="12608"/>
    <cellStyle name="40% - Акцент2 44 3 3" xfId="12609"/>
    <cellStyle name="40% - Акцент2 44 4" xfId="12610"/>
    <cellStyle name="40% - Акцент2 44 4 2" xfId="12611"/>
    <cellStyle name="40% - Акцент2 44 5" xfId="12612"/>
    <cellStyle name="40% - Акцент2 45" xfId="12613"/>
    <cellStyle name="40% - Акцент2 45 2" xfId="12614"/>
    <cellStyle name="40% - Акцент2 45 2 2" xfId="12615"/>
    <cellStyle name="40% - Акцент2 45 2 2 2" xfId="12616"/>
    <cellStyle name="40% - Акцент2 45 2 3" xfId="12617"/>
    <cellStyle name="40% - Акцент2 45 3" xfId="12618"/>
    <cellStyle name="40% - Акцент2 45 3 2" xfId="12619"/>
    <cellStyle name="40% - Акцент2 45 3 2 2" xfId="12620"/>
    <cellStyle name="40% - Акцент2 45 3 3" xfId="12621"/>
    <cellStyle name="40% - Акцент2 45 4" xfId="12622"/>
    <cellStyle name="40% - Акцент2 45 4 2" xfId="12623"/>
    <cellStyle name="40% - Акцент2 45 5" xfId="12624"/>
    <cellStyle name="40% - Акцент2 46" xfId="12625"/>
    <cellStyle name="40% - Акцент2 46 2" xfId="12626"/>
    <cellStyle name="40% - Акцент2 46 2 2" xfId="12627"/>
    <cellStyle name="40% - Акцент2 46 2 2 2" xfId="12628"/>
    <cellStyle name="40% - Акцент2 46 2 3" xfId="12629"/>
    <cellStyle name="40% - Акцент2 46 3" xfId="12630"/>
    <cellStyle name="40% - Акцент2 46 3 2" xfId="12631"/>
    <cellStyle name="40% - Акцент2 46 3 2 2" xfId="12632"/>
    <cellStyle name="40% - Акцент2 46 3 3" xfId="12633"/>
    <cellStyle name="40% - Акцент2 46 4" xfId="12634"/>
    <cellStyle name="40% - Акцент2 46 4 2" xfId="12635"/>
    <cellStyle name="40% - Акцент2 46 5" xfId="12636"/>
    <cellStyle name="40% - Акцент2 47" xfId="12637"/>
    <cellStyle name="40% - Акцент2 47 2" xfId="12638"/>
    <cellStyle name="40% - Акцент2 47 2 2" xfId="12639"/>
    <cellStyle name="40% - Акцент2 47 2 2 2" xfId="12640"/>
    <cellStyle name="40% - Акцент2 47 2 3" xfId="12641"/>
    <cellStyle name="40% - Акцент2 47 3" xfId="12642"/>
    <cellStyle name="40% - Акцент2 47 3 2" xfId="12643"/>
    <cellStyle name="40% - Акцент2 47 3 2 2" xfId="12644"/>
    <cellStyle name="40% - Акцент2 47 3 3" xfId="12645"/>
    <cellStyle name="40% - Акцент2 47 4" xfId="12646"/>
    <cellStyle name="40% - Акцент2 47 4 2" xfId="12647"/>
    <cellStyle name="40% - Акцент2 47 5" xfId="12648"/>
    <cellStyle name="40% - Акцент2 48" xfId="12649"/>
    <cellStyle name="40% - Акцент2 48 2" xfId="12650"/>
    <cellStyle name="40% - Акцент2 48 2 2" xfId="12651"/>
    <cellStyle name="40% - Акцент2 48 2 2 2" xfId="12652"/>
    <cellStyle name="40% - Акцент2 48 2 3" xfId="12653"/>
    <cellStyle name="40% - Акцент2 48 3" xfId="12654"/>
    <cellStyle name="40% - Акцент2 48 3 2" xfId="12655"/>
    <cellStyle name="40% - Акцент2 48 3 2 2" xfId="12656"/>
    <cellStyle name="40% - Акцент2 48 3 3" xfId="12657"/>
    <cellStyle name="40% - Акцент2 48 4" xfId="12658"/>
    <cellStyle name="40% - Акцент2 48 4 2" xfId="12659"/>
    <cellStyle name="40% - Акцент2 48 5" xfId="12660"/>
    <cellStyle name="40% - Акцент2 49" xfId="12661"/>
    <cellStyle name="40% - Акцент2 49 2" xfId="12662"/>
    <cellStyle name="40% - Акцент2 49 2 2" xfId="12663"/>
    <cellStyle name="40% - Акцент2 49 2 2 2" xfId="12664"/>
    <cellStyle name="40% - Акцент2 49 2 3" xfId="12665"/>
    <cellStyle name="40% - Акцент2 49 3" xfId="12666"/>
    <cellStyle name="40% - Акцент2 49 3 2" xfId="12667"/>
    <cellStyle name="40% - Акцент2 49 3 2 2" xfId="12668"/>
    <cellStyle name="40% - Акцент2 49 3 3" xfId="12669"/>
    <cellStyle name="40% - Акцент2 49 4" xfId="12670"/>
    <cellStyle name="40% - Акцент2 49 4 2" xfId="12671"/>
    <cellStyle name="40% - Акцент2 49 5" xfId="12672"/>
    <cellStyle name="40% - Акцент2 5" xfId="12673"/>
    <cellStyle name="40% - Акцент2 5 2" xfId="12674"/>
    <cellStyle name="40% - Акцент2 5 2 2" xfId="12675"/>
    <cellStyle name="40% - Акцент2 5 2 2 2" xfId="12676"/>
    <cellStyle name="40% - Акцент2 5 2 2 2 2" xfId="12677"/>
    <cellStyle name="40% - Акцент2 5 2 2 3" xfId="12678"/>
    <cellStyle name="40% - Акцент2 5 2 3" xfId="12679"/>
    <cellStyle name="40% - Акцент2 5 2 3 2" xfId="12680"/>
    <cellStyle name="40% - Акцент2 5 2 3 2 2" xfId="12681"/>
    <cellStyle name="40% - Акцент2 5 2 3 3" xfId="12682"/>
    <cellStyle name="40% - Акцент2 5 2 4" xfId="12683"/>
    <cellStyle name="40% - Акцент2 5 2 4 2" xfId="12684"/>
    <cellStyle name="40% - Акцент2 5 2 5" xfId="12685"/>
    <cellStyle name="40% - Акцент2 5 3" xfId="12686"/>
    <cellStyle name="40% - Акцент2 5 3 2" xfId="12687"/>
    <cellStyle name="40% - Акцент2 5 3 2 2" xfId="12688"/>
    <cellStyle name="40% - Акцент2 5 3 2 2 2" xfId="12689"/>
    <cellStyle name="40% - Акцент2 5 3 2 3" xfId="12690"/>
    <cellStyle name="40% - Акцент2 5 3 3" xfId="12691"/>
    <cellStyle name="40% - Акцент2 5 3 3 2" xfId="12692"/>
    <cellStyle name="40% - Акцент2 5 3 3 2 2" xfId="12693"/>
    <cellStyle name="40% - Акцент2 5 3 3 3" xfId="12694"/>
    <cellStyle name="40% - Акцент2 5 3 4" xfId="12695"/>
    <cellStyle name="40% - Акцент2 5 3 4 2" xfId="12696"/>
    <cellStyle name="40% - Акцент2 5 3 5" xfId="12697"/>
    <cellStyle name="40% - Акцент2 5 4" xfId="12698"/>
    <cellStyle name="40% - Акцент2 5 4 2" xfId="12699"/>
    <cellStyle name="40% - Акцент2 5 4 2 2" xfId="12700"/>
    <cellStyle name="40% - Акцент2 5 4 2 2 2" xfId="12701"/>
    <cellStyle name="40% - Акцент2 5 4 2 3" xfId="12702"/>
    <cellStyle name="40% - Акцент2 5 4 3" xfId="12703"/>
    <cellStyle name="40% - Акцент2 5 4 3 2" xfId="12704"/>
    <cellStyle name="40% - Акцент2 5 4 3 2 2" xfId="12705"/>
    <cellStyle name="40% - Акцент2 5 4 3 3" xfId="12706"/>
    <cellStyle name="40% - Акцент2 5 4 4" xfId="12707"/>
    <cellStyle name="40% - Акцент2 5 4 4 2" xfId="12708"/>
    <cellStyle name="40% - Акцент2 5 4 5" xfId="12709"/>
    <cellStyle name="40% - Акцент2 5 5" xfId="12710"/>
    <cellStyle name="40% - Акцент2 5 5 2" xfId="12711"/>
    <cellStyle name="40% - Акцент2 5 5 2 2" xfId="12712"/>
    <cellStyle name="40% - Акцент2 5 5 2 2 2" xfId="12713"/>
    <cellStyle name="40% - Акцент2 5 5 2 3" xfId="12714"/>
    <cellStyle name="40% - Акцент2 5 5 3" xfId="12715"/>
    <cellStyle name="40% - Акцент2 5 5 3 2" xfId="12716"/>
    <cellStyle name="40% - Акцент2 5 5 3 2 2" xfId="12717"/>
    <cellStyle name="40% - Акцент2 5 5 3 3" xfId="12718"/>
    <cellStyle name="40% - Акцент2 5 5 4" xfId="12719"/>
    <cellStyle name="40% - Акцент2 5 5 4 2" xfId="12720"/>
    <cellStyle name="40% - Акцент2 5 5 5" xfId="12721"/>
    <cellStyle name="40% - Акцент2 5 6" xfId="12722"/>
    <cellStyle name="40% - Акцент2 5 6 2" xfId="12723"/>
    <cellStyle name="40% - Акцент2 5 6 2 2" xfId="12724"/>
    <cellStyle name="40% - Акцент2 5 6 3" xfId="12725"/>
    <cellStyle name="40% - Акцент2 5 7" xfId="12726"/>
    <cellStyle name="40% - Акцент2 5 7 2" xfId="12727"/>
    <cellStyle name="40% - Акцент2 5 7 2 2" xfId="12728"/>
    <cellStyle name="40% - Акцент2 5 7 3" xfId="12729"/>
    <cellStyle name="40% - Акцент2 5 8" xfId="12730"/>
    <cellStyle name="40% - Акцент2 5 8 2" xfId="12731"/>
    <cellStyle name="40% - Акцент2 5 9" xfId="12732"/>
    <cellStyle name="40% - Акцент2 50" xfId="12733"/>
    <cellStyle name="40% - Акцент2 50 2" xfId="12734"/>
    <cellStyle name="40% - Акцент2 50 2 2" xfId="12735"/>
    <cellStyle name="40% - Акцент2 50 2 2 2" xfId="12736"/>
    <cellStyle name="40% - Акцент2 50 2 3" xfId="12737"/>
    <cellStyle name="40% - Акцент2 50 3" xfId="12738"/>
    <cellStyle name="40% - Акцент2 50 3 2" xfId="12739"/>
    <cellStyle name="40% - Акцент2 50 3 2 2" xfId="12740"/>
    <cellStyle name="40% - Акцент2 50 3 3" xfId="12741"/>
    <cellStyle name="40% - Акцент2 50 4" xfId="12742"/>
    <cellStyle name="40% - Акцент2 50 4 2" xfId="12743"/>
    <cellStyle name="40% - Акцент2 50 5" xfId="12744"/>
    <cellStyle name="40% - Акцент2 51" xfId="12745"/>
    <cellStyle name="40% - Акцент2 51 2" xfId="12746"/>
    <cellStyle name="40% - Акцент2 51 2 2" xfId="12747"/>
    <cellStyle name="40% - Акцент2 51 2 2 2" xfId="12748"/>
    <cellStyle name="40% - Акцент2 51 2 3" xfId="12749"/>
    <cellStyle name="40% - Акцент2 51 3" xfId="12750"/>
    <cellStyle name="40% - Акцент2 51 3 2" xfId="12751"/>
    <cellStyle name="40% - Акцент2 51 3 2 2" xfId="12752"/>
    <cellStyle name="40% - Акцент2 51 3 3" xfId="12753"/>
    <cellStyle name="40% - Акцент2 51 4" xfId="12754"/>
    <cellStyle name="40% - Акцент2 51 4 2" xfId="12755"/>
    <cellStyle name="40% - Акцент2 51 5" xfId="12756"/>
    <cellStyle name="40% - Акцент2 52" xfId="12757"/>
    <cellStyle name="40% - Акцент2 52 2" xfId="12758"/>
    <cellStyle name="40% - Акцент2 52 2 2" xfId="12759"/>
    <cellStyle name="40% - Акцент2 52 2 2 2" xfId="12760"/>
    <cellStyle name="40% - Акцент2 52 2 3" xfId="12761"/>
    <cellStyle name="40% - Акцент2 52 3" xfId="12762"/>
    <cellStyle name="40% - Акцент2 52 3 2" xfId="12763"/>
    <cellStyle name="40% - Акцент2 52 3 2 2" xfId="12764"/>
    <cellStyle name="40% - Акцент2 52 3 3" xfId="12765"/>
    <cellStyle name="40% - Акцент2 52 4" xfId="12766"/>
    <cellStyle name="40% - Акцент2 52 4 2" xfId="12767"/>
    <cellStyle name="40% - Акцент2 52 5" xfId="12768"/>
    <cellStyle name="40% - Акцент2 53" xfId="12769"/>
    <cellStyle name="40% - Акцент2 53 2" xfId="12770"/>
    <cellStyle name="40% - Акцент2 53 2 2" xfId="12771"/>
    <cellStyle name="40% - Акцент2 53 2 2 2" xfId="12772"/>
    <cellStyle name="40% - Акцент2 53 2 3" xfId="12773"/>
    <cellStyle name="40% - Акцент2 53 3" xfId="12774"/>
    <cellStyle name="40% - Акцент2 53 3 2" xfId="12775"/>
    <cellStyle name="40% - Акцент2 53 3 2 2" xfId="12776"/>
    <cellStyle name="40% - Акцент2 53 3 3" xfId="12777"/>
    <cellStyle name="40% - Акцент2 53 4" xfId="12778"/>
    <cellStyle name="40% - Акцент2 53 4 2" xfId="12779"/>
    <cellStyle name="40% - Акцент2 53 5" xfId="12780"/>
    <cellStyle name="40% - Акцент2 54" xfId="12781"/>
    <cellStyle name="40% - Акцент2 54 2" xfId="12782"/>
    <cellStyle name="40% - Акцент2 54 2 2" xfId="12783"/>
    <cellStyle name="40% - Акцент2 54 2 2 2" xfId="12784"/>
    <cellStyle name="40% - Акцент2 54 2 3" xfId="12785"/>
    <cellStyle name="40% - Акцент2 54 3" xfId="12786"/>
    <cellStyle name="40% - Акцент2 54 3 2" xfId="12787"/>
    <cellStyle name="40% - Акцент2 54 3 2 2" xfId="12788"/>
    <cellStyle name="40% - Акцент2 54 3 3" xfId="12789"/>
    <cellStyle name="40% - Акцент2 54 4" xfId="12790"/>
    <cellStyle name="40% - Акцент2 54 4 2" xfId="12791"/>
    <cellStyle name="40% - Акцент2 54 5" xfId="12792"/>
    <cellStyle name="40% - Акцент2 55" xfId="12793"/>
    <cellStyle name="40% - Акцент2 55 2" xfId="12794"/>
    <cellStyle name="40% - Акцент2 55 2 2" xfId="12795"/>
    <cellStyle name="40% - Акцент2 55 2 2 2" xfId="12796"/>
    <cellStyle name="40% - Акцент2 55 2 3" xfId="12797"/>
    <cellStyle name="40% - Акцент2 55 3" xfId="12798"/>
    <cellStyle name="40% - Акцент2 55 3 2" xfId="12799"/>
    <cellStyle name="40% - Акцент2 55 3 2 2" xfId="12800"/>
    <cellStyle name="40% - Акцент2 55 3 3" xfId="12801"/>
    <cellStyle name="40% - Акцент2 55 4" xfId="12802"/>
    <cellStyle name="40% - Акцент2 55 4 2" xfId="12803"/>
    <cellStyle name="40% - Акцент2 55 5" xfId="12804"/>
    <cellStyle name="40% - Акцент2 56" xfId="12805"/>
    <cellStyle name="40% - Акцент2 56 2" xfId="12806"/>
    <cellStyle name="40% - Акцент2 56 2 2" xfId="12807"/>
    <cellStyle name="40% - Акцент2 56 2 2 2" xfId="12808"/>
    <cellStyle name="40% - Акцент2 56 2 3" xfId="12809"/>
    <cellStyle name="40% - Акцент2 56 3" xfId="12810"/>
    <cellStyle name="40% - Акцент2 56 3 2" xfId="12811"/>
    <cellStyle name="40% - Акцент2 56 3 2 2" xfId="12812"/>
    <cellStyle name="40% - Акцент2 56 3 3" xfId="12813"/>
    <cellStyle name="40% - Акцент2 56 4" xfId="12814"/>
    <cellStyle name="40% - Акцент2 56 4 2" xfId="12815"/>
    <cellStyle name="40% - Акцент2 56 5" xfId="12816"/>
    <cellStyle name="40% - Акцент2 57" xfId="12817"/>
    <cellStyle name="40% - Акцент2 57 2" xfId="12818"/>
    <cellStyle name="40% - Акцент2 57 2 2" xfId="12819"/>
    <cellStyle name="40% - Акцент2 57 2 2 2" xfId="12820"/>
    <cellStyle name="40% - Акцент2 57 2 3" xfId="12821"/>
    <cellStyle name="40% - Акцент2 57 3" xfId="12822"/>
    <cellStyle name="40% - Акцент2 57 3 2" xfId="12823"/>
    <cellStyle name="40% - Акцент2 57 3 2 2" xfId="12824"/>
    <cellStyle name="40% - Акцент2 57 3 3" xfId="12825"/>
    <cellStyle name="40% - Акцент2 57 4" xfId="12826"/>
    <cellStyle name="40% - Акцент2 57 4 2" xfId="12827"/>
    <cellStyle name="40% - Акцент2 57 5" xfId="12828"/>
    <cellStyle name="40% - Акцент2 58" xfId="12829"/>
    <cellStyle name="40% - Акцент2 58 2" xfId="12830"/>
    <cellStyle name="40% - Акцент2 58 2 2" xfId="12831"/>
    <cellStyle name="40% - Акцент2 58 2 2 2" xfId="12832"/>
    <cellStyle name="40% - Акцент2 58 2 3" xfId="12833"/>
    <cellStyle name="40% - Акцент2 58 3" xfId="12834"/>
    <cellStyle name="40% - Акцент2 58 3 2" xfId="12835"/>
    <cellStyle name="40% - Акцент2 58 3 2 2" xfId="12836"/>
    <cellStyle name="40% - Акцент2 58 3 3" xfId="12837"/>
    <cellStyle name="40% - Акцент2 58 4" xfId="12838"/>
    <cellStyle name="40% - Акцент2 58 4 2" xfId="12839"/>
    <cellStyle name="40% - Акцент2 58 5" xfId="12840"/>
    <cellStyle name="40% - Акцент2 59" xfId="12841"/>
    <cellStyle name="40% - Акцент2 59 2" xfId="12842"/>
    <cellStyle name="40% - Акцент2 59 2 2" xfId="12843"/>
    <cellStyle name="40% - Акцент2 59 2 2 2" xfId="12844"/>
    <cellStyle name="40% - Акцент2 59 2 3" xfId="12845"/>
    <cellStyle name="40% - Акцент2 59 3" xfId="12846"/>
    <cellStyle name="40% - Акцент2 59 3 2" xfId="12847"/>
    <cellStyle name="40% - Акцент2 59 3 2 2" xfId="12848"/>
    <cellStyle name="40% - Акцент2 59 3 3" xfId="12849"/>
    <cellStyle name="40% - Акцент2 59 4" xfId="12850"/>
    <cellStyle name="40% - Акцент2 59 4 2" xfId="12851"/>
    <cellStyle name="40% - Акцент2 59 5" xfId="12852"/>
    <cellStyle name="40% - Акцент2 6" xfId="12853"/>
    <cellStyle name="40% - Акцент2 6 2" xfId="12854"/>
    <cellStyle name="40% - Акцент2 6 2 2" xfId="12855"/>
    <cellStyle name="40% - Акцент2 6 2 2 2" xfId="12856"/>
    <cellStyle name="40% - Акцент2 6 2 2 2 2" xfId="12857"/>
    <cellStyle name="40% - Акцент2 6 2 2 3" xfId="12858"/>
    <cellStyle name="40% - Акцент2 6 2 3" xfId="12859"/>
    <cellStyle name="40% - Акцент2 6 2 3 2" xfId="12860"/>
    <cellStyle name="40% - Акцент2 6 2 3 2 2" xfId="12861"/>
    <cellStyle name="40% - Акцент2 6 2 3 3" xfId="12862"/>
    <cellStyle name="40% - Акцент2 6 2 4" xfId="12863"/>
    <cellStyle name="40% - Акцент2 6 2 4 2" xfId="12864"/>
    <cellStyle name="40% - Акцент2 6 2 5" xfId="12865"/>
    <cellStyle name="40% - Акцент2 6 3" xfId="12866"/>
    <cellStyle name="40% - Акцент2 6 3 2" xfId="12867"/>
    <cellStyle name="40% - Акцент2 6 3 2 2" xfId="12868"/>
    <cellStyle name="40% - Акцент2 6 3 2 2 2" xfId="12869"/>
    <cellStyle name="40% - Акцент2 6 3 2 3" xfId="12870"/>
    <cellStyle name="40% - Акцент2 6 3 3" xfId="12871"/>
    <cellStyle name="40% - Акцент2 6 3 3 2" xfId="12872"/>
    <cellStyle name="40% - Акцент2 6 3 3 2 2" xfId="12873"/>
    <cellStyle name="40% - Акцент2 6 3 3 3" xfId="12874"/>
    <cellStyle name="40% - Акцент2 6 3 4" xfId="12875"/>
    <cellStyle name="40% - Акцент2 6 3 4 2" xfId="12876"/>
    <cellStyle name="40% - Акцент2 6 3 5" xfId="12877"/>
    <cellStyle name="40% - Акцент2 6 4" xfId="12878"/>
    <cellStyle name="40% - Акцент2 6 4 2" xfId="12879"/>
    <cellStyle name="40% - Акцент2 6 4 2 2" xfId="12880"/>
    <cellStyle name="40% - Акцент2 6 4 2 2 2" xfId="12881"/>
    <cellStyle name="40% - Акцент2 6 4 2 3" xfId="12882"/>
    <cellStyle name="40% - Акцент2 6 4 3" xfId="12883"/>
    <cellStyle name="40% - Акцент2 6 4 3 2" xfId="12884"/>
    <cellStyle name="40% - Акцент2 6 4 3 2 2" xfId="12885"/>
    <cellStyle name="40% - Акцент2 6 4 3 3" xfId="12886"/>
    <cellStyle name="40% - Акцент2 6 4 4" xfId="12887"/>
    <cellStyle name="40% - Акцент2 6 4 4 2" xfId="12888"/>
    <cellStyle name="40% - Акцент2 6 4 5" xfId="12889"/>
    <cellStyle name="40% - Акцент2 6 5" xfId="12890"/>
    <cellStyle name="40% - Акцент2 6 5 2" xfId="12891"/>
    <cellStyle name="40% - Акцент2 6 5 2 2" xfId="12892"/>
    <cellStyle name="40% - Акцент2 6 5 2 2 2" xfId="12893"/>
    <cellStyle name="40% - Акцент2 6 5 2 3" xfId="12894"/>
    <cellStyle name="40% - Акцент2 6 5 3" xfId="12895"/>
    <cellStyle name="40% - Акцент2 6 5 3 2" xfId="12896"/>
    <cellStyle name="40% - Акцент2 6 5 3 2 2" xfId="12897"/>
    <cellStyle name="40% - Акцент2 6 5 3 3" xfId="12898"/>
    <cellStyle name="40% - Акцент2 6 5 4" xfId="12899"/>
    <cellStyle name="40% - Акцент2 6 5 4 2" xfId="12900"/>
    <cellStyle name="40% - Акцент2 6 5 5" xfId="12901"/>
    <cellStyle name="40% - Акцент2 6 6" xfId="12902"/>
    <cellStyle name="40% - Акцент2 6 6 2" xfId="12903"/>
    <cellStyle name="40% - Акцент2 6 6 2 2" xfId="12904"/>
    <cellStyle name="40% - Акцент2 6 6 3" xfId="12905"/>
    <cellStyle name="40% - Акцент2 6 7" xfId="12906"/>
    <cellStyle name="40% - Акцент2 6 7 2" xfId="12907"/>
    <cellStyle name="40% - Акцент2 6 7 2 2" xfId="12908"/>
    <cellStyle name="40% - Акцент2 6 7 3" xfId="12909"/>
    <cellStyle name="40% - Акцент2 6 8" xfId="12910"/>
    <cellStyle name="40% - Акцент2 6 8 2" xfId="12911"/>
    <cellStyle name="40% - Акцент2 6 9" xfId="12912"/>
    <cellStyle name="40% - Акцент2 60" xfId="12913"/>
    <cellStyle name="40% - Акцент2 60 2" xfId="12914"/>
    <cellStyle name="40% - Акцент2 60 2 2" xfId="12915"/>
    <cellStyle name="40% - Акцент2 60 2 2 2" xfId="12916"/>
    <cellStyle name="40% - Акцент2 60 2 3" xfId="12917"/>
    <cellStyle name="40% - Акцент2 60 3" xfId="12918"/>
    <cellStyle name="40% - Акцент2 60 3 2" xfId="12919"/>
    <cellStyle name="40% - Акцент2 60 3 2 2" xfId="12920"/>
    <cellStyle name="40% - Акцент2 60 3 3" xfId="12921"/>
    <cellStyle name="40% - Акцент2 60 4" xfId="12922"/>
    <cellStyle name="40% - Акцент2 60 4 2" xfId="12923"/>
    <cellStyle name="40% - Акцент2 60 5" xfId="12924"/>
    <cellStyle name="40% - Акцент2 61" xfId="12925"/>
    <cellStyle name="40% - Акцент2 61 2" xfId="12926"/>
    <cellStyle name="40% - Акцент2 61 2 2" xfId="12927"/>
    <cellStyle name="40% - Акцент2 61 2 2 2" xfId="12928"/>
    <cellStyle name="40% - Акцент2 61 2 3" xfId="12929"/>
    <cellStyle name="40% - Акцент2 61 3" xfId="12930"/>
    <cellStyle name="40% - Акцент2 61 3 2" xfId="12931"/>
    <cellStyle name="40% - Акцент2 61 3 2 2" xfId="12932"/>
    <cellStyle name="40% - Акцент2 61 3 3" xfId="12933"/>
    <cellStyle name="40% - Акцент2 61 4" xfId="12934"/>
    <cellStyle name="40% - Акцент2 61 4 2" xfId="12935"/>
    <cellStyle name="40% - Акцент2 61 5" xfId="12936"/>
    <cellStyle name="40% - Акцент2 62" xfId="12937"/>
    <cellStyle name="40% - Акцент2 62 2" xfId="12938"/>
    <cellStyle name="40% - Акцент2 62 2 2" xfId="12939"/>
    <cellStyle name="40% - Акцент2 62 2 2 2" xfId="12940"/>
    <cellStyle name="40% - Акцент2 62 2 3" xfId="12941"/>
    <cellStyle name="40% - Акцент2 62 3" xfId="12942"/>
    <cellStyle name="40% - Акцент2 62 3 2" xfId="12943"/>
    <cellStyle name="40% - Акцент2 62 3 2 2" xfId="12944"/>
    <cellStyle name="40% - Акцент2 62 3 3" xfId="12945"/>
    <cellStyle name="40% - Акцент2 62 4" xfId="12946"/>
    <cellStyle name="40% - Акцент2 62 4 2" xfId="12947"/>
    <cellStyle name="40% - Акцент2 62 5" xfId="12948"/>
    <cellStyle name="40% - Акцент2 63" xfId="12949"/>
    <cellStyle name="40% - Акцент2 63 2" xfId="12950"/>
    <cellStyle name="40% - Акцент2 63 2 2" xfId="12951"/>
    <cellStyle name="40% - Акцент2 63 2 2 2" xfId="12952"/>
    <cellStyle name="40% - Акцент2 63 2 3" xfId="12953"/>
    <cellStyle name="40% - Акцент2 63 3" xfId="12954"/>
    <cellStyle name="40% - Акцент2 63 3 2" xfId="12955"/>
    <cellStyle name="40% - Акцент2 63 3 2 2" xfId="12956"/>
    <cellStyle name="40% - Акцент2 63 3 3" xfId="12957"/>
    <cellStyle name="40% - Акцент2 63 4" xfId="12958"/>
    <cellStyle name="40% - Акцент2 63 4 2" xfId="12959"/>
    <cellStyle name="40% - Акцент2 63 5" xfId="12960"/>
    <cellStyle name="40% - Акцент2 64" xfId="12961"/>
    <cellStyle name="40% - Акцент2 64 2" xfId="12962"/>
    <cellStyle name="40% - Акцент2 64 2 2" xfId="12963"/>
    <cellStyle name="40% - Акцент2 64 2 2 2" xfId="12964"/>
    <cellStyle name="40% - Акцент2 64 2 3" xfId="12965"/>
    <cellStyle name="40% - Акцент2 64 3" xfId="12966"/>
    <cellStyle name="40% - Акцент2 64 3 2" xfId="12967"/>
    <cellStyle name="40% - Акцент2 64 3 2 2" xfId="12968"/>
    <cellStyle name="40% - Акцент2 64 3 3" xfId="12969"/>
    <cellStyle name="40% - Акцент2 64 4" xfId="12970"/>
    <cellStyle name="40% - Акцент2 64 4 2" xfId="12971"/>
    <cellStyle name="40% - Акцент2 64 5" xfId="12972"/>
    <cellStyle name="40% - Акцент2 65" xfId="12973"/>
    <cellStyle name="40% - Акцент2 65 2" xfId="12974"/>
    <cellStyle name="40% - Акцент2 65 2 2" xfId="12975"/>
    <cellStyle name="40% - Акцент2 65 2 2 2" xfId="12976"/>
    <cellStyle name="40% - Акцент2 65 2 3" xfId="12977"/>
    <cellStyle name="40% - Акцент2 65 3" xfId="12978"/>
    <cellStyle name="40% - Акцент2 65 3 2" xfId="12979"/>
    <cellStyle name="40% - Акцент2 65 3 2 2" xfId="12980"/>
    <cellStyle name="40% - Акцент2 65 3 3" xfId="12981"/>
    <cellStyle name="40% - Акцент2 65 4" xfId="12982"/>
    <cellStyle name="40% - Акцент2 65 4 2" xfId="12983"/>
    <cellStyle name="40% - Акцент2 65 5" xfId="12984"/>
    <cellStyle name="40% - Акцент2 66" xfId="12985"/>
    <cellStyle name="40% - Акцент2 66 2" xfId="12986"/>
    <cellStyle name="40% - Акцент2 66 2 2" xfId="12987"/>
    <cellStyle name="40% - Акцент2 66 2 2 2" xfId="12988"/>
    <cellStyle name="40% - Акцент2 66 2 3" xfId="12989"/>
    <cellStyle name="40% - Акцент2 66 3" xfId="12990"/>
    <cellStyle name="40% - Акцент2 66 3 2" xfId="12991"/>
    <cellStyle name="40% - Акцент2 66 3 2 2" xfId="12992"/>
    <cellStyle name="40% - Акцент2 66 3 3" xfId="12993"/>
    <cellStyle name="40% - Акцент2 66 4" xfId="12994"/>
    <cellStyle name="40% - Акцент2 66 4 2" xfId="12995"/>
    <cellStyle name="40% - Акцент2 66 5" xfId="12996"/>
    <cellStyle name="40% - Акцент2 67" xfId="12997"/>
    <cellStyle name="40% - Акцент2 67 2" xfId="12998"/>
    <cellStyle name="40% - Акцент2 67 2 2" xfId="12999"/>
    <cellStyle name="40% - Акцент2 67 2 2 2" xfId="13000"/>
    <cellStyle name="40% - Акцент2 67 2 3" xfId="13001"/>
    <cellStyle name="40% - Акцент2 67 3" xfId="13002"/>
    <cellStyle name="40% - Акцент2 67 3 2" xfId="13003"/>
    <cellStyle name="40% - Акцент2 67 3 2 2" xfId="13004"/>
    <cellStyle name="40% - Акцент2 67 3 3" xfId="13005"/>
    <cellStyle name="40% - Акцент2 67 4" xfId="13006"/>
    <cellStyle name="40% - Акцент2 67 4 2" xfId="13007"/>
    <cellStyle name="40% - Акцент2 67 5" xfId="13008"/>
    <cellStyle name="40% - Акцент2 68" xfId="13009"/>
    <cellStyle name="40% - Акцент2 68 2" xfId="13010"/>
    <cellStyle name="40% - Акцент2 68 2 2" xfId="13011"/>
    <cellStyle name="40% - Акцент2 68 2 2 2" xfId="13012"/>
    <cellStyle name="40% - Акцент2 68 2 3" xfId="13013"/>
    <cellStyle name="40% - Акцент2 68 3" xfId="13014"/>
    <cellStyle name="40% - Акцент2 68 3 2" xfId="13015"/>
    <cellStyle name="40% - Акцент2 68 3 2 2" xfId="13016"/>
    <cellStyle name="40% - Акцент2 68 3 3" xfId="13017"/>
    <cellStyle name="40% - Акцент2 68 4" xfId="13018"/>
    <cellStyle name="40% - Акцент2 68 4 2" xfId="13019"/>
    <cellStyle name="40% - Акцент2 68 5" xfId="13020"/>
    <cellStyle name="40% - Акцент2 69" xfId="13021"/>
    <cellStyle name="40% - Акцент2 69 2" xfId="13022"/>
    <cellStyle name="40% - Акцент2 69 2 2" xfId="13023"/>
    <cellStyle name="40% - Акцент2 69 2 2 2" xfId="13024"/>
    <cellStyle name="40% - Акцент2 69 2 3" xfId="13025"/>
    <cellStyle name="40% - Акцент2 69 3" xfId="13026"/>
    <cellStyle name="40% - Акцент2 69 3 2" xfId="13027"/>
    <cellStyle name="40% - Акцент2 69 3 2 2" xfId="13028"/>
    <cellStyle name="40% - Акцент2 69 3 3" xfId="13029"/>
    <cellStyle name="40% - Акцент2 69 4" xfId="13030"/>
    <cellStyle name="40% - Акцент2 69 4 2" xfId="13031"/>
    <cellStyle name="40% - Акцент2 69 5" xfId="13032"/>
    <cellStyle name="40% - Акцент2 7" xfId="13033"/>
    <cellStyle name="40% - Акцент2 7 2" xfId="13034"/>
    <cellStyle name="40% - Акцент2 7 2 2" xfId="13035"/>
    <cellStyle name="40% - Акцент2 7 2 2 2" xfId="13036"/>
    <cellStyle name="40% - Акцент2 7 2 2 2 2" xfId="13037"/>
    <cellStyle name="40% - Акцент2 7 2 2 3" xfId="13038"/>
    <cellStyle name="40% - Акцент2 7 2 3" xfId="13039"/>
    <cellStyle name="40% - Акцент2 7 2 3 2" xfId="13040"/>
    <cellStyle name="40% - Акцент2 7 2 3 2 2" xfId="13041"/>
    <cellStyle name="40% - Акцент2 7 2 3 3" xfId="13042"/>
    <cellStyle name="40% - Акцент2 7 2 4" xfId="13043"/>
    <cellStyle name="40% - Акцент2 7 2 4 2" xfId="13044"/>
    <cellStyle name="40% - Акцент2 7 2 5" xfId="13045"/>
    <cellStyle name="40% - Акцент2 7 3" xfId="13046"/>
    <cellStyle name="40% - Акцент2 7 3 2" xfId="13047"/>
    <cellStyle name="40% - Акцент2 7 3 2 2" xfId="13048"/>
    <cellStyle name="40% - Акцент2 7 3 2 2 2" xfId="13049"/>
    <cellStyle name="40% - Акцент2 7 3 2 3" xfId="13050"/>
    <cellStyle name="40% - Акцент2 7 3 3" xfId="13051"/>
    <cellStyle name="40% - Акцент2 7 3 3 2" xfId="13052"/>
    <cellStyle name="40% - Акцент2 7 3 3 2 2" xfId="13053"/>
    <cellStyle name="40% - Акцент2 7 3 3 3" xfId="13054"/>
    <cellStyle name="40% - Акцент2 7 3 4" xfId="13055"/>
    <cellStyle name="40% - Акцент2 7 3 4 2" xfId="13056"/>
    <cellStyle name="40% - Акцент2 7 3 5" xfId="13057"/>
    <cellStyle name="40% - Акцент2 7 4" xfId="13058"/>
    <cellStyle name="40% - Акцент2 7 4 2" xfId="13059"/>
    <cellStyle name="40% - Акцент2 7 4 2 2" xfId="13060"/>
    <cellStyle name="40% - Акцент2 7 4 2 2 2" xfId="13061"/>
    <cellStyle name="40% - Акцент2 7 4 2 3" xfId="13062"/>
    <cellStyle name="40% - Акцент2 7 4 3" xfId="13063"/>
    <cellStyle name="40% - Акцент2 7 4 3 2" xfId="13064"/>
    <cellStyle name="40% - Акцент2 7 4 3 2 2" xfId="13065"/>
    <cellStyle name="40% - Акцент2 7 4 3 3" xfId="13066"/>
    <cellStyle name="40% - Акцент2 7 4 4" xfId="13067"/>
    <cellStyle name="40% - Акцент2 7 4 4 2" xfId="13068"/>
    <cellStyle name="40% - Акцент2 7 4 5" xfId="13069"/>
    <cellStyle name="40% - Акцент2 7 5" xfId="13070"/>
    <cellStyle name="40% - Акцент2 7 5 2" xfId="13071"/>
    <cellStyle name="40% - Акцент2 7 5 2 2" xfId="13072"/>
    <cellStyle name="40% - Акцент2 7 5 2 2 2" xfId="13073"/>
    <cellStyle name="40% - Акцент2 7 5 2 3" xfId="13074"/>
    <cellStyle name="40% - Акцент2 7 5 3" xfId="13075"/>
    <cellStyle name="40% - Акцент2 7 5 3 2" xfId="13076"/>
    <cellStyle name="40% - Акцент2 7 5 3 2 2" xfId="13077"/>
    <cellStyle name="40% - Акцент2 7 5 3 3" xfId="13078"/>
    <cellStyle name="40% - Акцент2 7 5 4" xfId="13079"/>
    <cellStyle name="40% - Акцент2 7 5 4 2" xfId="13080"/>
    <cellStyle name="40% - Акцент2 7 5 5" xfId="13081"/>
    <cellStyle name="40% - Акцент2 7 6" xfId="13082"/>
    <cellStyle name="40% - Акцент2 7 6 2" xfId="13083"/>
    <cellStyle name="40% - Акцент2 7 6 2 2" xfId="13084"/>
    <cellStyle name="40% - Акцент2 7 6 3" xfId="13085"/>
    <cellStyle name="40% - Акцент2 7 7" xfId="13086"/>
    <cellStyle name="40% - Акцент2 7 7 2" xfId="13087"/>
    <cellStyle name="40% - Акцент2 7 7 2 2" xfId="13088"/>
    <cellStyle name="40% - Акцент2 7 7 3" xfId="13089"/>
    <cellStyle name="40% - Акцент2 7 8" xfId="13090"/>
    <cellStyle name="40% - Акцент2 7 8 2" xfId="13091"/>
    <cellStyle name="40% - Акцент2 7 9" xfId="13092"/>
    <cellStyle name="40% - Акцент2 70" xfId="13093"/>
    <cellStyle name="40% - Акцент2 70 2" xfId="13094"/>
    <cellStyle name="40% - Акцент2 70 2 2" xfId="13095"/>
    <cellStyle name="40% - Акцент2 70 2 2 2" xfId="13096"/>
    <cellStyle name="40% - Акцент2 70 2 3" xfId="13097"/>
    <cellStyle name="40% - Акцент2 70 3" xfId="13098"/>
    <cellStyle name="40% - Акцент2 70 3 2" xfId="13099"/>
    <cellStyle name="40% - Акцент2 70 3 2 2" xfId="13100"/>
    <cellStyle name="40% - Акцент2 70 3 3" xfId="13101"/>
    <cellStyle name="40% - Акцент2 70 4" xfId="13102"/>
    <cellStyle name="40% - Акцент2 70 4 2" xfId="13103"/>
    <cellStyle name="40% - Акцент2 70 5" xfId="13104"/>
    <cellStyle name="40% - Акцент2 71" xfId="13105"/>
    <cellStyle name="40% - Акцент2 71 2" xfId="13106"/>
    <cellStyle name="40% - Акцент2 71 2 2" xfId="13107"/>
    <cellStyle name="40% - Акцент2 71 2 2 2" xfId="13108"/>
    <cellStyle name="40% - Акцент2 71 2 3" xfId="13109"/>
    <cellStyle name="40% - Акцент2 71 3" xfId="13110"/>
    <cellStyle name="40% - Акцент2 71 3 2" xfId="13111"/>
    <cellStyle name="40% - Акцент2 71 3 2 2" xfId="13112"/>
    <cellStyle name="40% - Акцент2 71 3 3" xfId="13113"/>
    <cellStyle name="40% - Акцент2 71 4" xfId="13114"/>
    <cellStyle name="40% - Акцент2 71 4 2" xfId="13115"/>
    <cellStyle name="40% - Акцент2 71 5" xfId="13116"/>
    <cellStyle name="40% - Акцент2 72" xfId="13117"/>
    <cellStyle name="40% - Акцент2 72 2" xfId="13118"/>
    <cellStyle name="40% - Акцент2 72 2 2" xfId="13119"/>
    <cellStyle name="40% - Акцент2 72 2 2 2" xfId="13120"/>
    <cellStyle name="40% - Акцент2 72 2 3" xfId="13121"/>
    <cellStyle name="40% - Акцент2 72 3" xfId="13122"/>
    <cellStyle name="40% - Акцент2 72 3 2" xfId="13123"/>
    <cellStyle name="40% - Акцент2 72 3 2 2" xfId="13124"/>
    <cellStyle name="40% - Акцент2 72 3 3" xfId="13125"/>
    <cellStyle name="40% - Акцент2 72 4" xfId="13126"/>
    <cellStyle name="40% - Акцент2 72 4 2" xfId="13127"/>
    <cellStyle name="40% - Акцент2 72 5" xfId="13128"/>
    <cellStyle name="40% - Акцент2 73" xfId="13129"/>
    <cellStyle name="40% - Акцент2 73 2" xfId="13130"/>
    <cellStyle name="40% - Акцент2 73 2 2" xfId="13131"/>
    <cellStyle name="40% - Акцент2 73 2 2 2" xfId="13132"/>
    <cellStyle name="40% - Акцент2 73 2 3" xfId="13133"/>
    <cellStyle name="40% - Акцент2 73 3" xfId="13134"/>
    <cellStyle name="40% - Акцент2 73 3 2" xfId="13135"/>
    <cellStyle name="40% - Акцент2 73 3 2 2" xfId="13136"/>
    <cellStyle name="40% - Акцент2 73 3 3" xfId="13137"/>
    <cellStyle name="40% - Акцент2 73 4" xfId="13138"/>
    <cellStyle name="40% - Акцент2 73 4 2" xfId="13139"/>
    <cellStyle name="40% - Акцент2 73 5" xfId="13140"/>
    <cellStyle name="40% - Акцент2 74" xfId="13141"/>
    <cellStyle name="40% - Акцент2 74 2" xfId="13142"/>
    <cellStyle name="40% - Акцент2 74 2 2" xfId="13143"/>
    <cellStyle name="40% - Акцент2 74 2 2 2" xfId="13144"/>
    <cellStyle name="40% - Акцент2 74 2 3" xfId="13145"/>
    <cellStyle name="40% - Акцент2 74 3" xfId="13146"/>
    <cellStyle name="40% - Акцент2 74 3 2" xfId="13147"/>
    <cellStyle name="40% - Акцент2 74 3 2 2" xfId="13148"/>
    <cellStyle name="40% - Акцент2 74 3 3" xfId="13149"/>
    <cellStyle name="40% - Акцент2 74 4" xfId="13150"/>
    <cellStyle name="40% - Акцент2 74 4 2" xfId="13151"/>
    <cellStyle name="40% - Акцент2 74 5" xfId="13152"/>
    <cellStyle name="40% - Акцент2 75" xfId="13153"/>
    <cellStyle name="40% - Акцент2 75 2" xfId="13154"/>
    <cellStyle name="40% - Акцент2 75 2 2" xfId="13155"/>
    <cellStyle name="40% - Акцент2 75 2 2 2" xfId="13156"/>
    <cellStyle name="40% - Акцент2 75 2 3" xfId="13157"/>
    <cellStyle name="40% - Акцент2 75 3" xfId="13158"/>
    <cellStyle name="40% - Акцент2 75 3 2" xfId="13159"/>
    <cellStyle name="40% - Акцент2 75 3 2 2" xfId="13160"/>
    <cellStyle name="40% - Акцент2 75 3 3" xfId="13161"/>
    <cellStyle name="40% - Акцент2 75 4" xfId="13162"/>
    <cellStyle name="40% - Акцент2 75 4 2" xfId="13163"/>
    <cellStyle name="40% - Акцент2 75 5" xfId="13164"/>
    <cellStyle name="40% - Акцент2 76" xfId="13165"/>
    <cellStyle name="40% - Акцент2 76 2" xfId="13166"/>
    <cellStyle name="40% - Акцент2 76 2 2" xfId="13167"/>
    <cellStyle name="40% - Акцент2 76 2 2 2" xfId="13168"/>
    <cellStyle name="40% - Акцент2 76 2 3" xfId="13169"/>
    <cellStyle name="40% - Акцент2 76 3" xfId="13170"/>
    <cellStyle name="40% - Акцент2 76 3 2" xfId="13171"/>
    <cellStyle name="40% - Акцент2 76 3 2 2" xfId="13172"/>
    <cellStyle name="40% - Акцент2 76 3 3" xfId="13173"/>
    <cellStyle name="40% - Акцент2 76 4" xfId="13174"/>
    <cellStyle name="40% - Акцент2 76 4 2" xfId="13175"/>
    <cellStyle name="40% - Акцент2 76 5" xfId="13176"/>
    <cellStyle name="40% - Акцент2 77" xfId="13177"/>
    <cellStyle name="40% - Акцент2 77 2" xfId="13178"/>
    <cellStyle name="40% - Акцент2 77 2 2" xfId="13179"/>
    <cellStyle name="40% - Акцент2 77 2 2 2" xfId="13180"/>
    <cellStyle name="40% - Акцент2 77 2 3" xfId="13181"/>
    <cellStyle name="40% - Акцент2 77 3" xfId="13182"/>
    <cellStyle name="40% - Акцент2 77 3 2" xfId="13183"/>
    <cellStyle name="40% - Акцент2 77 3 2 2" xfId="13184"/>
    <cellStyle name="40% - Акцент2 77 3 3" xfId="13185"/>
    <cellStyle name="40% - Акцент2 77 4" xfId="13186"/>
    <cellStyle name="40% - Акцент2 77 4 2" xfId="13187"/>
    <cellStyle name="40% - Акцент2 77 5" xfId="13188"/>
    <cellStyle name="40% - Акцент2 78" xfId="13189"/>
    <cellStyle name="40% - Акцент2 78 2" xfId="13190"/>
    <cellStyle name="40% - Акцент2 78 2 2" xfId="13191"/>
    <cellStyle name="40% - Акцент2 78 2 2 2" xfId="13192"/>
    <cellStyle name="40% - Акцент2 78 2 3" xfId="13193"/>
    <cellStyle name="40% - Акцент2 78 3" xfId="13194"/>
    <cellStyle name="40% - Акцент2 78 3 2" xfId="13195"/>
    <cellStyle name="40% - Акцент2 78 3 2 2" xfId="13196"/>
    <cellStyle name="40% - Акцент2 78 3 3" xfId="13197"/>
    <cellStyle name="40% - Акцент2 78 4" xfId="13198"/>
    <cellStyle name="40% - Акцент2 78 4 2" xfId="13199"/>
    <cellStyle name="40% - Акцент2 78 5" xfId="13200"/>
    <cellStyle name="40% - Акцент2 79" xfId="13201"/>
    <cellStyle name="40% - Акцент2 79 2" xfId="13202"/>
    <cellStyle name="40% - Акцент2 79 2 2" xfId="13203"/>
    <cellStyle name="40% - Акцент2 79 2 2 2" xfId="13204"/>
    <cellStyle name="40% - Акцент2 79 2 3" xfId="13205"/>
    <cellStyle name="40% - Акцент2 79 3" xfId="13206"/>
    <cellStyle name="40% - Акцент2 79 3 2" xfId="13207"/>
    <cellStyle name="40% - Акцент2 79 3 2 2" xfId="13208"/>
    <cellStyle name="40% - Акцент2 79 3 3" xfId="13209"/>
    <cellStyle name="40% - Акцент2 79 4" xfId="13210"/>
    <cellStyle name="40% - Акцент2 79 4 2" xfId="13211"/>
    <cellStyle name="40% - Акцент2 79 5" xfId="13212"/>
    <cellStyle name="40% - Акцент2 8" xfId="13213"/>
    <cellStyle name="40% - Акцент2 8 2" xfId="13214"/>
    <cellStyle name="40% - Акцент2 8 2 2" xfId="13215"/>
    <cellStyle name="40% - Акцент2 8 2 2 2" xfId="13216"/>
    <cellStyle name="40% - Акцент2 8 2 2 2 2" xfId="13217"/>
    <cellStyle name="40% - Акцент2 8 2 2 3" xfId="13218"/>
    <cellStyle name="40% - Акцент2 8 2 3" xfId="13219"/>
    <cellStyle name="40% - Акцент2 8 2 3 2" xfId="13220"/>
    <cellStyle name="40% - Акцент2 8 2 3 2 2" xfId="13221"/>
    <cellStyle name="40% - Акцент2 8 2 3 3" xfId="13222"/>
    <cellStyle name="40% - Акцент2 8 2 4" xfId="13223"/>
    <cellStyle name="40% - Акцент2 8 2 4 2" xfId="13224"/>
    <cellStyle name="40% - Акцент2 8 2 5" xfId="13225"/>
    <cellStyle name="40% - Акцент2 8 3" xfId="13226"/>
    <cellStyle name="40% - Акцент2 8 3 2" xfId="13227"/>
    <cellStyle name="40% - Акцент2 8 3 2 2" xfId="13228"/>
    <cellStyle name="40% - Акцент2 8 3 2 2 2" xfId="13229"/>
    <cellStyle name="40% - Акцент2 8 3 2 3" xfId="13230"/>
    <cellStyle name="40% - Акцент2 8 3 3" xfId="13231"/>
    <cellStyle name="40% - Акцент2 8 3 3 2" xfId="13232"/>
    <cellStyle name="40% - Акцент2 8 3 3 2 2" xfId="13233"/>
    <cellStyle name="40% - Акцент2 8 3 3 3" xfId="13234"/>
    <cellStyle name="40% - Акцент2 8 3 4" xfId="13235"/>
    <cellStyle name="40% - Акцент2 8 3 4 2" xfId="13236"/>
    <cellStyle name="40% - Акцент2 8 3 5" xfId="13237"/>
    <cellStyle name="40% - Акцент2 8 4" xfId="13238"/>
    <cellStyle name="40% - Акцент2 8 4 2" xfId="13239"/>
    <cellStyle name="40% - Акцент2 8 4 2 2" xfId="13240"/>
    <cellStyle name="40% - Акцент2 8 4 2 2 2" xfId="13241"/>
    <cellStyle name="40% - Акцент2 8 4 2 3" xfId="13242"/>
    <cellStyle name="40% - Акцент2 8 4 3" xfId="13243"/>
    <cellStyle name="40% - Акцент2 8 4 3 2" xfId="13244"/>
    <cellStyle name="40% - Акцент2 8 4 3 2 2" xfId="13245"/>
    <cellStyle name="40% - Акцент2 8 4 3 3" xfId="13246"/>
    <cellStyle name="40% - Акцент2 8 4 4" xfId="13247"/>
    <cellStyle name="40% - Акцент2 8 4 4 2" xfId="13248"/>
    <cellStyle name="40% - Акцент2 8 4 5" xfId="13249"/>
    <cellStyle name="40% - Акцент2 8 5" xfId="13250"/>
    <cellStyle name="40% - Акцент2 8 5 2" xfId="13251"/>
    <cellStyle name="40% - Акцент2 8 5 2 2" xfId="13252"/>
    <cellStyle name="40% - Акцент2 8 5 2 2 2" xfId="13253"/>
    <cellStyle name="40% - Акцент2 8 5 2 3" xfId="13254"/>
    <cellStyle name="40% - Акцент2 8 5 3" xfId="13255"/>
    <cellStyle name="40% - Акцент2 8 5 3 2" xfId="13256"/>
    <cellStyle name="40% - Акцент2 8 5 3 2 2" xfId="13257"/>
    <cellStyle name="40% - Акцент2 8 5 3 3" xfId="13258"/>
    <cellStyle name="40% - Акцент2 8 5 4" xfId="13259"/>
    <cellStyle name="40% - Акцент2 8 5 4 2" xfId="13260"/>
    <cellStyle name="40% - Акцент2 8 5 5" xfId="13261"/>
    <cellStyle name="40% - Акцент2 8 6" xfId="13262"/>
    <cellStyle name="40% - Акцент2 8 6 2" xfId="13263"/>
    <cellStyle name="40% - Акцент2 8 6 2 2" xfId="13264"/>
    <cellStyle name="40% - Акцент2 8 6 3" xfId="13265"/>
    <cellStyle name="40% - Акцент2 8 7" xfId="13266"/>
    <cellStyle name="40% - Акцент2 8 7 2" xfId="13267"/>
    <cellStyle name="40% - Акцент2 8 7 2 2" xfId="13268"/>
    <cellStyle name="40% - Акцент2 8 7 3" xfId="13269"/>
    <cellStyle name="40% - Акцент2 8 8" xfId="13270"/>
    <cellStyle name="40% - Акцент2 8 8 2" xfId="13271"/>
    <cellStyle name="40% - Акцент2 8 9" xfId="13272"/>
    <cellStyle name="40% - Акцент2 80" xfId="13273"/>
    <cellStyle name="40% - Акцент2 80 2" xfId="13274"/>
    <cellStyle name="40% - Акцент2 80 2 2" xfId="13275"/>
    <cellStyle name="40% - Акцент2 80 2 2 2" xfId="13276"/>
    <cellStyle name="40% - Акцент2 80 2 3" xfId="13277"/>
    <cellStyle name="40% - Акцент2 80 3" xfId="13278"/>
    <cellStyle name="40% - Акцент2 80 3 2" xfId="13279"/>
    <cellStyle name="40% - Акцент2 80 3 2 2" xfId="13280"/>
    <cellStyle name="40% - Акцент2 80 3 3" xfId="13281"/>
    <cellStyle name="40% - Акцент2 80 4" xfId="13282"/>
    <cellStyle name="40% - Акцент2 80 4 2" xfId="13283"/>
    <cellStyle name="40% - Акцент2 80 5" xfId="13284"/>
    <cellStyle name="40% - Акцент2 81" xfId="13285"/>
    <cellStyle name="40% - Акцент2 81 2" xfId="13286"/>
    <cellStyle name="40% - Акцент2 81 2 2" xfId="13287"/>
    <cellStyle name="40% - Акцент2 81 2 2 2" xfId="13288"/>
    <cellStyle name="40% - Акцент2 81 2 3" xfId="13289"/>
    <cellStyle name="40% - Акцент2 81 3" xfId="13290"/>
    <cellStyle name="40% - Акцент2 81 3 2" xfId="13291"/>
    <cellStyle name="40% - Акцент2 81 3 2 2" xfId="13292"/>
    <cellStyle name="40% - Акцент2 81 3 3" xfId="13293"/>
    <cellStyle name="40% - Акцент2 81 4" xfId="13294"/>
    <cellStyle name="40% - Акцент2 81 4 2" xfId="13295"/>
    <cellStyle name="40% - Акцент2 81 5" xfId="13296"/>
    <cellStyle name="40% - Акцент2 82" xfId="13297"/>
    <cellStyle name="40% - Акцент2 82 2" xfId="13298"/>
    <cellStyle name="40% - Акцент2 82 2 2" xfId="13299"/>
    <cellStyle name="40% - Акцент2 82 2 2 2" xfId="13300"/>
    <cellStyle name="40% - Акцент2 82 2 3" xfId="13301"/>
    <cellStyle name="40% - Акцент2 82 3" xfId="13302"/>
    <cellStyle name="40% - Акцент2 82 3 2" xfId="13303"/>
    <cellStyle name="40% - Акцент2 82 3 2 2" xfId="13304"/>
    <cellStyle name="40% - Акцент2 82 3 3" xfId="13305"/>
    <cellStyle name="40% - Акцент2 82 4" xfId="13306"/>
    <cellStyle name="40% - Акцент2 82 4 2" xfId="13307"/>
    <cellStyle name="40% - Акцент2 82 5" xfId="13308"/>
    <cellStyle name="40% - Акцент2 83" xfId="13309"/>
    <cellStyle name="40% - Акцент2 83 2" xfId="13310"/>
    <cellStyle name="40% - Акцент2 83 2 2" xfId="13311"/>
    <cellStyle name="40% - Акцент2 83 2 2 2" xfId="13312"/>
    <cellStyle name="40% - Акцент2 83 2 3" xfId="13313"/>
    <cellStyle name="40% - Акцент2 83 3" xfId="13314"/>
    <cellStyle name="40% - Акцент2 83 3 2" xfId="13315"/>
    <cellStyle name="40% - Акцент2 83 3 2 2" xfId="13316"/>
    <cellStyle name="40% - Акцент2 83 3 3" xfId="13317"/>
    <cellStyle name="40% - Акцент2 83 4" xfId="13318"/>
    <cellStyle name="40% - Акцент2 83 4 2" xfId="13319"/>
    <cellStyle name="40% - Акцент2 83 5" xfId="13320"/>
    <cellStyle name="40% - Акцент2 84" xfId="13321"/>
    <cellStyle name="40% - Акцент2 84 2" xfId="13322"/>
    <cellStyle name="40% - Акцент2 84 2 2" xfId="13323"/>
    <cellStyle name="40% - Акцент2 84 2 2 2" xfId="13324"/>
    <cellStyle name="40% - Акцент2 84 2 3" xfId="13325"/>
    <cellStyle name="40% - Акцент2 84 3" xfId="13326"/>
    <cellStyle name="40% - Акцент2 84 3 2" xfId="13327"/>
    <cellStyle name="40% - Акцент2 84 3 2 2" xfId="13328"/>
    <cellStyle name="40% - Акцент2 84 3 3" xfId="13329"/>
    <cellStyle name="40% - Акцент2 84 4" xfId="13330"/>
    <cellStyle name="40% - Акцент2 84 4 2" xfId="13331"/>
    <cellStyle name="40% - Акцент2 84 5" xfId="13332"/>
    <cellStyle name="40% - Акцент2 85" xfId="13333"/>
    <cellStyle name="40% - Акцент2 85 2" xfId="13334"/>
    <cellStyle name="40% - Акцент2 85 2 2" xfId="13335"/>
    <cellStyle name="40% - Акцент2 85 2 2 2" xfId="13336"/>
    <cellStyle name="40% - Акцент2 85 2 3" xfId="13337"/>
    <cellStyle name="40% - Акцент2 85 3" xfId="13338"/>
    <cellStyle name="40% - Акцент2 85 3 2" xfId="13339"/>
    <cellStyle name="40% - Акцент2 85 3 2 2" xfId="13340"/>
    <cellStyle name="40% - Акцент2 85 3 3" xfId="13341"/>
    <cellStyle name="40% - Акцент2 85 4" xfId="13342"/>
    <cellStyle name="40% - Акцент2 85 4 2" xfId="13343"/>
    <cellStyle name="40% - Акцент2 85 5" xfId="13344"/>
    <cellStyle name="40% - Акцент2 86" xfId="13345"/>
    <cellStyle name="40% - Акцент2 86 2" xfId="13346"/>
    <cellStyle name="40% - Акцент2 86 2 2" xfId="13347"/>
    <cellStyle name="40% - Акцент2 86 2 2 2" xfId="13348"/>
    <cellStyle name="40% - Акцент2 86 2 3" xfId="13349"/>
    <cellStyle name="40% - Акцент2 86 3" xfId="13350"/>
    <cellStyle name="40% - Акцент2 86 3 2" xfId="13351"/>
    <cellStyle name="40% - Акцент2 86 3 2 2" xfId="13352"/>
    <cellStyle name="40% - Акцент2 86 3 3" xfId="13353"/>
    <cellStyle name="40% - Акцент2 86 4" xfId="13354"/>
    <cellStyle name="40% - Акцент2 86 4 2" xfId="13355"/>
    <cellStyle name="40% - Акцент2 86 5" xfId="13356"/>
    <cellStyle name="40% - Акцент2 87" xfId="13357"/>
    <cellStyle name="40% - Акцент2 87 2" xfId="13358"/>
    <cellStyle name="40% - Акцент2 87 2 2" xfId="13359"/>
    <cellStyle name="40% - Акцент2 87 2 2 2" xfId="13360"/>
    <cellStyle name="40% - Акцент2 87 2 3" xfId="13361"/>
    <cellStyle name="40% - Акцент2 87 3" xfId="13362"/>
    <cellStyle name="40% - Акцент2 87 3 2" xfId="13363"/>
    <cellStyle name="40% - Акцент2 87 3 2 2" xfId="13364"/>
    <cellStyle name="40% - Акцент2 87 3 3" xfId="13365"/>
    <cellStyle name="40% - Акцент2 87 4" xfId="13366"/>
    <cellStyle name="40% - Акцент2 87 4 2" xfId="13367"/>
    <cellStyle name="40% - Акцент2 87 5" xfId="13368"/>
    <cellStyle name="40% - Акцент2 88" xfId="13369"/>
    <cellStyle name="40% - Акцент2 88 2" xfId="13370"/>
    <cellStyle name="40% - Акцент2 88 2 2" xfId="13371"/>
    <cellStyle name="40% - Акцент2 88 3" xfId="13372"/>
    <cellStyle name="40% - Акцент2 89" xfId="13373"/>
    <cellStyle name="40% - Акцент2 89 2" xfId="13374"/>
    <cellStyle name="40% - Акцент2 89 2 2" xfId="13375"/>
    <cellStyle name="40% - Акцент2 89 3" xfId="13376"/>
    <cellStyle name="40% - Акцент2 9" xfId="13377"/>
    <cellStyle name="40% - Акцент2 9 2" xfId="13378"/>
    <cellStyle name="40% - Акцент2 9 2 2" xfId="13379"/>
    <cellStyle name="40% - Акцент2 9 2 2 2" xfId="13380"/>
    <cellStyle name="40% - Акцент2 9 2 2 2 2" xfId="13381"/>
    <cellStyle name="40% - Акцент2 9 2 2 3" xfId="13382"/>
    <cellStyle name="40% - Акцент2 9 2 3" xfId="13383"/>
    <cellStyle name="40% - Акцент2 9 2 3 2" xfId="13384"/>
    <cellStyle name="40% - Акцент2 9 2 3 2 2" xfId="13385"/>
    <cellStyle name="40% - Акцент2 9 2 3 3" xfId="13386"/>
    <cellStyle name="40% - Акцент2 9 2 4" xfId="13387"/>
    <cellStyle name="40% - Акцент2 9 2 4 2" xfId="13388"/>
    <cellStyle name="40% - Акцент2 9 2 5" xfId="13389"/>
    <cellStyle name="40% - Акцент2 9 3" xfId="13390"/>
    <cellStyle name="40% - Акцент2 9 3 2" xfId="13391"/>
    <cellStyle name="40% - Акцент2 9 3 2 2" xfId="13392"/>
    <cellStyle name="40% - Акцент2 9 3 2 2 2" xfId="13393"/>
    <cellStyle name="40% - Акцент2 9 3 2 3" xfId="13394"/>
    <cellStyle name="40% - Акцент2 9 3 3" xfId="13395"/>
    <cellStyle name="40% - Акцент2 9 3 3 2" xfId="13396"/>
    <cellStyle name="40% - Акцент2 9 3 3 2 2" xfId="13397"/>
    <cellStyle name="40% - Акцент2 9 3 3 3" xfId="13398"/>
    <cellStyle name="40% - Акцент2 9 3 4" xfId="13399"/>
    <cellStyle name="40% - Акцент2 9 3 4 2" xfId="13400"/>
    <cellStyle name="40% - Акцент2 9 3 5" xfId="13401"/>
    <cellStyle name="40% - Акцент2 9 4" xfId="13402"/>
    <cellStyle name="40% - Акцент2 9 4 2" xfId="13403"/>
    <cellStyle name="40% - Акцент2 9 4 2 2" xfId="13404"/>
    <cellStyle name="40% - Акцент2 9 4 2 2 2" xfId="13405"/>
    <cellStyle name="40% - Акцент2 9 4 2 3" xfId="13406"/>
    <cellStyle name="40% - Акцент2 9 4 3" xfId="13407"/>
    <cellStyle name="40% - Акцент2 9 4 3 2" xfId="13408"/>
    <cellStyle name="40% - Акцент2 9 4 3 2 2" xfId="13409"/>
    <cellStyle name="40% - Акцент2 9 4 3 3" xfId="13410"/>
    <cellStyle name="40% - Акцент2 9 4 4" xfId="13411"/>
    <cellStyle name="40% - Акцент2 9 4 4 2" xfId="13412"/>
    <cellStyle name="40% - Акцент2 9 4 5" xfId="13413"/>
    <cellStyle name="40% - Акцент2 9 5" xfId="13414"/>
    <cellStyle name="40% - Акцент2 9 5 2" xfId="13415"/>
    <cellStyle name="40% - Акцент2 9 5 2 2" xfId="13416"/>
    <cellStyle name="40% - Акцент2 9 5 2 2 2" xfId="13417"/>
    <cellStyle name="40% - Акцент2 9 5 2 3" xfId="13418"/>
    <cellStyle name="40% - Акцент2 9 5 3" xfId="13419"/>
    <cellStyle name="40% - Акцент2 9 5 3 2" xfId="13420"/>
    <cellStyle name="40% - Акцент2 9 5 3 2 2" xfId="13421"/>
    <cellStyle name="40% - Акцент2 9 5 3 3" xfId="13422"/>
    <cellStyle name="40% - Акцент2 9 5 4" xfId="13423"/>
    <cellStyle name="40% - Акцент2 9 5 4 2" xfId="13424"/>
    <cellStyle name="40% - Акцент2 9 5 5" xfId="13425"/>
    <cellStyle name="40% - Акцент2 9 6" xfId="13426"/>
    <cellStyle name="40% - Акцент2 9 6 2" xfId="13427"/>
    <cellStyle name="40% - Акцент2 9 6 2 2" xfId="13428"/>
    <cellStyle name="40% - Акцент2 9 6 3" xfId="13429"/>
    <cellStyle name="40% - Акцент2 9 7" xfId="13430"/>
    <cellStyle name="40% - Акцент2 9 7 2" xfId="13431"/>
    <cellStyle name="40% - Акцент2 9 7 2 2" xfId="13432"/>
    <cellStyle name="40% - Акцент2 9 7 3" xfId="13433"/>
    <cellStyle name="40% - Акцент2 9 8" xfId="13434"/>
    <cellStyle name="40% - Акцент2 9 8 2" xfId="13435"/>
    <cellStyle name="40% - Акцент2 9 9" xfId="13436"/>
    <cellStyle name="40% - Акцент2 90" xfId="13437"/>
    <cellStyle name="40% - Акцент2 90 2" xfId="13438"/>
    <cellStyle name="40% - Акцент2 90 2 2" xfId="13439"/>
    <cellStyle name="40% - Акцент2 90 3" xfId="13440"/>
    <cellStyle name="40% - Акцент2 91" xfId="13441"/>
    <cellStyle name="40% - Акцент2 91 2" xfId="13442"/>
    <cellStyle name="40% - Акцент2 91 2 2" xfId="13443"/>
    <cellStyle name="40% - Акцент2 91 3" xfId="13444"/>
    <cellStyle name="40% - Акцент2 92" xfId="13445"/>
    <cellStyle name="40% - Акцент2 92 2" xfId="13446"/>
    <cellStyle name="40% - Акцент2 92 2 2" xfId="13447"/>
    <cellStyle name="40% - Акцент2 92 3" xfId="13448"/>
    <cellStyle name="40% - Акцент2 93" xfId="13449"/>
    <cellStyle name="40% - Акцент2 93 2" xfId="13450"/>
    <cellStyle name="40% - Акцент2 93 2 2" xfId="13451"/>
    <cellStyle name="40% - Акцент2 93 3" xfId="13452"/>
    <cellStyle name="40% - Акцент2 94" xfId="13453"/>
    <cellStyle name="40% - Акцент2 94 2" xfId="13454"/>
    <cellStyle name="40% - Акцент2 94 2 2" xfId="13455"/>
    <cellStyle name="40% - Акцент2 94 3" xfId="13456"/>
    <cellStyle name="40% - Акцент2 95" xfId="13457"/>
    <cellStyle name="40% - Акцент2 95 2" xfId="13458"/>
    <cellStyle name="40% - Акцент2 95 2 2" xfId="13459"/>
    <cellStyle name="40% - Акцент2 95 3" xfId="13460"/>
    <cellStyle name="40% - Акцент2 96" xfId="13461"/>
    <cellStyle name="40% - Акцент2 96 2" xfId="13462"/>
    <cellStyle name="40% - Акцент2 96 2 2" xfId="13463"/>
    <cellStyle name="40% - Акцент2 96 3" xfId="13464"/>
    <cellStyle name="40% - Акцент2 97" xfId="13465"/>
    <cellStyle name="40% - Акцент2 97 2" xfId="13466"/>
    <cellStyle name="40% - Акцент2 97 2 2" xfId="13467"/>
    <cellStyle name="40% - Акцент2 97 3" xfId="13468"/>
    <cellStyle name="40% - Акцент2 98" xfId="13469"/>
    <cellStyle name="40% - Акцент2 98 2" xfId="13470"/>
    <cellStyle name="40% - Акцент2 98 2 2" xfId="13471"/>
    <cellStyle name="40% - Акцент2 98 3" xfId="13472"/>
    <cellStyle name="40% - Акцент2 99" xfId="13473"/>
    <cellStyle name="40% - Акцент2 99 2" xfId="13474"/>
    <cellStyle name="40% - Акцент2 99 2 2" xfId="13475"/>
    <cellStyle name="40% - Акцент2 99 3" xfId="13476"/>
    <cellStyle name="40% - Акцент3" xfId="13477" builtinId="39" customBuiltin="1"/>
    <cellStyle name="40% - Акцент3 10" xfId="13478"/>
    <cellStyle name="40% - Акцент3 10 2" xfId="13479"/>
    <cellStyle name="40% - Акцент3 10 2 2" xfId="13480"/>
    <cellStyle name="40% - Акцент3 10 2 2 2" xfId="13481"/>
    <cellStyle name="40% - Акцент3 10 2 3" xfId="13482"/>
    <cellStyle name="40% - Акцент3 10 3" xfId="13483"/>
    <cellStyle name="40% - Акцент3 10 3 2" xfId="13484"/>
    <cellStyle name="40% - Акцент3 10 3 2 2" xfId="13485"/>
    <cellStyle name="40% - Акцент3 10 3 3" xfId="13486"/>
    <cellStyle name="40% - Акцент3 10 4" xfId="13487"/>
    <cellStyle name="40% - Акцент3 10 4 2" xfId="13488"/>
    <cellStyle name="40% - Акцент3 10 5" xfId="13489"/>
    <cellStyle name="40% - Акцент3 100" xfId="13490"/>
    <cellStyle name="40% - Акцент3 100 2" xfId="13491"/>
    <cellStyle name="40% - Акцент3 100 2 2" xfId="13492"/>
    <cellStyle name="40% - Акцент3 100 3" xfId="13493"/>
    <cellStyle name="40% - Акцент3 101" xfId="13494"/>
    <cellStyle name="40% - Акцент3 101 2" xfId="13495"/>
    <cellStyle name="40% - Акцент3 101 2 2" xfId="13496"/>
    <cellStyle name="40% - Акцент3 101 3" xfId="13497"/>
    <cellStyle name="40% - Акцент3 102" xfId="13498"/>
    <cellStyle name="40% - Акцент3 102 2" xfId="13499"/>
    <cellStyle name="40% - Акцент3 102 2 2" xfId="13500"/>
    <cellStyle name="40% - Акцент3 102 3" xfId="13501"/>
    <cellStyle name="40% - Акцент3 103" xfId="13502"/>
    <cellStyle name="40% - Акцент3 103 2" xfId="13503"/>
    <cellStyle name="40% - Акцент3 103 2 2" xfId="13504"/>
    <cellStyle name="40% - Акцент3 103 3" xfId="13505"/>
    <cellStyle name="40% - Акцент3 104" xfId="13506"/>
    <cellStyle name="40% - Акцент3 104 2" xfId="13507"/>
    <cellStyle name="40% - Акцент3 104 2 2" xfId="13508"/>
    <cellStyle name="40% - Акцент3 104 3" xfId="13509"/>
    <cellStyle name="40% - Акцент3 105" xfId="13510"/>
    <cellStyle name="40% - Акцент3 105 2" xfId="13511"/>
    <cellStyle name="40% - Акцент3 105 2 2" xfId="13512"/>
    <cellStyle name="40% - Акцент3 105 3" xfId="13513"/>
    <cellStyle name="40% - Акцент3 106" xfId="13514"/>
    <cellStyle name="40% - Акцент3 106 2" xfId="13515"/>
    <cellStyle name="40% - Акцент3 106 2 2" xfId="13516"/>
    <cellStyle name="40% - Акцент3 106 3" xfId="13517"/>
    <cellStyle name="40% - Акцент3 107" xfId="13518"/>
    <cellStyle name="40% - Акцент3 107 2" xfId="13519"/>
    <cellStyle name="40% - Акцент3 107 2 2" xfId="13520"/>
    <cellStyle name="40% - Акцент3 107 3" xfId="13521"/>
    <cellStyle name="40% - Акцент3 108" xfId="13522"/>
    <cellStyle name="40% - Акцент3 108 2" xfId="13523"/>
    <cellStyle name="40% - Акцент3 108 2 2" xfId="13524"/>
    <cellStyle name="40% - Акцент3 108 3" xfId="13525"/>
    <cellStyle name="40% - Акцент3 109" xfId="13526"/>
    <cellStyle name="40% - Акцент3 109 2" xfId="13527"/>
    <cellStyle name="40% - Акцент3 109 2 2" xfId="13528"/>
    <cellStyle name="40% - Акцент3 109 3" xfId="13529"/>
    <cellStyle name="40% - Акцент3 11" xfId="13530"/>
    <cellStyle name="40% - Акцент3 11 2" xfId="13531"/>
    <cellStyle name="40% - Акцент3 11 2 2" xfId="13532"/>
    <cellStyle name="40% - Акцент3 11 2 2 2" xfId="13533"/>
    <cellStyle name="40% - Акцент3 11 2 3" xfId="13534"/>
    <cellStyle name="40% - Акцент3 11 3" xfId="13535"/>
    <cellStyle name="40% - Акцент3 11 3 2" xfId="13536"/>
    <cellStyle name="40% - Акцент3 11 3 2 2" xfId="13537"/>
    <cellStyle name="40% - Акцент3 11 3 3" xfId="13538"/>
    <cellStyle name="40% - Акцент3 11 4" xfId="13539"/>
    <cellStyle name="40% - Акцент3 11 4 2" xfId="13540"/>
    <cellStyle name="40% - Акцент3 11 5" xfId="13541"/>
    <cellStyle name="40% - Акцент3 110" xfId="13542"/>
    <cellStyle name="40% - Акцент3 110 2" xfId="13543"/>
    <cellStyle name="40% - Акцент3 110 2 2" xfId="13544"/>
    <cellStyle name="40% - Акцент3 110 3" xfId="13545"/>
    <cellStyle name="40% - Акцент3 111" xfId="13546"/>
    <cellStyle name="40% - Акцент3 111 2" xfId="13547"/>
    <cellStyle name="40% - Акцент3 111 2 2" xfId="13548"/>
    <cellStyle name="40% - Акцент3 111 3" xfId="13549"/>
    <cellStyle name="40% - Акцент3 112" xfId="13550"/>
    <cellStyle name="40% - Акцент3 112 2" xfId="13551"/>
    <cellStyle name="40% - Акцент3 112 2 2" xfId="13552"/>
    <cellStyle name="40% - Акцент3 112 3" xfId="13553"/>
    <cellStyle name="40% - Акцент3 113" xfId="13554"/>
    <cellStyle name="40% - Акцент3 113 2" xfId="13555"/>
    <cellStyle name="40% - Акцент3 113 2 2" xfId="13556"/>
    <cellStyle name="40% - Акцент3 113 3" xfId="13557"/>
    <cellStyle name="40% - Акцент3 114" xfId="13558"/>
    <cellStyle name="40% - Акцент3 114 2" xfId="13559"/>
    <cellStyle name="40% - Акцент3 114 2 2" xfId="13560"/>
    <cellStyle name="40% - Акцент3 114 3" xfId="13561"/>
    <cellStyle name="40% - Акцент3 115" xfId="13562"/>
    <cellStyle name="40% - Акцент3 115 2" xfId="13563"/>
    <cellStyle name="40% - Акцент3 115 2 2" xfId="13564"/>
    <cellStyle name="40% - Акцент3 115 3" xfId="13565"/>
    <cellStyle name="40% - Акцент3 116" xfId="13566"/>
    <cellStyle name="40% - Акцент3 116 2" xfId="13567"/>
    <cellStyle name="40% - Акцент3 116 2 2" xfId="13568"/>
    <cellStyle name="40% - Акцент3 116 3" xfId="13569"/>
    <cellStyle name="40% - Акцент3 117" xfId="13570"/>
    <cellStyle name="40% - Акцент3 117 2" xfId="13571"/>
    <cellStyle name="40% - Акцент3 117 2 2" xfId="13572"/>
    <cellStyle name="40% - Акцент3 117 3" xfId="13573"/>
    <cellStyle name="40% - Акцент3 118" xfId="13574"/>
    <cellStyle name="40% - Акцент3 118 2" xfId="13575"/>
    <cellStyle name="40% - Акцент3 118 2 2" xfId="13576"/>
    <cellStyle name="40% - Акцент3 118 3" xfId="13577"/>
    <cellStyle name="40% - Акцент3 119" xfId="13578"/>
    <cellStyle name="40% - Акцент3 119 2" xfId="13579"/>
    <cellStyle name="40% - Акцент3 119 2 2" xfId="13580"/>
    <cellStyle name="40% - Акцент3 119 3" xfId="13581"/>
    <cellStyle name="40% - Акцент3 12" xfId="13582"/>
    <cellStyle name="40% - Акцент3 12 2" xfId="13583"/>
    <cellStyle name="40% - Акцент3 12 2 2" xfId="13584"/>
    <cellStyle name="40% - Акцент3 12 2 2 2" xfId="13585"/>
    <cellStyle name="40% - Акцент3 12 2 3" xfId="13586"/>
    <cellStyle name="40% - Акцент3 12 3" xfId="13587"/>
    <cellStyle name="40% - Акцент3 12 3 2" xfId="13588"/>
    <cellStyle name="40% - Акцент3 12 3 2 2" xfId="13589"/>
    <cellStyle name="40% - Акцент3 12 3 3" xfId="13590"/>
    <cellStyle name="40% - Акцент3 12 4" xfId="13591"/>
    <cellStyle name="40% - Акцент3 12 4 2" xfId="13592"/>
    <cellStyle name="40% - Акцент3 12 5" xfId="13593"/>
    <cellStyle name="40% - Акцент3 120" xfId="13594"/>
    <cellStyle name="40% - Акцент3 120 2" xfId="13595"/>
    <cellStyle name="40% - Акцент3 120 2 2" xfId="13596"/>
    <cellStyle name="40% - Акцент3 120 3" xfId="13597"/>
    <cellStyle name="40% - Акцент3 121" xfId="13598"/>
    <cellStyle name="40% - Акцент3 121 2" xfId="13599"/>
    <cellStyle name="40% - Акцент3 121 2 2" xfId="13600"/>
    <cellStyle name="40% - Акцент3 121 3" xfId="13601"/>
    <cellStyle name="40% - Акцент3 122" xfId="13602"/>
    <cellStyle name="40% - Акцент3 122 2" xfId="13603"/>
    <cellStyle name="40% - Акцент3 122 2 2" xfId="13604"/>
    <cellStyle name="40% - Акцент3 122 3" xfId="13605"/>
    <cellStyle name="40% - Акцент3 123" xfId="13606"/>
    <cellStyle name="40% - Акцент3 123 2" xfId="13607"/>
    <cellStyle name="40% - Акцент3 123 2 2" xfId="13608"/>
    <cellStyle name="40% - Акцент3 123 3" xfId="13609"/>
    <cellStyle name="40% - Акцент3 124" xfId="13610"/>
    <cellStyle name="40% - Акцент3 124 2" xfId="13611"/>
    <cellStyle name="40% - Акцент3 124 2 2" xfId="13612"/>
    <cellStyle name="40% - Акцент3 124 3" xfId="13613"/>
    <cellStyle name="40% - Акцент3 125" xfId="13614"/>
    <cellStyle name="40% - Акцент3 125 2" xfId="13615"/>
    <cellStyle name="40% - Акцент3 125 2 2" xfId="13616"/>
    <cellStyle name="40% - Акцент3 125 3" xfId="13617"/>
    <cellStyle name="40% - Акцент3 126" xfId="13618"/>
    <cellStyle name="40% - Акцент3 126 2" xfId="13619"/>
    <cellStyle name="40% - Акцент3 126 2 2" xfId="13620"/>
    <cellStyle name="40% - Акцент3 126 3" xfId="13621"/>
    <cellStyle name="40% - Акцент3 127" xfId="13622"/>
    <cellStyle name="40% - Акцент3 127 2" xfId="13623"/>
    <cellStyle name="40% - Акцент3 127 2 2" xfId="13624"/>
    <cellStyle name="40% - Акцент3 127 3" xfId="13625"/>
    <cellStyle name="40% - Акцент3 128" xfId="13626"/>
    <cellStyle name="40% - Акцент3 128 2" xfId="13627"/>
    <cellStyle name="40% - Акцент3 128 2 2" xfId="13628"/>
    <cellStyle name="40% - Акцент3 128 3" xfId="13629"/>
    <cellStyle name="40% - Акцент3 129" xfId="13630"/>
    <cellStyle name="40% - Акцент3 129 2" xfId="13631"/>
    <cellStyle name="40% - Акцент3 129 2 2" xfId="13632"/>
    <cellStyle name="40% - Акцент3 129 3" xfId="13633"/>
    <cellStyle name="40% - Акцент3 13" xfId="13634"/>
    <cellStyle name="40% - Акцент3 13 2" xfId="13635"/>
    <cellStyle name="40% - Акцент3 13 2 2" xfId="13636"/>
    <cellStyle name="40% - Акцент3 13 2 2 2" xfId="13637"/>
    <cellStyle name="40% - Акцент3 13 2 3" xfId="13638"/>
    <cellStyle name="40% - Акцент3 13 3" xfId="13639"/>
    <cellStyle name="40% - Акцент3 13 3 2" xfId="13640"/>
    <cellStyle name="40% - Акцент3 13 3 2 2" xfId="13641"/>
    <cellStyle name="40% - Акцент3 13 3 3" xfId="13642"/>
    <cellStyle name="40% - Акцент3 13 4" xfId="13643"/>
    <cellStyle name="40% - Акцент3 13 4 2" xfId="13644"/>
    <cellStyle name="40% - Акцент3 13 5" xfId="13645"/>
    <cellStyle name="40% - Акцент3 130" xfId="13646"/>
    <cellStyle name="40% - Акцент3 130 2" xfId="13647"/>
    <cellStyle name="40% - Акцент3 130 2 2" xfId="13648"/>
    <cellStyle name="40% - Акцент3 130 3" xfId="13649"/>
    <cellStyle name="40% - Акцент3 131" xfId="13650"/>
    <cellStyle name="40% - Акцент3 131 2" xfId="13651"/>
    <cellStyle name="40% - Акцент3 131 2 2" xfId="13652"/>
    <cellStyle name="40% - Акцент3 131 3" xfId="13653"/>
    <cellStyle name="40% - Акцент3 132" xfId="13654"/>
    <cellStyle name="40% - Акцент3 132 2" xfId="13655"/>
    <cellStyle name="40% - Акцент3 132 2 2" xfId="13656"/>
    <cellStyle name="40% - Акцент3 132 3" xfId="13657"/>
    <cellStyle name="40% - Акцент3 133" xfId="13658"/>
    <cellStyle name="40% - Акцент3 133 2" xfId="13659"/>
    <cellStyle name="40% - Акцент3 133 2 2" xfId="13660"/>
    <cellStyle name="40% - Акцент3 133 3" xfId="13661"/>
    <cellStyle name="40% - Акцент3 134" xfId="13662"/>
    <cellStyle name="40% - Акцент3 134 2" xfId="13663"/>
    <cellStyle name="40% - Акцент3 134 2 2" xfId="13664"/>
    <cellStyle name="40% - Акцент3 134 3" xfId="13665"/>
    <cellStyle name="40% - Акцент3 135" xfId="13666"/>
    <cellStyle name="40% - Акцент3 135 2" xfId="13667"/>
    <cellStyle name="40% - Акцент3 135 2 2" xfId="13668"/>
    <cellStyle name="40% - Акцент3 135 3" xfId="13669"/>
    <cellStyle name="40% - Акцент3 136" xfId="13670"/>
    <cellStyle name="40% - Акцент3 136 2" xfId="13671"/>
    <cellStyle name="40% - Акцент3 136 2 2" xfId="13672"/>
    <cellStyle name="40% - Акцент3 136 3" xfId="13673"/>
    <cellStyle name="40% - Акцент3 137" xfId="13674"/>
    <cellStyle name="40% - Акцент3 138" xfId="13675"/>
    <cellStyle name="40% - Акцент3 14" xfId="13676"/>
    <cellStyle name="40% - Акцент3 14 2" xfId="13677"/>
    <cellStyle name="40% - Акцент3 14 2 2" xfId="13678"/>
    <cellStyle name="40% - Акцент3 14 2 2 2" xfId="13679"/>
    <cellStyle name="40% - Акцент3 14 2 3" xfId="13680"/>
    <cellStyle name="40% - Акцент3 14 3" xfId="13681"/>
    <cellStyle name="40% - Акцент3 14 3 2" xfId="13682"/>
    <cellStyle name="40% - Акцент3 14 3 2 2" xfId="13683"/>
    <cellStyle name="40% - Акцент3 14 3 3" xfId="13684"/>
    <cellStyle name="40% - Акцент3 14 4" xfId="13685"/>
    <cellStyle name="40% - Акцент3 14 4 2" xfId="13686"/>
    <cellStyle name="40% - Акцент3 14 5" xfId="13687"/>
    <cellStyle name="40% - Акцент3 15" xfId="13688"/>
    <cellStyle name="40% - Акцент3 15 2" xfId="13689"/>
    <cellStyle name="40% - Акцент3 15 2 2" xfId="13690"/>
    <cellStyle name="40% - Акцент3 15 2 2 2" xfId="13691"/>
    <cellStyle name="40% - Акцент3 15 2 3" xfId="13692"/>
    <cellStyle name="40% - Акцент3 15 3" xfId="13693"/>
    <cellStyle name="40% - Акцент3 15 3 2" xfId="13694"/>
    <cellStyle name="40% - Акцент3 15 3 2 2" xfId="13695"/>
    <cellStyle name="40% - Акцент3 15 3 3" xfId="13696"/>
    <cellStyle name="40% - Акцент3 15 4" xfId="13697"/>
    <cellStyle name="40% - Акцент3 15 4 2" xfId="13698"/>
    <cellStyle name="40% - Акцент3 15 5" xfId="13699"/>
    <cellStyle name="40% - Акцент3 16" xfId="13700"/>
    <cellStyle name="40% - Акцент3 16 2" xfId="13701"/>
    <cellStyle name="40% - Акцент3 16 2 2" xfId="13702"/>
    <cellStyle name="40% - Акцент3 16 2 2 2" xfId="13703"/>
    <cellStyle name="40% - Акцент3 16 2 3" xfId="13704"/>
    <cellStyle name="40% - Акцент3 16 3" xfId="13705"/>
    <cellStyle name="40% - Акцент3 16 3 2" xfId="13706"/>
    <cellStyle name="40% - Акцент3 16 3 2 2" xfId="13707"/>
    <cellStyle name="40% - Акцент3 16 3 3" xfId="13708"/>
    <cellStyle name="40% - Акцент3 16 4" xfId="13709"/>
    <cellStyle name="40% - Акцент3 16 4 2" xfId="13710"/>
    <cellStyle name="40% - Акцент3 16 5" xfId="13711"/>
    <cellStyle name="40% - Акцент3 17" xfId="13712"/>
    <cellStyle name="40% - Акцент3 17 2" xfId="13713"/>
    <cellStyle name="40% - Акцент3 17 2 2" xfId="13714"/>
    <cellStyle name="40% - Акцент3 17 2 2 2" xfId="13715"/>
    <cellStyle name="40% - Акцент3 17 2 3" xfId="13716"/>
    <cellStyle name="40% - Акцент3 17 3" xfId="13717"/>
    <cellStyle name="40% - Акцент3 17 3 2" xfId="13718"/>
    <cellStyle name="40% - Акцент3 17 3 2 2" xfId="13719"/>
    <cellStyle name="40% - Акцент3 17 3 3" xfId="13720"/>
    <cellStyle name="40% - Акцент3 17 4" xfId="13721"/>
    <cellStyle name="40% - Акцент3 17 4 2" xfId="13722"/>
    <cellStyle name="40% - Акцент3 17 5" xfId="13723"/>
    <cellStyle name="40% - Акцент3 18" xfId="13724"/>
    <cellStyle name="40% - Акцент3 18 2" xfId="13725"/>
    <cellStyle name="40% - Акцент3 18 2 2" xfId="13726"/>
    <cellStyle name="40% - Акцент3 18 2 2 2" xfId="13727"/>
    <cellStyle name="40% - Акцент3 18 2 3" xfId="13728"/>
    <cellStyle name="40% - Акцент3 18 3" xfId="13729"/>
    <cellStyle name="40% - Акцент3 18 3 2" xfId="13730"/>
    <cellStyle name="40% - Акцент3 18 3 2 2" xfId="13731"/>
    <cellStyle name="40% - Акцент3 18 3 3" xfId="13732"/>
    <cellStyle name="40% - Акцент3 18 4" xfId="13733"/>
    <cellStyle name="40% - Акцент3 18 4 2" xfId="13734"/>
    <cellStyle name="40% - Акцент3 18 5" xfId="13735"/>
    <cellStyle name="40% - Акцент3 19" xfId="13736"/>
    <cellStyle name="40% - Акцент3 19 2" xfId="13737"/>
    <cellStyle name="40% - Акцент3 19 2 2" xfId="13738"/>
    <cellStyle name="40% - Акцент3 19 2 2 2" xfId="13739"/>
    <cellStyle name="40% - Акцент3 19 2 3" xfId="13740"/>
    <cellStyle name="40% - Акцент3 19 3" xfId="13741"/>
    <cellStyle name="40% - Акцент3 19 3 2" xfId="13742"/>
    <cellStyle name="40% - Акцент3 19 3 2 2" xfId="13743"/>
    <cellStyle name="40% - Акцент3 19 3 3" xfId="13744"/>
    <cellStyle name="40% - Акцент3 19 4" xfId="13745"/>
    <cellStyle name="40% - Акцент3 19 4 2" xfId="13746"/>
    <cellStyle name="40% - Акцент3 19 5" xfId="13747"/>
    <cellStyle name="40% - Акцент3 2" xfId="13748"/>
    <cellStyle name="40% - Акцент3 2 10" xfId="13749"/>
    <cellStyle name="40% - Акцент3 2 10 2" xfId="13750"/>
    <cellStyle name="40% - Акцент3 2 10 2 2" xfId="13751"/>
    <cellStyle name="40% - Акцент3 2 10 3" xfId="13752"/>
    <cellStyle name="40% - Акцент3 2 11" xfId="13753"/>
    <cellStyle name="40% - Акцент3 2 11 2" xfId="13754"/>
    <cellStyle name="40% - Акцент3 2 11 2 2" xfId="13755"/>
    <cellStyle name="40% - Акцент3 2 11 3" xfId="13756"/>
    <cellStyle name="40% - Акцент3 2 12" xfId="13757"/>
    <cellStyle name="40% - Акцент3 2 12 2" xfId="13758"/>
    <cellStyle name="40% - Акцент3 2 12 2 2" xfId="13759"/>
    <cellStyle name="40% - Акцент3 2 12 3" xfId="13760"/>
    <cellStyle name="40% - Акцент3 2 13" xfId="13761"/>
    <cellStyle name="40% - Акцент3 2 13 2" xfId="13762"/>
    <cellStyle name="40% - Акцент3 2 13 2 2" xfId="13763"/>
    <cellStyle name="40% - Акцент3 2 13 3" xfId="13764"/>
    <cellStyle name="40% - Акцент3 2 14" xfId="13765"/>
    <cellStyle name="40% - Акцент3 2 14 2" xfId="13766"/>
    <cellStyle name="40% - Акцент3 2 14 2 2" xfId="13767"/>
    <cellStyle name="40% - Акцент3 2 14 3" xfId="13768"/>
    <cellStyle name="40% - Акцент3 2 15" xfId="13769"/>
    <cellStyle name="40% - Акцент3 2 15 2" xfId="13770"/>
    <cellStyle name="40% - Акцент3 2 15 2 2" xfId="13771"/>
    <cellStyle name="40% - Акцент3 2 15 3" xfId="13772"/>
    <cellStyle name="40% - Акцент3 2 16" xfId="13773"/>
    <cellStyle name="40% - Акцент3 2 16 2" xfId="13774"/>
    <cellStyle name="40% - Акцент3 2 16 2 2" xfId="13775"/>
    <cellStyle name="40% - Акцент3 2 16 3" xfId="13776"/>
    <cellStyle name="40% - Акцент3 2 17" xfId="13777"/>
    <cellStyle name="40% - Акцент3 2 17 2" xfId="13778"/>
    <cellStyle name="40% - Акцент3 2 17 2 2" xfId="13779"/>
    <cellStyle name="40% - Акцент3 2 17 3" xfId="13780"/>
    <cellStyle name="40% - Акцент3 2 18" xfId="13781"/>
    <cellStyle name="40% - Акцент3 2 18 2" xfId="13782"/>
    <cellStyle name="40% - Акцент3 2 18 2 2" xfId="13783"/>
    <cellStyle name="40% - Акцент3 2 18 3" xfId="13784"/>
    <cellStyle name="40% - Акцент3 2 19" xfId="13785"/>
    <cellStyle name="40% - Акцент3 2 19 2" xfId="13786"/>
    <cellStyle name="40% - Акцент3 2 19 2 2" xfId="13787"/>
    <cellStyle name="40% - Акцент3 2 19 3" xfId="13788"/>
    <cellStyle name="40% - Акцент3 2 2" xfId="13789"/>
    <cellStyle name="40% - Акцент3 2 2 2" xfId="13790"/>
    <cellStyle name="40% - Акцент3 2 2 2 2" xfId="13791"/>
    <cellStyle name="40% - Акцент3 2 2 2 2 2" xfId="13792"/>
    <cellStyle name="40% - Акцент3 2 2 2 3" xfId="13793"/>
    <cellStyle name="40% - Акцент3 2 2 3" xfId="13794"/>
    <cellStyle name="40% - Акцент3 2 2 3 2" xfId="13795"/>
    <cellStyle name="40% - Акцент3 2 2 3 2 2" xfId="13796"/>
    <cellStyle name="40% - Акцент3 2 2 3 3" xfId="13797"/>
    <cellStyle name="40% - Акцент3 2 2 4" xfId="13798"/>
    <cellStyle name="40% - Акцент3 2 2 4 2" xfId="13799"/>
    <cellStyle name="40% - Акцент3 2 2 5" xfId="13800"/>
    <cellStyle name="40% - Акцент3 2 20" xfId="13801"/>
    <cellStyle name="40% - Акцент3 2 20 2" xfId="13802"/>
    <cellStyle name="40% - Акцент3 2 20 2 2" xfId="13803"/>
    <cellStyle name="40% - Акцент3 2 20 3" xfId="13804"/>
    <cellStyle name="40% - Акцент3 2 21" xfId="13805"/>
    <cellStyle name="40% - Акцент3 2 21 2" xfId="13806"/>
    <cellStyle name="40% - Акцент3 2 21 2 2" xfId="13807"/>
    <cellStyle name="40% - Акцент3 2 21 3" xfId="13808"/>
    <cellStyle name="40% - Акцент3 2 22" xfId="13809"/>
    <cellStyle name="40% - Акцент3 2 22 2" xfId="13810"/>
    <cellStyle name="40% - Акцент3 2 22 2 2" xfId="13811"/>
    <cellStyle name="40% - Акцент3 2 22 3" xfId="13812"/>
    <cellStyle name="40% - Акцент3 2 23" xfId="13813"/>
    <cellStyle name="40% - Акцент3 2 23 2" xfId="13814"/>
    <cellStyle name="40% - Акцент3 2 23 2 2" xfId="13815"/>
    <cellStyle name="40% - Акцент3 2 23 3" xfId="13816"/>
    <cellStyle name="40% - Акцент3 2 24" xfId="13817"/>
    <cellStyle name="40% - Акцент3 2 24 2" xfId="13818"/>
    <cellStyle name="40% - Акцент3 2 24 2 2" xfId="13819"/>
    <cellStyle name="40% - Акцент3 2 24 3" xfId="13820"/>
    <cellStyle name="40% - Акцент3 2 25" xfId="13821"/>
    <cellStyle name="40% - Акцент3 2 25 2" xfId="13822"/>
    <cellStyle name="40% - Акцент3 2 26" xfId="13823"/>
    <cellStyle name="40% - Акцент3 2 3" xfId="13824"/>
    <cellStyle name="40% - Акцент3 2 3 2" xfId="13825"/>
    <cellStyle name="40% - Акцент3 2 3 2 2" xfId="13826"/>
    <cellStyle name="40% - Акцент3 2 3 2 2 2" xfId="13827"/>
    <cellStyle name="40% - Акцент3 2 3 2 3" xfId="13828"/>
    <cellStyle name="40% - Акцент3 2 3 3" xfId="13829"/>
    <cellStyle name="40% - Акцент3 2 3 3 2" xfId="13830"/>
    <cellStyle name="40% - Акцент3 2 3 3 2 2" xfId="13831"/>
    <cellStyle name="40% - Акцент3 2 3 3 3" xfId="13832"/>
    <cellStyle name="40% - Акцент3 2 3 4" xfId="13833"/>
    <cellStyle name="40% - Акцент3 2 3 4 2" xfId="13834"/>
    <cellStyle name="40% - Акцент3 2 3 5" xfId="13835"/>
    <cellStyle name="40% - Акцент3 2 4" xfId="13836"/>
    <cellStyle name="40% - Акцент3 2 4 2" xfId="13837"/>
    <cellStyle name="40% - Акцент3 2 4 2 2" xfId="13838"/>
    <cellStyle name="40% - Акцент3 2 4 2 2 2" xfId="13839"/>
    <cellStyle name="40% - Акцент3 2 4 2 3" xfId="13840"/>
    <cellStyle name="40% - Акцент3 2 4 3" xfId="13841"/>
    <cellStyle name="40% - Акцент3 2 4 3 2" xfId="13842"/>
    <cellStyle name="40% - Акцент3 2 4 3 2 2" xfId="13843"/>
    <cellStyle name="40% - Акцент3 2 4 3 3" xfId="13844"/>
    <cellStyle name="40% - Акцент3 2 4 4" xfId="13845"/>
    <cellStyle name="40% - Акцент3 2 4 4 2" xfId="13846"/>
    <cellStyle name="40% - Акцент3 2 4 5" xfId="13847"/>
    <cellStyle name="40% - Акцент3 2 5" xfId="13848"/>
    <cellStyle name="40% - Акцент3 2 5 2" xfId="13849"/>
    <cellStyle name="40% - Акцент3 2 5 2 2" xfId="13850"/>
    <cellStyle name="40% - Акцент3 2 5 2 2 2" xfId="13851"/>
    <cellStyle name="40% - Акцент3 2 5 2 3" xfId="13852"/>
    <cellStyle name="40% - Акцент3 2 5 3" xfId="13853"/>
    <cellStyle name="40% - Акцент3 2 5 3 2" xfId="13854"/>
    <cellStyle name="40% - Акцент3 2 5 3 2 2" xfId="13855"/>
    <cellStyle name="40% - Акцент3 2 5 3 3" xfId="13856"/>
    <cellStyle name="40% - Акцент3 2 5 4" xfId="13857"/>
    <cellStyle name="40% - Акцент3 2 5 4 2" xfId="13858"/>
    <cellStyle name="40% - Акцент3 2 5 5" xfId="13859"/>
    <cellStyle name="40% - Акцент3 2 6" xfId="13860"/>
    <cellStyle name="40% - Акцент3 2 6 2" xfId="13861"/>
    <cellStyle name="40% - Акцент3 2 6 2 2" xfId="13862"/>
    <cellStyle name="40% - Акцент3 2 6 3" xfId="13863"/>
    <cellStyle name="40% - Акцент3 2 7" xfId="13864"/>
    <cellStyle name="40% - Акцент3 2 7 2" xfId="13865"/>
    <cellStyle name="40% - Акцент3 2 7 2 2" xfId="13866"/>
    <cellStyle name="40% - Акцент3 2 7 3" xfId="13867"/>
    <cellStyle name="40% - Акцент3 2 8" xfId="13868"/>
    <cellStyle name="40% - Акцент3 2 8 2" xfId="13869"/>
    <cellStyle name="40% - Акцент3 2 8 2 2" xfId="13870"/>
    <cellStyle name="40% - Акцент3 2 8 3" xfId="13871"/>
    <cellStyle name="40% - Акцент3 2 9" xfId="13872"/>
    <cellStyle name="40% - Акцент3 2 9 2" xfId="13873"/>
    <cellStyle name="40% - Акцент3 2 9 2 2" xfId="13874"/>
    <cellStyle name="40% - Акцент3 2 9 3" xfId="13875"/>
    <cellStyle name="40% - Акцент3 20" xfId="13876"/>
    <cellStyle name="40% - Акцент3 20 2" xfId="13877"/>
    <cellStyle name="40% - Акцент3 20 2 2" xfId="13878"/>
    <cellStyle name="40% - Акцент3 20 2 2 2" xfId="13879"/>
    <cellStyle name="40% - Акцент3 20 2 3" xfId="13880"/>
    <cellStyle name="40% - Акцент3 20 3" xfId="13881"/>
    <cellStyle name="40% - Акцент3 20 3 2" xfId="13882"/>
    <cellStyle name="40% - Акцент3 20 3 2 2" xfId="13883"/>
    <cellStyle name="40% - Акцент3 20 3 3" xfId="13884"/>
    <cellStyle name="40% - Акцент3 20 4" xfId="13885"/>
    <cellStyle name="40% - Акцент3 20 4 2" xfId="13886"/>
    <cellStyle name="40% - Акцент3 20 5" xfId="13887"/>
    <cellStyle name="40% - Акцент3 21" xfId="13888"/>
    <cellStyle name="40% - Акцент3 21 2" xfId="13889"/>
    <cellStyle name="40% - Акцент3 21 2 2" xfId="13890"/>
    <cellStyle name="40% - Акцент3 21 2 2 2" xfId="13891"/>
    <cellStyle name="40% - Акцент3 21 2 3" xfId="13892"/>
    <cellStyle name="40% - Акцент3 21 3" xfId="13893"/>
    <cellStyle name="40% - Акцент3 21 3 2" xfId="13894"/>
    <cellStyle name="40% - Акцент3 21 3 2 2" xfId="13895"/>
    <cellStyle name="40% - Акцент3 21 3 3" xfId="13896"/>
    <cellStyle name="40% - Акцент3 21 4" xfId="13897"/>
    <cellStyle name="40% - Акцент3 21 4 2" xfId="13898"/>
    <cellStyle name="40% - Акцент3 21 5" xfId="13899"/>
    <cellStyle name="40% - Акцент3 22" xfId="13900"/>
    <cellStyle name="40% - Акцент3 22 2" xfId="13901"/>
    <cellStyle name="40% - Акцент3 22 2 2" xfId="13902"/>
    <cellStyle name="40% - Акцент3 22 2 2 2" xfId="13903"/>
    <cellStyle name="40% - Акцент3 22 2 3" xfId="13904"/>
    <cellStyle name="40% - Акцент3 22 3" xfId="13905"/>
    <cellStyle name="40% - Акцент3 22 3 2" xfId="13906"/>
    <cellStyle name="40% - Акцент3 22 3 2 2" xfId="13907"/>
    <cellStyle name="40% - Акцент3 22 3 3" xfId="13908"/>
    <cellStyle name="40% - Акцент3 22 4" xfId="13909"/>
    <cellStyle name="40% - Акцент3 22 4 2" xfId="13910"/>
    <cellStyle name="40% - Акцент3 22 5" xfId="13911"/>
    <cellStyle name="40% - Акцент3 23" xfId="13912"/>
    <cellStyle name="40% - Акцент3 23 2" xfId="13913"/>
    <cellStyle name="40% - Акцент3 23 2 2" xfId="13914"/>
    <cellStyle name="40% - Акцент3 23 2 2 2" xfId="13915"/>
    <cellStyle name="40% - Акцент3 23 2 3" xfId="13916"/>
    <cellStyle name="40% - Акцент3 23 3" xfId="13917"/>
    <cellStyle name="40% - Акцент3 23 3 2" xfId="13918"/>
    <cellStyle name="40% - Акцент3 23 3 2 2" xfId="13919"/>
    <cellStyle name="40% - Акцент3 23 3 3" xfId="13920"/>
    <cellStyle name="40% - Акцент3 23 4" xfId="13921"/>
    <cellStyle name="40% - Акцент3 23 4 2" xfId="13922"/>
    <cellStyle name="40% - Акцент3 23 5" xfId="13923"/>
    <cellStyle name="40% - Акцент3 24" xfId="13924"/>
    <cellStyle name="40% - Акцент3 24 2" xfId="13925"/>
    <cellStyle name="40% - Акцент3 24 2 2" xfId="13926"/>
    <cellStyle name="40% - Акцент3 24 2 2 2" xfId="13927"/>
    <cellStyle name="40% - Акцент3 24 2 3" xfId="13928"/>
    <cellStyle name="40% - Акцент3 24 3" xfId="13929"/>
    <cellStyle name="40% - Акцент3 24 3 2" xfId="13930"/>
    <cellStyle name="40% - Акцент3 24 3 2 2" xfId="13931"/>
    <cellStyle name="40% - Акцент3 24 3 3" xfId="13932"/>
    <cellStyle name="40% - Акцент3 24 4" xfId="13933"/>
    <cellStyle name="40% - Акцент3 24 4 2" xfId="13934"/>
    <cellStyle name="40% - Акцент3 24 5" xfId="13935"/>
    <cellStyle name="40% - Акцент3 25" xfId="13936"/>
    <cellStyle name="40% - Акцент3 25 2" xfId="13937"/>
    <cellStyle name="40% - Акцент3 25 2 2" xfId="13938"/>
    <cellStyle name="40% - Акцент3 25 2 2 2" xfId="13939"/>
    <cellStyle name="40% - Акцент3 25 2 3" xfId="13940"/>
    <cellStyle name="40% - Акцент3 25 3" xfId="13941"/>
    <cellStyle name="40% - Акцент3 25 3 2" xfId="13942"/>
    <cellStyle name="40% - Акцент3 25 3 2 2" xfId="13943"/>
    <cellStyle name="40% - Акцент3 25 3 3" xfId="13944"/>
    <cellStyle name="40% - Акцент3 25 4" xfId="13945"/>
    <cellStyle name="40% - Акцент3 25 4 2" xfId="13946"/>
    <cellStyle name="40% - Акцент3 25 5" xfId="13947"/>
    <cellStyle name="40% - Акцент3 26" xfId="13948"/>
    <cellStyle name="40% - Акцент3 26 2" xfId="13949"/>
    <cellStyle name="40% - Акцент3 26 2 2" xfId="13950"/>
    <cellStyle name="40% - Акцент3 26 2 2 2" xfId="13951"/>
    <cellStyle name="40% - Акцент3 26 2 3" xfId="13952"/>
    <cellStyle name="40% - Акцент3 26 3" xfId="13953"/>
    <cellStyle name="40% - Акцент3 26 3 2" xfId="13954"/>
    <cellStyle name="40% - Акцент3 26 3 2 2" xfId="13955"/>
    <cellStyle name="40% - Акцент3 26 3 3" xfId="13956"/>
    <cellStyle name="40% - Акцент3 26 4" xfId="13957"/>
    <cellStyle name="40% - Акцент3 26 4 2" xfId="13958"/>
    <cellStyle name="40% - Акцент3 26 5" xfId="13959"/>
    <cellStyle name="40% - Акцент3 27" xfId="13960"/>
    <cellStyle name="40% - Акцент3 27 2" xfId="13961"/>
    <cellStyle name="40% - Акцент3 27 2 2" xfId="13962"/>
    <cellStyle name="40% - Акцент3 27 2 2 2" xfId="13963"/>
    <cellStyle name="40% - Акцент3 27 2 3" xfId="13964"/>
    <cellStyle name="40% - Акцент3 27 3" xfId="13965"/>
    <cellStyle name="40% - Акцент3 27 3 2" xfId="13966"/>
    <cellStyle name="40% - Акцент3 27 3 2 2" xfId="13967"/>
    <cellStyle name="40% - Акцент3 27 3 3" xfId="13968"/>
    <cellStyle name="40% - Акцент3 27 4" xfId="13969"/>
    <cellStyle name="40% - Акцент3 27 4 2" xfId="13970"/>
    <cellStyle name="40% - Акцент3 27 5" xfId="13971"/>
    <cellStyle name="40% - Акцент3 28" xfId="13972"/>
    <cellStyle name="40% - Акцент3 28 2" xfId="13973"/>
    <cellStyle name="40% - Акцент3 28 2 2" xfId="13974"/>
    <cellStyle name="40% - Акцент3 28 2 2 2" xfId="13975"/>
    <cellStyle name="40% - Акцент3 28 2 3" xfId="13976"/>
    <cellStyle name="40% - Акцент3 28 3" xfId="13977"/>
    <cellStyle name="40% - Акцент3 28 3 2" xfId="13978"/>
    <cellStyle name="40% - Акцент3 28 3 2 2" xfId="13979"/>
    <cellStyle name="40% - Акцент3 28 3 3" xfId="13980"/>
    <cellStyle name="40% - Акцент3 28 4" xfId="13981"/>
    <cellStyle name="40% - Акцент3 28 4 2" xfId="13982"/>
    <cellStyle name="40% - Акцент3 28 5" xfId="13983"/>
    <cellStyle name="40% - Акцент3 29" xfId="13984"/>
    <cellStyle name="40% - Акцент3 29 2" xfId="13985"/>
    <cellStyle name="40% - Акцент3 29 2 2" xfId="13986"/>
    <cellStyle name="40% - Акцент3 29 2 2 2" xfId="13987"/>
    <cellStyle name="40% - Акцент3 29 2 3" xfId="13988"/>
    <cellStyle name="40% - Акцент3 29 3" xfId="13989"/>
    <cellStyle name="40% - Акцент3 29 3 2" xfId="13990"/>
    <cellStyle name="40% - Акцент3 29 3 2 2" xfId="13991"/>
    <cellStyle name="40% - Акцент3 29 3 3" xfId="13992"/>
    <cellStyle name="40% - Акцент3 29 4" xfId="13993"/>
    <cellStyle name="40% - Акцент3 29 4 2" xfId="13994"/>
    <cellStyle name="40% - Акцент3 29 5" xfId="13995"/>
    <cellStyle name="40% - Акцент3 3" xfId="13996"/>
    <cellStyle name="40% - Акцент3 3 2" xfId="13997"/>
    <cellStyle name="40% - Акцент3 3 2 2" xfId="13998"/>
    <cellStyle name="40% - Акцент3 3 2 2 2" xfId="13999"/>
    <cellStyle name="40% - Акцент3 3 2 2 2 2" xfId="14000"/>
    <cellStyle name="40% - Акцент3 3 2 2 3" xfId="14001"/>
    <cellStyle name="40% - Акцент3 3 2 3" xfId="14002"/>
    <cellStyle name="40% - Акцент3 3 2 3 2" xfId="14003"/>
    <cellStyle name="40% - Акцент3 3 2 3 2 2" xfId="14004"/>
    <cellStyle name="40% - Акцент3 3 2 3 3" xfId="14005"/>
    <cellStyle name="40% - Акцент3 3 2 4" xfId="14006"/>
    <cellStyle name="40% - Акцент3 3 2 4 2" xfId="14007"/>
    <cellStyle name="40% - Акцент3 3 2 5" xfId="14008"/>
    <cellStyle name="40% - Акцент3 3 3" xfId="14009"/>
    <cellStyle name="40% - Акцент3 3 3 2" xfId="14010"/>
    <cellStyle name="40% - Акцент3 3 3 2 2" xfId="14011"/>
    <cellStyle name="40% - Акцент3 3 3 2 2 2" xfId="14012"/>
    <cellStyle name="40% - Акцент3 3 3 2 3" xfId="14013"/>
    <cellStyle name="40% - Акцент3 3 3 3" xfId="14014"/>
    <cellStyle name="40% - Акцент3 3 3 3 2" xfId="14015"/>
    <cellStyle name="40% - Акцент3 3 3 3 2 2" xfId="14016"/>
    <cellStyle name="40% - Акцент3 3 3 3 3" xfId="14017"/>
    <cellStyle name="40% - Акцент3 3 3 4" xfId="14018"/>
    <cellStyle name="40% - Акцент3 3 3 4 2" xfId="14019"/>
    <cellStyle name="40% - Акцент3 3 3 5" xfId="14020"/>
    <cellStyle name="40% - Акцент3 3 4" xfId="14021"/>
    <cellStyle name="40% - Акцент3 3 4 2" xfId="14022"/>
    <cellStyle name="40% - Акцент3 3 4 2 2" xfId="14023"/>
    <cellStyle name="40% - Акцент3 3 4 2 2 2" xfId="14024"/>
    <cellStyle name="40% - Акцент3 3 4 2 3" xfId="14025"/>
    <cellStyle name="40% - Акцент3 3 4 3" xfId="14026"/>
    <cellStyle name="40% - Акцент3 3 4 3 2" xfId="14027"/>
    <cellStyle name="40% - Акцент3 3 4 3 2 2" xfId="14028"/>
    <cellStyle name="40% - Акцент3 3 4 3 3" xfId="14029"/>
    <cellStyle name="40% - Акцент3 3 4 4" xfId="14030"/>
    <cellStyle name="40% - Акцент3 3 4 4 2" xfId="14031"/>
    <cellStyle name="40% - Акцент3 3 4 5" xfId="14032"/>
    <cellStyle name="40% - Акцент3 3 5" xfId="14033"/>
    <cellStyle name="40% - Акцент3 3 5 2" xfId="14034"/>
    <cellStyle name="40% - Акцент3 3 5 2 2" xfId="14035"/>
    <cellStyle name="40% - Акцент3 3 5 2 2 2" xfId="14036"/>
    <cellStyle name="40% - Акцент3 3 5 2 3" xfId="14037"/>
    <cellStyle name="40% - Акцент3 3 5 3" xfId="14038"/>
    <cellStyle name="40% - Акцент3 3 5 3 2" xfId="14039"/>
    <cellStyle name="40% - Акцент3 3 5 3 2 2" xfId="14040"/>
    <cellStyle name="40% - Акцент3 3 5 3 3" xfId="14041"/>
    <cellStyle name="40% - Акцент3 3 5 4" xfId="14042"/>
    <cellStyle name="40% - Акцент3 3 5 4 2" xfId="14043"/>
    <cellStyle name="40% - Акцент3 3 5 5" xfId="14044"/>
    <cellStyle name="40% - Акцент3 3 6" xfId="14045"/>
    <cellStyle name="40% - Акцент3 3 6 2" xfId="14046"/>
    <cellStyle name="40% - Акцент3 3 6 2 2" xfId="14047"/>
    <cellStyle name="40% - Акцент3 3 6 3" xfId="14048"/>
    <cellStyle name="40% - Акцент3 3 7" xfId="14049"/>
    <cellStyle name="40% - Акцент3 3 7 2" xfId="14050"/>
    <cellStyle name="40% - Акцент3 3 7 2 2" xfId="14051"/>
    <cellStyle name="40% - Акцент3 3 7 3" xfId="14052"/>
    <cellStyle name="40% - Акцент3 3 8" xfId="14053"/>
    <cellStyle name="40% - Акцент3 3 8 2" xfId="14054"/>
    <cellStyle name="40% - Акцент3 3 9" xfId="14055"/>
    <cellStyle name="40% - Акцент3 30" xfId="14056"/>
    <cellStyle name="40% - Акцент3 30 2" xfId="14057"/>
    <cellStyle name="40% - Акцент3 30 2 2" xfId="14058"/>
    <cellStyle name="40% - Акцент3 30 2 2 2" xfId="14059"/>
    <cellStyle name="40% - Акцент3 30 2 3" xfId="14060"/>
    <cellStyle name="40% - Акцент3 30 3" xfId="14061"/>
    <cellStyle name="40% - Акцент3 30 3 2" xfId="14062"/>
    <cellStyle name="40% - Акцент3 30 3 2 2" xfId="14063"/>
    <cellStyle name="40% - Акцент3 30 3 3" xfId="14064"/>
    <cellStyle name="40% - Акцент3 30 4" xfId="14065"/>
    <cellStyle name="40% - Акцент3 30 4 2" xfId="14066"/>
    <cellStyle name="40% - Акцент3 30 5" xfId="14067"/>
    <cellStyle name="40% - Акцент3 31" xfId="14068"/>
    <cellStyle name="40% - Акцент3 31 2" xfId="14069"/>
    <cellStyle name="40% - Акцент3 31 2 2" xfId="14070"/>
    <cellStyle name="40% - Акцент3 31 2 2 2" xfId="14071"/>
    <cellStyle name="40% - Акцент3 31 2 3" xfId="14072"/>
    <cellStyle name="40% - Акцент3 31 3" xfId="14073"/>
    <cellStyle name="40% - Акцент3 31 3 2" xfId="14074"/>
    <cellStyle name="40% - Акцент3 31 3 2 2" xfId="14075"/>
    <cellStyle name="40% - Акцент3 31 3 3" xfId="14076"/>
    <cellStyle name="40% - Акцент3 31 4" xfId="14077"/>
    <cellStyle name="40% - Акцент3 31 4 2" xfId="14078"/>
    <cellStyle name="40% - Акцент3 31 5" xfId="14079"/>
    <cellStyle name="40% - Акцент3 32" xfId="14080"/>
    <cellStyle name="40% - Акцент3 32 2" xfId="14081"/>
    <cellStyle name="40% - Акцент3 32 2 2" xfId="14082"/>
    <cellStyle name="40% - Акцент3 32 2 2 2" xfId="14083"/>
    <cellStyle name="40% - Акцент3 32 2 3" xfId="14084"/>
    <cellStyle name="40% - Акцент3 32 3" xfId="14085"/>
    <cellStyle name="40% - Акцент3 32 3 2" xfId="14086"/>
    <cellStyle name="40% - Акцент3 32 3 2 2" xfId="14087"/>
    <cellStyle name="40% - Акцент3 32 3 3" xfId="14088"/>
    <cellStyle name="40% - Акцент3 32 4" xfId="14089"/>
    <cellStyle name="40% - Акцент3 32 4 2" xfId="14090"/>
    <cellStyle name="40% - Акцент3 32 5" xfId="14091"/>
    <cellStyle name="40% - Акцент3 33" xfId="14092"/>
    <cellStyle name="40% - Акцент3 33 2" xfId="14093"/>
    <cellStyle name="40% - Акцент3 33 2 2" xfId="14094"/>
    <cellStyle name="40% - Акцент3 33 2 2 2" xfId="14095"/>
    <cellStyle name="40% - Акцент3 33 2 3" xfId="14096"/>
    <cellStyle name="40% - Акцент3 33 3" xfId="14097"/>
    <cellStyle name="40% - Акцент3 33 3 2" xfId="14098"/>
    <cellStyle name="40% - Акцент3 33 3 2 2" xfId="14099"/>
    <cellStyle name="40% - Акцент3 33 3 3" xfId="14100"/>
    <cellStyle name="40% - Акцент3 33 4" xfId="14101"/>
    <cellStyle name="40% - Акцент3 33 4 2" xfId="14102"/>
    <cellStyle name="40% - Акцент3 33 5" xfId="14103"/>
    <cellStyle name="40% - Акцент3 34" xfId="14104"/>
    <cellStyle name="40% - Акцент3 34 2" xfId="14105"/>
    <cellStyle name="40% - Акцент3 34 2 2" xfId="14106"/>
    <cellStyle name="40% - Акцент3 34 2 2 2" xfId="14107"/>
    <cellStyle name="40% - Акцент3 34 2 3" xfId="14108"/>
    <cellStyle name="40% - Акцент3 34 3" xfId="14109"/>
    <cellStyle name="40% - Акцент3 34 3 2" xfId="14110"/>
    <cellStyle name="40% - Акцент3 34 3 2 2" xfId="14111"/>
    <cellStyle name="40% - Акцент3 34 3 3" xfId="14112"/>
    <cellStyle name="40% - Акцент3 34 4" xfId="14113"/>
    <cellStyle name="40% - Акцент3 34 4 2" xfId="14114"/>
    <cellStyle name="40% - Акцент3 34 5" xfId="14115"/>
    <cellStyle name="40% - Акцент3 35" xfId="14116"/>
    <cellStyle name="40% - Акцент3 35 2" xfId="14117"/>
    <cellStyle name="40% - Акцент3 35 2 2" xfId="14118"/>
    <cellStyle name="40% - Акцент3 35 2 2 2" xfId="14119"/>
    <cellStyle name="40% - Акцент3 35 2 3" xfId="14120"/>
    <cellStyle name="40% - Акцент3 35 3" xfId="14121"/>
    <cellStyle name="40% - Акцент3 35 3 2" xfId="14122"/>
    <cellStyle name="40% - Акцент3 35 3 2 2" xfId="14123"/>
    <cellStyle name="40% - Акцент3 35 3 3" xfId="14124"/>
    <cellStyle name="40% - Акцент3 35 4" xfId="14125"/>
    <cellStyle name="40% - Акцент3 35 4 2" xfId="14126"/>
    <cellStyle name="40% - Акцент3 35 5" xfId="14127"/>
    <cellStyle name="40% - Акцент3 36" xfId="14128"/>
    <cellStyle name="40% - Акцент3 36 2" xfId="14129"/>
    <cellStyle name="40% - Акцент3 36 2 2" xfId="14130"/>
    <cellStyle name="40% - Акцент3 36 2 2 2" xfId="14131"/>
    <cellStyle name="40% - Акцент3 36 2 3" xfId="14132"/>
    <cellStyle name="40% - Акцент3 36 3" xfId="14133"/>
    <cellStyle name="40% - Акцент3 36 3 2" xfId="14134"/>
    <cellStyle name="40% - Акцент3 36 3 2 2" xfId="14135"/>
    <cellStyle name="40% - Акцент3 36 3 3" xfId="14136"/>
    <cellStyle name="40% - Акцент3 36 4" xfId="14137"/>
    <cellStyle name="40% - Акцент3 36 4 2" xfId="14138"/>
    <cellStyle name="40% - Акцент3 36 5" xfId="14139"/>
    <cellStyle name="40% - Акцент3 37" xfId="14140"/>
    <cellStyle name="40% - Акцент3 37 2" xfId="14141"/>
    <cellStyle name="40% - Акцент3 37 2 2" xfId="14142"/>
    <cellStyle name="40% - Акцент3 37 2 2 2" xfId="14143"/>
    <cellStyle name="40% - Акцент3 37 2 3" xfId="14144"/>
    <cellStyle name="40% - Акцент3 37 3" xfId="14145"/>
    <cellStyle name="40% - Акцент3 37 3 2" xfId="14146"/>
    <cellStyle name="40% - Акцент3 37 3 2 2" xfId="14147"/>
    <cellStyle name="40% - Акцент3 37 3 3" xfId="14148"/>
    <cellStyle name="40% - Акцент3 37 4" xfId="14149"/>
    <cellStyle name="40% - Акцент3 37 4 2" xfId="14150"/>
    <cellStyle name="40% - Акцент3 37 5" xfId="14151"/>
    <cellStyle name="40% - Акцент3 38" xfId="14152"/>
    <cellStyle name="40% - Акцент3 38 2" xfId="14153"/>
    <cellStyle name="40% - Акцент3 38 2 2" xfId="14154"/>
    <cellStyle name="40% - Акцент3 38 2 2 2" xfId="14155"/>
    <cellStyle name="40% - Акцент3 38 2 3" xfId="14156"/>
    <cellStyle name="40% - Акцент3 38 3" xfId="14157"/>
    <cellStyle name="40% - Акцент3 38 3 2" xfId="14158"/>
    <cellStyle name="40% - Акцент3 38 3 2 2" xfId="14159"/>
    <cellStyle name="40% - Акцент3 38 3 3" xfId="14160"/>
    <cellStyle name="40% - Акцент3 38 4" xfId="14161"/>
    <cellStyle name="40% - Акцент3 38 4 2" xfId="14162"/>
    <cellStyle name="40% - Акцент3 38 5" xfId="14163"/>
    <cellStyle name="40% - Акцент3 39" xfId="14164"/>
    <cellStyle name="40% - Акцент3 39 2" xfId="14165"/>
    <cellStyle name="40% - Акцент3 39 2 2" xfId="14166"/>
    <cellStyle name="40% - Акцент3 39 2 2 2" xfId="14167"/>
    <cellStyle name="40% - Акцент3 39 2 3" xfId="14168"/>
    <cellStyle name="40% - Акцент3 39 3" xfId="14169"/>
    <cellStyle name="40% - Акцент3 39 3 2" xfId="14170"/>
    <cellStyle name="40% - Акцент3 39 3 2 2" xfId="14171"/>
    <cellStyle name="40% - Акцент3 39 3 3" xfId="14172"/>
    <cellStyle name="40% - Акцент3 39 4" xfId="14173"/>
    <cellStyle name="40% - Акцент3 39 4 2" xfId="14174"/>
    <cellStyle name="40% - Акцент3 39 5" xfId="14175"/>
    <cellStyle name="40% - Акцент3 4" xfId="14176"/>
    <cellStyle name="40% - Акцент3 4 2" xfId="14177"/>
    <cellStyle name="40% - Акцент3 4 2 2" xfId="14178"/>
    <cellStyle name="40% - Акцент3 4 2 2 2" xfId="14179"/>
    <cellStyle name="40% - Акцент3 4 2 2 2 2" xfId="14180"/>
    <cellStyle name="40% - Акцент3 4 2 2 3" xfId="14181"/>
    <cellStyle name="40% - Акцент3 4 2 3" xfId="14182"/>
    <cellStyle name="40% - Акцент3 4 2 3 2" xfId="14183"/>
    <cellStyle name="40% - Акцент3 4 2 3 2 2" xfId="14184"/>
    <cellStyle name="40% - Акцент3 4 2 3 3" xfId="14185"/>
    <cellStyle name="40% - Акцент3 4 2 4" xfId="14186"/>
    <cellStyle name="40% - Акцент3 4 2 4 2" xfId="14187"/>
    <cellStyle name="40% - Акцент3 4 2 5" xfId="14188"/>
    <cellStyle name="40% - Акцент3 4 3" xfId="14189"/>
    <cellStyle name="40% - Акцент3 4 3 2" xfId="14190"/>
    <cellStyle name="40% - Акцент3 4 3 2 2" xfId="14191"/>
    <cellStyle name="40% - Акцент3 4 3 2 2 2" xfId="14192"/>
    <cellStyle name="40% - Акцент3 4 3 2 3" xfId="14193"/>
    <cellStyle name="40% - Акцент3 4 3 3" xfId="14194"/>
    <cellStyle name="40% - Акцент3 4 3 3 2" xfId="14195"/>
    <cellStyle name="40% - Акцент3 4 3 3 2 2" xfId="14196"/>
    <cellStyle name="40% - Акцент3 4 3 3 3" xfId="14197"/>
    <cellStyle name="40% - Акцент3 4 3 4" xfId="14198"/>
    <cellStyle name="40% - Акцент3 4 3 4 2" xfId="14199"/>
    <cellStyle name="40% - Акцент3 4 3 5" xfId="14200"/>
    <cellStyle name="40% - Акцент3 4 4" xfId="14201"/>
    <cellStyle name="40% - Акцент3 4 4 2" xfId="14202"/>
    <cellStyle name="40% - Акцент3 4 4 2 2" xfId="14203"/>
    <cellStyle name="40% - Акцент3 4 4 2 2 2" xfId="14204"/>
    <cellStyle name="40% - Акцент3 4 4 2 3" xfId="14205"/>
    <cellStyle name="40% - Акцент3 4 4 3" xfId="14206"/>
    <cellStyle name="40% - Акцент3 4 4 3 2" xfId="14207"/>
    <cellStyle name="40% - Акцент3 4 4 3 2 2" xfId="14208"/>
    <cellStyle name="40% - Акцент3 4 4 3 3" xfId="14209"/>
    <cellStyle name="40% - Акцент3 4 4 4" xfId="14210"/>
    <cellStyle name="40% - Акцент3 4 4 4 2" xfId="14211"/>
    <cellStyle name="40% - Акцент3 4 4 5" xfId="14212"/>
    <cellStyle name="40% - Акцент3 4 5" xfId="14213"/>
    <cellStyle name="40% - Акцент3 4 5 2" xfId="14214"/>
    <cellStyle name="40% - Акцент3 4 5 2 2" xfId="14215"/>
    <cellStyle name="40% - Акцент3 4 5 2 2 2" xfId="14216"/>
    <cellStyle name="40% - Акцент3 4 5 2 3" xfId="14217"/>
    <cellStyle name="40% - Акцент3 4 5 3" xfId="14218"/>
    <cellStyle name="40% - Акцент3 4 5 3 2" xfId="14219"/>
    <cellStyle name="40% - Акцент3 4 5 3 2 2" xfId="14220"/>
    <cellStyle name="40% - Акцент3 4 5 3 3" xfId="14221"/>
    <cellStyle name="40% - Акцент3 4 5 4" xfId="14222"/>
    <cellStyle name="40% - Акцент3 4 5 4 2" xfId="14223"/>
    <cellStyle name="40% - Акцент3 4 5 5" xfId="14224"/>
    <cellStyle name="40% - Акцент3 4 6" xfId="14225"/>
    <cellStyle name="40% - Акцент3 4 6 2" xfId="14226"/>
    <cellStyle name="40% - Акцент3 4 6 2 2" xfId="14227"/>
    <cellStyle name="40% - Акцент3 4 6 3" xfId="14228"/>
    <cellStyle name="40% - Акцент3 4 7" xfId="14229"/>
    <cellStyle name="40% - Акцент3 4 7 2" xfId="14230"/>
    <cellStyle name="40% - Акцент3 4 7 2 2" xfId="14231"/>
    <cellStyle name="40% - Акцент3 4 7 3" xfId="14232"/>
    <cellStyle name="40% - Акцент3 4 8" xfId="14233"/>
    <cellStyle name="40% - Акцент3 4 8 2" xfId="14234"/>
    <cellStyle name="40% - Акцент3 4 9" xfId="14235"/>
    <cellStyle name="40% - Акцент3 40" xfId="14236"/>
    <cellStyle name="40% - Акцент3 40 2" xfId="14237"/>
    <cellStyle name="40% - Акцент3 40 2 2" xfId="14238"/>
    <cellStyle name="40% - Акцент3 40 2 2 2" xfId="14239"/>
    <cellStyle name="40% - Акцент3 40 2 3" xfId="14240"/>
    <cellStyle name="40% - Акцент3 40 3" xfId="14241"/>
    <cellStyle name="40% - Акцент3 40 3 2" xfId="14242"/>
    <cellStyle name="40% - Акцент3 40 3 2 2" xfId="14243"/>
    <cellStyle name="40% - Акцент3 40 3 3" xfId="14244"/>
    <cellStyle name="40% - Акцент3 40 4" xfId="14245"/>
    <cellStyle name="40% - Акцент3 40 4 2" xfId="14246"/>
    <cellStyle name="40% - Акцент3 40 5" xfId="14247"/>
    <cellStyle name="40% - Акцент3 41" xfId="14248"/>
    <cellStyle name="40% - Акцент3 41 2" xfId="14249"/>
    <cellStyle name="40% - Акцент3 41 2 2" xfId="14250"/>
    <cellStyle name="40% - Акцент3 41 2 2 2" xfId="14251"/>
    <cellStyle name="40% - Акцент3 41 2 3" xfId="14252"/>
    <cellStyle name="40% - Акцент3 41 3" xfId="14253"/>
    <cellStyle name="40% - Акцент3 41 3 2" xfId="14254"/>
    <cellStyle name="40% - Акцент3 41 3 2 2" xfId="14255"/>
    <cellStyle name="40% - Акцент3 41 3 3" xfId="14256"/>
    <cellStyle name="40% - Акцент3 41 4" xfId="14257"/>
    <cellStyle name="40% - Акцент3 41 4 2" xfId="14258"/>
    <cellStyle name="40% - Акцент3 41 5" xfId="14259"/>
    <cellStyle name="40% - Акцент3 42" xfId="14260"/>
    <cellStyle name="40% - Акцент3 42 2" xfId="14261"/>
    <cellStyle name="40% - Акцент3 42 2 2" xfId="14262"/>
    <cellStyle name="40% - Акцент3 42 2 2 2" xfId="14263"/>
    <cellStyle name="40% - Акцент3 42 2 3" xfId="14264"/>
    <cellStyle name="40% - Акцент3 42 3" xfId="14265"/>
    <cellStyle name="40% - Акцент3 42 3 2" xfId="14266"/>
    <cellStyle name="40% - Акцент3 42 3 2 2" xfId="14267"/>
    <cellStyle name="40% - Акцент3 42 3 3" xfId="14268"/>
    <cellStyle name="40% - Акцент3 42 4" xfId="14269"/>
    <cellStyle name="40% - Акцент3 42 4 2" xfId="14270"/>
    <cellStyle name="40% - Акцент3 42 5" xfId="14271"/>
    <cellStyle name="40% - Акцент3 43" xfId="14272"/>
    <cellStyle name="40% - Акцент3 43 2" xfId="14273"/>
    <cellStyle name="40% - Акцент3 43 2 2" xfId="14274"/>
    <cellStyle name="40% - Акцент3 43 2 2 2" xfId="14275"/>
    <cellStyle name="40% - Акцент3 43 2 3" xfId="14276"/>
    <cellStyle name="40% - Акцент3 43 3" xfId="14277"/>
    <cellStyle name="40% - Акцент3 43 3 2" xfId="14278"/>
    <cellStyle name="40% - Акцент3 43 3 2 2" xfId="14279"/>
    <cellStyle name="40% - Акцент3 43 3 3" xfId="14280"/>
    <cellStyle name="40% - Акцент3 43 4" xfId="14281"/>
    <cellStyle name="40% - Акцент3 43 4 2" xfId="14282"/>
    <cellStyle name="40% - Акцент3 43 5" xfId="14283"/>
    <cellStyle name="40% - Акцент3 44" xfId="14284"/>
    <cellStyle name="40% - Акцент3 44 2" xfId="14285"/>
    <cellStyle name="40% - Акцент3 44 2 2" xfId="14286"/>
    <cellStyle name="40% - Акцент3 44 2 2 2" xfId="14287"/>
    <cellStyle name="40% - Акцент3 44 2 3" xfId="14288"/>
    <cellStyle name="40% - Акцент3 44 3" xfId="14289"/>
    <cellStyle name="40% - Акцент3 44 3 2" xfId="14290"/>
    <cellStyle name="40% - Акцент3 44 3 2 2" xfId="14291"/>
    <cellStyle name="40% - Акцент3 44 3 3" xfId="14292"/>
    <cellStyle name="40% - Акцент3 44 4" xfId="14293"/>
    <cellStyle name="40% - Акцент3 44 4 2" xfId="14294"/>
    <cellStyle name="40% - Акцент3 44 5" xfId="14295"/>
    <cellStyle name="40% - Акцент3 45" xfId="14296"/>
    <cellStyle name="40% - Акцент3 45 2" xfId="14297"/>
    <cellStyle name="40% - Акцент3 45 2 2" xfId="14298"/>
    <cellStyle name="40% - Акцент3 45 2 2 2" xfId="14299"/>
    <cellStyle name="40% - Акцент3 45 2 3" xfId="14300"/>
    <cellStyle name="40% - Акцент3 45 3" xfId="14301"/>
    <cellStyle name="40% - Акцент3 45 3 2" xfId="14302"/>
    <cellStyle name="40% - Акцент3 45 3 2 2" xfId="14303"/>
    <cellStyle name="40% - Акцент3 45 3 3" xfId="14304"/>
    <cellStyle name="40% - Акцент3 45 4" xfId="14305"/>
    <cellStyle name="40% - Акцент3 45 4 2" xfId="14306"/>
    <cellStyle name="40% - Акцент3 45 5" xfId="14307"/>
    <cellStyle name="40% - Акцент3 46" xfId="14308"/>
    <cellStyle name="40% - Акцент3 46 2" xfId="14309"/>
    <cellStyle name="40% - Акцент3 46 2 2" xfId="14310"/>
    <cellStyle name="40% - Акцент3 46 2 2 2" xfId="14311"/>
    <cellStyle name="40% - Акцент3 46 2 3" xfId="14312"/>
    <cellStyle name="40% - Акцент3 46 3" xfId="14313"/>
    <cellStyle name="40% - Акцент3 46 3 2" xfId="14314"/>
    <cellStyle name="40% - Акцент3 46 3 2 2" xfId="14315"/>
    <cellStyle name="40% - Акцент3 46 3 3" xfId="14316"/>
    <cellStyle name="40% - Акцент3 46 4" xfId="14317"/>
    <cellStyle name="40% - Акцент3 46 4 2" xfId="14318"/>
    <cellStyle name="40% - Акцент3 46 5" xfId="14319"/>
    <cellStyle name="40% - Акцент3 47" xfId="14320"/>
    <cellStyle name="40% - Акцент3 47 2" xfId="14321"/>
    <cellStyle name="40% - Акцент3 47 2 2" xfId="14322"/>
    <cellStyle name="40% - Акцент3 47 2 2 2" xfId="14323"/>
    <cellStyle name="40% - Акцент3 47 2 3" xfId="14324"/>
    <cellStyle name="40% - Акцент3 47 3" xfId="14325"/>
    <cellStyle name="40% - Акцент3 47 3 2" xfId="14326"/>
    <cellStyle name="40% - Акцент3 47 3 2 2" xfId="14327"/>
    <cellStyle name="40% - Акцент3 47 3 3" xfId="14328"/>
    <cellStyle name="40% - Акцент3 47 4" xfId="14329"/>
    <cellStyle name="40% - Акцент3 47 4 2" xfId="14330"/>
    <cellStyle name="40% - Акцент3 47 5" xfId="14331"/>
    <cellStyle name="40% - Акцент3 48" xfId="14332"/>
    <cellStyle name="40% - Акцент3 48 2" xfId="14333"/>
    <cellStyle name="40% - Акцент3 48 2 2" xfId="14334"/>
    <cellStyle name="40% - Акцент3 48 2 2 2" xfId="14335"/>
    <cellStyle name="40% - Акцент3 48 2 3" xfId="14336"/>
    <cellStyle name="40% - Акцент3 48 3" xfId="14337"/>
    <cellStyle name="40% - Акцент3 48 3 2" xfId="14338"/>
    <cellStyle name="40% - Акцент3 48 3 2 2" xfId="14339"/>
    <cellStyle name="40% - Акцент3 48 3 3" xfId="14340"/>
    <cellStyle name="40% - Акцент3 48 4" xfId="14341"/>
    <cellStyle name="40% - Акцент3 48 4 2" xfId="14342"/>
    <cellStyle name="40% - Акцент3 48 5" xfId="14343"/>
    <cellStyle name="40% - Акцент3 49" xfId="14344"/>
    <cellStyle name="40% - Акцент3 49 2" xfId="14345"/>
    <cellStyle name="40% - Акцент3 49 2 2" xfId="14346"/>
    <cellStyle name="40% - Акцент3 49 2 2 2" xfId="14347"/>
    <cellStyle name="40% - Акцент3 49 2 3" xfId="14348"/>
    <cellStyle name="40% - Акцент3 49 3" xfId="14349"/>
    <cellStyle name="40% - Акцент3 49 3 2" xfId="14350"/>
    <cellStyle name="40% - Акцент3 49 3 2 2" xfId="14351"/>
    <cellStyle name="40% - Акцент3 49 3 3" xfId="14352"/>
    <cellStyle name="40% - Акцент3 49 4" xfId="14353"/>
    <cellStyle name="40% - Акцент3 49 4 2" xfId="14354"/>
    <cellStyle name="40% - Акцент3 49 5" xfId="14355"/>
    <cellStyle name="40% - Акцент3 5" xfId="14356"/>
    <cellStyle name="40% - Акцент3 5 2" xfId="14357"/>
    <cellStyle name="40% - Акцент3 5 2 2" xfId="14358"/>
    <cellStyle name="40% - Акцент3 5 2 2 2" xfId="14359"/>
    <cellStyle name="40% - Акцент3 5 2 2 2 2" xfId="14360"/>
    <cellStyle name="40% - Акцент3 5 2 2 3" xfId="14361"/>
    <cellStyle name="40% - Акцент3 5 2 3" xfId="14362"/>
    <cellStyle name="40% - Акцент3 5 2 3 2" xfId="14363"/>
    <cellStyle name="40% - Акцент3 5 2 3 2 2" xfId="14364"/>
    <cellStyle name="40% - Акцент3 5 2 3 3" xfId="14365"/>
    <cellStyle name="40% - Акцент3 5 2 4" xfId="14366"/>
    <cellStyle name="40% - Акцент3 5 2 4 2" xfId="14367"/>
    <cellStyle name="40% - Акцент3 5 2 5" xfId="14368"/>
    <cellStyle name="40% - Акцент3 5 3" xfId="14369"/>
    <cellStyle name="40% - Акцент3 5 3 2" xfId="14370"/>
    <cellStyle name="40% - Акцент3 5 3 2 2" xfId="14371"/>
    <cellStyle name="40% - Акцент3 5 3 2 2 2" xfId="14372"/>
    <cellStyle name="40% - Акцент3 5 3 2 3" xfId="14373"/>
    <cellStyle name="40% - Акцент3 5 3 3" xfId="14374"/>
    <cellStyle name="40% - Акцент3 5 3 3 2" xfId="14375"/>
    <cellStyle name="40% - Акцент3 5 3 3 2 2" xfId="14376"/>
    <cellStyle name="40% - Акцент3 5 3 3 3" xfId="14377"/>
    <cellStyle name="40% - Акцент3 5 3 4" xfId="14378"/>
    <cellStyle name="40% - Акцент3 5 3 4 2" xfId="14379"/>
    <cellStyle name="40% - Акцент3 5 3 5" xfId="14380"/>
    <cellStyle name="40% - Акцент3 5 4" xfId="14381"/>
    <cellStyle name="40% - Акцент3 5 4 2" xfId="14382"/>
    <cellStyle name="40% - Акцент3 5 4 2 2" xfId="14383"/>
    <cellStyle name="40% - Акцент3 5 4 2 2 2" xfId="14384"/>
    <cellStyle name="40% - Акцент3 5 4 2 3" xfId="14385"/>
    <cellStyle name="40% - Акцент3 5 4 3" xfId="14386"/>
    <cellStyle name="40% - Акцент3 5 4 3 2" xfId="14387"/>
    <cellStyle name="40% - Акцент3 5 4 3 2 2" xfId="14388"/>
    <cellStyle name="40% - Акцент3 5 4 3 3" xfId="14389"/>
    <cellStyle name="40% - Акцент3 5 4 4" xfId="14390"/>
    <cellStyle name="40% - Акцент3 5 4 4 2" xfId="14391"/>
    <cellStyle name="40% - Акцент3 5 4 5" xfId="14392"/>
    <cellStyle name="40% - Акцент3 5 5" xfId="14393"/>
    <cellStyle name="40% - Акцент3 5 5 2" xfId="14394"/>
    <cellStyle name="40% - Акцент3 5 5 2 2" xfId="14395"/>
    <cellStyle name="40% - Акцент3 5 5 2 2 2" xfId="14396"/>
    <cellStyle name="40% - Акцент3 5 5 2 3" xfId="14397"/>
    <cellStyle name="40% - Акцент3 5 5 3" xfId="14398"/>
    <cellStyle name="40% - Акцент3 5 5 3 2" xfId="14399"/>
    <cellStyle name="40% - Акцент3 5 5 3 2 2" xfId="14400"/>
    <cellStyle name="40% - Акцент3 5 5 3 3" xfId="14401"/>
    <cellStyle name="40% - Акцент3 5 5 4" xfId="14402"/>
    <cellStyle name="40% - Акцент3 5 5 4 2" xfId="14403"/>
    <cellStyle name="40% - Акцент3 5 5 5" xfId="14404"/>
    <cellStyle name="40% - Акцент3 5 6" xfId="14405"/>
    <cellStyle name="40% - Акцент3 5 6 2" xfId="14406"/>
    <cellStyle name="40% - Акцент3 5 6 2 2" xfId="14407"/>
    <cellStyle name="40% - Акцент3 5 6 3" xfId="14408"/>
    <cellStyle name="40% - Акцент3 5 7" xfId="14409"/>
    <cellStyle name="40% - Акцент3 5 7 2" xfId="14410"/>
    <cellStyle name="40% - Акцент3 5 7 2 2" xfId="14411"/>
    <cellStyle name="40% - Акцент3 5 7 3" xfId="14412"/>
    <cellStyle name="40% - Акцент3 5 8" xfId="14413"/>
    <cellStyle name="40% - Акцент3 5 8 2" xfId="14414"/>
    <cellStyle name="40% - Акцент3 5 9" xfId="14415"/>
    <cellStyle name="40% - Акцент3 50" xfId="14416"/>
    <cellStyle name="40% - Акцент3 50 2" xfId="14417"/>
    <cellStyle name="40% - Акцент3 50 2 2" xfId="14418"/>
    <cellStyle name="40% - Акцент3 50 2 2 2" xfId="14419"/>
    <cellStyle name="40% - Акцент3 50 2 3" xfId="14420"/>
    <cellStyle name="40% - Акцент3 50 3" xfId="14421"/>
    <cellStyle name="40% - Акцент3 50 3 2" xfId="14422"/>
    <cellStyle name="40% - Акцент3 50 3 2 2" xfId="14423"/>
    <cellStyle name="40% - Акцент3 50 3 3" xfId="14424"/>
    <cellStyle name="40% - Акцент3 50 4" xfId="14425"/>
    <cellStyle name="40% - Акцент3 50 4 2" xfId="14426"/>
    <cellStyle name="40% - Акцент3 50 5" xfId="14427"/>
    <cellStyle name="40% - Акцент3 51" xfId="14428"/>
    <cellStyle name="40% - Акцент3 51 2" xfId="14429"/>
    <cellStyle name="40% - Акцент3 51 2 2" xfId="14430"/>
    <cellStyle name="40% - Акцент3 51 2 2 2" xfId="14431"/>
    <cellStyle name="40% - Акцент3 51 2 3" xfId="14432"/>
    <cellStyle name="40% - Акцент3 51 3" xfId="14433"/>
    <cellStyle name="40% - Акцент3 51 3 2" xfId="14434"/>
    <cellStyle name="40% - Акцент3 51 3 2 2" xfId="14435"/>
    <cellStyle name="40% - Акцент3 51 3 3" xfId="14436"/>
    <cellStyle name="40% - Акцент3 51 4" xfId="14437"/>
    <cellStyle name="40% - Акцент3 51 4 2" xfId="14438"/>
    <cellStyle name="40% - Акцент3 51 5" xfId="14439"/>
    <cellStyle name="40% - Акцент3 52" xfId="14440"/>
    <cellStyle name="40% - Акцент3 52 2" xfId="14441"/>
    <cellStyle name="40% - Акцент3 52 2 2" xfId="14442"/>
    <cellStyle name="40% - Акцент3 52 2 2 2" xfId="14443"/>
    <cellStyle name="40% - Акцент3 52 2 3" xfId="14444"/>
    <cellStyle name="40% - Акцент3 52 3" xfId="14445"/>
    <cellStyle name="40% - Акцент3 52 3 2" xfId="14446"/>
    <cellStyle name="40% - Акцент3 52 3 2 2" xfId="14447"/>
    <cellStyle name="40% - Акцент3 52 3 3" xfId="14448"/>
    <cellStyle name="40% - Акцент3 52 4" xfId="14449"/>
    <cellStyle name="40% - Акцент3 52 4 2" xfId="14450"/>
    <cellStyle name="40% - Акцент3 52 5" xfId="14451"/>
    <cellStyle name="40% - Акцент3 53" xfId="14452"/>
    <cellStyle name="40% - Акцент3 53 2" xfId="14453"/>
    <cellStyle name="40% - Акцент3 53 2 2" xfId="14454"/>
    <cellStyle name="40% - Акцент3 53 2 2 2" xfId="14455"/>
    <cellStyle name="40% - Акцент3 53 2 3" xfId="14456"/>
    <cellStyle name="40% - Акцент3 53 3" xfId="14457"/>
    <cellStyle name="40% - Акцент3 53 3 2" xfId="14458"/>
    <cellStyle name="40% - Акцент3 53 3 2 2" xfId="14459"/>
    <cellStyle name="40% - Акцент3 53 3 3" xfId="14460"/>
    <cellStyle name="40% - Акцент3 53 4" xfId="14461"/>
    <cellStyle name="40% - Акцент3 53 4 2" xfId="14462"/>
    <cellStyle name="40% - Акцент3 53 5" xfId="14463"/>
    <cellStyle name="40% - Акцент3 54" xfId="14464"/>
    <cellStyle name="40% - Акцент3 54 2" xfId="14465"/>
    <cellStyle name="40% - Акцент3 54 2 2" xfId="14466"/>
    <cellStyle name="40% - Акцент3 54 2 2 2" xfId="14467"/>
    <cellStyle name="40% - Акцент3 54 2 3" xfId="14468"/>
    <cellStyle name="40% - Акцент3 54 3" xfId="14469"/>
    <cellStyle name="40% - Акцент3 54 3 2" xfId="14470"/>
    <cellStyle name="40% - Акцент3 54 3 2 2" xfId="14471"/>
    <cellStyle name="40% - Акцент3 54 3 3" xfId="14472"/>
    <cellStyle name="40% - Акцент3 54 4" xfId="14473"/>
    <cellStyle name="40% - Акцент3 54 4 2" xfId="14474"/>
    <cellStyle name="40% - Акцент3 54 5" xfId="14475"/>
    <cellStyle name="40% - Акцент3 55" xfId="14476"/>
    <cellStyle name="40% - Акцент3 55 2" xfId="14477"/>
    <cellStyle name="40% - Акцент3 55 2 2" xfId="14478"/>
    <cellStyle name="40% - Акцент3 55 2 2 2" xfId="14479"/>
    <cellStyle name="40% - Акцент3 55 2 3" xfId="14480"/>
    <cellStyle name="40% - Акцент3 55 3" xfId="14481"/>
    <cellStyle name="40% - Акцент3 55 3 2" xfId="14482"/>
    <cellStyle name="40% - Акцент3 55 3 2 2" xfId="14483"/>
    <cellStyle name="40% - Акцент3 55 3 3" xfId="14484"/>
    <cellStyle name="40% - Акцент3 55 4" xfId="14485"/>
    <cellStyle name="40% - Акцент3 55 4 2" xfId="14486"/>
    <cellStyle name="40% - Акцент3 55 5" xfId="14487"/>
    <cellStyle name="40% - Акцент3 56" xfId="14488"/>
    <cellStyle name="40% - Акцент3 56 2" xfId="14489"/>
    <cellStyle name="40% - Акцент3 56 2 2" xfId="14490"/>
    <cellStyle name="40% - Акцент3 56 2 2 2" xfId="14491"/>
    <cellStyle name="40% - Акцент3 56 2 3" xfId="14492"/>
    <cellStyle name="40% - Акцент3 56 3" xfId="14493"/>
    <cellStyle name="40% - Акцент3 56 3 2" xfId="14494"/>
    <cellStyle name="40% - Акцент3 56 3 2 2" xfId="14495"/>
    <cellStyle name="40% - Акцент3 56 3 3" xfId="14496"/>
    <cellStyle name="40% - Акцент3 56 4" xfId="14497"/>
    <cellStyle name="40% - Акцент3 56 4 2" xfId="14498"/>
    <cellStyle name="40% - Акцент3 56 5" xfId="14499"/>
    <cellStyle name="40% - Акцент3 57" xfId="14500"/>
    <cellStyle name="40% - Акцент3 57 2" xfId="14501"/>
    <cellStyle name="40% - Акцент3 57 2 2" xfId="14502"/>
    <cellStyle name="40% - Акцент3 57 2 2 2" xfId="14503"/>
    <cellStyle name="40% - Акцент3 57 2 3" xfId="14504"/>
    <cellStyle name="40% - Акцент3 57 3" xfId="14505"/>
    <cellStyle name="40% - Акцент3 57 3 2" xfId="14506"/>
    <cellStyle name="40% - Акцент3 57 3 2 2" xfId="14507"/>
    <cellStyle name="40% - Акцент3 57 3 3" xfId="14508"/>
    <cellStyle name="40% - Акцент3 57 4" xfId="14509"/>
    <cellStyle name="40% - Акцент3 57 4 2" xfId="14510"/>
    <cellStyle name="40% - Акцент3 57 5" xfId="14511"/>
    <cellStyle name="40% - Акцент3 58" xfId="14512"/>
    <cellStyle name="40% - Акцент3 58 2" xfId="14513"/>
    <cellStyle name="40% - Акцент3 58 2 2" xfId="14514"/>
    <cellStyle name="40% - Акцент3 58 2 2 2" xfId="14515"/>
    <cellStyle name="40% - Акцент3 58 2 3" xfId="14516"/>
    <cellStyle name="40% - Акцент3 58 3" xfId="14517"/>
    <cellStyle name="40% - Акцент3 58 3 2" xfId="14518"/>
    <cellStyle name="40% - Акцент3 58 3 2 2" xfId="14519"/>
    <cellStyle name="40% - Акцент3 58 3 3" xfId="14520"/>
    <cellStyle name="40% - Акцент3 58 4" xfId="14521"/>
    <cellStyle name="40% - Акцент3 58 4 2" xfId="14522"/>
    <cellStyle name="40% - Акцент3 58 5" xfId="14523"/>
    <cellStyle name="40% - Акцент3 59" xfId="14524"/>
    <cellStyle name="40% - Акцент3 59 2" xfId="14525"/>
    <cellStyle name="40% - Акцент3 59 2 2" xfId="14526"/>
    <cellStyle name="40% - Акцент3 59 2 2 2" xfId="14527"/>
    <cellStyle name="40% - Акцент3 59 2 3" xfId="14528"/>
    <cellStyle name="40% - Акцент3 59 3" xfId="14529"/>
    <cellStyle name="40% - Акцент3 59 3 2" xfId="14530"/>
    <cellStyle name="40% - Акцент3 59 3 2 2" xfId="14531"/>
    <cellStyle name="40% - Акцент3 59 3 3" xfId="14532"/>
    <cellStyle name="40% - Акцент3 59 4" xfId="14533"/>
    <cellStyle name="40% - Акцент3 59 4 2" xfId="14534"/>
    <cellStyle name="40% - Акцент3 59 5" xfId="14535"/>
    <cellStyle name="40% - Акцент3 6" xfId="14536"/>
    <cellStyle name="40% - Акцент3 6 2" xfId="14537"/>
    <cellStyle name="40% - Акцент3 6 2 2" xfId="14538"/>
    <cellStyle name="40% - Акцент3 6 2 2 2" xfId="14539"/>
    <cellStyle name="40% - Акцент3 6 2 2 2 2" xfId="14540"/>
    <cellStyle name="40% - Акцент3 6 2 2 3" xfId="14541"/>
    <cellStyle name="40% - Акцент3 6 2 3" xfId="14542"/>
    <cellStyle name="40% - Акцент3 6 2 3 2" xfId="14543"/>
    <cellStyle name="40% - Акцент3 6 2 3 2 2" xfId="14544"/>
    <cellStyle name="40% - Акцент3 6 2 3 3" xfId="14545"/>
    <cellStyle name="40% - Акцент3 6 2 4" xfId="14546"/>
    <cellStyle name="40% - Акцент3 6 2 4 2" xfId="14547"/>
    <cellStyle name="40% - Акцент3 6 2 5" xfId="14548"/>
    <cellStyle name="40% - Акцент3 6 3" xfId="14549"/>
    <cellStyle name="40% - Акцент3 6 3 2" xfId="14550"/>
    <cellStyle name="40% - Акцент3 6 3 2 2" xfId="14551"/>
    <cellStyle name="40% - Акцент3 6 3 2 2 2" xfId="14552"/>
    <cellStyle name="40% - Акцент3 6 3 2 3" xfId="14553"/>
    <cellStyle name="40% - Акцент3 6 3 3" xfId="14554"/>
    <cellStyle name="40% - Акцент3 6 3 3 2" xfId="14555"/>
    <cellStyle name="40% - Акцент3 6 3 3 2 2" xfId="14556"/>
    <cellStyle name="40% - Акцент3 6 3 3 3" xfId="14557"/>
    <cellStyle name="40% - Акцент3 6 3 4" xfId="14558"/>
    <cellStyle name="40% - Акцент3 6 3 4 2" xfId="14559"/>
    <cellStyle name="40% - Акцент3 6 3 5" xfId="14560"/>
    <cellStyle name="40% - Акцент3 6 4" xfId="14561"/>
    <cellStyle name="40% - Акцент3 6 4 2" xfId="14562"/>
    <cellStyle name="40% - Акцент3 6 4 2 2" xfId="14563"/>
    <cellStyle name="40% - Акцент3 6 4 2 2 2" xfId="14564"/>
    <cellStyle name="40% - Акцент3 6 4 2 3" xfId="14565"/>
    <cellStyle name="40% - Акцент3 6 4 3" xfId="14566"/>
    <cellStyle name="40% - Акцент3 6 4 3 2" xfId="14567"/>
    <cellStyle name="40% - Акцент3 6 4 3 2 2" xfId="14568"/>
    <cellStyle name="40% - Акцент3 6 4 3 3" xfId="14569"/>
    <cellStyle name="40% - Акцент3 6 4 4" xfId="14570"/>
    <cellStyle name="40% - Акцент3 6 4 4 2" xfId="14571"/>
    <cellStyle name="40% - Акцент3 6 4 5" xfId="14572"/>
    <cellStyle name="40% - Акцент3 6 5" xfId="14573"/>
    <cellStyle name="40% - Акцент3 6 5 2" xfId="14574"/>
    <cellStyle name="40% - Акцент3 6 5 2 2" xfId="14575"/>
    <cellStyle name="40% - Акцент3 6 5 2 2 2" xfId="14576"/>
    <cellStyle name="40% - Акцент3 6 5 2 3" xfId="14577"/>
    <cellStyle name="40% - Акцент3 6 5 3" xfId="14578"/>
    <cellStyle name="40% - Акцент3 6 5 3 2" xfId="14579"/>
    <cellStyle name="40% - Акцент3 6 5 3 2 2" xfId="14580"/>
    <cellStyle name="40% - Акцент3 6 5 3 3" xfId="14581"/>
    <cellStyle name="40% - Акцент3 6 5 4" xfId="14582"/>
    <cellStyle name="40% - Акцент3 6 5 4 2" xfId="14583"/>
    <cellStyle name="40% - Акцент3 6 5 5" xfId="14584"/>
    <cellStyle name="40% - Акцент3 6 6" xfId="14585"/>
    <cellStyle name="40% - Акцент3 6 6 2" xfId="14586"/>
    <cellStyle name="40% - Акцент3 6 6 2 2" xfId="14587"/>
    <cellStyle name="40% - Акцент3 6 6 3" xfId="14588"/>
    <cellStyle name="40% - Акцент3 6 7" xfId="14589"/>
    <cellStyle name="40% - Акцент3 6 7 2" xfId="14590"/>
    <cellStyle name="40% - Акцент3 6 7 2 2" xfId="14591"/>
    <cellStyle name="40% - Акцент3 6 7 3" xfId="14592"/>
    <cellStyle name="40% - Акцент3 6 8" xfId="14593"/>
    <cellStyle name="40% - Акцент3 6 8 2" xfId="14594"/>
    <cellStyle name="40% - Акцент3 6 9" xfId="14595"/>
    <cellStyle name="40% - Акцент3 60" xfId="14596"/>
    <cellStyle name="40% - Акцент3 60 2" xfId="14597"/>
    <cellStyle name="40% - Акцент3 60 2 2" xfId="14598"/>
    <cellStyle name="40% - Акцент3 60 2 2 2" xfId="14599"/>
    <cellStyle name="40% - Акцент3 60 2 3" xfId="14600"/>
    <cellStyle name="40% - Акцент3 60 3" xfId="14601"/>
    <cellStyle name="40% - Акцент3 60 3 2" xfId="14602"/>
    <cellStyle name="40% - Акцент3 60 3 2 2" xfId="14603"/>
    <cellStyle name="40% - Акцент3 60 3 3" xfId="14604"/>
    <cellStyle name="40% - Акцент3 60 4" xfId="14605"/>
    <cellStyle name="40% - Акцент3 60 4 2" xfId="14606"/>
    <cellStyle name="40% - Акцент3 60 5" xfId="14607"/>
    <cellStyle name="40% - Акцент3 61" xfId="14608"/>
    <cellStyle name="40% - Акцент3 61 2" xfId="14609"/>
    <cellStyle name="40% - Акцент3 61 2 2" xfId="14610"/>
    <cellStyle name="40% - Акцент3 61 2 2 2" xfId="14611"/>
    <cellStyle name="40% - Акцент3 61 2 3" xfId="14612"/>
    <cellStyle name="40% - Акцент3 61 3" xfId="14613"/>
    <cellStyle name="40% - Акцент3 61 3 2" xfId="14614"/>
    <cellStyle name="40% - Акцент3 61 3 2 2" xfId="14615"/>
    <cellStyle name="40% - Акцент3 61 3 3" xfId="14616"/>
    <cellStyle name="40% - Акцент3 61 4" xfId="14617"/>
    <cellStyle name="40% - Акцент3 61 4 2" xfId="14618"/>
    <cellStyle name="40% - Акцент3 61 5" xfId="14619"/>
    <cellStyle name="40% - Акцент3 62" xfId="14620"/>
    <cellStyle name="40% - Акцент3 62 2" xfId="14621"/>
    <cellStyle name="40% - Акцент3 62 2 2" xfId="14622"/>
    <cellStyle name="40% - Акцент3 62 2 2 2" xfId="14623"/>
    <cellStyle name="40% - Акцент3 62 2 3" xfId="14624"/>
    <cellStyle name="40% - Акцент3 62 3" xfId="14625"/>
    <cellStyle name="40% - Акцент3 62 3 2" xfId="14626"/>
    <cellStyle name="40% - Акцент3 62 3 2 2" xfId="14627"/>
    <cellStyle name="40% - Акцент3 62 3 3" xfId="14628"/>
    <cellStyle name="40% - Акцент3 62 4" xfId="14629"/>
    <cellStyle name="40% - Акцент3 62 4 2" xfId="14630"/>
    <cellStyle name="40% - Акцент3 62 5" xfId="14631"/>
    <cellStyle name="40% - Акцент3 63" xfId="14632"/>
    <cellStyle name="40% - Акцент3 63 2" xfId="14633"/>
    <cellStyle name="40% - Акцент3 63 2 2" xfId="14634"/>
    <cellStyle name="40% - Акцент3 63 2 2 2" xfId="14635"/>
    <cellStyle name="40% - Акцент3 63 2 3" xfId="14636"/>
    <cellStyle name="40% - Акцент3 63 3" xfId="14637"/>
    <cellStyle name="40% - Акцент3 63 3 2" xfId="14638"/>
    <cellStyle name="40% - Акцент3 63 3 2 2" xfId="14639"/>
    <cellStyle name="40% - Акцент3 63 3 3" xfId="14640"/>
    <cellStyle name="40% - Акцент3 63 4" xfId="14641"/>
    <cellStyle name="40% - Акцент3 63 4 2" xfId="14642"/>
    <cellStyle name="40% - Акцент3 63 5" xfId="14643"/>
    <cellStyle name="40% - Акцент3 64" xfId="14644"/>
    <cellStyle name="40% - Акцент3 64 2" xfId="14645"/>
    <cellStyle name="40% - Акцент3 64 2 2" xfId="14646"/>
    <cellStyle name="40% - Акцент3 64 2 2 2" xfId="14647"/>
    <cellStyle name="40% - Акцент3 64 2 3" xfId="14648"/>
    <cellStyle name="40% - Акцент3 64 3" xfId="14649"/>
    <cellStyle name="40% - Акцент3 64 3 2" xfId="14650"/>
    <cellStyle name="40% - Акцент3 64 3 2 2" xfId="14651"/>
    <cellStyle name="40% - Акцент3 64 3 3" xfId="14652"/>
    <cellStyle name="40% - Акцент3 64 4" xfId="14653"/>
    <cellStyle name="40% - Акцент3 64 4 2" xfId="14654"/>
    <cellStyle name="40% - Акцент3 64 5" xfId="14655"/>
    <cellStyle name="40% - Акцент3 65" xfId="14656"/>
    <cellStyle name="40% - Акцент3 65 2" xfId="14657"/>
    <cellStyle name="40% - Акцент3 65 2 2" xfId="14658"/>
    <cellStyle name="40% - Акцент3 65 2 2 2" xfId="14659"/>
    <cellStyle name="40% - Акцент3 65 2 3" xfId="14660"/>
    <cellStyle name="40% - Акцент3 65 3" xfId="14661"/>
    <cellStyle name="40% - Акцент3 65 3 2" xfId="14662"/>
    <cellStyle name="40% - Акцент3 65 3 2 2" xfId="14663"/>
    <cellStyle name="40% - Акцент3 65 3 3" xfId="14664"/>
    <cellStyle name="40% - Акцент3 65 4" xfId="14665"/>
    <cellStyle name="40% - Акцент3 65 4 2" xfId="14666"/>
    <cellStyle name="40% - Акцент3 65 5" xfId="14667"/>
    <cellStyle name="40% - Акцент3 66" xfId="14668"/>
    <cellStyle name="40% - Акцент3 66 2" xfId="14669"/>
    <cellStyle name="40% - Акцент3 66 2 2" xfId="14670"/>
    <cellStyle name="40% - Акцент3 66 2 2 2" xfId="14671"/>
    <cellStyle name="40% - Акцент3 66 2 3" xfId="14672"/>
    <cellStyle name="40% - Акцент3 66 3" xfId="14673"/>
    <cellStyle name="40% - Акцент3 66 3 2" xfId="14674"/>
    <cellStyle name="40% - Акцент3 66 3 2 2" xfId="14675"/>
    <cellStyle name="40% - Акцент3 66 3 3" xfId="14676"/>
    <cellStyle name="40% - Акцент3 66 4" xfId="14677"/>
    <cellStyle name="40% - Акцент3 66 4 2" xfId="14678"/>
    <cellStyle name="40% - Акцент3 66 5" xfId="14679"/>
    <cellStyle name="40% - Акцент3 67" xfId="14680"/>
    <cellStyle name="40% - Акцент3 67 2" xfId="14681"/>
    <cellStyle name="40% - Акцент3 67 2 2" xfId="14682"/>
    <cellStyle name="40% - Акцент3 67 2 2 2" xfId="14683"/>
    <cellStyle name="40% - Акцент3 67 2 3" xfId="14684"/>
    <cellStyle name="40% - Акцент3 67 3" xfId="14685"/>
    <cellStyle name="40% - Акцент3 67 3 2" xfId="14686"/>
    <cellStyle name="40% - Акцент3 67 3 2 2" xfId="14687"/>
    <cellStyle name="40% - Акцент3 67 3 3" xfId="14688"/>
    <cellStyle name="40% - Акцент3 67 4" xfId="14689"/>
    <cellStyle name="40% - Акцент3 67 4 2" xfId="14690"/>
    <cellStyle name="40% - Акцент3 67 5" xfId="14691"/>
    <cellStyle name="40% - Акцент3 68" xfId="14692"/>
    <cellStyle name="40% - Акцент3 68 2" xfId="14693"/>
    <cellStyle name="40% - Акцент3 68 2 2" xfId="14694"/>
    <cellStyle name="40% - Акцент3 68 2 2 2" xfId="14695"/>
    <cellStyle name="40% - Акцент3 68 2 3" xfId="14696"/>
    <cellStyle name="40% - Акцент3 68 3" xfId="14697"/>
    <cellStyle name="40% - Акцент3 68 3 2" xfId="14698"/>
    <cellStyle name="40% - Акцент3 68 3 2 2" xfId="14699"/>
    <cellStyle name="40% - Акцент3 68 3 3" xfId="14700"/>
    <cellStyle name="40% - Акцент3 68 4" xfId="14701"/>
    <cellStyle name="40% - Акцент3 68 4 2" xfId="14702"/>
    <cellStyle name="40% - Акцент3 68 5" xfId="14703"/>
    <cellStyle name="40% - Акцент3 69" xfId="14704"/>
    <cellStyle name="40% - Акцент3 69 2" xfId="14705"/>
    <cellStyle name="40% - Акцент3 69 2 2" xfId="14706"/>
    <cellStyle name="40% - Акцент3 69 2 2 2" xfId="14707"/>
    <cellStyle name="40% - Акцент3 69 2 3" xfId="14708"/>
    <cellStyle name="40% - Акцент3 69 3" xfId="14709"/>
    <cellStyle name="40% - Акцент3 69 3 2" xfId="14710"/>
    <cellStyle name="40% - Акцент3 69 3 2 2" xfId="14711"/>
    <cellStyle name="40% - Акцент3 69 3 3" xfId="14712"/>
    <cellStyle name="40% - Акцент3 69 4" xfId="14713"/>
    <cellStyle name="40% - Акцент3 69 4 2" xfId="14714"/>
    <cellStyle name="40% - Акцент3 69 5" xfId="14715"/>
    <cellStyle name="40% - Акцент3 7" xfId="14716"/>
    <cellStyle name="40% - Акцент3 7 2" xfId="14717"/>
    <cellStyle name="40% - Акцент3 7 2 2" xfId="14718"/>
    <cellStyle name="40% - Акцент3 7 2 2 2" xfId="14719"/>
    <cellStyle name="40% - Акцент3 7 2 2 2 2" xfId="14720"/>
    <cellStyle name="40% - Акцент3 7 2 2 3" xfId="14721"/>
    <cellStyle name="40% - Акцент3 7 2 3" xfId="14722"/>
    <cellStyle name="40% - Акцент3 7 2 3 2" xfId="14723"/>
    <cellStyle name="40% - Акцент3 7 2 3 2 2" xfId="14724"/>
    <cellStyle name="40% - Акцент3 7 2 3 3" xfId="14725"/>
    <cellStyle name="40% - Акцент3 7 2 4" xfId="14726"/>
    <cellStyle name="40% - Акцент3 7 2 4 2" xfId="14727"/>
    <cellStyle name="40% - Акцент3 7 2 5" xfId="14728"/>
    <cellStyle name="40% - Акцент3 7 3" xfId="14729"/>
    <cellStyle name="40% - Акцент3 7 3 2" xfId="14730"/>
    <cellStyle name="40% - Акцент3 7 3 2 2" xfId="14731"/>
    <cellStyle name="40% - Акцент3 7 3 2 2 2" xfId="14732"/>
    <cellStyle name="40% - Акцент3 7 3 2 3" xfId="14733"/>
    <cellStyle name="40% - Акцент3 7 3 3" xfId="14734"/>
    <cellStyle name="40% - Акцент3 7 3 3 2" xfId="14735"/>
    <cellStyle name="40% - Акцент3 7 3 3 2 2" xfId="14736"/>
    <cellStyle name="40% - Акцент3 7 3 3 3" xfId="14737"/>
    <cellStyle name="40% - Акцент3 7 3 4" xfId="14738"/>
    <cellStyle name="40% - Акцент3 7 3 4 2" xfId="14739"/>
    <cellStyle name="40% - Акцент3 7 3 5" xfId="14740"/>
    <cellStyle name="40% - Акцент3 7 4" xfId="14741"/>
    <cellStyle name="40% - Акцент3 7 4 2" xfId="14742"/>
    <cellStyle name="40% - Акцент3 7 4 2 2" xfId="14743"/>
    <cellStyle name="40% - Акцент3 7 4 2 2 2" xfId="14744"/>
    <cellStyle name="40% - Акцент3 7 4 2 3" xfId="14745"/>
    <cellStyle name="40% - Акцент3 7 4 3" xfId="14746"/>
    <cellStyle name="40% - Акцент3 7 4 3 2" xfId="14747"/>
    <cellStyle name="40% - Акцент3 7 4 3 2 2" xfId="14748"/>
    <cellStyle name="40% - Акцент3 7 4 3 3" xfId="14749"/>
    <cellStyle name="40% - Акцент3 7 4 4" xfId="14750"/>
    <cellStyle name="40% - Акцент3 7 4 4 2" xfId="14751"/>
    <cellStyle name="40% - Акцент3 7 4 5" xfId="14752"/>
    <cellStyle name="40% - Акцент3 7 5" xfId="14753"/>
    <cellStyle name="40% - Акцент3 7 5 2" xfId="14754"/>
    <cellStyle name="40% - Акцент3 7 5 2 2" xfId="14755"/>
    <cellStyle name="40% - Акцент3 7 5 2 2 2" xfId="14756"/>
    <cellStyle name="40% - Акцент3 7 5 2 3" xfId="14757"/>
    <cellStyle name="40% - Акцент3 7 5 3" xfId="14758"/>
    <cellStyle name="40% - Акцент3 7 5 3 2" xfId="14759"/>
    <cellStyle name="40% - Акцент3 7 5 3 2 2" xfId="14760"/>
    <cellStyle name="40% - Акцент3 7 5 3 3" xfId="14761"/>
    <cellStyle name="40% - Акцент3 7 5 4" xfId="14762"/>
    <cellStyle name="40% - Акцент3 7 5 4 2" xfId="14763"/>
    <cellStyle name="40% - Акцент3 7 5 5" xfId="14764"/>
    <cellStyle name="40% - Акцент3 7 6" xfId="14765"/>
    <cellStyle name="40% - Акцент3 7 6 2" xfId="14766"/>
    <cellStyle name="40% - Акцент3 7 6 2 2" xfId="14767"/>
    <cellStyle name="40% - Акцент3 7 6 3" xfId="14768"/>
    <cellStyle name="40% - Акцент3 7 7" xfId="14769"/>
    <cellStyle name="40% - Акцент3 7 7 2" xfId="14770"/>
    <cellStyle name="40% - Акцент3 7 7 2 2" xfId="14771"/>
    <cellStyle name="40% - Акцент3 7 7 3" xfId="14772"/>
    <cellStyle name="40% - Акцент3 7 8" xfId="14773"/>
    <cellStyle name="40% - Акцент3 7 8 2" xfId="14774"/>
    <cellStyle name="40% - Акцент3 7 9" xfId="14775"/>
    <cellStyle name="40% - Акцент3 70" xfId="14776"/>
    <cellStyle name="40% - Акцент3 70 2" xfId="14777"/>
    <cellStyle name="40% - Акцент3 70 2 2" xfId="14778"/>
    <cellStyle name="40% - Акцент3 70 2 2 2" xfId="14779"/>
    <cellStyle name="40% - Акцент3 70 2 3" xfId="14780"/>
    <cellStyle name="40% - Акцент3 70 3" xfId="14781"/>
    <cellStyle name="40% - Акцент3 70 3 2" xfId="14782"/>
    <cellStyle name="40% - Акцент3 70 3 2 2" xfId="14783"/>
    <cellStyle name="40% - Акцент3 70 3 3" xfId="14784"/>
    <cellStyle name="40% - Акцент3 70 4" xfId="14785"/>
    <cellStyle name="40% - Акцент3 70 4 2" xfId="14786"/>
    <cellStyle name="40% - Акцент3 70 5" xfId="14787"/>
    <cellStyle name="40% - Акцент3 71" xfId="14788"/>
    <cellStyle name="40% - Акцент3 71 2" xfId="14789"/>
    <cellStyle name="40% - Акцент3 71 2 2" xfId="14790"/>
    <cellStyle name="40% - Акцент3 71 2 2 2" xfId="14791"/>
    <cellStyle name="40% - Акцент3 71 2 3" xfId="14792"/>
    <cellStyle name="40% - Акцент3 71 3" xfId="14793"/>
    <cellStyle name="40% - Акцент3 71 3 2" xfId="14794"/>
    <cellStyle name="40% - Акцент3 71 3 2 2" xfId="14795"/>
    <cellStyle name="40% - Акцент3 71 3 3" xfId="14796"/>
    <cellStyle name="40% - Акцент3 71 4" xfId="14797"/>
    <cellStyle name="40% - Акцент3 71 4 2" xfId="14798"/>
    <cellStyle name="40% - Акцент3 71 5" xfId="14799"/>
    <cellStyle name="40% - Акцент3 72" xfId="14800"/>
    <cellStyle name="40% - Акцент3 72 2" xfId="14801"/>
    <cellStyle name="40% - Акцент3 72 2 2" xfId="14802"/>
    <cellStyle name="40% - Акцент3 72 2 2 2" xfId="14803"/>
    <cellStyle name="40% - Акцент3 72 2 3" xfId="14804"/>
    <cellStyle name="40% - Акцент3 72 3" xfId="14805"/>
    <cellStyle name="40% - Акцент3 72 3 2" xfId="14806"/>
    <cellStyle name="40% - Акцент3 72 3 2 2" xfId="14807"/>
    <cellStyle name="40% - Акцент3 72 3 3" xfId="14808"/>
    <cellStyle name="40% - Акцент3 72 4" xfId="14809"/>
    <cellStyle name="40% - Акцент3 72 4 2" xfId="14810"/>
    <cellStyle name="40% - Акцент3 72 5" xfId="14811"/>
    <cellStyle name="40% - Акцент3 73" xfId="14812"/>
    <cellStyle name="40% - Акцент3 73 2" xfId="14813"/>
    <cellStyle name="40% - Акцент3 73 2 2" xfId="14814"/>
    <cellStyle name="40% - Акцент3 73 2 2 2" xfId="14815"/>
    <cellStyle name="40% - Акцент3 73 2 3" xfId="14816"/>
    <cellStyle name="40% - Акцент3 73 3" xfId="14817"/>
    <cellStyle name="40% - Акцент3 73 3 2" xfId="14818"/>
    <cellStyle name="40% - Акцент3 73 3 2 2" xfId="14819"/>
    <cellStyle name="40% - Акцент3 73 3 3" xfId="14820"/>
    <cellStyle name="40% - Акцент3 73 4" xfId="14821"/>
    <cellStyle name="40% - Акцент3 73 4 2" xfId="14822"/>
    <cellStyle name="40% - Акцент3 73 5" xfId="14823"/>
    <cellStyle name="40% - Акцент3 74" xfId="14824"/>
    <cellStyle name="40% - Акцент3 74 2" xfId="14825"/>
    <cellStyle name="40% - Акцент3 74 2 2" xfId="14826"/>
    <cellStyle name="40% - Акцент3 74 2 2 2" xfId="14827"/>
    <cellStyle name="40% - Акцент3 74 2 3" xfId="14828"/>
    <cellStyle name="40% - Акцент3 74 3" xfId="14829"/>
    <cellStyle name="40% - Акцент3 74 3 2" xfId="14830"/>
    <cellStyle name="40% - Акцент3 74 3 2 2" xfId="14831"/>
    <cellStyle name="40% - Акцент3 74 3 3" xfId="14832"/>
    <cellStyle name="40% - Акцент3 74 4" xfId="14833"/>
    <cellStyle name="40% - Акцент3 74 4 2" xfId="14834"/>
    <cellStyle name="40% - Акцент3 74 5" xfId="14835"/>
    <cellStyle name="40% - Акцент3 75" xfId="14836"/>
    <cellStyle name="40% - Акцент3 75 2" xfId="14837"/>
    <cellStyle name="40% - Акцент3 75 2 2" xfId="14838"/>
    <cellStyle name="40% - Акцент3 75 2 2 2" xfId="14839"/>
    <cellStyle name="40% - Акцент3 75 2 3" xfId="14840"/>
    <cellStyle name="40% - Акцент3 75 3" xfId="14841"/>
    <cellStyle name="40% - Акцент3 75 3 2" xfId="14842"/>
    <cellStyle name="40% - Акцент3 75 3 2 2" xfId="14843"/>
    <cellStyle name="40% - Акцент3 75 3 3" xfId="14844"/>
    <cellStyle name="40% - Акцент3 75 4" xfId="14845"/>
    <cellStyle name="40% - Акцент3 75 4 2" xfId="14846"/>
    <cellStyle name="40% - Акцент3 75 5" xfId="14847"/>
    <cellStyle name="40% - Акцент3 76" xfId="14848"/>
    <cellStyle name="40% - Акцент3 76 2" xfId="14849"/>
    <cellStyle name="40% - Акцент3 76 2 2" xfId="14850"/>
    <cellStyle name="40% - Акцент3 76 2 2 2" xfId="14851"/>
    <cellStyle name="40% - Акцент3 76 2 3" xfId="14852"/>
    <cellStyle name="40% - Акцент3 76 3" xfId="14853"/>
    <cellStyle name="40% - Акцент3 76 3 2" xfId="14854"/>
    <cellStyle name="40% - Акцент3 76 3 2 2" xfId="14855"/>
    <cellStyle name="40% - Акцент3 76 3 3" xfId="14856"/>
    <cellStyle name="40% - Акцент3 76 4" xfId="14857"/>
    <cellStyle name="40% - Акцент3 76 4 2" xfId="14858"/>
    <cellStyle name="40% - Акцент3 76 5" xfId="14859"/>
    <cellStyle name="40% - Акцент3 77" xfId="14860"/>
    <cellStyle name="40% - Акцент3 77 2" xfId="14861"/>
    <cellStyle name="40% - Акцент3 77 2 2" xfId="14862"/>
    <cellStyle name="40% - Акцент3 77 2 2 2" xfId="14863"/>
    <cellStyle name="40% - Акцент3 77 2 3" xfId="14864"/>
    <cellStyle name="40% - Акцент3 77 3" xfId="14865"/>
    <cellStyle name="40% - Акцент3 77 3 2" xfId="14866"/>
    <cellStyle name="40% - Акцент3 77 3 2 2" xfId="14867"/>
    <cellStyle name="40% - Акцент3 77 3 3" xfId="14868"/>
    <cellStyle name="40% - Акцент3 77 4" xfId="14869"/>
    <cellStyle name="40% - Акцент3 77 4 2" xfId="14870"/>
    <cellStyle name="40% - Акцент3 77 5" xfId="14871"/>
    <cellStyle name="40% - Акцент3 78" xfId="14872"/>
    <cellStyle name="40% - Акцент3 78 2" xfId="14873"/>
    <cellStyle name="40% - Акцент3 78 2 2" xfId="14874"/>
    <cellStyle name="40% - Акцент3 78 2 2 2" xfId="14875"/>
    <cellStyle name="40% - Акцент3 78 2 3" xfId="14876"/>
    <cellStyle name="40% - Акцент3 78 3" xfId="14877"/>
    <cellStyle name="40% - Акцент3 78 3 2" xfId="14878"/>
    <cellStyle name="40% - Акцент3 78 3 2 2" xfId="14879"/>
    <cellStyle name="40% - Акцент3 78 3 3" xfId="14880"/>
    <cellStyle name="40% - Акцент3 78 4" xfId="14881"/>
    <cellStyle name="40% - Акцент3 78 4 2" xfId="14882"/>
    <cellStyle name="40% - Акцент3 78 5" xfId="14883"/>
    <cellStyle name="40% - Акцент3 79" xfId="14884"/>
    <cellStyle name="40% - Акцент3 79 2" xfId="14885"/>
    <cellStyle name="40% - Акцент3 79 2 2" xfId="14886"/>
    <cellStyle name="40% - Акцент3 79 2 2 2" xfId="14887"/>
    <cellStyle name="40% - Акцент3 79 2 3" xfId="14888"/>
    <cellStyle name="40% - Акцент3 79 3" xfId="14889"/>
    <cellStyle name="40% - Акцент3 79 3 2" xfId="14890"/>
    <cellStyle name="40% - Акцент3 79 3 2 2" xfId="14891"/>
    <cellStyle name="40% - Акцент3 79 3 3" xfId="14892"/>
    <cellStyle name="40% - Акцент3 79 4" xfId="14893"/>
    <cellStyle name="40% - Акцент3 79 4 2" xfId="14894"/>
    <cellStyle name="40% - Акцент3 79 5" xfId="14895"/>
    <cellStyle name="40% - Акцент3 8" xfId="14896"/>
    <cellStyle name="40% - Акцент3 8 2" xfId="14897"/>
    <cellStyle name="40% - Акцент3 8 2 2" xfId="14898"/>
    <cellStyle name="40% - Акцент3 8 2 2 2" xfId="14899"/>
    <cellStyle name="40% - Акцент3 8 2 2 2 2" xfId="14900"/>
    <cellStyle name="40% - Акцент3 8 2 2 3" xfId="14901"/>
    <cellStyle name="40% - Акцент3 8 2 3" xfId="14902"/>
    <cellStyle name="40% - Акцент3 8 2 3 2" xfId="14903"/>
    <cellStyle name="40% - Акцент3 8 2 3 2 2" xfId="14904"/>
    <cellStyle name="40% - Акцент3 8 2 3 3" xfId="14905"/>
    <cellStyle name="40% - Акцент3 8 2 4" xfId="14906"/>
    <cellStyle name="40% - Акцент3 8 2 4 2" xfId="14907"/>
    <cellStyle name="40% - Акцент3 8 2 5" xfId="14908"/>
    <cellStyle name="40% - Акцент3 8 3" xfId="14909"/>
    <cellStyle name="40% - Акцент3 8 3 2" xfId="14910"/>
    <cellStyle name="40% - Акцент3 8 3 2 2" xfId="14911"/>
    <cellStyle name="40% - Акцент3 8 3 2 2 2" xfId="14912"/>
    <cellStyle name="40% - Акцент3 8 3 2 3" xfId="14913"/>
    <cellStyle name="40% - Акцент3 8 3 3" xfId="14914"/>
    <cellStyle name="40% - Акцент3 8 3 3 2" xfId="14915"/>
    <cellStyle name="40% - Акцент3 8 3 3 2 2" xfId="14916"/>
    <cellStyle name="40% - Акцент3 8 3 3 3" xfId="14917"/>
    <cellStyle name="40% - Акцент3 8 3 4" xfId="14918"/>
    <cellStyle name="40% - Акцент3 8 3 4 2" xfId="14919"/>
    <cellStyle name="40% - Акцент3 8 3 5" xfId="14920"/>
    <cellStyle name="40% - Акцент3 8 4" xfId="14921"/>
    <cellStyle name="40% - Акцент3 8 4 2" xfId="14922"/>
    <cellStyle name="40% - Акцент3 8 4 2 2" xfId="14923"/>
    <cellStyle name="40% - Акцент3 8 4 2 2 2" xfId="14924"/>
    <cellStyle name="40% - Акцент3 8 4 2 3" xfId="14925"/>
    <cellStyle name="40% - Акцент3 8 4 3" xfId="14926"/>
    <cellStyle name="40% - Акцент3 8 4 3 2" xfId="14927"/>
    <cellStyle name="40% - Акцент3 8 4 3 2 2" xfId="14928"/>
    <cellStyle name="40% - Акцент3 8 4 3 3" xfId="14929"/>
    <cellStyle name="40% - Акцент3 8 4 4" xfId="14930"/>
    <cellStyle name="40% - Акцент3 8 4 4 2" xfId="14931"/>
    <cellStyle name="40% - Акцент3 8 4 5" xfId="14932"/>
    <cellStyle name="40% - Акцент3 8 5" xfId="14933"/>
    <cellStyle name="40% - Акцент3 8 5 2" xfId="14934"/>
    <cellStyle name="40% - Акцент3 8 5 2 2" xfId="14935"/>
    <cellStyle name="40% - Акцент3 8 5 2 2 2" xfId="14936"/>
    <cellStyle name="40% - Акцент3 8 5 2 3" xfId="14937"/>
    <cellStyle name="40% - Акцент3 8 5 3" xfId="14938"/>
    <cellStyle name="40% - Акцент3 8 5 3 2" xfId="14939"/>
    <cellStyle name="40% - Акцент3 8 5 3 2 2" xfId="14940"/>
    <cellStyle name="40% - Акцент3 8 5 3 3" xfId="14941"/>
    <cellStyle name="40% - Акцент3 8 5 4" xfId="14942"/>
    <cellStyle name="40% - Акцент3 8 5 4 2" xfId="14943"/>
    <cellStyle name="40% - Акцент3 8 5 5" xfId="14944"/>
    <cellStyle name="40% - Акцент3 8 6" xfId="14945"/>
    <cellStyle name="40% - Акцент3 8 6 2" xfId="14946"/>
    <cellStyle name="40% - Акцент3 8 6 2 2" xfId="14947"/>
    <cellStyle name="40% - Акцент3 8 6 3" xfId="14948"/>
    <cellStyle name="40% - Акцент3 8 7" xfId="14949"/>
    <cellStyle name="40% - Акцент3 8 7 2" xfId="14950"/>
    <cellStyle name="40% - Акцент3 8 7 2 2" xfId="14951"/>
    <cellStyle name="40% - Акцент3 8 7 3" xfId="14952"/>
    <cellStyle name="40% - Акцент3 8 8" xfId="14953"/>
    <cellStyle name="40% - Акцент3 8 8 2" xfId="14954"/>
    <cellStyle name="40% - Акцент3 8 9" xfId="14955"/>
    <cellStyle name="40% - Акцент3 80" xfId="14956"/>
    <cellStyle name="40% - Акцент3 80 2" xfId="14957"/>
    <cellStyle name="40% - Акцент3 80 2 2" xfId="14958"/>
    <cellStyle name="40% - Акцент3 80 2 2 2" xfId="14959"/>
    <cellStyle name="40% - Акцент3 80 2 3" xfId="14960"/>
    <cellStyle name="40% - Акцент3 80 3" xfId="14961"/>
    <cellStyle name="40% - Акцент3 80 3 2" xfId="14962"/>
    <cellStyle name="40% - Акцент3 80 3 2 2" xfId="14963"/>
    <cellStyle name="40% - Акцент3 80 3 3" xfId="14964"/>
    <cellStyle name="40% - Акцент3 80 4" xfId="14965"/>
    <cellStyle name="40% - Акцент3 80 4 2" xfId="14966"/>
    <cellStyle name="40% - Акцент3 80 5" xfId="14967"/>
    <cellStyle name="40% - Акцент3 81" xfId="14968"/>
    <cellStyle name="40% - Акцент3 81 2" xfId="14969"/>
    <cellStyle name="40% - Акцент3 81 2 2" xfId="14970"/>
    <cellStyle name="40% - Акцент3 81 2 2 2" xfId="14971"/>
    <cellStyle name="40% - Акцент3 81 2 3" xfId="14972"/>
    <cellStyle name="40% - Акцент3 81 3" xfId="14973"/>
    <cellStyle name="40% - Акцент3 81 3 2" xfId="14974"/>
    <cellStyle name="40% - Акцент3 81 3 2 2" xfId="14975"/>
    <cellStyle name="40% - Акцент3 81 3 3" xfId="14976"/>
    <cellStyle name="40% - Акцент3 81 4" xfId="14977"/>
    <cellStyle name="40% - Акцент3 81 4 2" xfId="14978"/>
    <cellStyle name="40% - Акцент3 81 5" xfId="14979"/>
    <cellStyle name="40% - Акцент3 82" xfId="14980"/>
    <cellStyle name="40% - Акцент3 82 2" xfId="14981"/>
    <cellStyle name="40% - Акцент3 82 2 2" xfId="14982"/>
    <cellStyle name="40% - Акцент3 82 2 2 2" xfId="14983"/>
    <cellStyle name="40% - Акцент3 82 2 3" xfId="14984"/>
    <cellStyle name="40% - Акцент3 82 3" xfId="14985"/>
    <cellStyle name="40% - Акцент3 82 3 2" xfId="14986"/>
    <cellStyle name="40% - Акцент3 82 3 2 2" xfId="14987"/>
    <cellStyle name="40% - Акцент3 82 3 3" xfId="14988"/>
    <cellStyle name="40% - Акцент3 82 4" xfId="14989"/>
    <cellStyle name="40% - Акцент3 82 4 2" xfId="14990"/>
    <cellStyle name="40% - Акцент3 82 5" xfId="14991"/>
    <cellStyle name="40% - Акцент3 83" xfId="14992"/>
    <cellStyle name="40% - Акцент3 83 2" xfId="14993"/>
    <cellStyle name="40% - Акцент3 83 2 2" xfId="14994"/>
    <cellStyle name="40% - Акцент3 83 2 2 2" xfId="14995"/>
    <cellStyle name="40% - Акцент3 83 2 3" xfId="14996"/>
    <cellStyle name="40% - Акцент3 83 3" xfId="14997"/>
    <cellStyle name="40% - Акцент3 83 3 2" xfId="14998"/>
    <cellStyle name="40% - Акцент3 83 3 2 2" xfId="14999"/>
    <cellStyle name="40% - Акцент3 83 3 3" xfId="15000"/>
    <cellStyle name="40% - Акцент3 83 4" xfId="15001"/>
    <cellStyle name="40% - Акцент3 83 4 2" xfId="15002"/>
    <cellStyle name="40% - Акцент3 83 5" xfId="15003"/>
    <cellStyle name="40% - Акцент3 84" xfId="15004"/>
    <cellStyle name="40% - Акцент3 84 2" xfId="15005"/>
    <cellStyle name="40% - Акцент3 84 2 2" xfId="15006"/>
    <cellStyle name="40% - Акцент3 84 2 2 2" xfId="15007"/>
    <cellStyle name="40% - Акцент3 84 2 3" xfId="15008"/>
    <cellStyle name="40% - Акцент3 84 3" xfId="15009"/>
    <cellStyle name="40% - Акцент3 84 3 2" xfId="15010"/>
    <cellStyle name="40% - Акцент3 84 3 2 2" xfId="15011"/>
    <cellStyle name="40% - Акцент3 84 3 3" xfId="15012"/>
    <cellStyle name="40% - Акцент3 84 4" xfId="15013"/>
    <cellStyle name="40% - Акцент3 84 4 2" xfId="15014"/>
    <cellStyle name="40% - Акцент3 84 5" xfId="15015"/>
    <cellStyle name="40% - Акцент3 85" xfId="15016"/>
    <cellStyle name="40% - Акцент3 85 2" xfId="15017"/>
    <cellStyle name="40% - Акцент3 85 2 2" xfId="15018"/>
    <cellStyle name="40% - Акцент3 85 2 2 2" xfId="15019"/>
    <cellStyle name="40% - Акцент3 85 2 3" xfId="15020"/>
    <cellStyle name="40% - Акцент3 85 3" xfId="15021"/>
    <cellStyle name="40% - Акцент3 85 3 2" xfId="15022"/>
    <cellStyle name="40% - Акцент3 85 3 2 2" xfId="15023"/>
    <cellStyle name="40% - Акцент3 85 3 3" xfId="15024"/>
    <cellStyle name="40% - Акцент3 85 4" xfId="15025"/>
    <cellStyle name="40% - Акцент3 85 4 2" xfId="15026"/>
    <cellStyle name="40% - Акцент3 85 5" xfId="15027"/>
    <cellStyle name="40% - Акцент3 86" xfId="15028"/>
    <cellStyle name="40% - Акцент3 86 2" xfId="15029"/>
    <cellStyle name="40% - Акцент3 86 2 2" xfId="15030"/>
    <cellStyle name="40% - Акцент3 86 2 2 2" xfId="15031"/>
    <cellStyle name="40% - Акцент3 86 2 3" xfId="15032"/>
    <cellStyle name="40% - Акцент3 86 3" xfId="15033"/>
    <cellStyle name="40% - Акцент3 86 3 2" xfId="15034"/>
    <cellStyle name="40% - Акцент3 86 3 2 2" xfId="15035"/>
    <cellStyle name="40% - Акцент3 86 3 3" xfId="15036"/>
    <cellStyle name="40% - Акцент3 86 4" xfId="15037"/>
    <cellStyle name="40% - Акцент3 86 4 2" xfId="15038"/>
    <cellStyle name="40% - Акцент3 86 5" xfId="15039"/>
    <cellStyle name="40% - Акцент3 87" xfId="15040"/>
    <cellStyle name="40% - Акцент3 87 2" xfId="15041"/>
    <cellStyle name="40% - Акцент3 87 2 2" xfId="15042"/>
    <cellStyle name="40% - Акцент3 87 2 2 2" xfId="15043"/>
    <cellStyle name="40% - Акцент3 87 2 3" xfId="15044"/>
    <cellStyle name="40% - Акцент3 87 3" xfId="15045"/>
    <cellStyle name="40% - Акцент3 87 3 2" xfId="15046"/>
    <cellStyle name="40% - Акцент3 87 3 2 2" xfId="15047"/>
    <cellStyle name="40% - Акцент3 87 3 3" xfId="15048"/>
    <cellStyle name="40% - Акцент3 87 4" xfId="15049"/>
    <cellStyle name="40% - Акцент3 87 4 2" xfId="15050"/>
    <cellStyle name="40% - Акцент3 87 5" xfId="15051"/>
    <cellStyle name="40% - Акцент3 88" xfId="15052"/>
    <cellStyle name="40% - Акцент3 88 2" xfId="15053"/>
    <cellStyle name="40% - Акцент3 88 2 2" xfId="15054"/>
    <cellStyle name="40% - Акцент3 88 3" xfId="15055"/>
    <cellStyle name="40% - Акцент3 89" xfId="15056"/>
    <cellStyle name="40% - Акцент3 89 2" xfId="15057"/>
    <cellStyle name="40% - Акцент3 89 2 2" xfId="15058"/>
    <cellStyle name="40% - Акцент3 89 3" xfId="15059"/>
    <cellStyle name="40% - Акцент3 9" xfId="15060"/>
    <cellStyle name="40% - Акцент3 9 2" xfId="15061"/>
    <cellStyle name="40% - Акцент3 9 2 2" xfId="15062"/>
    <cellStyle name="40% - Акцент3 9 2 2 2" xfId="15063"/>
    <cellStyle name="40% - Акцент3 9 2 2 2 2" xfId="15064"/>
    <cellStyle name="40% - Акцент3 9 2 2 3" xfId="15065"/>
    <cellStyle name="40% - Акцент3 9 2 3" xfId="15066"/>
    <cellStyle name="40% - Акцент3 9 2 3 2" xfId="15067"/>
    <cellStyle name="40% - Акцент3 9 2 3 2 2" xfId="15068"/>
    <cellStyle name="40% - Акцент3 9 2 3 3" xfId="15069"/>
    <cellStyle name="40% - Акцент3 9 2 4" xfId="15070"/>
    <cellStyle name="40% - Акцент3 9 2 4 2" xfId="15071"/>
    <cellStyle name="40% - Акцент3 9 2 5" xfId="15072"/>
    <cellStyle name="40% - Акцент3 9 3" xfId="15073"/>
    <cellStyle name="40% - Акцент3 9 3 2" xfId="15074"/>
    <cellStyle name="40% - Акцент3 9 3 2 2" xfId="15075"/>
    <cellStyle name="40% - Акцент3 9 3 2 2 2" xfId="15076"/>
    <cellStyle name="40% - Акцент3 9 3 2 3" xfId="15077"/>
    <cellStyle name="40% - Акцент3 9 3 3" xfId="15078"/>
    <cellStyle name="40% - Акцент3 9 3 3 2" xfId="15079"/>
    <cellStyle name="40% - Акцент3 9 3 3 2 2" xfId="15080"/>
    <cellStyle name="40% - Акцент3 9 3 3 3" xfId="15081"/>
    <cellStyle name="40% - Акцент3 9 3 4" xfId="15082"/>
    <cellStyle name="40% - Акцент3 9 3 4 2" xfId="15083"/>
    <cellStyle name="40% - Акцент3 9 3 5" xfId="15084"/>
    <cellStyle name="40% - Акцент3 9 4" xfId="15085"/>
    <cellStyle name="40% - Акцент3 9 4 2" xfId="15086"/>
    <cellStyle name="40% - Акцент3 9 4 2 2" xfId="15087"/>
    <cellStyle name="40% - Акцент3 9 4 2 2 2" xfId="15088"/>
    <cellStyle name="40% - Акцент3 9 4 2 3" xfId="15089"/>
    <cellStyle name="40% - Акцент3 9 4 3" xfId="15090"/>
    <cellStyle name="40% - Акцент3 9 4 3 2" xfId="15091"/>
    <cellStyle name="40% - Акцент3 9 4 3 2 2" xfId="15092"/>
    <cellStyle name="40% - Акцент3 9 4 3 3" xfId="15093"/>
    <cellStyle name="40% - Акцент3 9 4 4" xfId="15094"/>
    <cellStyle name="40% - Акцент3 9 4 4 2" xfId="15095"/>
    <cellStyle name="40% - Акцент3 9 4 5" xfId="15096"/>
    <cellStyle name="40% - Акцент3 9 5" xfId="15097"/>
    <cellStyle name="40% - Акцент3 9 5 2" xfId="15098"/>
    <cellStyle name="40% - Акцент3 9 5 2 2" xfId="15099"/>
    <cellStyle name="40% - Акцент3 9 5 2 2 2" xfId="15100"/>
    <cellStyle name="40% - Акцент3 9 5 2 3" xfId="15101"/>
    <cellStyle name="40% - Акцент3 9 5 3" xfId="15102"/>
    <cellStyle name="40% - Акцент3 9 5 3 2" xfId="15103"/>
    <cellStyle name="40% - Акцент3 9 5 3 2 2" xfId="15104"/>
    <cellStyle name="40% - Акцент3 9 5 3 3" xfId="15105"/>
    <cellStyle name="40% - Акцент3 9 5 4" xfId="15106"/>
    <cellStyle name="40% - Акцент3 9 5 4 2" xfId="15107"/>
    <cellStyle name="40% - Акцент3 9 5 5" xfId="15108"/>
    <cellStyle name="40% - Акцент3 9 6" xfId="15109"/>
    <cellStyle name="40% - Акцент3 9 6 2" xfId="15110"/>
    <cellStyle name="40% - Акцент3 9 6 2 2" xfId="15111"/>
    <cellStyle name="40% - Акцент3 9 6 3" xfId="15112"/>
    <cellStyle name="40% - Акцент3 9 7" xfId="15113"/>
    <cellStyle name="40% - Акцент3 9 7 2" xfId="15114"/>
    <cellStyle name="40% - Акцент3 9 7 2 2" xfId="15115"/>
    <cellStyle name="40% - Акцент3 9 7 3" xfId="15116"/>
    <cellStyle name="40% - Акцент3 9 8" xfId="15117"/>
    <cellStyle name="40% - Акцент3 9 8 2" xfId="15118"/>
    <cellStyle name="40% - Акцент3 9 9" xfId="15119"/>
    <cellStyle name="40% - Акцент3 90" xfId="15120"/>
    <cellStyle name="40% - Акцент3 90 2" xfId="15121"/>
    <cellStyle name="40% - Акцент3 90 2 2" xfId="15122"/>
    <cellStyle name="40% - Акцент3 90 3" xfId="15123"/>
    <cellStyle name="40% - Акцент3 91" xfId="15124"/>
    <cellStyle name="40% - Акцент3 91 2" xfId="15125"/>
    <cellStyle name="40% - Акцент3 91 2 2" xfId="15126"/>
    <cellStyle name="40% - Акцент3 91 3" xfId="15127"/>
    <cellStyle name="40% - Акцент3 92" xfId="15128"/>
    <cellStyle name="40% - Акцент3 92 2" xfId="15129"/>
    <cellStyle name="40% - Акцент3 92 2 2" xfId="15130"/>
    <cellStyle name="40% - Акцент3 92 3" xfId="15131"/>
    <cellStyle name="40% - Акцент3 93" xfId="15132"/>
    <cellStyle name="40% - Акцент3 93 2" xfId="15133"/>
    <cellStyle name="40% - Акцент3 93 2 2" xfId="15134"/>
    <cellStyle name="40% - Акцент3 93 3" xfId="15135"/>
    <cellStyle name="40% - Акцент3 94" xfId="15136"/>
    <cellStyle name="40% - Акцент3 94 2" xfId="15137"/>
    <cellStyle name="40% - Акцент3 94 2 2" xfId="15138"/>
    <cellStyle name="40% - Акцент3 94 3" xfId="15139"/>
    <cellStyle name="40% - Акцент3 95" xfId="15140"/>
    <cellStyle name="40% - Акцент3 95 2" xfId="15141"/>
    <cellStyle name="40% - Акцент3 95 2 2" xfId="15142"/>
    <cellStyle name="40% - Акцент3 95 3" xfId="15143"/>
    <cellStyle name="40% - Акцент3 96" xfId="15144"/>
    <cellStyle name="40% - Акцент3 96 2" xfId="15145"/>
    <cellStyle name="40% - Акцент3 96 2 2" xfId="15146"/>
    <cellStyle name="40% - Акцент3 96 3" xfId="15147"/>
    <cellStyle name="40% - Акцент3 97" xfId="15148"/>
    <cellStyle name="40% - Акцент3 97 2" xfId="15149"/>
    <cellStyle name="40% - Акцент3 97 2 2" xfId="15150"/>
    <cellStyle name="40% - Акцент3 97 3" xfId="15151"/>
    <cellStyle name="40% - Акцент3 98" xfId="15152"/>
    <cellStyle name="40% - Акцент3 98 2" xfId="15153"/>
    <cellStyle name="40% - Акцент3 98 2 2" xfId="15154"/>
    <cellStyle name="40% - Акцент3 98 3" xfId="15155"/>
    <cellStyle name="40% - Акцент3 99" xfId="15156"/>
    <cellStyle name="40% - Акцент3 99 2" xfId="15157"/>
    <cellStyle name="40% - Акцент3 99 2 2" xfId="15158"/>
    <cellStyle name="40% - Акцент3 99 3" xfId="15159"/>
    <cellStyle name="40% - Акцент4" xfId="15160" builtinId="43" customBuiltin="1"/>
    <cellStyle name="40% - Акцент4 10" xfId="15161"/>
    <cellStyle name="40% - Акцент4 10 2" xfId="15162"/>
    <cellStyle name="40% - Акцент4 10 2 2" xfId="15163"/>
    <cellStyle name="40% - Акцент4 10 2 2 2" xfId="15164"/>
    <cellStyle name="40% - Акцент4 10 2 3" xfId="15165"/>
    <cellStyle name="40% - Акцент4 10 3" xfId="15166"/>
    <cellStyle name="40% - Акцент4 10 3 2" xfId="15167"/>
    <cellStyle name="40% - Акцент4 10 3 2 2" xfId="15168"/>
    <cellStyle name="40% - Акцент4 10 3 3" xfId="15169"/>
    <cellStyle name="40% - Акцент4 10 4" xfId="15170"/>
    <cellStyle name="40% - Акцент4 10 4 2" xfId="15171"/>
    <cellStyle name="40% - Акцент4 10 5" xfId="15172"/>
    <cellStyle name="40% - Акцент4 100" xfId="15173"/>
    <cellStyle name="40% - Акцент4 100 2" xfId="15174"/>
    <cellStyle name="40% - Акцент4 100 2 2" xfId="15175"/>
    <cellStyle name="40% - Акцент4 100 3" xfId="15176"/>
    <cellStyle name="40% - Акцент4 101" xfId="15177"/>
    <cellStyle name="40% - Акцент4 101 2" xfId="15178"/>
    <cellStyle name="40% - Акцент4 101 2 2" xfId="15179"/>
    <cellStyle name="40% - Акцент4 101 3" xfId="15180"/>
    <cellStyle name="40% - Акцент4 102" xfId="15181"/>
    <cellStyle name="40% - Акцент4 102 2" xfId="15182"/>
    <cellStyle name="40% - Акцент4 102 2 2" xfId="15183"/>
    <cellStyle name="40% - Акцент4 102 3" xfId="15184"/>
    <cellStyle name="40% - Акцент4 103" xfId="15185"/>
    <cellStyle name="40% - Акцент4 103 2" xfId="15186"/>
    <cellStyle name="40% - Акцент4 103 2 2" xfId="15187"/>
    <cellStyle name="40% - Акцент4 103 3" xfId="15188"/>
    <cellStyle name="40% - Акцент4 104" xfId="15189"/>
    <cellStyle name="40% - Акцент4 104 2" xfId="15190"/>
    <cellStyle name="40% - Акцент4 104 2 2" xfId="15191"/>
    <cellStyle name="40% - Акцент4 104 3" xfId="15192"/>
    <cellStyle name="40% - Акцент4 105" xfId="15193"/>
    <cellStyle name="40% - Акцент4 105 2" xfId="15194"/>
    <cellStyle name="40% - Акцент4 105 2 2" xfId="15195"/>
    <cellStyle name="40% - Акцент4 105 3" xfId="15196"/>
    <cellStyle name="40% - Акцент4 106" xfId="15197"/>
    <cellStyle name="40% - Акцент4 106 2" xfId="15198"/>
    <cellStyle name="40% - Акцент4 106 2 2" xfId="15199"/>
    <cellStyle name="40% - Акцент4 106 3" xfId="15200"/>
    <cellStyle name="40% - Акцент4 107" xfId="15201"/>
    <cellStyle name="40% - Акцент4 107 2" xfId="15202"/>
    <cellStyle name="40% - Акцент4 107 2 2" xfId="15203"/>
    <cellStyle name="40% - Акцент4 107 3" xfId="15204"/>
    <cellStyle name="40% - Акцент4 108" xfId="15205"/>
    <cellStyle name="40% - Акцент4 108 2" xfId="15206"/>
    <cellStyle name="40% - Акцент4 108 2 2" xfId="15207"/>
    <cellStyle name="40% - Акцент4 108 3" xfId="15208"/>
    <cellStyle name="40% - Акцент4 109" xfId="15209"/>
    <cellStyle name="40% - Акцент4 109 2" xfId="15210"/>
    <cellStyle name="40% - Акцент4 109 2 2" xfId="15211"/>
    <cellStyle name="40% - Акцент4 109 3" xfId="15212"/>
    <cellStyle name="40% - Акцент4 11" xfId="15213"/>
    <cellStyle name="40% - Акцент4 11 2" xfId="15214"/>
    <cellStyle name="40% - Акцент4 11 2 2" xfId="15215"/>
    <cellStyle name="40% - Акцент4 11 2 2 2" xfId="15216"/>
    <cellStyle name="40% - Акцент4 11 2 3" xfId="15217"/>
    <cellStyle name="40% - Акцент4 11 3" xfId="15218"/>
    <cellStyle name="40% - Акцент4 11 3 2" xfId="15219"/>
    <cellStyle name="40% - Акцент4 11 3 2 2" xfId="15220"/>
    <cellStyle name="40% - Акцент4 11 3 3" xfId="15221"/>
    <cellStyle name="40% - Акцент4 11 4" xfId="15222"/>
    <cellStyle name="40% - Акцент4 11 4 2" xfId="15223"/>
    <cellStyle name="40% - Акцент4 11 5" xfId="15224"/>
    <cellStyle name="40% - Акцент4 110" xfId="15225"/>
    <cellStyle name="40% - Акцент4 110 2" xfId="15226"/>
    <cellStyle name="40% - Акцент4 110 2 2" xfId="15227"/>
    <cellStyle name="40% - Акцент4 110 3" xfId="15228"/>
    <cellStyle name="40% - Акцент4 111" xfId="15229"/>
    <cellStyle name="40% - Акцент4 111 2" xfId="15230"/>
    <cellStyle name="40% - Акцент4 111 2 2" xfId="15231"/>
    <cellStyle name="40% - Акцент4 111 3" xfId="15232"/>
    <cellStyle name="40% - Акцент4 112" xfId="15233"/>
    <cellStyle name="40% - Акцент4 112 2" xfId="15234"/>
    <cellStyle name="40% - Акцент4 112 2 2" xfId="15235"/>
    <cellStyle name="40% - Акцент4 112 3" xfId="15236"/>
    <cellStyle name="40% - Акцент4 113" xfId="15237"/>
    <cellStyle name="40% - Акцент4 113 2" xfId="15238"/>
    <cellStyle name="40% - Акцент4 113 2 2" xfId="15239"/>
    <cellStyle name="40% - Акцент4 113 3" xfId="15240"/>
    <cellStyle name="40% - Акцент4 114" xfId="15241"/>
    <cellStyle name="40% - Акцент4 114 2" xfId="15242"/>
    <cellStyle name="40% - Акцент4 114 2 2" xfId="15243"/>
    <cellStyle name="40% - Акцент4 114 3" xfId="15244"/>
    <cellStyle name="40% - Акцент4 115" xfId="15245"/>
    <cellStyle name="40% - Акцент4 115 2" xfId="15246"/>
    <cellStyle name="40% - Акцент4 115 2 2" xfId="15247"/>
    <cellStyle name="40% - Акцент4 115 3" xfId="15248"/>
    <cellStyle name="40% - Акцент4 116" xfId="15249"/>
    <cellStyle name="40% - Акцент4 116 2" xfId="15250"/>
    <cellStyle name="40% - Акцент4 116 2 2" xfId="15251"/>
    <cellStyle name="40% - Акцент4 116 3" xfId="15252"/>
    <cellStyle name="40% - Акцент4 117" xfId="15253"/>
    <cellStyle name="40% - Акцент4 117 2" xfId="15254"/>
    <cellStyle name="40% - Акцент4 117 2 2" xfId="15255"/>
    <cellStyle name="40% - Акцент4 117 3" xfId="15256"/>
    <cellStyle name="40% - Акцент4 118" xfId="15257"/>
    <cellStyle name="40% - Акцент4 118 2" xfId="15258"/>
    <cellStyle name="40% - Акцент4 118 2 2" xfId="15259"/>
    <cellStyle name="40% - Акцент4 118 3" xfId="15260"/>
    <cellStyle name="40% - Акцент4 119" xfId="15261"/>
    <cellStyle name="40% - Акцент4 119 2" xfId="15262"/>
    <cellStyle name="40% - Акцент4 119 2 2" xfId="15263"/>
    <cellStyle name="40% - Акцент4 119 3" xfId="15264"/>
    <cellStyle name="40% - Акцент4 12" xfId="15265"/>
    <cellStyle name="40% - Акцент4 12 2" xfId="15266"/>
    <cellStyle name="40% - Акцент4 12 2 2" xfId="15267"/>
    <cellStyle name="40% - Акцент4 12 2 2 2" xfId="15268"/>
    <cellStyle name="40% - Акцент4 12 2 3" xfId="15269"/>
    <cellStyle name="40% - Акцент4 12 3" xfId="15270"/>
    <cellStyle name="40% - Акцент4 12 3 2" xfId="15271"/>
    <cellStyle name="40% - Акцент4 12 3 2 2" xfId="15272"/>
    <cellStyle name="40% - Акцент4 12 3 3" xfId="15273"/>
    <cellStyle name="40% - Акцент4 12 4" xfId="15274"/>
    <cellStyle name="40% - Акцент4 12 4 2" xfId="15275"/>
    <cellStyle name="40% - Акцент4 12 5" xfId="15276"/>
    <cellStyle name="40% - Акцент4 120" xfId="15277"/>
    <cellStyle name="40% - Акцент4 120 2" xfId="15278"/>
    <cellStyle name="40% - Акцент4 120 2 2" xfId="15279"/>
    <cellStyle name="40% - Акцент4 120 3" xfId="15280"/>
    <cellStyle name="40% - Акцент4 121" xfId="15281"/>
    <cellStyle name="40% - Акцент4 121 2" xfId="15282"/>
    <cellStyle name="40% - Акцент4 121 2 2" xfId="15283"/>
    <cellStyle name="40% - Акцент4 121 3" xfId="15284"/>
    <cellStyle name="40% - Акцент4 122" xfId="15285"/>
    <cellStyle name="40% - Акцент4 122 2" xfId="15286"/>
    <cellStyle name="40% - Акцент4 122 2 2" xfId="15287"/>
    <cellStyle name="40% - Акцент4 122 3" xfId="15288"/>
    <cellStyle name="40% - Акцент4 123" xfId="15289"/>
    <cellStyle name="40% - Акцент4 123 2" xfId="15290"/>
    <cellStyle name="40% - Акцент4 123 2 2" xfId="15291"/>
    <cellStyle name="40% - Акцент4 123 3" xfId="15292"/>
    <cellStyle name="40% - Акцент4 124" xfId="15293"/>
    <cellStyle name="40% - Акцент4 124 2" xfId="15294"/>
    <cellStyle name="40% - Акцент4 124 2 2" xfId="15295"/>
    <cellStyle name="40% - Акцент4 124 3" xfId="15296"/>
    <cellStyle name="40% - Акцент4 125" xfId="15297"/>
    <cellStyle name="40% - Акцент4 125 2" xfId="15298"/>
    <cellStyle name="40% - Акцент4 125 2 2" xfId="15299"/>
    <cellStyle name="40% - Акцент4 125 3" xfId="15300"/>
    <cellStyle name="40% - Акцент4 126" xfId="15301"/>
    <cellStyle name="40% - Акцент4 126 2" xfId="15302"/>
    <cellStyle name="40% - Акцент4 126 2 2" xfId="15303"/>
    <cellStyle name="40% - Акцент4 126 3" xfId="15304"/>
    <cellStyle name="40% - Акцент4 127" xfId="15305"/>
    <cellStyle name="40% - Акцент4 127 2" xfId="15306"/>
    <cellStyle name="40% - Акцент4 127 2 2" xfId="15307"/>
    <cellStyle name="40% - Акцент4 127 3" xfId="15308"/>
    <cellStyle name="40% - Акцент4 128" xfId="15309"/>
    <cellStyle name="40% - Акцент4 128 2" xfId="15310"/>
    <cellStyle name="40% - Акцент4 128 2 2" xfId="15311"/>
    <cellStyle name="40% - Акцент4 128 3" xfId="15312"/>
    <cellStyle name="40% - Акцент4 129" xfId="15313"/>
    <cellStyle name="40% - Акцент4 129 2" xfId="15314"/>
    <cellStyle name="40% - Акцент4 129 2 2" xfId="15315"/>
    <cellStyle name="40% - Акцент4 129 3" xfId="15316"/>
    <cellStyle name="40% - Акцент4 13" xfId="15317"/>
    <cellStyle name="40% - Акцент4 13 2" xfId="15318"/>
    <cellStyle name="40% - Акцент4 13 2 2" xfId="15319"/>
    <cellStyle name="40% - Акцент4 13 2 2 2" xfId="15320"/>
    <cellStyle name="40% - Акцент4 13 2 3" xfId="15321"/>
    <cellStyle name="40% - Акцент4 13 3" xfId="15322"/>
    <cellStyle name="40% - Акцент4 13 3 2" xfId="15323"/>
    <cellStyle name="40% - Акцент4 13 3 2 2" xfId="15324"/>
    <cellStyle name="40% - Акцент4 13 3 3" xfId="15325"/>
    <cellStyle name="40% - Акцент4 13 4" xfId="15326"/>
    <cellStyle name="40% - Акцент4 13 4 2" xfId="15327"/>
    <cellStyle name="40% - Акцент4 13 5" xfId="15328"/>
    <cellStyle name="40% - Акцент4 130" xfId="15329"/>
    <cellStyle name="40% - Акцент4 130 2" xfId="15330"/>
    <cellStyle name="40% - Акцент4 130 2 2" xfId="15331"/>
    <cellStyle name="40% - Акцент4 130 3" xfId="15332"/>
    <cellStyle name="40% - Акцент4 131" xfId="15333"/>
    <cellStyle name="40% - Акцент4 131 2" xfId="15334"/>
    <cellStyle name="40% - Акцент4 131 2 2" xfId="15335"/>
    <cellStyle name="40% - Акцент4 131 3" xfId="15336"/>
    <cellStyle name="40% - Акцент4 132" xfId="15337"/>
    <cellStyle name="40% - Акцент4 132 2" xfId="15338"/>
    <cellStyle name="40% - Акцент4 132 2 2" xfId="15339"/>
    <cellStyle name="40% - Акцент4 132 3" xfId="15340"/>
    <cellStyle name="40% - Акцент4 133" xfId="15341"/>
    <cellStyle name="40% - Акцент4 133 2" xfId="15342"/>
    <cellStyle name="40% - Акцент4 133 2 2" xfId="15343"/>
    <cellStyle name="40% - Акцент4 133 3" xfId="15344"/>
    <cellStyle name="40% - Акцент4 134" xfId="15345"/>
    <cellStyle name="40% - Акцент4 134 2" xfId="15346"/>
    <cellStyle name="40% - Акцент4 134 2 2" xfId="15347"/>
    <cellStyle name="40% - Акцент4 134 3" xfId="15348"/>
    <cellStyle name="40% - Акцент4 135" xfId="15349"/>
    <cellStyle name="40% - Акцент4 135 2" xfId="15350"/>
    <cellStyle name="40% - Акцент4 135 2 2" xfId="15351"/>
    <cellStyle name="40% - Акцент4 135 3" xfId="15352"/>
    <cellStyle name="40% - Акцент4 136" xfId="15353"/>
    <cellStyle name="40% - Акцент4 136 2" xfId="15354"/>
    <cellStyle name="40% - Акцент4 136 2 2" xfId="15355"/>
    <cellStyle name="40% - Акцент4 136 3" xfId="15356"/>
    <cellStyle name="40% - Акцент4 137" xfId="15357"/>
    <cellStyle name="40% - Акцент4 138" xfId="15358"/>
    <cellStyle name="40% - Акцент4 14" xfId="15359"/>
    <cellStyle name="40% - Акцент4 14 2" xfId="15360"/>
    <cellStyle name="40% - Акцент4 14 2 2" xfId="15361"/>
    <cellStyle name="40% - Акцент4 14 2 2 2" xfId="15362"/>
    <cellStyle name="40% - Акцент4 14 2 3" xfId="15363"/>
    <cellStyle name="40% - Акцент4 14 3" xfId="15364"/>
    <cellStyle name="40% - Акцент4 14 3 2" xfId="15365"/>
    <cellStyle name="40% - Акцент4 14 3 2 2" xfId="15366"/>
    <cellStyle name="40% - Акцент4 14 3 3" xfId="15367"/>
    <cellStyle name="40% - Акцент4 14 4" xfId="15368"/>
    <cellStyle name="40% - Акцент4 14 4 2" xfId="15369"/>
    <cellStyle name="40% - Акцент4 14 5" xfId="15370"/>
    <cellStyle name="40% - Акцент4 15" xfId="15371"/>
    <cellStyle name="40% - Акцент4 15 2" xfId="15372"/>
    <cellStyle name="40% - Акцент4 15 2 2" xfId="15373"/>
    <cellStyle name="40% - Акцент4 15 2 2 2" xfId="15374"/>
    <cellStyle name="40% - Акцент4 15 2 3" xfId="15375"/>
    <cellStyle name="40% - Акцент4 15 3" xfId="15376"/>
    <cellStyle name="40% - Акцент4 15 3 2" xfId="15377"/>
    <cellStyle name="40% - Акцент4 15 3 2 2" xfId="15378"/>
    <cellStyle name="40% - Акцент4 15 3 3" xfId="15379"/>
    <cellStyle name="40% - Акцент4 15 4" xfId="15380"/>
    <cellStyle name="40% - Акцент4 15 4 2" xfId="15381"/>
    <cellStyle name="40% - Акцент4 15 5" xfId="15382"/>
    <cellStyle name="40% - Акцент4 16" xfId="15383"/>
    <cellStyle name="40% - Акцент4 16 2" xfId="15384"/>
    <cellStyle name="40% - Акцент4 16 2 2" xfId="15385"/>
    <cellStyle name="40% - Акцент4 16 2 2 2" xfId="15386"/>
    <cellStyle name="40% - Акцент4 16 2 3" xfId="15387"/>
    <cellStyle name="40% - Акцент4 16 3" xfId="15388"/>
    <cellStyle name="40% - Акцент4 16 3 2" xfId="15389"/>
    <cellStyle name="40% - Акцент4 16 3 2 2" xfId="15390"/>
    <cellStyle name="40% - Акцент4 16 3 3" xfId="15391"/>
    <cellStyle name="40% - Акцент4 16 4" xfId="15392"/>
    <cellStyle name="40% - Акцент4 16 4 2" xfId="15393"/>
    <cellStyle name="40% - Акцент4 16 5" xfId="15394"/>
    <cellStyle name="40% - Акцент4 17" xfId="15395"/>
    <cellStyle name="40% - Акцент4 17 2" xfId="15396"/>
    <cellStyle name="40% - Акцент4 17 2 2" xfId="15397"/>
    <cellStyle name="40% - Акцент4 17 2 2 2" xfId="15398"/>
    <cellStyle name="40% - Акцент4 17 2 3" xfId="15399"/>
    <cellStyle name="40% - Акцент4 17 3" xfId="15400"/>
    <cellStyle name="40% - Акцент4 17 3 2" xfId="15401"/>
    <cellStyle name="40% - Акцент4 17 3 2 2" xfId="15402"/>
    <cellStyle name="40% - Акцент4 17 3 3" xfId="15403"/>
    <cellStyle name="40% - Акцент4 17 4" xfId="15404"/>
    <cellStyle name="40% - Акцент4 17 4 2" xfId="15405"/>
    <cellStyle name="40% - Акцент4 17 5" xfId="15406"/>
    <cellStyle name="40% - Акцент4 18" xfId="15407"/>
    <cellStyle name="40% - Акцент4 18 2" xfId="15408"/>
    <cellStyle name="40% - Акцент4 18 2 2" xfId="15409"/>
    <cellStyle name="40% - Акцент4 18 2 2 2" xfId="15410"/>
    <cellStyle name="40% - Акцент4 18 2 3" xfId="15411"/>
    <cellStyle name="40% - Акцент4 18 3" xfId="15412"/>
    <cellStyle name="40% - Акцент4 18 3 2" xfId="15413"/>
    <cellStyle name="40% - Акцент4 18 3 2 2" xfId="15414"/>
    <cellStyle name="40% - Акцент4 18 3 3" xfId="15415"/>
    <cellStyle name="40% - Акцент4 18 4" xfId="15416"/>
    <cellStyle name="40% - Акцент4 18 4 2" xfId="15417"/>
    <cellStyle name="40% - Акцент4 18 5" xfId="15418"/>
    <cellStyle name="40% - Акцент4 19" xfId="15419"/>
    <cellStyle name="40% - Акцент4 19 2" xfId="15420"/>
    <cellStyle name="40% - Акцент4 19 2 2" xfId="15421"/>
    <cellStyle name="40% - Акцент4 19 2 2 2" xfId="15422"/>
    <cellStyle name="40% - Акцент4 19 2 3" xfId="15423"/>
    <cellStyle name="40% - Акцент4 19 3" xfId="15424"/>
    <cellStyle name="40% - Акцент4 19 3 2" xfId="15425"/>
    <cellStyle name="40% - Акцент4 19 3 2 2" xfId="15426"/>
    <cellStyle name="40% - Акцент4 19 3 3" xfId="15427"/>
    <cellStyle name="40% - Акцент4 19 4" xfId="15428"/>
    <cellStyle name="40% - Акцент4 19 4 2" xfId="15429"/>
    <cellStyle name="40% - Акцент4 19 5" xfId="15430"/>
    <cellStyle name="40% - Акцент4 2" xfId="15431"/>
    <cellStyle name="40% - Акцент4 2 10" xfId="15432"/>
    <cellStyle name="40% - Акцент4 2 10 2" xfId="15433"/>
    <cellStyle name="40% - Акцент4 2 10 2 2" xfId="15434"/>
    <cellStyle name="40% - Акцент4 2 10 3" xfId="15435"/>
    <cellStyle name="40% - Акцент4 2 11" xfId="15436"/>
    <cellStyle name="40% - Акцент4 2 11 2" xfId="15437"/>
    <cellStyle name="40% - Акцент4 2 11 2 2" xfId="15438"/>
    <cellStyle name="40% - Акцент4 2 11 3" xfId="15439"/>
    <cellStyle name="40% - Акцент4 2 12" xfId="15440"/>
    <cellStyle name="40% - Акцент4 2 12 2" xfId="15441"/>
    <cellStyle name="40% - Акцент4 2 12 2 2" xfId="15442"/>
    <cellStyle name="40% - Акцент4 2 12 3" xfId="15443"/>
    <cellStyle name="40% - Акцент4 2 13" xfId="15444"/>
    <cellStyle name="40% - Акцент4 2 13 2" xfId="15445"/>
    <cellStyle name="40% - Акцент4 2 13 2 2" xfId="15446"/>
    <cellStyle name="40% - Акцент4 2 13 3" xfId="15447"/>
    <cellStyle name="40% - Акцент4 2 14" xfId="15448"/>
    <cellStyle name="40% - Акцент4 2 14 2" xfId="15449"/>
    <cellStyle name="40% - Акцент4 2 14 2 2" xfId="15450"/>
    <cellStyle name="40% - Акцент4 2 14 3" xfId="15451"/>
    <cellStyle name="40% - Акцент4 2 15" xfId="15452"/>
    <cellStyle name="40% - Акцент4 2 15 2" xfId="15453"/>
    <cellStyle name="40% - Акцент4 2 15 2 2" xfId="15454"/>
    <cellStyle name="40% - Акцент4 2 15 3" xfId="15455"/>
    <cellStyle name="40% - Акцент4 2 16" xfId="15456"/>
    <cellStyle name="40% - Акцент4 2 16 2" xfId="15457"/>
    <cellStyle name="40% - Акцент4 2 16 2 2" xfId="15458"/>
    <cellStyle name="40% - Акцент4 2 16 3" xfId="15459"/>
    <cellStyle name="40% - Акцент4 2 17" xfId="15460"/>
    <cellStyle name="40% - Акцент4 2 17 2" xfId="15461"/>
    <cellStyle name="40% - Акцент4 2 17 2 2" xfId="15462"/>
    <cellStyle name="40% - Акцент4 2 17 3" xfId="15463"/>
    <cellStyle name="40% - Акцент4 2 18" xfId="15464"/>
    <cellStyle name="40% - Акцент4 2 18 2" xfId="15465"/>
    <cellStyle name="40% - Акцент4 2 18 2 2" xfId="15466"/>
    <cellStyle name="40% - Акцент4 2 18 3" xfId="15467"/>
    <cellStyle name="40% - Акцент4 2 19" xfId="15468"/>
    <cellStyle name="40% - Акцент4 2 19 2" xfId="15469"/>
    <cellStyle name="40% - Акцент4 2 19 2 2" xfId="15470"/>
    <cellStyle name="40% - Акцент4 2 19 3" xfId="15471"/>
    <cellStyle name="40% - Акцент4 2 2" xfId="15472"/>
    <cellStyle name="40% - Акцент4 2 2 2" xfId="15473"/>
    <cellStyle name="40% - Акцент4 2 2 2 2" xfId="15474"/>
    <cellStyle name="40% - Акцент4 2 2 2 2 2" xfId="15475"/>
    <cellStyle name="40% - Акцент4 2 2 2 3" xfId="15476"/>
    <cellStyle name="40% - Акцент4 2 2 3" xfId="15477"/>
    <cellStyle name="40% - Акцент4 2 2 3 2" xfId="15478"/>
    <cellStyle name="40% - Акцент4 2 2 3 2 2" xfId="15479"/>
    <cellStyle name="40% - Акцент4 2 2 3 3" xfId="15480"/>
    <cellStyle name="40% - Акцент4 2 2 4" xfId="15481"/>
    <cellStyle name="40% - Акцент4 2 2 4 2" xfId="15482"/>
    <cellStyle name="40% - Акцент4 2 2 5" xfId="15483"/>
    <cellStyle name="40% - Акцент4 2 20" xfId="15484"/>
    <cellStyle name="40% - Акцент4 2 20 2" xfId="15485"/>
    <cellStyle name="40% - Акцент4 2 20 2 2" xfId="15486"/>
    <cellStyle name="40% - Акцент4 2 20 3" xfId="15487"/>
    <cellStyle name="40% - Акцент4 2 21" xfId="15488"/>
    <cellStyle name="40% - Акцент4 2 21 2" xfId="15489"/>
    <cellStyle name="40% - Акцент4 2 21 2 2" xfId="15490"/>
    <cellStyle name="40% - Акцент4 2 21 3" xfId="15491"/>
    <cellStyle name="40% - Акцент4 2 22" xfId="15492"/>
    <cellStyle name="40% - Акцент4 2 22 2" xfId="15493"/>
    <cellStyle name="40% - Акцент4 2 22 2 2" xfId="15494"/>
    <cellStyle name="40% - Акцент4 2 22 3" xfId="15495"/>
    <cellStyle name="40% - Акцент4 2 23" xfId="15496"/>
    <cellStyle name="40% - Акцент4 2 23 2" xfId="15497"/>
    <cellStyle name="40% - Акцент4 2 23 2 2" xfId="15498"/>
    <cellStyle name="40% - Акцент4 2 23 3" xfId="15499"/>
    <cellStyle name="40% - Акцент4 2 24" xfId="15500"/>
    <cellStyle name="40% - Акцент4 2 24 2" xfId="15501"/>
    <cellStyle name="40% - Акцент4 2 24 2 2" xfId="15502"/>
    <cellStyle name="40% - Акцент4 2 24 3" xfId="15503"/>
    <cellStyle name="40% - Акцент4 2 25" xfId="15504"/>
    <cellStyle name="40% - Акцент4 2 25 2" xfId="15505"/>
    <cellStyle name="40% - Акцент4 2 26" xfId="15506"/>
    <cellStyle name="40% - Акцент4 2 3" xfId="15507"/>
    <cellStyle name="40% - Акцент4 2 3 2" xfId="15508"/>
    <cellStyle name="40% - Акцент4 2 3 2 2" xfId="15509"/>
    <cellStyle name="40% - Акцент4 2 3 2 2 2" xfId="15510"/>
    <cellStyle name="40% - Акцент4 2 3 2 3" xfId="15511"/>
    <cellStyle name="40% - Акцент4 2 3 3" xfId="15512"/>
    <cellStyle name="40% - Акцент4 2 3 3 2" xfId="15513"/>
    <cellStyle name="40% - Акцент4 2 3 3 2 2" xfId="15514"/>
    <cellStyle name="40% - Акцент4 2 3 3 3" xfId="15515"/>
    <cellStyle name="40% - Акцент4 2 3 4" xfId="15516"/>
    <cellStyle name="40% - Акцент4 2 3 4 2" xfId="15517"/>
    <cellStyle name="40% - Акцент4 2 3 5" xfId="15518"/>
    <cellStyle name="40% - Акцент4 2 4" xfId="15519"/>
    <cellStyle name="40% - Акцент4 2 4 2" xfId="15520"/>
    <cellStyle name="40% - Акцент4 2 4 2 2" xfId="15521"/>
    <cellStyle name="40% - Акцент4 2 4 2 2 2" xfId="15522"/>
    <cellStyle name="40% - Акцент4 2 4 2 3" xfId="15523"/>
    <cellStyle name="40% - Акцент4 2 4 3" xfId="15524"/>
    <cellStyle name="40% - Акцент4 2 4 3 2" xfId="15525"/>
    <cellStyle name="40% - Акцент4 2 4 3 2 2" xfId="15526"/>
    <cellStyle name="40% - Акцент4 2 4 3 3" xfId="15527"/>
    <cellStyle name="40% - Акцент4 2 4 4" xfId="15528"/>
    <cellStyle name="40% - Акцент4 2 4 4 2" xfId="15529"/>
    <cellStyle name="40% - Акцент4 2 4 5" xfId="15530"/>
    <cellStyle name="40% - Акцент4 2 5" xfId="15531"/>
    <cellStyle name="40% - Акцент4 2 5 2" xfId="15532"/>
    <cellStyle name="40% - Акцент4 2 5 2 2" xfId="15533"/>
    <cellStyle name="40% - Акцент4 2 5 2 2 2" xfId="15534"/>
    <cellStyle name="40% - Акцент4 2 5 2 3" xfId="15535"/>
    <cellStyle name="40% - Акцент4 2 5 3" xfId="15536"/>
    <cellStyle name="40% - Акцент4 2 5 3 2" xfId="15537"/>
    <cellStyle name="40% - Акцент4 2 5 3 2 2" xfId="15538"/>
    <cellStyle name="40% - Акцент4 2 5 3 3" xfId="15539"/>
    <cellStyle name="40% - Акцент4 2 5 4" xfId="15540"/>
    <cellStyle name="40% - Акцент4 2 5 4 2" xfId="15541"/>
    <cellStyle name="40% - Акцент4 2 5 5" xfId="15542"/>
    <cellStyle name="40% - Акцент4 2 6" xfId="15543"/>
    <cellStyle name="40% - Акцент4 2 6 2" xfId="15544"/>
    <cellStyle name="40% - Акцент4 2 6 2 2" xfId="15545"/>
    <cellStyle name="40% - Акцент4 2 6 3" xfId="15546"/>
    <cellStyle name="40% - Акцент4 2 7" xfId="15547"/>
    <cellStyle name="40% - Акцент4 2 7 2" xfId="15548"/>
    <cellStyle name="40% - Акцент4 2 7 2 2" xfId="15549"/>
    <cellStyle name="40% - Акцент4 2 7 3" xfId="15550"/>
    <cellStyle name="40% - Акцент4 2 8" xfId="15551"/>
    <cellStyle name="40% - Акцент4 2 8 2" xfId="15552"/>
    <cellStyle name="40% - Акцент4 2 8 2 2" xfId="15553"/>
    <cellStyle name="40% - Акцент4 2 8 3" xfId="15554"/>
    <cellStyle name="40% - Акцент4 2 9" xfId="15555"/>
    <cellStyle name="40% - Акцент4 2 9 2" xfId="15556"/>
    <cellStyle name="40% - Акцент4 2 9 2 2" xfId="15557"/>
    <cellStyle name="40% - Акцент4 2 9 3" xfId="15558"/>
    <cellStyle name="40% - Акцент4 20" xfId="15559"/>
    <cellStyle name="40% - Акцент4 20 2" xfId="15560"/>
    <cellStyle name="40% - Акцент4 20 2 2" xfId="15561"/>
    <cellStyle name="40% - Акцент4 20 2 2 2" xfId="15562"/>
    <cellStyle name="40% - Акцент4 20 2 3" xfId="15563"/>
    <cellStyle name="40% - Акцент4 20 3" xfId="15564"/>
    <cellStyle name="40% - Акцент4 20 3 2" xfId="15565"/>
    <cellStyle name="40% - Акцент4 20 3 2 2" xfId="15566"/>
    <cellStyle name="40% - Акцент4 20 3 3" xfId="15567"/>
    <cellStyle name="40% - Акцент4 20 4" xfId="15568"/>
    <cellStyle name="40% - Акцент4 20 4 2" xfId="15569"/>
    <cellStyle name="40% - Акцент4 20 5" xfId="15570"/>
    <cellStyle name="40% - Акцент4 21" xfId="15571"/>
    <cellStyle name="40% - Акцент4 21 2" xfId="15572"/>
    <cellStyle name="40% - Акцент4 21 2 2" xfId="15573"/>
    <cellStyle name="40% - Акцент4 21 2 2 2" xfId="15574"/>
    <cellStyle name="40% - Акцент4 21 2 3" xfId="15575"/>
    <cellStyle name="40% - Акцент4 21 3" xfId="15576"/>
    <cellStyle name="40% - Акцент4 21 3 2" xfId="15577"/>
    <cellStyle name="40% - Акцент4 21 3 2 2" xfId="15578"/>
    <cellStyle name="40% - Акцент4 21 3 3" xfId="15579"/>
    <cellStyle name="40% - Акцент4 21 4" xfId="15580"/>
    <cellStyle name="40% - Акцент4 21 4 2" xfId="15581"/>
    <cellStyle name="40% - Акцент4 21 5" xfId="15582"/>
    <cellStyle name="40% - Акцент4 22" xfId="15583"/>
    <cellStyle name="40% - Акцент4 22 2" xfId="15584"/>
    <cellStyle name="40% - Акцент4 22 2 2" xfId="15585"/>
    <cellStyle name="40% - Акцент4 22 2 2 2" xfId="15586"/>
    <cellStyle name="40% - Акцент4 22 2 3" xfId="15587"/>
    <cellStyle name="40% - Акцент4 22 3" xfId="15588"/>
    <cellStyle name="40% - Акцент4 22 3 2" xfId="15589"/>
    <cellStyle name="40% - Акцент4 22 3 2 2" xfId="15590"/>
    <cellStyle name="40% - Акцент4 22 3 3" xfId="15591"/>
    <cellStyle name="40% - Акцент4 22 4" xfId="15592"/>
    <cellStyle name="40% - Акцент4 22 4 2" xfId="15593"/>
    <cellStyle name="40% - Акцент4 22 5" xfId="15594"/>
    <cellStyle name="40% - Акцент4 23" xfId="15595"/>
    <cellStyle name="40% - Акцент4 23 2" xfId="15596"/>
    <cellStyle name="40% - Акцент4 23 2 2" xfId="15597"/>
    <cellStyle name="40% - Акцент4 23 2 2 2" xfId="15598"/>
    <cellStyle name="40% - Акцент4 23 2 3" xfId="15599"/>
    <cellStyle name="40% - Акцент4 23 3" xfId="15600"/>
    <cellStyle name="40% - Акцент4 23 3 2" xfId="15601"/>
    <cellStyle name="40% - Акцент4 23 3 2 2" xfId="15602"/>
    <cellStyle name="40% - Акцент4 23 3 3" xfId="15603"/>
    <cellStyle name="40% - Акцент4 23 4" xfId="15604"/>
    <cellStyle name="40% - Акцент4 23 4 2" xfId="15605"/>
    <cellStyle name="40% - Акцент4 23 5" xfId="15606"/>
    <cellStyle name="40% - Акцент4 24" xfId="15607"/>
    <cellStyle name="40% - Акцент4 24 2" xfId="15608"/>
    <cellStyle name="40% - Акцент4 24 2 2" xfId="15609"/>
    <cellStyle name="40% - Акцент4 24 2 2 2" xfId="15610"/>
    <cellStyle name="40% - Акцент4 24 2 3" xfId="15611"/>
    <cellStyle name="40% - Акцент4 24 3" xfId="15612"/>
    <cellStyle name="40% - Акцент4 24 3 2" xfId="15613"/>
    <cellStyle name="40% - Акцент4 24 3 2 2" xfId="15614"/>
    <cellStyle name="40% - Акцент4 24 3 3" xfId="15615"/>
    <cellStyle name="40% - Акцент4 24 4" xfId="15616"/>
    <cellStyle name="40% - Акцент4 24 4 2" xfId="15617"/>
    <cellStyle name="40% - Акцент4 24 5" xfId="15618"/>
    <cellStyle name="40% - Акцент4 25" xfId="15619"/>
    <cellStyle name="40% - Акцент4 25 2" xfId="15620"/>
    <cellStyle name="40% - Акцент4 25 2 2" xfId="15621"/>
    <cellStyle name="40% - Акцент4 25 2 2 2" xfId="15622"/>
    <cellStyle name="40% - Акцент4 25 2 3" xfId="15623"/>
    <cellStyle name="40% - Акцент4 25 3" xfId="15624"/>
    <cellStyle name="40% - Акцент4 25 3 2" xfId="15625"/>
    <cellStyle name="40% - Акцент4 25 3 2 2" xfId="15626"/>
    <cellStyle name="40% - Акцент4 25 3 3" xfId="15627"/>
    <cellStyle name="40% - Акцент4 25 4" xfId="15628"/>
    <cellStyle name="40% - Акцент4 25 4 2" xfId="15629"/>
    <cellStyle name="40% - Акцент4 25 5" xfId="15630"/>
    <cellStyle name="40% - Акцент4 26" xfId="15631"/>
    <cellStyle name="40% - Акцент4 26 2" xfId="15632"/>
    <cellStyle name="40% - Акцент4 26 2 2" xfId="15633"/>
    <cellStyle name="40% - Акцент4 26 2 2 2" xfId="15634"/>
    <cellStyle name="40% - Акцент4 26 2 3" xfId="15635"/>
    <cellStyle name="40% - Акцент4 26 3" xfId="15636"/>
    <cellStyle name="40% - Акцент4 26 3 2" xfId="15637"/>
    <cellStyle name="40% - Акцент4 26 3 2 2" xfId="15638"/>
    <cellStyle name="40% - Акцент4 26 3 3" xfId="15639"/>
    <cellStyle name="40% - Акцент4 26 4" xfId="15640"/>
    <cellStyle name="40% - Акцент4 26 4 2" xfId="15641"/>
    <cellStyle name="40% - Акцент4 26 5" xfId="15642"/>
    <cellStyle name="40% - Акцент4 27" xfId="15643"/>
    <cellStyle name="40% - Акцент4 27 2" xfId="15644"/>
    <cellStyle name="40% - Акцент4 27 2 2" xfId="15645"/>
    <cellStyle name="40% - Акцент4 27 2 2 2" xfId="15646"/>
    <cellStyle name="40% - Акцент4 27 2 3" xfId="15647"/>
    <cellStyle name="40% - Акцент4 27 3" xfId="15648"/>
    <cellStyle name="40% - Акцент4 27 3 2" xfId="15649"/>
    <cellStyle name="40% - Акцент4 27 3 2 2" xfId="15650"/>
    <cellStyle name="40% - Акцент4 27 3 3" xfId="15651"/>
    <cellStyle name="40% - Акцент4 27 4" xfId="15652"/>
    <cellStyle name="40% - Акцент4 27 4 2" xfId="15653"/>
    <cellStyle name="40% - Акцент4 27 5" xfId="15654"/>
    <cellStyle name="40% - Акцент4 28" xfId="15655"/>
    <cellStyle name="40% - Акцент4 28 2" xfId="15656"/>
    <cellStyle name="40% - Акцент4 28 2 2" xfId="15657"/>
    <cellStyle name="40% - Акцент4 28 2 2 2" xfId="15658"/>
    <cellStyle name="40% - Акцент4 28 2 3" xfId="15659"/>
    <cellStyle name="40% - Акцент4 28 3" xfId="15660"/>
    <cellStyle name="40% - Акцент4 28 3 2" xfId="15661"/>
    <cellStyle name="40% - Акцент4 28 3 2 2" xfId="15662"/>
    <cellStyle name="40% - Акцент4 28 3 3" xfId="15663"/>
    <cellStyle name="40% - Акцент4 28 4" xfId="15664"/>
    <cellStyle name="40% - Акцент4 28 4 2" xfId="15665"/>
    <cellStyle name="40% - Акцент4 28 5" xfId="15666"/>
    <cellStyle name="40% - Акцент4 29" xfId="15667"/>
    <cellStyle name="40% - Акцент4 29 2" xfId="15668"/>
    <cellStyle name="40% - Акцент4 29 2 2" xfId="15669"/>
    <cellStyle name="40% - Акцент4 29 2 2 2" xfId="15670"/>
    <cellStyle name="40% - Акцент4 29 2 3" xfId="15671"/>
    <cellStyle name="40% - Акцент4 29 3" xfId="15672"/>
    <cellStyle name="40% - Акцент4 29 3 2" xfId="15673"/>
    <cellStyle name="40% - Акцент4 29 3 2 2" xfId="15674"/>
    <cellStyle name="40% - Акцент4 29 3 3" xfId="15675"/>
    <cellStyle name="40% - Акцент4 29 4" xfId="15676"/>
    <cellStyle name="40% - Акцент4 29 4 2" xfId="15677"/>
    <cellStyle name="40% - Акцент4 29 5" xfId="15678"/>
    <cellStyle name="40% - Акцент4 3" xfId="15679"/>
    <cellStyle name="40% - Акцент4 3 2" xfId="15680"/>
    <cellStyle name="40% - Акцент4 3 2 2" xfId="15681"/>
    <cellStyle name="40% - Акцент4 3 2 2 2" xfId="15682"/>
    <cellStyle name="40% - Акцент4 3 2 2 2 2" xfId="15683"/>
    <cellStyle name="40% - Акцент4 3 2 2 3" xfId="15684"/>
    <cellStyle name="40% - Акцент4 3 2 3" xfId="15685"/>
    <cellStyle name="40% - Акцент4 3 2 3 2" xfId="15686"/>
    <cellStyle name="40% - Акцент4 3 2 3 2 2" xfId="15687"/>
    <cellStyle name="40% - Акцент4 3 2 3 3" xfId="15688"/>
    <cellStyle name="40% - Акцент4 3 2 4" xfId="15689"/>
    <cellStyle name="40% - Акцент4 3 2 4 2" xfId="15690"/>
    <cellStyle name="40% - Акцент4 3 2 5" xfId="15691"/>
    <cellStyle name="40% - Акцент4 3 3" xfId="15692"/>
    <cellStyle name="40% - Акцент4 3 3 2" xfId="15693"/>
    <cellStyle name="40% - Акцент4 3 3 2 2" xfId="15694"/>
    <cellStyle name="40% - Акцент4 3 3 2 2 2" xfId="15695"/>
    <cellStyle name="40% - Акцент4 3 3 2 3" xfId="15696"/>
    <cellStyle name="40% - Акцент4 3 3 3" xfId="15697"/>
    <cellStyle name="40% - Акцент4 3 3 3 2" xfId="15698"/>
    <cellStyle name="40% - Акцент4 3 3 3 2 2" xfId="15699"/>
    <cellStyle name="40% - Акцент4 3 3 3 3" xfId="15700"/>
    <cellStyle name="40% - Акцент4 3 3 4" xfId="15701"/>
    <cellStyle name="40% - Акцент4 3 3 4 2" xfId="15702"/>
    <cellStyle name="40% - Акцент4 3 3 5" xfId="15703"/>
    <cellStyle name="40% - Акцент4 3 4" xfId="15704"/>
    <cellStyle name="40% - Акцент4 3 4 2" xfId="15705"/>
    <cellStyle name="40% - Акцент4 3 4 2 2" xfId="15706"/>
    <cellStyle name="40% - Акцент4 3 4 2 2 2" xfId="15707"/>
    <cellStyle name="40% - Акцент4 3 4 2 3" xfId="15708"/>
    <cellStyle name="40% - Акцент4 3 4 3" xfId="15709"/>
    <cellStyle name="40% - Акцент4 3 4 3 2" xfId="15710"/>
    <cellStyle name="40% - Акцент4 3 4 3 2 2" xfId="15711"/>
    <cellStyle name="40% - Акцент4 3 4 3 3" xfId="15712"/>
    <cellStyle name="40% - Акцент4 3 4 4" xfId="15713"/>
    <cellStyle name="40% - Акцент4 3 4 4 2" xfId="15714"/>
    <cellStyle name="40% - Акцент4 3 4 5" xfId="15715"/>
    <cellStyle name="40% - Акцент4 3 5" xfId="15716"/>
    <cellStyle name="40% - Акцент4 3 5 2" xfId="15717"/>
    <cellStyle name="40% - Акцент4 3 5 2 2" xfId="15718"/>
    <cellStyle name="40% - Акцент4 3 5 2 2 2" xfId="15719"/>
    <cellStyle name="40% - Акцент4 3 5 2 3" xfId="15720"/>
    <cellStyle name="40% - Акцент4 3 5 3" xfId="15721"/>
    <cellStyle name="40% - Акцент4 3 5 3 2" xfId="15722"/>
    <cellStyle name="40% - Акцент4 3 5 3 2 2" xfId="15723"/>
    <cellStyle name="40% - Акцент4 3 5 3 3" xfId="15724"/>
    <cellStyle name="40% - Акцент4 3 5 4" xfId="15725"/>
    <cellStyle name="40% - Акцент4 3 5 4 2" xfId="15726"/>
    <cellStyle name="40% - Акцент4 3 5 5" xfId="15727"/>
    <cellStyle name="40% - Акцент4 3 6" xfId="15728"/>
    <cellStyle name="40% - Акцент4 3 6 2" xfId="15729"/>
    <cellStyle name="40% - Акцент4 3 6 2 2" xfId="15730"/>
    <cellStyle name="40% - Акцент4 3 6 3" xfId="15731"/>
    <cellStyle name="40% - Акцент4 3 7" xfId="15732"/>
    <cellStyle name="40% - Акцент4 3 7 2" xfId="15733"/>
    <cellStyle name="40% - Акцент4 3 7 2 2" xfId="15734"/>
    <cellStyle name="40% - Акцент4 3 7 3" xfId="15735"/>
    <cellStyle name="40% - Акцент4 3 8" xfId="15736"/>
    <cellStyle name="40% - Акцент4 3 8 2" xfId="15737"/>
    <cellStyle name="40% - Акцент4 3 9" xfId="15738"/>
    <cellStyle name="40% - Акцент4 30" xfId="15739"/>
    <cellStyle name="40% - Акцент4 30 2" xfId="15740"/>
    <cellStyle name="40% - Акцент4 30 2 2" xfId="15741"/>
    <cellStyle name="40% - Акцент4 30 2 2 2" xfId="15742"/>
    <cellStyle name="40% - Акцент4 30 2 3" xfId="15743"/>
    <cellStyle name="40% - Акцент4 30 3" xfId="15744"/>
    <cellStyle name="40% - Акцент4 30 3 2" xfId="15745"/>
    <cellStyle name="40% - Акцент4 30 3 2 2" xfId="15746"/>
    <cellStyle name="40% - Акцент4 30 3 3" xfId="15747"/>
    <cellStyle name="40% - Акцент4 30 4" xfId="15748"/>
    <cellStyle name="40% - Акцент4 30 4 2" xfId="15749"/>
    <cellStyle name="40% - Акцент4 30 5" xfId="15750"/>
    <cellStyle name="40% - Акцент4 31" xfId="15751"/>
    <cellStyle name="40% - Акцент4 31 2" xfId="15752"/>
    <cellStyle name="40% - Акцент4 31 2 2" xfId="15753"/>
    <cellStyle name="40% - Акцент4 31 2 2 2" xfId="15754"/>
    <cellStyle name="40% - Акцент4 31 2 3" xfId="15755"/>
    <cellStyle name="40% - Акцент4 31 3" xfId="15756"/>
    <cellStyle name="40% - Акцент4 31 3 2" xfId="15757"/>
    <cellStyle name="40% - Акцент4 31 3 2 2" xfId="15758"/>
    <cellStyle name="40% - Акцент4 31 3 3" xfId="15759"/>
    <cellStyle name="40% - Акцент4 31 4" xfId="15760"/>
    <cellStyle name="40% - Акцент4 31 4 2" xfId="15761"/>
    <cellStyle name="40% - Акцент4 31 5" xfId="15762"/>
    <cellStyle name="40% - Акцент4 32" xfId="15763"/>
    <cellStyle name="40% - Акцент4 32 2" xfId="15764"/>
    <cellStyle name="40% - Акцент4 32 2 2" xfId="15765"/>
    <cellStyle name="40% - Акцент4 32 2 2 2" xfId="15766"/>
    <cellStyle name="40% - Акцент4 32 2 3" xfId="15767"/>
    <cellStyle name="40% - Акцент4 32 3" xfId="15768"/>
    <cellStyle name="40% - Акцент4 32 3 2" xfId="15769"/>
    <cellStyle name="40% - Акцент4 32 3 2 2" xfId="15770"/>
    <cellStyle name="40% - Акцент4 32 3 3" xfId="15771"/>
    <cellStyle name="40% - Акцент4 32 4" xfId="15772"/>
    <cellStyle name="40% - Акцент4 32 4 2" xfId="15773"/>
    <cellStyle name="40% - Акцент4 32 5" xfId="15774"/>
    <cellStyle name="40% - Акцент4 33" xfId="15775"/>
    <cellStyle name="40% - Акцент4 33 2" xfId="15776"/>
    <cellStyle name="40% - Акцент4 33 2 2" xfId="15777"/>
    <cellStyle name="40% - Акцент4 33 2 2 2" xfId="15778"/>
    <cellStyle name="40% - Акцент4 33 2 3" xfId="15779"/>
    <cellStyle name="40% - Акцент4 33 3" xfId="15780"/>
    <cellStyle name="40% - Акцент4 33 3 2" xfId="15781"/>
    <cellStyle name="40% - Акцент4 33 3 2 2" xfId="15782"/>
    <cellStyle name="40% - Акцент4 33 3 3" xfId="15783"/>
    <cellStyle name="40% - Акцент4 33 4" xfId="15784"/>
    <cellStyle name="40% - Акцент4 33 4 2" xfId="15785"/>
    <cellStyle name="40% - Акцент4 33 5" xfId="15786"/>
    <cellStyle name="40% - Акцент4 34" xfId="15787"/>
    <cellStyle name="40% - Акцент4 34 2" xfId="15788"/>
    <cellStyle name="40% - Акцент4 34 2 2" xfId="15789"/>
    <cellStyle name="40% - Акцент4 34 2 2 2" xfId="15790"/>
    <cellStyle name="40% - Акцент4 34 2 3" xfId="15791"/>
    <cellStyle name="40% - Акцент4 34 3" xfId="15792"/>
    <cellStyle name="40% - Акцент4 34 3 2" xfId="15793"/>
    <cellStyle name="40% - Акцент4 34 3 2 2" xfId="15794"/>
    <cellStyle name="40% - Акцент4 34 3 3" xfId="15795"/>
    <cellStyle name="40% - Акцент4 34 4" xfId="15796"/>
    <cellStyle name="40% - Акцент4 34 4 2" xfId="15797"/>
    <cellStyle name="40% - Акцент4 34 5" xfId="15798"/>
    <cellStyle name="40% - Акцент4 35" xfId="15799"/>
    <cellStyle name="40% - Акцент4 35 2" xfId="15800"/>
    <cellStyle name="40% - Акцент4 35 2 2" xfId="15801"/>
    <cellStyle name="40% - Акцент4 35 2 2 2" xfId="15802"/>
    <cellStyle name="40% - Акцент4 35 2 3" xfId="15803"/>
    <cellStyle name="40% - Акцент4 35 3" xfId="15804"/>
    <cellStyle name="40% - Акцент4 35 3 2" xfId="15805"/>
    <cellStyle name="40% - Акцент4 35 3 2 2" xfId="15806"/>
    <cellStyle name="40% - Акцент4 35 3 3" xfId="15807"/>
    <cellStyle name="40% - Акцент4 35 4" xfId="15808"/>
    <cellStyle name="40% - Акцент4 35 4 2" xfId="15809"/>
    <cellStyle name="40% - Акцент4 35 5" xfId="15810"/>
    <cellStyle name="40% - Акцент4 36" xfId="15811"/>
    <cellStyle name="40% - Акцент4 36 2" xfId="15812"/>
    <cellStyle name="40% - Акцент4 36 2 2" xfId="15813"/>
    <cellStyle name="40% - Акцент4 36 2 2 2" xfId="15814"/>
    <cellStyle name="40% - Акцент4 36 2 3" xfId="15815"/>
    <cellStyle name="40% - Акцент4 36 3" xfId="15816"/>
    <cellStyle name="40% - Акцент4 36 3 2" xfId="15817"/>
    <cellStyle name="40% - Акцент4 36 3 2 2" xfId="15818"/>
    <cellStyle name="40% - Акцент4 36 3 3" xfId="15819"/>
    <cellStyle name="40% - Акцент4 36 4" xfId="15820"/>
    <cellStyle name="40% - Акцент4 36 4 2" xfId="15821"/>
    <cellStyle name="40% - Акцент4 36 5" xfId="15822"/>
    <cellStyle name="40% - Акцент4 37" xfId="15823"/>
    <cellStyle name="40% - Акцент4 37 2" xfId="15824"/>
    <cellStyle name="40% - Акцент4 37 2 2" xfId="15825"/>
    <cellStyle name="40% - Акцент4 37 2 2 2" xfId="15826"/>
    <cellStyle name="40% - Акцент4 37 2 3" xfId="15827"/>
    <cellStyle name="40% - Акцент4 37 3" xfId="15828"/>
    <cellStyle name="40% - Акцент4 37 3 2" xfId="15829"/>
    <cellStyle name="40% - Акцент4 37 3 2 2" xfId="15830"/>
    <cellStyle name="40% - Акцент4 37 3 3" xfId="15831"/>
    <cellStyle name="40% - Акцент4 37 4" xfId="15832"/>
    <cellStyle name="40% - Акцент4 37 4 2" xfId="15833"/>
    <cellStyle name="40% - Акцент4 37 5" xfId="15834"/>
    <cellStyle name="40% - Акцент4 38" xfId="15835"/>
    <cellStyle name="40% - Акцент4 38 2" xfId="15836"/>
    <cellStyle name="40% - Акцент4 38 2 2" xfId="15837"/>
    <cellStyle name="40% - Акцент4 38 2 2 2" xfId="15838"/>
    <cellStyle name="40% - Акцент4 38 2 3" xfId="15839"/>
    <cellStyle name="40% - Акцент4 38 3" xfId="15840"/>
    <cellStyle name="40% - Акцент4 38 3 2" xfId="15841"/>
    <cellStyle name="40% - Акцент4 38 3 2 2" xfId="15842"/>
    <cellStyle name="40% - Акцент4 38 3 3" xfId="15843"/>
    <cellStyle name="40% - Акцент4 38 4" xfId="15844"/>
    <cellStyle name="40% - Акцент4 38 4 2" xfId="15845"/>
    <cellStyle name="40% - Акцент4 38 5" xfId="15846"/>
    <cellStyle name="40% - Акцент4 39" xfId="15847"/>
    <cellStyle name="40% - Акцент4 39 2" xfId="15848"/>
    <cellStyle name="40% - Акцент4 39 2 2" xfId="15849"/>
    <cellStyle name="40% - Акцент4 39 2 2 2" xfId="15850"/>
    <cellStyle name="40% - Акцент4 39 2 3" xfId="15851"/>
    <cellStyle name="40% - Акцент4 39 3" xfId="15852"/>
    <cellStyle name="40% - Акцент4 39 3 2" xfId="15853"/>
    <cellStyle name="40% - Акцент4 39 3 2 2" xfId="15854"/>
    <cellStyle name="40% - Акцент4 39 3 3" xfId="15855"/>
    <cellStyle name="40% - Акцент4 39 4" xfId="15856"/>
    <cellStyle name="40% - Акцент4 39 4 2" xfId="15857"/>
    <cellStyle name="40% - Акцент4 39 5" xfId="15858"/>
    <cellStyle name="40% - Акцент4 4" xfId="15859"/>
    <cellStyle name="40% - Акцент4 4 2" xfId="15860"/>
    <cellStyle name="40% - Акцент4 4 2 2" xfId="15861"/>
    <cellStyle name="40% - Акцент4 4 2 2 2" xfId="15862"/>
    <cellStyle name="40% - Акцент4 4 2 2 2 2" xfId="15863"/>
    <cellStyle name="40% - Акцент4 4 2 2 3" xfId="15864"/>
    <cellStyle name="40% - Акцент4 4 2 3" xfId="15865"/>
    <cellStyle name="40% - Акцент4 4 2 3 2" xfId="15866"/>
    <cellStyle name="40% - Акцент4 4 2 3 2 2" xfId="15867"/>
    <cellStyle name="40% - Акцент4 4 2 3 3" xfId="15868"/>
    <cellStyle name="40% - Акцент4 4 2 4" xfId="15869"/>
    <cellStyle name="40% - Акцент4 4 2 4 2" xfId="15870"/>
    <cellStyle name="40% - Акцент4 4 2 5" xfId="15871"/>
    <cellStyle name="40% - Акцент4 4 3" xfId="15872"/>
    <cellStyle name="40% - Акцент4 4 3 2" xfId="15873"/>
    <cellStyle name="40% - Акцент4 4 3 2 2" xfId="15874"/>
    <cellStyle name="40% - Акцент4 4 3 2 2 2" xfId="15875"/>
    <cellStyle name="40% - Акцент4 4 3 2 3" xfId="15876"/>
    <cellStyle name="40% - Акцент4 4 3 3" xfId="15877"/>
    <cellStyle name="40% - Акцент4 4 3 3 2" xfId="15878"/>
    <cellStyle name="40% - Акцент4 4 3 3 2 2" xfId="15879"/>
    <cellStyle name="40% - Акцент4 4 3 3 3" xfId="15880"/>
    <cellStyle name="40% - Акцент4 4 3 4" xfId="15881"/>
    <cellStyle name="40% - Акцент4 4 3 4 2" xfId="15882"/>
    <cellStyle name="40% - Акцент4 4 3 5" xfId="15883"/>
    <cellStyle name="40% - Акцент4 4 4" xfId="15884"/>
    <cellStyle name="40% - Акцент4 4 4 2" xfId="15885"/>
    <cellStyle name="40% - Акцент4 4 4 2 2" xfId="15886"/>
    <cellStyle name="40% - Акцент4 4 4 2 2 2" xfId="15887"/>
    <cellStyle name="40% - Акцент4 4 4 2 3" xfId="15888"/>
    <cellStyle name="40% - Акцент4 4 4 3" xfId="15889"/>
    <cellStyle name="40% - Акцент4 4 4 3 2" xfId="15890"/>
    <cellStyle name="40% - Акцент4 4 4 3 2 2" xfId="15891"/>
    <cellStyle name="40% - Акцент4 4 4 3 3" xfId="15892"/>
    <cellStyle name="40% - Акцент4 4 4 4" xfId="15893"/>
    <cellStyle name="40% - Акцент4 4 4 4 2" xfId="15894"/>
    <cellStyle name="40% - Акцент4 4 4 5" xfId="15895"/>
    <cellStyle name="40% - Акцент4 4 5" xfId="15896"/>
    <cellStyle name="40% - Акцент4 4 5 2" xfId="15897"/>
    <cellStyle name="40% - Акцент4 4 5 2 2" xfId="15898"/>
    <cellStyle name="40% - Акцент4 4 5 2 2 2" xfId="15899"/>
    <cellStyle name="40% - Акцент4 4 5 2 3" xfId="15900"/>
    <cellStyle name="40% - Акцент4 4 5 3" xfId="15901"/>
    <cellStyle name="40% - Акцент4 4 5 3 2" xfId="15902"/>
    <cellStyle name="40% - Акцент4 4 5 3 2 2" xfId="15903"/>
    <cellStyle name="40% - Акцент4 4 5 3 3" xfId="15904"/>
    <cellStyle name="40% - Акцент4 4 5 4" xfId="15905"/>
    <cellStyle name="40% - Акцент4 4 5 4 2" xfId="15906"/>
    <cellStyle name="40% - Акцент4 4 5 5" xfId="15907"/>
    <cellStyle name="40% - Акцент4 4 6" xfId="15908"/>
    <cellStyle name="40% - Акцент4 4 6 2" xfId="15909"/>
    <cellStyle name="40% - Акцент4 4 6 2 2" xfId="15910"/>
    <cellStyle name="40% - Акцент4 4 6 3" xfId="15911"/>
    <cellStyle name="40% - Акцент4 4 7" xfId="15912"/>
    <cellStyle name="40% - Акцент4 4 7 2" xfId="15913"/>
    <cellStyle name="40% - Акцент4 4 7 2 2" xfId="15914"/>
    <cellStyle name="40% - Акцент4 4 7 3" xfId="15915"/>
    <cellStyle name="40% - Акцент4 4 8" xfId="15916"/>
    <cellStyle name="40% - Акцент4 4 8 2" xfId="15917"/>
    <cellStyle name="40% - Акцент4 4 9" xfId="15918"/>
    <cellStyle name="40% - Акцент4 40" xfId="15919"/>
    <cellStyle name="40% - Акцент4 40 2" xfId="15920"/>
    <cellStyle name="40% - Акцент4 40 2 2" xfId="15921"/>
    <cellStyle name="40% - Акцент4 40 2 2 2" xfId="15922"/>
    <cellStyle name="40% - Акцент4 40 2 3" xfId="15923"/>
    <cellStyle name="40% - Акцент4 40 3" xfId="15924"/>
    <cellStyle name="40% - Акцент4 40 3 2" xfId="15925"/>
    <cellStyle name="40% - Акцент4 40 3 2 2" xfId="15926"/>
    <cellStyle name="40% - Акцент4 40 3 3" xfId="15927"/>
    <cellStyle name="40% - Акцент4 40 4" xfId="15928"/>
    <cellStyle name="40% - Акцент4 40 4 2" xfId="15929"/>
    <cellStyle name="40% - Акцент4 40 5" xfId="15930"/>
    <cellStyle name="40% - Акцент4 41" xfId="15931"/>
    <cellStyle name="40% - Акцент4 41 2" xfId="15932"/>
    <cellStyle name="40% - Акцент4 41 2 2" xfId="15933"/>
    <cellStyle name="40% - Акцент4 41 2 2 2" xfId="15934"/>
    <cellStyle name="40% - Акцент4 41 2 3" xfId="15935"/>
    <cellStyle name="40% - Акцент4 41 3" xfId="15936"/>
    <cellStyle name="40% - Акцент4 41 3 2" xfId="15937"/>
    <cellStyle name="40% - Акцент4 41 3 2 2" xfId="15938"/>
    <cellStyle name="40% - Акцент4 41 3 3" xfId="15939"/>
    <cellStyle name="40% - Акцент4 41 4" xfId="15940"/>
    <cellStyle name="40% - Акцент4 41 4 2" xfId="15941"/>
    <cellStyle name="40% - Акцент4 41 5" xfId="15942"/>
    <cellStyle name="40% - Акцент4 42" xfId="15943"/>
    <cellStyle name="40% - Акцент4 42 2" xfId="15944"/>
    <cellStyle name="40% - Акцент4 42 2 2" xfId="15945"/>
    <cellStyle name="40% - Акцент4 42 2 2 2" xfId="15946"/>
    <cellStyle name="40% - Акцент4 42 2 3" xfId="15947"/>
    <cellStyle name="40% - Акцент4 42 3" xfId="15948"/>
    <cellStyle name="40% - Акцент4 42 3 2" xfId="15949"/>
    <cellStyle name="40% - Акцент4 42 3 2 2" xfId="15950"/>
    <cellStyle name="40% - Акцент4 42 3 3" xfId="15951"/>
    <cellStyle name="40% - Акцент4 42 4" xfId="15952"/>
    <cellStyle name="40% - Акцент4 42 4 2" xfId="15953"/>
    <cellStyle name="40% - Акцент4 42 5" xfId="15954"/>
    <cellStyle name="40% - Акцент4 43" xfId="15955"/>
    <cellStyle name="40% - Акцент4 43 2" xfId="15956"/>
    <cellStyle name="40% - Акцент4 43 2 2" xfId="15957"/>
    <cellStyle name="40% - Акцент4 43 2 2 2" xfId="15958"/>
    <cellStyle name="40% - Акцент4 43 2 3" xfId="15959"/>
    <cellStyle name="40% - Акцент4 43 3" xfId="15960"/>
    <cellStyle name="40% - Акцент4 43 3 2" xfId="15961"/>
    <cellStyle name="40% - Акцент4 43 3 2 2" xfId="15962"/>
    <cellStyle name="40% - Акцент4 43 3 3" xfId="15963"/>
    <cellStyle name="40% - Акцент4 43 4" xfId="15964"/>
    <cellStyle name="40% - Акцент4 43 4 2" xfId="15965"/>
    <cellStyle name="40% - Акцент4 43 5" xfId="15966"/>
    <cellStyle name="40% - Акцент4 44" xfId="15967"/>
    <cellStyle name="40% - Акцент4 44 2" xfId="15968"/>
    <cellStyle name="40% - Акцент4 44 2 2" xfId="15969"/>
    <cellStyle name="40% - Акцент4 44 2 2 2" xfId="15970"/>
    <cellStyle name="40% - Акцент4 44 2 3" xfId="15971"/>
    <cellStyle name="40% - Акцент4 44 3" xfId="15972"/>
    <cellStyle name="40% - Акцент4 44 3 2" xfId="15973"/>
    <cellStyle name="40% - Акцент4 44 3 2 2" xfId="15974"/>
    <cellStyle name="40% - Акцент4 44 3 3" xfId="15975"/>
    <cellStyle name="40% - Акцент4 44 4" xfId="15976"/>
    <cellStyle name="40% - Акцент4 44 4 2" xfId="15977"/>
    <cellStyle name="40% - Акцент4 44 5" xfId="15978"/>
    <cellStyle name="40% - Акцент4 45" xfId="15979"/>
    <cellStyle name="40% - Акцент4 45 2" xfId="15980"/>
    <cellStyle name="40% - Акцент4 45 2 2" xfId="15981"/>
    <cellStyle name="40% - Акцент4 45 2 2 2" xfId="15982"/>
    <cellStyle name="40% - Акцент4 45 2 3" xfId="15983"/>
    <cellStyle name="40% - Акцент4 45 3" xfId="15984"/>
    <cellStyle name="40% - Акцент4 45 3 2" xfId="15985"/>
    <cellStyle name="40% - Акцент4 45 3 2 2" xfId="15986"/>
    <cellStyle name="40% - Акцент4 45 3 3" xfId="15987"/>
    <cellStyle name="40% - Акцент4 45 4" xfId="15988"/>
    <cellStyle name="40% - Акцент4 45 4 2" xfId="15989"/>
    <cellStyle name="40% - Акцент4 45 5" xfId="15990"/>
    <cellStyle name="40% - Акцент4 46" xfId="15991"/>
    <cellStyle name="40% - Акцент4 46 2" xfId="15992"/>
    <cellStyle name="40% - Акцент4 46 2 2" xfId="15993"/>
    <cellStyle name="40% - Акцент4 46 2 2 2" xfId="15994"/>
    <cellStyle name="40% - Акцент4 46 2 3" xfId="15995"/>
    <cellStyle name="40% - Акцент4 46 3" xfId="15996"/>
    <cellStyle name="40% - Акцент4 46 3 2" xfId="15997"/>
    <cellStyle name="40% - Акцент4 46 3 2 2" xfId="15998"/>
    <cellStyle name="40% - Акцент4 46 3 3" xfId="15999"/>
    <cellStyle name="40% - Акцент4 46 4" xfId="16000"/>
    <cellStyle name="40% - Акцент4 46 4 2" xfId="16001"/>
    <cellStyle name="40% - Акцент4 46 5" xfId="16002"/>
    <cellStyle name="40% - Акцент4 47" xfId="16003"/>
    <cellStyle name="40% - Акцент4 47 2" xfId="16004"/>
    <cellStyle name="40% - Акцент4 47 2 2" xfId="16005"/>
    <cellStyle name="40% - Акцент4 47 2 2 2" xfId="16006"/>
    <cellStyle name="40% - Акцент4 47 2 3" xfId="16007"/>
    <cellStyle name="40% - Акцент4 47 3" xfId="16008"/>
    <cellStyle name="40% - Акцент4 47 3 2" xfId="16009"/>
    <cellStyle name="40% - Акцент4 47 3 2 2" xfId="16010"/>
    <cellStyle name="40% - Акцент4 47 3 3" xfId="16011"/>
    <cellStyle name="40% - Акцент4 47 4" xfId="16012"/>
    <cellStyle name="40% - Акцент4 47 4 2" xfId="16013"/>
    <cellStyle name="40% - Акцент4 47 5" xfId="16014"/>
    <cellStyle name="40% - Акцент4 48" xfId="16015"/>
    <cellStyle name="40% - Акцент4 48 2" xfId="16016"/>
    <cellStyle name="40% - Акцент4 48 2 2" xfId="16017"/>
    <cellStyle name="40% - Акцент4 48 2 2 2" xfId="16018"/>
    <cellStyle name="40% - Акцент4 48 2 3" xfId="16019"/>
    <cellStyle name="40% - Акцент4 48 3" xfId="16020"/>
    <cellStyle name="40% - Акцент4 48 3 2" xfId="16021"/>
    <cellStyle name="40% - Акцент4 48 3 2 2" xfId="16022"/>
    <cellStyle name="40% - Акцент4 48 3 3" xfId="16023"/>
    <cellStyle name="40% - Акцент4 48 4" xfId="16024"/>
    <cellStyle name="40% - Акцент4 48 4 2" xfId="16025"/>
    <cellStyle name="40% - Акцент4 48 5" xfId="16026"/>
    <cellStyle name="40% - Акцент4 49" xfId="16027"/>
    <cellStyle name="40% - Акцент4 49 2" xfId="16028"/>
    <cellStyle name="40% - Акцент4 49 2 2" xfId="16029"/>
    <cellStyle name="40% - Акцент4 49 2 2 2" xfId="16030"/>
    <cellStyle name="40% - Акцент4 49 2 3" xfId="16031"/>
    <cellStyle name="40% - Акцент4 49 3" xfId="16032"/>
    <cellStyle name="40% - Акцент4 49 3 2" xfId="16033"/>
    <cellStyle name="40% - Акцент4 49 3 2 2" xfId="16034"/>
    <cellStyle name="40% - Акцент4 49 3 3" xfId="16035"/>
    <cellStyle name="40% - Акцент4 49 4" xfId="16036"/>
    <cellStyle name="40% - Акцент4 49 4 2" xfId="16037"/>
    <cellStyle name="40% - Акцент4 49 5" xfId="16038"/>
    <cellStyle name="40% - Акцент4 5" xfId="16039"/>
    <cellStyle name="40% - Акцент4 5 2" xfId="16040"/>
    <cellStyle name="40% - Акцент4 5 2 2" xfId="16041"/>
    <cellStyle name="40% - Акцент4 5 2 2 2" xfId="16042"/>
    <cellStyle name="40% - Акцент4 5 2 2 2 2" xfId="16043"/>
    <cellStyle name="40% - Акцент4 5 2 2 3" xfId="16044"/>
    <cellStyle name="40% - Акцент4 5 2 3" xfId="16045"/>
    <cellStyle name="40% - Акцент4 5 2 3 2" xfId="16046"/>
    <cellStyle name="40% - Акцент4 5 2 3 2 2" xfId="16047"/>
    <cellStyle name="40% - Акцент4 5 2 3 3" xfId="16048"/>
    <cellStyle name="40% - Акцент4 5 2 4" xfId="16049"/>
    <cellStyle name="40% - Акцент4 5 2 4 2" xfId="16050"/>
    <cellStyle name="40% - Акцент4 5 2 5" xfId="16051"/>
    <cellStyle name="40% - Акцент4 5 3" xfId="16052"/>
    <cellStyle name="40% - Акцент4 5 3 2" xfId="16053"/>
    <cellStyle name="40% - Акцент4 5 3 2 2" xfId="16054"/>
    <cellStyle name="40% - Акцент4 5 3 2 2 2" xfId="16055"/>
    <cellStyle name="40% - Акцент4 5 3 2 3" xfId="16056"/>
    <cellStyle name="40% - Акцент4 5 3 3" xfId="16057"/>
    <cellStyle name="40% - Акцент4 5 3 3 2" xfId="16058"/>
    <cellStyle name="40% - Акцент4 5 3 3 2 2" xfId="16059"/>
    <cellStyle name="40% - Акцент4 5 3 3 3" xfId="16060"/>
    <cellStyle name="40% - Акцент4 5 3 4" xfId="16061"/>
    <cellStyle name="40% - Акцент4 5 3 4 2" xfId="16062"/>
    <cellStyle name="40% - Акцент4 5 3 5" xfId="16063"/>
    <cellStyle name="40% - Акцент4 5 4" xfId="16064"/>
    <cellStyle name="40% - Акцент4 5 4 2" xfId="16065"/>
    <cellStyle name="40% - Акцент4 5 4 2 2" xfId="16066"/>
    <cellStyle name="40% - Акцент4 5 4 2 2 2" xfId="16067"/>
    <cellStyle name="40% - Акцент4 5 4 2 3" xfId="16068"/>
    <cellStyle name="40% - Акцент4 5 4 3" xfId="16069"/>
    <cellStyle name="40% - Акцент4 5 4 3 2" xfId="16070"/>
    <cellStyle name="40% - Акцент4 5 4 3 2 2" xfId="16071"/>
    <cellStyle name="40% - Акцент4 5 4 3 3" xfId="16072"/>
    <cellStyle name="40% - Акцент4 5 4 4" xfId="16073"/>
    <cellStyle name="40% - Акцент4 5 4 4 2" xfId="16074"/>
    <cellStyle name="40% - Акцент4 5 4 5" xfId="16075"/>
    <cellStyle name="40% - Акцент4 5 5" xfId="16076"/>
    <cellStyle name="40% - Акцент4 5 5 2" xfId="16077"/>
    <cellStyle name="40% - Акцент4 5 5 2 2" xfId="16078"/>
    <cellStyle name="40% - Акцент4 5 5 2 2 2" xfId="16079"/>
    <cellStyle name="40% - Акцент4 5 5 2 3" xfId="16080"/>
    <cellStyle name="40% - Акцент4 5 5 3" xfId="16081"/>
    <cellStyle name="40% - Акцент4 5 5 3 2" xfId="16082"/>
    <cellStyle name="40% - Акцент4 5 5 3 2 2" xfId="16083"/>
    <cellStyle name="40% - Акцент4 5 5 3 3" xfId="16084"/>
    <cellStyle name="40% - Акцент4 5 5 4" xfId="16085"/>
    <cellStyle name="40% - Акцент4 5 5 4 2" xfId="16086"/>
    <cellStyle name="40% - Акцент4 5 5 5" xfId="16087"/>
    <cellStyle name="40% - Акцент4 5 6" xfId="16088"/>
    <cellStyle name="40% - Акцент4 5 6 2" xfId="16089"/>
    <cellStyle name="40% - Акцент4 5 6 2 2" xfId="16090"/>
    <cellStyle name="40% - Акцент4 5 6 3" xfId="16091"/>
    <cellStyle name="40% - Акцент4 5 7" xfId="16092"/>
    <cellStyle name="40% - Акцент4 5 7 2" xfId="16093"/>
    <cellStyle name="40% - Акцент4 5 7 2 2" xfId="16094"/>
    <cellStyle name="40% - Акцент4 5 7 3" xfId="16095"/>
    <cellStyle name="40% - Акцент4 5 8" xfId="16096"/>
    <cellStyle name="40% - Акцент4 5 8 2" xfId="16097"/>
    <cellStyle name="40% - Акцент4 5 9" xfId="16098"/>
    <cellStyle name="40% - Акцент4 50" xfId="16099"/>
    <cellStyle name="40% - Акцент4 50 2" xfId="16100"/>
    <cellStyle name="40% - Акцент4 50 2 2" xfId="16101"/>
    <cellStyle name="40% - Акцент4 50 2 2 2" xfId="16102"/>
    <cellStyle name="40% - Акцент4 50 2 3" xfId="16103"/>
    <cellStyle name="40% - Акцент4 50 3" xfId="16104"/>
    <cellStyle name="40% - Акцент4 50 3 2" xfId="16105"/>
    <cellStyle name="40% - Акцент4 50 3 2 2" xfId="16106"/>
    <cellStyle name="40% - Акцент4 50 3 3" xfId="16107"/>
    <cellStyle name="40% - Акцент4 50 4" xfId="16108"/>
    <cellStyle name="40% - Акцент4 50 4 2" xfId="16109"/>
    <cellStyle name="40% - Акцент4 50 5" xfId="16110"/>
    <cellStyle name="40% - Акцент4 51" xfId="16111"/>
    <cellStyle name="40% - Акцент4 51 2" xfId="16112"/>
    <cellStyle name="40% - Акцент4 51 2 2" xfId="16113"/>
    <cellStyle name="40% - Акцент4 51 2 2 2" xfId="16114"/>
    <cellStyle name="40% - Акцент4 51 2 3" xfId="16115"/>
    <cellStyle name="40% - Акцент4 51 3" xfId="16116"/>
    <cellStyle name="40% - Акцент4 51 3 2" xfId="16117"/>
    <cellStyle name="40% - Акцент4 51 3 2 2" xfId="16118"/>
    <cellStyle name="40% - Акцент4 51 3 3" xfId="16119"/>
    <cellStyle name="40% - Акцент4 51 4" xfId="16120"/>
    <cellStyle name="40% - Акцент4 51 4 2" xfId="16121"/>
    <cellStyle name="40% - Акцент4 51 5" xfId="16122"/>
    <cellStyle name="40% - Акцент4 52" xfId="16123"/>
    <cellStyle name="40% - Акцент4 52 2" xfId="16124"/>
    <cellStyle name="40% - Акцент4 52 2 2" xfId="16125"/>
    <cellStyle name="40% - Акцент4 52 2 2 2" xfId="16126"/>
    <cellStyle name="40% - Акцент4 52 2 3" xfId="16127"/>
    <cellStyle name="40% - Акцент4 52 3" xfId="16128"/>
    <cellStyle name="40% - Акцент4 52 3 2" xfId="16129"/>
    <cellStyle name="40% - Акцент4 52 3 2 2" xfId="16130"/>
    <cellStyle name="40% - Акцент4 52 3 3" xfId="16131"/>
    <cellStyle name="40% - Акцент4 52 4" xfId="16132"/>
    <cellStyle name="40% - Акцент4 52 4 2" xfId="16133"/>
    <cellStyle name="40% - Акцент4 52 5" xfId="16134"/>
    <cellStyle name="40% - Акцент4 53" xfId="16135"/>
    <cellStyle name="40% - Акцент4 53 2" xfId="16136"/>
    <cellStyle name="40% - Акцент4 53 2 2" xfId="16137"/>
    <cellStyle name="40% - Акцент4 53 2 2 2" xfId="16138"/>
    <cellStyle name="40% - Акцент4 53 2 3" xfId="16139"/>
    <cellStyle name="40% - Акцент4 53 3" xfId="16140"/>
    <cellStyle name="40% - Акцент4 53 3 2" xfId="16141"/>
    <cellStyle name="40% - Акцент4 53 3 2 2" xfId="16142"/>
    <cellStyle name="40% - Акцент4 53 3 3" xfId="16143"/>
    <cellStyle name="40% - Акцент4 53 4" xfId="16144"/>
    <cellStyle name="40% - Акцент4 53 4 2" xfId="16145"/>
    <cellStyle name="40% - Акцент4 53 5" xfId="16146"/>
    <cellStyle name="40% - Акцент4 54" xfId="16147"/>
    <cellStyle name="40% - Акцент4 54 2" xfId="16148"/>
    <cellStyle name="40% - Акцент4 54 2 2" xfId="16149"/>
    <cellStyle name="40% - Акцент4 54 2 2 2" xfId="16150"/>
    <cellStyle name="40% - Акцент4 54 2 3" xfId="16151"/>
    <cellStyle name="40% - Акцент4 54 3" xfId="16152"/>
    <cellStyle name="40% - Акцент4 54 3 2" xfId="16153"/>
    <cellStyle name="40% - Акцент4 54 3 2 2" xfId="16154"/>
    <cellStyle name="40% - Акцент4 54 3 3" xfId="16155"/>
    <cellStyle name="40% - Акцент4 54 4" xfId="16156"/>
    <cellStyle name="40% - Акцент4 54 4 2" xfId="16157"/>
    <cellStyle name="40% - Акцент4 54 5" xfId="16158"/>
    <cellStyle name="40% - Акцент4 55" xfId="16159"/>
    <cellStyle name="40% - Акцент4 55 2" xfId="16160"/>
    <cellStyle name="40% - Акцент4 55 2 2" xfId="16161"/>
    <cellStyle name="40% - Акцент4 55 2 2 2" xfId="16162"/>
    <cellStyle name="40% - Акцент4 55 2 3" xfId="16163"/>
    <cellStyle name="40% - Акцент4 55 3" xfId="16164"/>
    <cellStyle name="40% - Акцент4 55 3 2" xfId="16165"/>
    <cellStyle name="40% - Акцент4 55 3 2 2" xfId="16166"/>
    <cellStyle name="40% - Акцент4 55 3 3" xfId="16167"/>
    <cellStyle name="40% - Акцент4 55 4" xfId="16168"/>
    <cellStyle name="40% - Акцент4 55 4 2" xfId="16169"/>
    <cellStyle name="40% - Акцент4 55 5" xfId="16170"/>
    <cellStyle name="40% - Акцент4 56" xfId="16171"/>
    <cellStyle name="40% - Акцент4 56 2" xfId="16172"/>
    <cellStyle name="40% - Акцент4 56 2 2" xfId="16173"/>
    <cellStyle name="40% - Акцент4 56 2 2 2" xfId="16174"/>
    <cellStyle name="40% - Акцент4 56 2 3" xfId="16175"/>
    <cellStyle name="40% - Акцент4 56 3" xfId="16176"/>
    <cellStyle name="40% - Акцент4 56 3 2" xfId="16177"/>
    <cellStyle name="40% - Акцент4 56 3 2 2" xfId="16178"/>
    <cellStyle name="40% - Акцент4 56 3 3" xfId="16179"/>
    <cellStyle name="40% - Акцент4 56 4" xfId="16180"/>
    <cellStyle name="40% - Акцент4 56 4 2" xfId="16181"/>
    <cellStyle name="40% - Акцент4 56 5" xfId="16182"/>
    <cellStyle name="40% - Акцент4 57" xfId="16183"/>
    <cellStyle name="40% - Акцент4 57 2" xfId="16184"/>
    <cellStyle name="40% - Акцент4 57 2 2" xfId="16185"/>
    <cellStyle name="40% - Акцент4 57 2 2 2" xfId="16186"/>
    <cellStyle name="40% - Акцент4 57 2 3" xfId="16187"/>
    <cellStyle name="40% - Акцент4 57 3" xfId="16188"/>
    <cellStyle name="40% - Акцент4 57 3 2" xfId="16189"/>
    <cellStyle name="40% - Акцент4 57 3 2 2" xfId="16190"/>
    <cellStyle name="40% - Акцент4 57 3 3" xfId="16191"/>
    <cellStyle name="40% - Акцент4 57 4" xfId="16192"/>
    <cellStyle name="40% - Акцент4 57 4 2" xfId="16193"/>
    <cellStyle name="40% - Акцент4 57 5" xfId="16194"/>
    <cellStyle name="40% - Акцент4 58" xfId="16195"/>
    <cellStyle name="40% - Акцент4 58 2" xfId="16196"/>
    <cellStyle name="40% - Акцент4 58 2 2" xfId="16197"/>
    <cellStyle name="40% - Акцент4 58 2 2 2" xfId="16198"/>
    <cellStyle name="40% - Акцент4 58 2 3" xfId="16199"/>
    <cellStyle name="40% - Акцент4 58 3" xfId="16200"/>
    <cellStyle name="40% - Акцент4 58 3 2" xfId="16201"/>
    <cellStyle name="40% - Акцент4 58 3 2 2" xfId="16202"/>
    <cellStyle name="40% - Акцент4 58 3 3" xfId="16203"/>
    <cellStyle name="40% - Акцент4 58 4" xfId="16204"/>
    <cellStyle name="40% - Акцент4 58 4 2" xfId="16205"/>
    <cellStyle name="40% - Акцент4 58 5" xfId="16206"/>
    <cellStyle name="40% - Акцент4 59" xfId="16207"/>
    <cellStyle name="40% - Акцент4 59 2" xfId="16208"/>
    <cellStyle name="40% - Акцент4 59 2 2" xfId="16209"/>
    <cellStyle name="40% - Акцент4 59 2 2 2" xfId="16210"/>
    <cellStyle name="40% - Акцент4 59 2 3" xfId="16211"/>
    <cellStyle name="40% - Акцент4 59 3" xfId="16212"/>
    <cellStyle name="40% - Акцент4 59 3 2" xfId="16213"/>
    <cellStyle name="40% - Акцент4 59 3 2 2" xfId="16214"/>
    <cellStyle name="40% - Акцент4 59 3 3" xfId="16215"/>
    <cellStyle name="40% - Акцент4 59 4" xfId="16216"/>
    <cellStyle name="40% - Акцент4 59 4 2" xfId="16217"/>
    <cellStyle name="40% - Акцент4 59 5" xfId="16218"/>
    <cellStyle name="40% - Акцент4 6" xfId="16219"/>
    <cellStyle name="40% - Акцент4 6 2" xfId="16220"/>
    <cellStyle name="40% - Акцент4 6 2 2" xfId="16221"/>
    <cellStyle name="40% - Акцент4 6 2 2 2" xfId="16222"/>
    <cellStyle name="40% - Акцент4 6 2 2 2 2" xfId="16223"/>
    <cellStyle name="40% - Акцент4 6 2 2 3" xfId="16224"/>
    <cellStyle name="40% - Акцент4 6 2 3" xfId="16225"/>
    <cellStyle name="40% - Акцент4 6 2 3 2" xfId="16226"/>
    <cellStyle name="40% - Акцент4 6 2 3 2 2" xfId="16227"/>
    <cellStyle name="40% - Акцент4 6 2 3 3" xfId="16228"/>
    <cellStyle name="40% - Акцент4 6 2 4" xfId="16229"/>
    <cellStyle name="40% - Акцент4 6 2 4 2" xfId="16230"/>
    <cellStyle name="40% - Акцент4 6 2 5" xfId="16231"/>
    <cellStyle name="40% - Акцент4 6 3" xfId="16232"/>
    <cellStyle name="40% - Акцент4 6 3 2" xfId="16233"/>
    <cellStyle name="40% - Акцент4 6 3 2 2" xfId="16234"/>
    <cellStyle name="40% - Акцент4 6 3 2 2 2" xfId="16235"/>
    <cellStyle name="40% - Акцент4 6 3 2 3" xfId="16236"/>
    <cellStyle name="40% - Акцент4 6 3 3" xfId="16237"/>
    <cellStyle name="40% - Акцент4 6 3 3 2" xfId="16238"/>
    <cellStyle name="40% - Акцент4 6 3 3 2 2" xfId="16239"/>
    <cellStyle name="40% - Акцент4 6 3 3 3" xfId="16240"/>
    <cellStyle name="40% - Акцент4 6 3 4" xfId="16241"/>
    <cellStyle name="40% - Акцент4 6 3 4 2" xfId="16242"/>
    <cellStyle name="40% - Акцент4 6 3 5" xfId="16243"/>
    <cellStyle name="40% - Акцент4 6 4" xfId="16244"/>
    <cellStyle name="40% - Акцент4 6 4 2" xfId="16245"/>
    <cellStyle name="40% - Акцент4 6 4 2 2" xfId="16246"/>
    <cellStyle name="40% - Акцент4 6 4 2 2 2" xfId="16247"/>
    <cellStyle name="40% - Акцент4 6 4 2 3" xfId="16248"/>
    <cellStyle name="40% - Акцент4 6 4 3" xfId="16249"/>
    <cellStyle name="40% - Акцент4 6 4 3 2" xfId="16250"/>
    <cellStyle name="40% - Акцент4 6 4 3 2 2" xfId="16251"/>
    <cellStyle name="40% - Акцент4 6 4 3 3" xfId="16252"/>
    <cellStyle name="40% - Акцент4 6 4 4" xfId="16253"/>
    <cellStyle name="40% - Акцент4 6 4 4 2" xfId="16254"/>
    <cellStyle name="40% - Акцент4 6 4 5" xfId="16255"/>
    <cellStyle name="40% - Акцент4 6 5" xfId="16256"/>
    <cellStyle name="40% - Акцент4 6 5 2" xfId="16257"/>
    <cellStyle name="40% - Акцент4 6 5 2 2" xfId="16258"/>
    <cellStyle name="40% - Акцент4 6 5 2 2 2" xfId="16259"/>
    <cellStyle name="40% - Акцент4 6 5 2 3" xfId="16260"/>
    <cellStyle name="40% - Акцент4 6 5 3" xfId="16261"/>
    <cellStyle name="40% - Акцент4 6 5 3 2" xfId="16262"/>
    <cellStyle name="40% - Акцент4 6 5 3 2 2" xfId="16263"/>
    <cellStyle name="40% - Акцент4 6 5 3 3" xfId="16264"/>
    <cellStyle name="40% - Акцент4 6 5 4" xfId="16265"/>
    <cellStyle name="40% - Акцент4 6 5 4 2" xfId="16266"/>
    <cellStyle name="40% - Акцент4 6 5 5" xfId="16267"/>
    <cellStyle name="40% - Акцент4 6 6" xfId="16268"/>
    <cellStyle name="40% - Акцент4 6 6 2" xfId="16269"/>
    <cellStyle name="40% - Акцент4 6 6 2 2" xfId="16270"/>
    <cellStyle name="40% - Акцент4 6 6 3" xfId="16271"/>
    <cellStyle name="40% - Акцент4 6 7" xfId="16272"/>
    <cellStyle name="40% - Акцент4 6 7 2" xfId="16273"/>
    <cellStyle name="40% - Акцент4 6 7 2 2" xfId="16274"/>
    <cellStyle name="40% - Акцент4 6 7 3" xfId="16275"/>
    <cellStyle name="40% - Акцент4 6 8" xfId="16276"/>
    <cellStyle name="40% - Акцент4 6 8 2" xfId="16277"/>
    <cellStyle name="40% - Акцент4 6 9" xfId="16278"/>
    <cellStyle name="40% - Акцент4 60" xfId="16279"/>
    <cellStyle name="40% - Акцент4 60 2" xfId="16280"/>
    <cellStyle name="40% - Акцент4 60 2 2" xfId="16281"/>
    <cellStyle name="40% - Акцент4 60 2 2 2" xfId="16282"/>
    <cellStyle name="40% - Акцент4 60 2 3" xfId="16283"/>
    <cellStyle name="40% - Акцент4 60 3" xfId="16284"/>
    <cellStyle name="40% - Акцент4 60 3 2" xfId="16285"/>
    <cellStyle name="40% - Акцент4 60 3 2 2" xfId="16286"/>
    <cellStyle name="40% - Акцент4 60 3 3" xfId="16287"/>
    <cellStyle name="40% - Акцент4 60 4" xfId="16288"/>
    <cellStyle name="40% - Акцент4 60 4 2" xfId="16289"/>
    <cellStyle name="40% - Акцент4 60 5" xfId="16290"/>
    <cellStyle name="40% - Акцент4 61" xfId="16291"/>
    <cellStyle name="40% - Акцент4 61 2" xfId="16292"/>
    <cellStyle name="40% - Акцент4 61 2 2" xfId="16293"/>
    <cellStyle name="40% - Акцент4 61 2 2 2" xfId="16294"/>
    <cellStyle name="40% - Акцент4 61 2 3" xfId="16295"/>
    <cellStyle name="40% - Акцент4 61 3" xfId="16296"/>
    <cellStyle name="40% - Акцент4 61 3 2" xfId="16297"/>
    <cellStyle name="40% - Акцент4 61 3 2 2" xfId="16298"/>
    <cellStyle name="40% - Акцент4 61 3 3" xfId="16299"/>
    <cellStyle name="40% - Акцент4 61 4" xfId="16300"/>
    <cellStyle name="40% - Акцент4 61 4 2" xfId="16301"/>
    <cellStyle name="40% - Акцент4 61 5" xfId="16302"/>
    <cellStyle name="40% - Акцент4 62" xfId="16303"/>
    <cellStyle name="40% - Акцент4 62 2" xfId="16304"/>
    <cellStyle name="40% - Акцент4 62 2 2" xfId="16305"/>
    <cellStyle name="40% - Акцент4 62 2 2 2" xfId="16306"/>
    <cellStyle name="40% - Акцент4 62 2 3" xfId="16307"/>
    <cellStyle name="40% - Акцент4 62 3" xfId="16308"/>
    <cellStyle name="40% - Акцент4 62 3 2" xfId="16309"/>
    <cellStyle name="40% - Акцент4 62 3 2 2" xfId="16310"/>
    <cellStyle name="40% - Акцент4 62 3 3" xfId="16311"/>
    <cellStyle name="40% - Акцент4 62 4" xfId="16312"/>
    <cellStyle name="40% - Акцент4 62 4 2" xfId="16313"/>
    <cellStyle name="40% - Акцент4 62 5" xfId="16314"/>
    <cellStyle name="40% - Акцент4 63" xfId="16315"/>
    <cellStyle name="40% - Акцент4 63 2" xfId="16316"/>
    <cellStyle name="40% - Акцент4 63 2 2" xfId="16317"/>
    <cellStyle name="40% - Акцент4 63 2 2 2" xfId="16318"/>
    <cellStyle name="40% - Акцент4 63 2 3" xfId="16319"/>
    <cellStyle name="40% - Акцент4 63 3" xfId="16320"/>
    <cellStyle name="40% - Акцент4 63 3 2" xfId="16321"/>
    <cellStyle name="40% - Акцент4 63 3 2 2" xfId="16322"/>
    <cellStyle name="40% - Акцент4 63 3 3" xfId="16323"/>
    <cellStyle name="40% - Акцент4 63 4" xfId="16324"/>
    <cellStyle name="40% - Акцент4 63 4 2" xfId="16325"/>
    <cellStyle name="40% - Акцент4 63 5" xfId="16326"/>
    <cellStyle name="40% - Акцент4 64" xfId="16327"/>
    <cellStyle name="40% - Акцент4 64 2" xfId="16328"/>
    <cellStyle name="40% - Акцент4 64 2 2" xfId="16329"/>
    <cellStyle name="40% - Акцент4 64 2 2 2" xfId="16330"/>
    <cellStyle name="40% - Акцент4 64 2 3" xfId="16331"/>
    <cellStyle name="40% - Акцент4 64 3" xfId="16332"/>
    <cellStyle name="40% - Акцент4 64 3 2" xfId="16333"/>
    <cellStyle name="40% - Акцент4 64 3 2 2" xfId="16334"/>
    <cellStyle name="40% - Акцент4 64 3 3" xfId="16335"/>
    <cellStyle name="40% - Акцент4 64 4" xfId="16336"/>
    <cellStyle name="40% - Акцент4 64 4 2" xfId="16337"/>
    <cellStyle name="40% - Акцент4 64 5" xfId="16338"/>
    <cellStyle name="40% - Акцент4 65" xfId="16339"/>
    <cellStyle name="40% - Акцент4 65 2" xfId="16340"/>
    <cellStyle name="40% - Акцент4 65 2 2" xfId="16341"/>
    <cellStyle name="40% - Акцент4 65 2 2 2" xfId="16342"/>
    <cellStyle name="40% - Акцент4 65 2 3" xfId="16343"/>
    <cellStyle name="40% - Акцент4 65 3" xfId="16344"/>
    <cellStyle name="40% - Акцент4 65 3 2" xfId="16345"/>
    <cellStyle name="40% - Акцент4 65 3 2 2" xfId="16346"/>
    <cellStyle name="40% - Акцент4 65 3 3" xfId="16347"/>
    <cellStyle name="40% - Акцент4 65 4" xfId="16348"/>
    <cellStyle name="40% - Акцент4 65 4 2" xfId="16349"/>
    <cellStyle name="40% - Акцент4 65 5" xfId="16350"/>
    <cellStyle name="40% - Акцент4 66" xfId="16351"/>
    <cellStyle name="40% - Акцент4 66 2" xfId="16352"/>
    <cellStyle name="40% - Акцент4 66 2 2" xfId="16353"/>
    <cellStyle name="40% - Акцент4 66 2 2 2" xfId="16354"/>
    <cellStyle name="40% - Акцент4 66 2 3" xfId="16355"/>
    <cellStyle name="40% - Акцент4 66 3" xfId="16356"/>
    <cellStyle name="40% - Акцент4 66 3 2" xfId="16357"/>
    <cellStyle name="40% - Акцент4 66 3 2 2" xfId="16358"/>
    <cellStyle name="40% - Акцент4 66 3 3" xfId="16359"/>
    <cellStyle name="40% - Акцент4 66 4" xfId="16360"/>
    <cellStyle name="40% - Акцент4 66 4 2" xfId="16361"/>
    <cellStyle name="40% - Акцент4 66 5" xfId="16362"/>
    <cellStyle name="40% - Акцент4 67" xfId="16363"/>
    <cellStyle name="40% - Акцент4 67 2" xfId="16364"/>
    <cellStyle name="40% - Акцент4 67 2 2" xfId="16365"/>
    <cellStyle name="40% - Акцент4 67 2 2 2" xfId="16366"/>
    <cellStyle name="40% - Акцент4 67 2 3" xfId="16367"/>
    <cellStyle name="40% - Акцент4 67 3" xfId="16368"/>
    <cellStyle name="40% - Акцент4 67 3 2" xfId="16369"/>
    <cellStyle name="40% - Акцент4 67 3 2 2" xfId="16370"/>
    <cellStyle name="40% - Акцент4 67 3 3" xfId="16371"/>
    <cellStyle name="40% - Акцент4 67 4" xfId="16372"/>
    <cellStyle name="40% - Акцент4 67 4 2" xfId="16373"/>
    <cellStyle name="40% - Акцент4 67 5" xfId="16374"/>
    <cellStyle name="40% - Акцент4 68" xfId="16375"/>
    <cellStyle name="40% - Акцент4 68 2" xfId="16376"/>
    <cellStyle name="40% - Акцент4 68 2 2" xfId="16377"/>
    <cellStyle name="40% - Акцент4 68 2 2 2" xfId="16378"/>
    <cellStyle name="40% - Акцент4 68 2 3" xfId="16379"/>
    <cellStyle name="40% - Акцент4 68 3" xfId="16380"/>
    <cellStyle name="40% - Акцент4 68 3 2" xfId="16381"/>
    <cellStyle name="40% - Акцент4 68 3 2 2" xfId="16382"/>
    <cellStyle name="40% - Акцент4 68 3 3" xfId="16383"/>
    <cellStyle name="40% - Акцент4 68 4" xfId="16384"/>
    <cellStyle name="40% - Акцент4 68 4 2" xfId="16385"/>
    <cellStyle name="40% - Акцент4 68 5" xfId="16386"/>
    <cellStyle name="40% - Акцент4 69" xfId="16387"/>
    <cellStyle name="40% - Акцент4 69 2" xfId="16388"/>
    <cellStyle name="40% - Акцент4 69 2 2" xfId="16389"/>
    <cellStyle name="40% - Акцент4 69 2 2 2" xfId="16390"/>
    <cellStyle name="40% - Акцент4 69 2 3" xfId="16391"/>
    <cellStyle name="40% - Акцент4 69 3" xfId="16392"/>
    <cellStyle name="40% - Акцент4 69 3 2" xfId="16393"/>
    <cellStyle name="40% - Акцент4 69 3 2 2" xfId="16394"/>
    <cellStyle name="40% - Акцент4 69 3 3" xfId="16395"/>
    <cellStyle name="40% - Акцент4 69 4" xfId="16396"/>
    <cellStyle name="40% - Акцент4 69 4 2" xfId="16397"/>
    <cellStyle name="40% - Акцент4 69 5" xfId="16398"/>
    <cellStyle name="40% - Акцент4 7" xfId="16399"/>
    <cellStyle name="40% - Акцент4 7 2" xfId="16400"/>
    <cellStyle name="40% - Акцент4 7 2 2" xfId="16401"/>
    <cellStyle name="40% - Акцент4 7 2 2 2" xfId="16402"/>
    <cellStyle name="40% - Акцент4 7 2 2 2 2" xfId="16403"/>
    <cellStyle name="40% - Акцент4 7 2 2 3" xfId="16404"/>
    <cellStyle name="40% - Акцент4 7 2 3" xfId="16405"/>
    <cellStyle name="40% - Акцент4 7 2 3 2" xfId="16406"/>
    <cellStyle name="40% - Акцент4 7 2 3 2 2" xfId="16407"/>
    <cellStyle name="40% - Акцент4 7 2 3 3" xfId="16408"/>
    <cellStyle name="40% - Акцент4 7 2 4" xfId="16409"/>
    <cellStyle name="40% - Акцент4 7 2 4 2" xfId="16410"/>
    <cellStyle name="40% - Акцент4 7 2 5" xfId="16411"/>
    <cellStyle name="40% - Акцент4 7 3" xfId="16412"/>
    <cellStyle name="40% - Акцент4 7 3 2" xfId="16413"/>
    <cellStyle name="40% - Акцент4 7 3 2 2" xfId="16414"/>
    <cellStyle name="40% - Акцент4 7 3 2 2 2" xfId="16415"/>
    <cellStyle name="40% - Акцент4 7 3 2 3" xfId="16416"/>
    <cellStyle name="40% - Акцент4 7 3 3" xfId="16417"/>
    <cellStyle name="40% - Акцент4 7 3 3 2" xfId="16418"/>
    <cellStyle name="40% - Акцент4 7 3 3 2 2" xfId="16419"/>
    <cellStyle name="40% - Акцент4 7 3 3 3" xfId="16420"/>
    <cellStyle name="40% - Акцент4 7 3 4" xfId="16421"/>
    <cellStyle name="40% - Акцент4 7 3 4 2" xfId="16422"/>
    <cellStyle name="40% - Акцент4 7 3 5" xfId="16423"/>
    <cellStyle name="40% - Акцент4 7 4" xfId="16424"/>
    <cellStyle name="40% - Акцент4 7 4 2" xfId="16425"/>
    <cellStyle name="40% - Акцент4 7 4 2 2" xfId="16426"/>
    <cellStyle name="40% - Акцент4 7 4 2 2 2" xfId="16427"/>
    <cellStyle name="40% - Акцент4 7 4 2 3" xfId="16428"/>
    <cellStyle name="40% - Акцент4 7 4 3" xfId="16429"/>
    <cellStyle name="40% - Акцент4 7 4 3 2" xfId="16430"/>
    <cellStyle name="40% - Акцент4 7 4 3 2 2" xfId="16431"/>
    <cellStyle name="40% - Акцент4 7 4 3 3" xfId="16432"/>
    <cellStyle name="40% - Акцент4 7 4 4" xfId="16433"/>
    <cellStyle name="40% - Акцент4 7 4 4 2" xfId="16434"/>
    <cellStyle name="40% - Акцент4 7 4 5" xfId="16435"/>
    <cellStyle name="40% - Акцент4 7 5" xfId="16436"/>
    <cellStyle name="40% - Акцент4 7 5 2" xfId="16437"/>
    <cellStyle name="40% - Акцент4 7 5 2 2" xfId="16438"/>
    <cellStyle name="40% - Акцент4 7 5 2 2 2" xfId="16439"/>
    <cellStyle name="40% - Акцент4 7 5 2 3" xfId="16440"/>
    <cellStyle name="40% - Акцент4 7 5 3" xfId="16441"/>
    <cellStyle name="40% - Акцент4 7 5 3 2" xfId="16442"/>
    <cellStyle name="40% - Акцент4 7 5 3 2 2" xfId="16443"/>
    <cellStyle name="40% - Акцент4 7 5 3 3" xfId="16444"/>
    <cellStyle name="40% - Акцент4 7 5 4" xfId="16445"/>
    <cellStyle name="40% - Акцент4 7 5 4 2" xfId="16446"/>
    <cellStyle name="40% - Акцент4 7 5 5" xfId="16447"/>
    <cellStyle name="40% - Акцент4 7 6" xfId="16448"/>
    <cellStyle name="40% - Акцент4 7 6 2" xfId="16449"/>
    <cellStyle name="40% - Акцент4 7 6 2 2" xfId="16450"/>
    <cellStyle name="40% - Акцент4 7 6 3" xfId="16451"/>
    <cellStyle name="40% - Акцент4 7 7" xfId="16452"/>
    <cellStyle name="40% - Акцент4 7 7 2" xfId="16453"/>
    <cellStyle name="40% - Акцент4 7 7 2 2" xfId="16454"/>
    <cellStyle name="40% - Акцент4 7 7 3" xfId="16455"/>
    <cellStyle name="40% - Акцент4 7 8" xfId="16456"/>
    <cellStyle name="40% - Акцент4 7 8 2" xfId="16457"/>
    <cellStyle name="40% - Акцент4 7 9" xfId="16458"/>
    <cellStyle name="40% - Акцент4 70" xfId="16459"/>
    <cellStyle name="40% - Акцент4 70 2" xfId="16460"/>
    <cellStyle name="40% - Акцент4 70 2 2" xfId="16461"/>
    <cellStyle name="40% - Акцент4 70 2 2 2" xfId="16462"/>
    <cellStyle name="40% - Акцент4 70 2 3" xfId="16463"/>
    <cellStyle name="40% - Акцент4 70 3" xfId="16464"/>
    <cellStyle name="40% - Акцент4 70 3 2" xfId="16465"/>
    <cellStyle name="40% - Акцент4 70 3 2 2" xfId="16466"/>
    <cellStyle name="40% - Акцент4 70 3 3" xfId="16467"/>
    <cellStyle name="40% - Акцент4 70 4" xfId="16468"/>
    <cellStyle name="40% - Акцент4 70 4 2" xfId="16469"/>
    <cellStyle name="40% - Акцент4 70 5" xfId="16470"/>
    <cellStyle name="40% - Акцент4 71" xfId="16471"/>
    <cellStyle name="40% - Акцент4 71 2" xfId="16472"/>
    <cellStyle name="40% - Акцент4 71 2 2" xfId="16473"/>
    <cellStyle name="40% - Акцент4 71 2 2 2" xfId="16474"/>
    <cellStyle name="40% - Акцент4 71 2 3" xfId="16475"/>
    <cellStyle name="40% - Акцент4 71 3" xfId="16476"/>
    <cellStyle name="40% - Акцент4 71 3 2" xfId="16477"/>
    <cellStyle name="40% - Акцент4 71 3 2 2" xfId="16478"/>
    <cellStyle name="40% - Акцент4 71 3 3" xfId="16479"/>
    <cellStyle name="40% - Акцент4 71 4" xfId="16480"/>
    <cellStyle name="40% - Акцент4 71 4 2" xfId="16481"/>
    <cellStyle name="40% - Акцент4 71 5" xfId="16482"/>
    <cellStyle name="40% - Акцент4 72" xfId="16483"/>
    <cellStyle name="40% - Акцент4 72 2" xfId="16484"/>
    <cellStyle name="40% - Акцент4 72 2 2" xfId="16485"/>
    <cellStyle name="40% - Акцент4 72 2 2 2" xfId="16486"/>
    <cellStyle name="40% - Акцент4 72 2 3" xfId="16487"/>
    <cellStyle name="40% - Акцент4 72 3" xfId="16488"/>
    <cellStyle name="40% - Акцент4 72 3 2" xfId="16489"/>
    <cellStyle name="40% - Акцент4 72 3 2 2" xfId="16490"/>
    <cellStyle name="40% - Акцент4 72 3 3" xfId="16491"/>
    <cellStyle name="40% - Акцент4 72 4" xfId="16492"/>
    <cellStyle name="40% - Акцент4 72 4 2" xfId="16493"/>
    <cellStyle name="40% - Акцент4 72 5" xfId="16494"/>
    <cellStyle name="40% - Акцент4 73" xfId="16495"/>
    <cellStyle name="40% - Акцент4 73 2" xfId="16496"/>
    <cellStyle name="40% - Акцент4 73 2 2" xfId="16497"/>
    <cellStyle name="40% - Акцент4 73 2 2 2" xfId="16498"/>
    <cellStyle name="40% - Акцент4 73 2 3" xfId="16499"/>
    <cellStyle name="40% - Акцент4 73 3" xfId="16500"/>
    <cellStyle name="40% - Акцент4 73 3 2" xfId="16501"/>
    <cellStyle name="40% - Акцент4 73 3 2 2" xfId="16502"/>
    <cellStyle name="40% - Акцент4 73 3 3" xfId="16503"/>
    <cellStyle name="40% - Акцент4 73 4" xfId="16504"/>
    <cellStyle name="40% - Акцент4 73 4 2" xfId="16505"/>
    <cellStyle name="40% - Акцент4 73 5" xfId="16506"/>
    <cellStyle name="40% - Акцент4 74" xfId="16507"/>
    <cellStyle name="40% - Акцент4 74 2" xfId="16508"/>
    <cellStyle name="40% - Акцент4 74 2 2" xfId="16509"/>
    <cellStyle name="40% - Акцент4 74 2 2 2" xfId="16510"/>
    <cellStyle name="40% - Акцент4 74 2 3" xfId="16511"/>
    <cellStyle name="40% - Акцент4 74 3" xfId="16512"/>
    <cellStyle name="40% - Акцент4 74 3 2" xfId="16513"/>
    <cellStyle name="40% - Акцент4 74 3 2 2" xfId="16514"/>
    <cellStyle name="40% - Акцент4 74 3 3" xfId="16515"/>
    <cellStyle name="40% - Акцент4 74 4" xfId="16516"/>
    <cellStyle name="40% - Акцент4 74 4 2" xfId="16517"/>
    <cellStyle name="40% - Акцент4 74 5" xfId="16518"/>
    <cellStyle name="40% - Акцент4 75" xfId="16519"/>
    <cellStyle name="40% - Акцент4 75 2" xfId="16520"/>
    <cellStyle name="40% - Акцент4 75 2 2" xfId="16521"/>
    <cellStyle name="40% - Акцент4 75 2 2 2" xfId="16522"/>
    <cellStyle name="40% - Акцент4 75 2 3" xfId="16523"/>
    <cellStyle name="40% - Акцент4 75 3" xfId="16524"/>
    <cellStyle name="40% - Акцент4 75 3 2" xfId="16525"/>
    <cellStyle name="40% - Акцент4 75 3 2 2" xfId="16526"/>
    <cellStyle name="40% - Акцент4 75 3 3" xfId="16527"/>
    <cellStyle name="40% - Акцент4 75 4" xfId="16528"/>
    <cellStyle name="40% - Акцент4 75 4 2" xfId="16529"/>
    <cellStyle name="40% - Акцент4 75 5" xfId="16530"/>
    <cellStyle name="40% - Акцент4 76" xfId="16531"/>
    <cellStyle name="40% - Акцент4 76 2" xfId="16532"/>
    <cellStyle name="40% - Акцент4 76 2 2" xfId="16533"/>
    <cellStyle name="40% - Акцент4 76 2 2 2" xfId="16534"/>
    <cellStyle name="40% - Акцент4 76 2 3" xfId="16535"/>
    <cellStyle name="40% - Акцент4 76 3" xfId="16536"/>
    <cellStyle name="40% - Акцент4 76 3 2" xfId="16537"/>
    <cellStyle name="40% - Акцент4 76 3 2 2" xfId="16538"/>
    <cellStyle name="40% - Акцент4 76 3 3" xfId="16539"/>
    <cellStyle name="40% - Акцент4 76 4" xfId="16540"/>
    <cellStyle name="40% - Акцент4 76 4 2" xfId="16541"/>
    <cellStyle name="40% - Акцент4 76 5" xfId="16542"/>
    <cellStyle name="40% - Акцент4 77" xfId="16543"/>
    <cellStyle name="40% - Акцент4 77 2" xfId="16544"/>
    <cellStyle name="40% - Акцент4 77 2 2" xfId="16545"/>
    <cellStyle name="40% - Акцент4 77 2 2 2" xfId="16546"/>
    <cellStyle name="40% - Акцент4 77 2 3" xfId="16547"/>
    <cellStyle name="40% - Акцент4 77 3" xfId="16548"/>
    <cellStyle name="40% - Акцент4 77 3 2" xfId="16549"/>
    <cellStyle name="40% - Акцент4 77 3 2 2" xfId="16550"/>
    <cellStyle name="40% - Акцент4 77 3 3" xfId="16551"/>
    <cellStyle name="40% - Акцент4 77 4" xfId="16552"/>
    <cellStyle name="40% - Акцент4 77 4 2" xfId="16553"/>
    <cellStyle name="40% - Акцент4 77 5" xfId="16554"/>
    <cellStyle name="40% - Акцент4 78" xfId="16555"/>
    <cellStyle name="40% - Акцент4 78 2" xfId="16556"/>
    <cellStyle name="40% - Акцент4 78 2 2" xfId="16557"/>
    <cellStyle name="40% - Акцент4 78 2 2 2" xfId="16558"/>
    <cellStyle name="40% - Акцент4 78 2 3" xfId="16559"/>
    <cellStyle name="40% - Акцент4 78 3" xfId="16560"/>
    <cellStyle name="40% - Акцент4 78 3 2" xfId="16561"/>
    <cellStyle name="40% - Акцент4 78 3 2 2" xfId="16562"/>
    <cellStyle name="40% - Акцент4 78 3 3" xfId="16563"/>
    <cellStyle name="40% - Акцент4 78 4" xfId="16564"/>
    <cellStyle name="40% - Акцент4 78 4 2" xfId="16565"/>
    <cellStyle name="40% - Акцент4 78 5" xfId="16566"/>
    <cellStyle name="40% - Акцент4 79" xfId="16567"/>
    <cellStyle name="40% - Акцент4 79 2" xfId="16568"/>
    <cellStyle name="40% - Акцент4 79 2 2" xfId="16569"/>
    <cellStyle name="40% - Акцент4 79 2 2 2" xfId="16570"/>
    <cellStyle name="40% - Акцент4 79 2 3" xfId="16571"/>
    <cellStyle name="40% - Акцент4 79 3" xfId="16572"/>
    <cellStyle name="40% - Акцент4 79 3 2" xfId="16573"/>
    <cellStyle name="40% - Акцент4 79 3 2 2" xfId="16574"/>
    <cellStyle name="40% - Акцент4 79 3 3" xfId="16575"/>
    <cellStyle name="40% - Акцент4 79 4" xfId="16576"/>
    <cellStyle name="40% - Акцент4 79 4 2" xfId="16577"/>
    <cellStyle name="40% - Акцент4 79 5" xfId="16578"/>
    <cellStyle name="40% - Акцент4 8" xfId="16579"/>
    <cellStyle name="40% - Акцент4 8 2" xfId="16580"/>
    <cellStyle name="40% - Акцент4 8 2 2" xfId="16581"/>
    <cellStyle name="40% - Акцент4 8 2 2 2" xfId="16582"/>
    <cellStyle name="40% - Акцент4 8 2 2 2 2" xfId="16583"/>
    <cellStyle name="40% - Акцент4 8 2 2 3" xfId="16584"/>
    <cellStyle name="40% - Акцент4 8 2 3" xfId="16585"/>
    <cellStyle name="40% - Акцент4 8 2 3 2" xfId="16586"/>
    <cellStyle name="40% - Акцент4 8 2 3 2 2" xfId="16587"/>
    <cellStyle name="40% - Акцент4 8 2 3 3" xfId="16588"/>
    <cellStyle name="40% - Акцент4 8 2 4" xfId="16589"/>
    <cellStyle name="40% - Акцент4 8 2 4 2" xfId="16590"/>
    <cellStyle name="40% - Акцент4 8 2 5" xfId="16591"/>
    <cellStyle name="40% - Акцент4 8 3" xfId="16592"/>
    <cellStyle name="40% - Акцент4 8 3 2" xfId="16593"/>
    <cellStyle name="40% - Акцент4 8 3 2 2" xfId="16594"/>
    <cellStyle name="40% - Акцент4 8 3 2 2 2" xfId="16595"/>
    <cellStyle name="40% - Акцент4 8 3 2 3" xfId="16596"/>
    <cellStyle name="40% - Акцент4 8 3 3" xfId="16597"/>
    <cellStyle name="40% - Акцент4 8 3 3 2" xfId="16598"/>
    <cellStyle name="40% - Акцент4 8 3 3 2 2" xfId="16599"/>
    <cellStyle name="40% - Акцент4 8 3 3 3" xfId="16600"/>
    <cellStyle name="40% - Акцент4 8 3 4" xfId="16601"/>
    <cellStyle name="40% - Акцент4 8 3 4 2" xfId="16602"/>
    <cellStyle name="40% - Акцент4 8 3 5" xfId="16603"/>
    <cellStyle name="40% - Акцент4 8 4" xfId="16604"/>
    <cellStyle name="40% - Акцент4 8 4 2" xfId="16605"/>
    <cellStyle name="40% - Акцент4 8 4 2 2" xfId="16606"/>
    <cellStyle name="40% - Акцент4 8 4 2 2 2" xfId="16607"/>
    <cellStyle name="40% - Акцент4 8 4 2 3" xfId="16608"/>
    <cellStyle name="40% - Акцент4 8 4 3" xfId="16609"/>
    <cellStyle name="40% - Акцент4 8 4 3 2" xfId="16610"/>
    <cellStyle name="40% - Акцент4 8 4 3 2 2" xfId="16611"/>
    <cellStyle name="40% - Акцент4 8 4 3 3" xfId="16612"/>
    <cellStyle name="40% - Акцент4 8 4 4" xfId="16613"/>
    <cellStyle name="40% - Акцент4 8 4 4 2" xfId="16614"/>
    <cellStyle name="40% - Акцент4 8 4 5" xfId="16615"/>
    <cellStyle name="40% - Акцент4 8 5" xfId="16616"/>
    <cellStyle name="40% - Акцент4 8 5 2" xfId="16617"/>
    <cellStyle name="40% - Акцент4 8 5 2 2" xfId="16618"/>
    <cellStyle name="40% - Акцент4 8 5 2 2 2" xfId="16619"/>
    <cellStyle name="40% - Акцент4 8 5 2 3" xfId="16620"/>
    <cellStyle name="40% - Акцент4 8 5 3" xfId="16621"/>
    <cellStyle name="40% - Акцент4 8 5 3 2" xfId="16622"/>
    <cellStyle name="40% - Акцент4 8 5 3 2 2" xfId="16623"/>
    <cellStyle name="40% - Акцент4 8 5 3 3" xfId="16624"/>
    <cellStyle name="40% - Акцент4 8 5 4" xfId="16625"/>
    <cellStyle name="40% - Акцент4 8 5 4 2" xfId="16626"/>
    <cellStyle name="40% - Акцент4 8 5 5" xfId="16627"/>
    <cellStyle name="40% - Акцент4 8 6" xfId="16628"/>
    <cellStyle name="40% - Акцент4 8 6 2" xfId="16629"/>
    <cellStyle name="40% - Акцент4 8 6 2 2" xfId="16630"/>
    <cellStyle name="40% - Акцент4 8 6 3" xfId="16631"/>
    <cellStyle name="40% - Акцент4 8 7" xfId="16632"/>
    <cellStyle name="40% - Акцент4 8 7 2" xfId="16633"/>
    <cellStyle name="40% - Акцент4 8 7 2 2" xfId="16634"/>
    <cellStyle name="40% - Акцент4 8 7 3" xfId="16635"/>
    <cellStyle name="40% - Акцент4 8 8" xfId="16636"/>
    <cellStyle name="40% - Акцент4 8 8 2" xfId="16637"/>
    <cellStyle name="40% - Акцент4 8 9" xfId="16638"/>
    <cellStyle name="40% - Акцент4 80" xfId="16639"/>
    <cellStyle name="40% - Акцент4 80 2" xfId="16640"/>
    <cellStyle name="40% - Акцент4 80 2 2" xfId="16641"/>
    <cellStyle name="40% - Акцент4 80 2 2 2" xfId="16642"/>
    <cellStyle name="40% - Акцент4 80 2 3" xfId="16643"/>
    <cellStyle name="40% - Акцент4 80 3" xfId="16644"/>
    <cellStyle name="40% - Акцент4 80 3 2" xfId="16645"/>
    <cellStyle name="40% - Акцент4 80 3 2 2" xfId="16646"/>
    <cellStyle name="40% - Акцент4 80 3 3" xfId="16647"/>
    <cellStyle name="40% - Акцент4 80 4" xfId="16648"/>
    <cellStyle name="40% - Акцент4 80 4 2" xfId="16649"/>
    <cellStyle name="40% - Акцент4 80 5" xfId="16650"/>
    <cellStyle name="40% - Акцент4 81" xfId="16651"/>
    <cellStyle name="40% - Акцент4 81 2" xfId="16652"/>
    <cellStyle name="40% - Акцент4 81 2 2" xfId="16653"/>
    <cellStyle name="40% - Акцент4 81 2 2 2" xfId="16654"/>
    <cellStyle name="40% - Акцент4 81 2 3" xfId="16655"/>
    <cellStyle name="40% - Акцент4 81 3" xfId="16656"/>
    <cellStyle name="40% - Акцент4 81 3 2" xfId="16657"/>
    <cellStyle name="40% - Акцент4 81 3 2 2" xfId="16658"/>
    <cellStyle name="40% - Акцент4 81 3 3" xfId="16659"/>
    <cellStyle name="40% - Акцент4 81 4" xfId="16660"/>
    <cellStyle name="40% - Акцент4 81 4 2" xfId="16661"/>
    <cellStyle name="40% - Акцент4 81 5" xfId="16662"/>
    <cellStyle name="40% - Акцент4 82" xfId="16663"/>
    <cellStyle name="40% - Акцент4 82 2" xfId="16664"/>
    <cellStyle name="40% - Акцент4 82 2 2" xfId="16665"/>
    <cellStyle name="40% - Акцент4 82 2 2 2" xfId="16666"/>
    <cellStyle name="40% - Акцент4 82 2 3" xfId="16667"/>
    <cellStyle name="40% - Акцент4 82 3" xfId="16668"/>
    <cellStyle name="40% - Акцент4 82 3 2" xfId="16669"/>
    <cellStyle name="40% - Акцент4 82 3 2 2" xfId="16670"/>
    <cellStyle name="40% - Акцент4 82 3 3" xfId="16671"/>
    <cellStyle name="40% - Акцент4 82 4" xfId="16672"/>
    <cellStyle name="40% - Акцент4 82 4 2" xfId="16673"/>
    <cellStyle name="40% - Акцент4 82 5" xfId="16674"/>
    <cellStyle name="40% - Акцент4 83" xfId="16675"/>
    <cellStyle name="40% - Акцент4 83 2" xfId="16676"/>
    <cellStyle name="40% - Акцент4 83 2 2" xfId="16677"/>
    <cellStyle name="40% - Акцент4 83 2 2 2" xfId="16678"/>
    <cellStyle name="40% - Акцент4 83 2 3" xfId="16679"/>
    <cellStyle name="40% - Акцент4 83 3" xfId="16680"/>
    <cellStyle name="40% - Акцент4 83 3 2" xfId="16681"/>
    <cellStyle name="40% - Акцент4 83 3 2 2" xfId="16682"/>
    <cellStyle name="40% - Акцент4 83 3 3" xfId="16683"/>
    <cellStyle name="40% - Акцент4 83 4" xfId="16684"/>
    <cellStyle name="40% - Акцент4 83 4 2" xfId="16685"/>
    <cellStyle name="40% - Акцент4 83 5" xfId="16686"/>
    <cellStyle name="40% - Акцент4 84" xfId="16687"/>
    <cellStyle name="40% - Акцент4 84 2" xfId="16688"/>
    <cellStyle name="40% - Акцент4 84 2 2" xfId="16689"/>
    <cellStyle name="40% - Акцент4 84 2 2 2" xfId="16690"/>
    <cellStyle name="40% - Акцент4 84 2 3" xfId="16691"/>
    <cellStyle name="40% - Акцент4 84 3" xfId="16692"/>
    <cellStyle name="40% - Акцент4 84 3 2" xfId="16693"/>
    <cellStyle name="40% - Акцент4 84 3 2 2" xfId="16694"/>
    <cellStyle name="40% - Акцент4 84 3 3" xfId="16695"/>
    <cellStyle name="40% - Акцент4 84 4" xfId="16696"/>
    <cellStyle name="40% - Акцент4 84 4 2" xfId="16697"/>
    <cellStyle name="40% - Акцент4 84 5" xfId="16698"/>
    <cellStyle name="40% - Акцент4 85" xfId="16699"/>
    <cellStyle name="40% - Акцент4 85 2" xfId="16700"/>
    <cellStyle name="40% - Акцент4 85 2 2" xfId="16701"/>
    <cellStyle name="40% - Акцент4 85 2 2 2" xfId="16702"/>
    <cellStyle name="40% - Акцент4 85 2 3" xfId="16703"/>
    <cellStyle name="40% - Акцент4 85 3" xfId="16704"/>
    <cellStyle name="40% - Акцент4 85 3 2" xfId="16705"/>
    <cellStyle name="40% - Акцент4 85 3 2 2" xfId="16706"/>
    <cellStyle name="40% - Акцент4 85 3 3" xfId="16707"/>
    <cellStyle name="40% - Акцент4 85 4" xfId="16708"/>
    <cellStyle name="40% - Акцент4 85 4 2" xfId="16709"/>
    <cellStyle name="40% - Акцент4 85 5" xfId="16710"/>
    <cellStyle name="40% - Акцент4 86" xfId="16711"/>
    <cellStyle name="40% - Акцент4 86 2" xfId="16712"/>
    <cellStyle name="40% - Акцент4 86 2 2" xfId="16713"/>
    <cellStyle name="40% - Акцент4 86 2 2 2" xfId="16714"/>
    <cellStyle name="40% - Акцент4 86 2 3" xfId="16715"/>
    <cellStyle name="40% - Акцент4 86 3" xfId="16716"/>
    <cellStyle name="40% - Акцент4 86 3 2" xfId="16717"/>
    <cellStyle name="40% - Акцент4 86 3 2 2" xfId="16718"/>
    <cellStyle name="40% - Акцент4 86 3 3" xfId="16719"/>
    <cellStyle name="40% - Акцент4 86 4" xfId="16720"/>
    <cellStyle name="40% - Акцент4 86 4 2" xfId="16721"/>
    <cellStyle name="40% - Акцент4 86 5" xfId="16722"/>
    <cellStyle name="40% - Акцент4 87" xfId="16723"/>
    <cellStyle name="40% - Акцент4 87 2" xfId="16724"/>
    <cellStyle name="40% - Акцент4 87 2 2" xfId="16725"/>
    <cellStyle name="40% - Акцент4 87 2 2 2" xfId="16726"/>
    <cellStyle name="40% - Акцент4 87 2 3" xfId="16727"/>
    <cellStyle name="40% - Акцент4 87 3" xfId="16728"/>
    <cellStyle name="40% - Акцент4 87 3 2" xfId="16729"/>
    <cellStyle name="40% - Акцент4 87 3 2 2" xfId="16730"/>
    <cellStyle name="40% - Акцент4 87 3 3" xfId="16731"/>
    <cellStyle name="40% - Акцент4 87 4" xfId="16732"/>
    <cellStyle name="40% - Акцент4 87 4 2" xfId="16733"/>
    <cellStyle name="40% - Акцент4 87 5" xfId="16734"/>
    <cellStyle name="40% - Акцент4 88" xfId="16735"/>
    <cellStyle name="40% - Акцент4 88 2" xfId="16736"/>
    <cellStyle name="40% - Акцент4 88 2 2" xfId="16737"/>
    <cellStyle name="40% - Акцент4 88 3" xfId="16738"/>
    <cellStyle name="40% - Акцент4 89" xfId="16739"/>
    <cellStyle name="40% - Акцент4 89 2" xfId="16740"/>
    <cellStyle name="40% - Акцент4 89 2 2" xfId="16741"/>
    <cellStyle name="40% - Акцент4 89 3" xfId="16742"/>
    <cellStyle name="40% - Акцент4 9" xfId="16743"/>
    <cellStyle name="40% - Акцент4 9 2" xfId="16744"/>
    <cellStyle name="40% - Акцент4 9 2 2" xfId="16745"/>
    <cellStyle name="40% - Акцент4 9 2 2 2" xfId="16746"/>
    <cellStyle name="40% - Акцент4 9 2 2 2 2" xfId="16747"/>
    <cellStyle name="40% - Акцент4 9 2 2 3" xfId="16748"/>
    <cellStyle name="40% - Акцент4 9 2 3" xfId="16749"/>
    <cellStyle name="40% - Акцент4 9 2 3 2" xfId="16750"/>
    <cellStyle name="40% - Акцент4 9 2 3 2 2" xfId="16751"/>
    <cellStyle name="40% - Акцент4 9 2 3 3" xfId="16752"/>
    <cellStyle name="40% - Акцент4 9 2 4" xfId="16753"/>
    <cellStyle name="40% - Акцент4 9 2 4 2" xfId="16754"/>
    <cellStyle name="40% - Акцент4 9 2 5" xfId="16755"/>
    <cellStyle name="40% - Акцент4 9 3" xfId="16756"/>
    <cellStyle name="40% - Акцент4 9 3 2" xfId="16757"/>
    <cellStyle name="40% - Акцент4 9 3 2 2" xfId="16758"/>
    <cellStyle name="40% - Акцент4 9 3 2 2 2" xfId="16759"/>
    <cellStyle name="40% - Акцент4 9 3 2 3" xfId="16760"/>
    <cellStyle name="40% - Акцент4 9 3 3" xfId="16761"/>
    <cellStyle name="40% - Акцент4 9 3 3 2" xfId="16762"/>
    <cellStyle name="40% - Акцент4 9 3 3 2 2" xfId="16763"/>
    <cellStyle name="40% - Акцент4 9 3 3 3" xfId="16764"/>
    <cellStyle name="40% - Акцент4 9 3 4" xfId="16765"/>
    <cellStyle name="40% - Акцент4 9 3 4 2" xfId="16766"/>
    <cellStyle name="40% - Акцент4 9 3 5" xfId="16767"/>
    <cellStyle name="40% - Акцент4 9 4" xfId="16768"/>
    <cellStyle name="40% - Акцент4 9 4 2" xfId="16769"/>
    <cellStyle name="40% - Акцент4 9 4 2 2" xfId="16770"/>
    <cellStyle name="40% - Акцент4 9 4 2 2 2" xfId="16771"/>
    <cellStyle name="40% - Акцент4 9 4 2 3" xfId="16772"/>
    <cellStyle name="40% - Акцент4 9 4 3" xfId="16773"/>
    <cellStyle name="40% - Акцент4 9 4 3 2" xfId="16774"/>
    <cellStyle name="40% - Акцент4 9 4 3 2 2" xfId="16775"/>
    <cellStyle name="40% - Акцент4 9 4 3 3" xfId="16776"/>
    <cellStyle name="40% - Акцент4 9 4 4" xfId="16777"/>
    <cellStyle name="40% - Акцент4 9 4 4 2" xfId="16778"/>
    <cellStyle name="40% - Акцент4 9 4 5" xfId="16779"/>
    <cellStyle name="40% - Акцент4 9 5" xfId="16780"/>
    <cellStyle name="40% - Акцент4 9 5 2" xfId="16781"/>
    <cellStyle name="40% - Акцент4 9 5 2 2" xfId="16782"/>
    <cellStyle name="40% - Акцент4 9 5 2 2 2" xfId="16783"/>
    <cellStyle name="40% - Акцент4 9 5 2 3" xfId="16784"/>
    <cellStyle name="40% - Акцент4 9 5 3" xfId="16785"/>
    <cellStyle name="40% - Акцент4 9 5 3 2" xfId="16786"/>
    <cellStyle name="40% - Акцент4 9 5 3 2 2" xfId="16787"/>
    <cellStyle name="40% - Акцент4 9 5 3 3" xfId="16788"/>
    <cellStyle name="40% - Акцент4 9 5 4" xfId="16789"/>
    <cellStyle name="40% - Акцент4 9 5 4 2" xfId="16790"/>
    <cellStyle name="40% - Акцент4 9 5 5" xfId="16791"/>
    <cellStyle name="40% - Акцент4 9 6" xfId="16792"/>
    <cellStyle name="40% - Акцент4 9 6 2" xfId="16793"/>
    <cellStyle name="40% - Акцент4 9 6 2 2" xfId="16794"/>
    <cellStyle name="40% - Акцент4 9 6 3" xfId="16795"/>
    <cellStyle name="40% - Акцент4 9 7" xfId="16796"/>
    <cellStyle name="40% - Акцент4 9 7 2" xfId="16797"/>
    <cellStyle name="40% - Акцент4 9 7 2 2" xfId="16798"/>
    <cellStyle name="40% - Акцент4 9 7 3" xfId="16799"/>
    <cellStyle name="40% - Акцент4 9 8" xfId="16800"/>
    <cellStyle name="40% - Акцент4 9 8 2" xfId="16801"/>
    <cellStyle name="40% - Акцент4 9 9" xfId="16802"/>
    <cellStyle name="40% - Акцент4 90" xfId="16803"/>
    <cellStyle name="40% - Акцент4 90 2" xfId="16804"/>
    <cellStyle name="40% - Акцент4 90 2 2" xfId="16805"/>
    <cellStyle name="40% - Акцент4 90 3" xfId="16806"/>
    <cellStyle name="40% - Акцент4 91" xfId="16807"/>
    <cellStyle name="40% - Акцент4 91 2" xfId="16808"/>
    <cellStyle name="40% - Акцент4 91 2 2" xfId="16809"/>
    <cellStyle name="40% - Акцент4 91 3" xfId="16810"/>
    <cellStyle name="40% - Акцент4 92" xfId="16811"/>
    <cellStyle name="40% - Акцент4 92 2" xfId="16812"/>
    <cellStyle name="40% - Акцент4 92 2 2" xfId="16813"/>
    <cellStyle name="40% - Акцент4 92 3" xfId="16814"/>
    <cellStyle name="40% - Акцент4 93" xfId="16815"/>
    <cellStyle name="40% - Акцент4 93 2" xfId="16816"/>
    <cellStyle name="40% - Акцент4 93 2 2" xfId="16817"/>
    <cellStyle name="40% - Акцент4 93 3" xfId="16818"/>
    <cellStyle name="40% - Акцент4 94" xfId="16819"/>
    <cellStyle name="40% - Акцент4 94 2" xfId="16820"/>
    <cellStyle name="40% - Акцент4 94 2 2" xfId="16821"/>
    <cellStyle name="40% - Акцент4 94 3" xfId="16822"/>
    <cellStyle name="40% - Акцент4 95" xfId="16823"/>
    <cellStyle name="40% - Акцент4 95 2" xfId="16824"/>
    <cellStyle name="40% - Акцент4 95 2 2" xfId="16825"/>
    <cellStyle name="40% - Акцент4 95 3" xfId="16826"/>
    <cellStyle name="40% - Акцент4 96" xfId="16827"/>
    <cellStyle name="40% - Акцент4 96 2" xfId="16828"/>
    <cellStyle name="40% - Акцент4 96 2 2" xfId="16829"/>
    <cellStyle name="40% - Акцент4 96 3" xfId="16830"/>
    <cellStyle name="40% - Акцент4 97" xfId="16831"/>
    <cellStyle name="40% - Акцент4 97 2" xfId="16832"/>
    <cellStyle name="40% - Акцент4 97 2 2" xfId="16833"/>
    <cellStyle name="40% - Акцент4 97 3" xfId="16834"/>
    <cellStyle name="40% - Акцент4 98" xfId="16835"/>
    <cellStyle name="40% - Акцент4 98 2" xfId="16836"/>
    <cellStyle name="40% - Акцент4 98 2 2" xfId="16837"/>
    <cellStyle name="40% - Акцент4 98 3" xfId="16838"/>
    <cellStyle name="40% - Акцент4 99" xfId="16839"/>
    <cellStyle name="40% - Акцент4 99 2" xfId="16840"/>
    <cellStyle name="40% - Акцент4 99 2 2" xfId="16841"/>
    <cellStyle name="40% - Акцент4 99 3" xfId="16842"/>
    <cellStyle name="40% - Акцент5" xfId="16843" builtinId="47" customBuiltin="1"/>
    <cellStyle name="40% - Акцент5 10" xfId="16844"/>
    <cellStyle name="40% - Акцент5 10 2" xfId="16845"/>
    <cellStyle name="40% - Акцент5 10 2 2" xfId="16846"/>
    <cellStyle name="40% - Акцент5 10 2 2 2" xfId="16847"/>
    <cellStyle name="40% - Акцент5 10 2 3" xfId="16848"/>
    <cellStyle name="40% - Акцент5 10 3" xfId="16849"/>
    <cellStyle name="40% - Акцент5 10 3 2" xfId="16850"/>
    <cellStyle name="40% - Акцент5 10 3 2 2" xfId="16851"/>
    <cellStyle name="40% - Акцент5 10 3 3" xfId="16852"/>
    <cellStyle name="40% - Акцент5 10 4" xfId="16853"/>
    <cellStyle name="40% - Акцент5 10 4 2" xfId="16854"/>
    <cellStyle name="40% - Акцент5 10 5" xfId="16855"/>
    <cellStyle name="40% - Акцент5 100" xfId="16856"/>
    <cellStyle name="40% - Акцент5 100 2" xfId="16857"/>
    <cellStyle name="40% - Акцент5 100 2 2" xfId="16858"/>
    <cellStyle name="40% - Акцент5 100 3" xfId="16859"/>
    <cellStyle name="40% - Акцент5 101" xfId="16860"/>
    <cellStyle name="40% - Акцент5 101 2" xfId="16861"/>
    <cellStyle name="40% - Акцент5 101 2 2" xfId="16862"/>
    <cellStyle name="40% - Акцент5 101 3" xfId="16863"/>
    <cellStyle name="40% - Акцент5 102" xfId="16864"/>
    <cellStyle name="40% - Акцент5 102 2" xfId="16865"/>
    <cellStyle name="40% - Акцент5 102 2 2" xfId="16866"/>
    <cellStyle name="40% - Акцент5 102 3" xfId="16867"/>
    <cellStyle name="40% - Акцент5 103" xfId="16868"/>
    <cellStyle name="40% - Акцент5 103 2" xfId="16869"/>
    <cellStyle name="40% - Акцент5 103 2 2" xfId="16870"/>
    <cellStyle name="40% - Акцент5 103 3" xfId="16871"/>
    <cellStyle name="40% - Акцент5 104" xfId="16872"/>
    <cellStyle name="40% - Акцент5 104 2" xfId="16873"/>
    <cellStyle name="40% - Акцент5 104 2 2" xfId="16874"/>
    <cellStyle name="40% - Акцент5 104 3" xfId="16875"/>
    <cellStyle name="40% - Акцент5 105" xfId="16876"/>
    <cellStyle name="40% - Акцент5 105 2" xfId="16877"/>
    <cellStyle name="40% - Акцент5 105 2 2" xfId="16878"/>
    <cellStyle name="40% - Акцент5 105 3" xfId="16879"/>
    <cellStyle name="40% - Акцент5 106" xfId="16880"/>
    <cellStyle name="40% - Акцент5 106 2" xfId="16881"/>
    <cellStyle name="40% - Акцент5 106 2 2" xfId="16882"/>
    <cellStyle name="40% - Акцент5 106 3" xfId="16883"/>
    <cellStyle name="40% - Акцент5 107" xfId="16884"/>
    <cellStyle name="40% - Акцент5 107 2" xfId="16885"/>
    <cellStyle name="40% - Акцент5 107 2 2" xfId="16886"/>
    <cellStyle name="40% - Акцент5 107 3" xfId="16887"/>
    <cellStyle name="40% - Акцент5 108" xfId="16888"/>
    <cellStyle name="40% - Акцент5 108 2" xfId="16889"/>
    <cellStyle name="40% - Акцент5 108 2 2" xfId="16890"/>
    <cellStyle name="40% - Акцент5 108 3" xfId="16891"/>
    <cellStyle name="40% - Акцент5 109" xfId="16892"/>
    <cellStyle name="40% - Акцент5 109 2" xfId="16893"/>
    <cellStyle name="40% - Акцент5 109 2 2" xfId="16894"/>
    <cellStyle name="40% - Акцент5 109 3" xfId="16895"/>
    <cellStyle name="40% - Акцент5 11" xfId="16896"/>
    <cellStyle name="40% - Акцент5 11 2" xfId="16897"/>
    <cellStyle name="40% - Акцент5 11 2 2" xfId="16898"/>
    <cellStyle name="40% - Акцент5 11 2 2 2" xfId="16899"/>
    <cellStyle name="40% - Акцент5 11 2 3" xfId="16900"/>
    <cellStyle name="40% - Акцент5 11 3" xfId="16901"/>
    <cellStyle name="40% - Акцент5 11 3 2" xfId="16902"/>
    <cellStyle name="40% - Акцент5 11 3 2 2" xfId="16903"/>
    <cellStyle name="40% - Акцент5 11 3 3" xfId="16904"/>
    <cellStyle name="40% - Акцент5 11 4" xfId="16905"/>
    <cellStyle name="40% - Акцент5 11 4 2" xfId="16906"/>
    <cellStyle name="40% - Акцент5 11 5" xfId="16907"/>
    <cellStyle name="40% - Акцент5 110" xfId="16908"/>
    <cellStyle name="40% - Акцент5 110 2" xfId="16909"/>
    <cellStyle name="40% - Акцент5 110 2 2" xfId="16910"/>
    <cellStyle name="40% - Акцент5 110 3" xfId="16911"/>
    <cellStyle name="40% - Акцент5 111" xfId="16912"/>
    <cellStyle name="40% - Акцент5 111 2" xfId="16913"/>
    <cellStyle name="40% - Акцент5 111 2 2" xfId="16914"/>
    <cellStyle name="40% - Акцент5 111 3" xfId="16915"/>
    <cellStyle name="40% - Акцент5 112" xfId="16916"/>
    <cellStyle name="40% - Акцент5 112 2" xfId="16917"/>
    <cellStyle name="40% - Акцент5 112 2 2" xfId="16918"/>
    <cellStyle name="40% - Акцент5 112 3" xfId="16919"/>
    <cellStyle name="40% - Акцент5 113" xfId="16920"/>
    <cellStyle name="40% - Акцент5 113 2" xfId="16921"/>
    <cellStyle name="40% - Акцент5 113 2 2" xfId="16922"/>
    <cellStyle name="40% - Акцент5 113 3" xfId="16923"/>
    <cellStyle name="40% - Акцент5 114" xfId="16924"/>
    <cellStyle name="40% - Акцент5 114 2" xfId="16925"/>
    <cellStyle name="40% - Акцент5 114 2 2" xfId="16926"/>
    <cellStyle name="40% - Акцент5 114 3" xfId="16927"/>
    <cellStyle name="40% - Акцент5 115" xfId="16928"/>
    <cellStyle name="40% - Акцент5 115 2" xfId="16929"/>
    <cellStyle name="40% - Акцент5 115 2 2" xfId="16930"/>
    <cellStyle name="40% - Акцент5 115 3" xfId="16931"/>
    <cellStyle name="40% - Акцент5 116" xfId="16932"/>
    <cellStyle name="40% - Акцент5 116 2" xfId="16933"/>
    <cellStyle name="40% - Акцент5 116 2 2" xfId="16934"/>
    <cellStyle name="40% - Акцент5 116 3" xfId="16935"/>
    <cellStyle name="40% - Акцент5 117" xfId="16936"/>
    <cellStyle name="40% - Акцент5 117 2" xfId="16937"/>
    <cellStyle name="40% - Акцент5 117 2 2" xfId="16938"/>
    <cellStyle name="40% - Акцент5 117 3" xfId="16939"/>
    <cellStyle name="40% - Акцент5 118" xfId="16940"/>
    <cellStyle name="40% - Акцент5 118 2" xfId="16941"/>
    <cellStyle name="40% - Акцент5 118 2 2" xfId="16942"/>
    <cellStyle name="40% - Акцент5 118 3" xfId="16943"/>
    <cellStyle name="40% - Акцент5 119" xfId="16944"/>
    <cellStyle name="40% - Акцент5 119 2" xfId="16945"/>
    <cellStyle name="40% - Акцент5 119 2 2" xfId="16946"/>
    <cellStyle name="40% - Акцент5 119 3" xfId="16947"/>
    <cellStyle name="40% - Акцент5 12" xfId="16948"/>
    <cellStyle name="40% - Акцент5 12 2" xfId="16949"/>
    <cellStyle name="40% - Акцент5 12 2 2" xfId="16950"/>
    <cellStyle name="40% - Акцент5 12 2 2 2" xfId="16951"/>
    <cellStyle name="40% - Акцент5 12 2 3" xfId="16952"/>
    <cellStyle name="40% - Акцент5 12 3" xfId="16953"/>
    <cellStyle name="40% - Акцент5 12 3 2" xfId="16954"/>
    <cellStyle name="40% - Акцент5 12 3 2 2" xfId="16955"/>
    <cellStyle name="40% - Акцент5 12 3 3" xfId="16956"/>
    <cellStyle name="40% - Акцент5 12 4" xfId="16957"/>
    <cellStyle name="40% - Акцент5 12 4 2" xfId="16958"/>
    <cellStyle name="40% - Акцент5 12 5" xfId="16959"/>
    <cellStyle name="40% - Акцент5 120" xfId="16960"/>
    <cellStyle name="40% - Акцент5 120 2" xfId="16961"/>
    <cellStyle name="40% - Акцент5 120 2 2" xfId="16962"/>
    <cellStyle name="40% - Акцент5 120 3" xfId="16963"/>
    <cellStyle name="40% - Акцент5 121" xfId="16964"/>
    <cellStyle name="40% - Акцент5 121 2" xfId="16965"/>
    <cellStyle name="40% - Акцент5 121 2 2" xfId="16966"/>
    <cellStyle name="40% - Акцент5 121 3" xfId="16967"/>
    <cellStyle name="40% - Акцент5 122" xfId="16968"/>
    <cellStyle name="40% - Акцент5 122 2" xfId="16969"/>
    <cellStyle name="40% - Акцент5 122 2 2" xfId="16970"/>
    <cellStyle name="40% - Акцент5 122 3" xfId="16971"/>
    <cellStyle name="40% - Акцент5 123" xfId="16972"/>
    <cellStyle name="40% - Акцент5 123 2" xfId="16973"/>
    <cellStyle name="40% - Акцент5 123 2 2" xfId="16974"/>
    <cellStyle name="40% - Акцент5 123 3" xfId="16975"/>
    <cellStyle name="40% - Акцент5 124" xfId="16976"/>
    <cellStyle name="40% - Акцент5 124 2" xfId="16977"/>
    <cellStyle name="40% - Акцент5 124 2 2" xfId="16978"/>
    <cellStyle name="40% - Акцент5 124 3" xfId="16979"/>
    <cellStyle name="40% - Акцент5 125" xfId="16980"/>
    <cellStyle name="40% - Акцент5 125 2" xfId="16981"/>
    <cellStyle name="40% - Акцент5 125 2 2" xfId="16982"/>
    <cellStyle name="40% - Акцент5 125 3" xfId="16983"/>
    <cellStyle name="40% - Акцент5 126" xfId="16984"/>
    <cellStyle name="40% - Акцент5 126 2" xfId="16985"/>
    <cellStyle name="40% - Акцент5 126 2 2" xfId="16986"/>
    <cellStyle name="40% - Акцент5 126 3" xfId="16987"/>
    <cellStyle name="40% - Акцент5 127" xfId="16988"/>
    <cellStyle name="40% - Акцент5 127 2" xfId="16989"/>
    <cellStyle name="40% - Акцент5 127 2 2" xfId="16990"/>
    <cellStyle name="40% - Акцент5 127 3" xfId="16991"/>
    <cellStyle name="40% - Акцент5 128" xfId="16992"/>
    <cellStyle name="40% - Акцент5 128 2" xfId="16993"/>
    <cellStyle name="40% - Акцент5 128 2 2" xfId="16994"/>
    <cellStyle name="40% - Акцент5 128 3" xfId="16995"/>
    <cellStyle name="40% - Акцент5 129" xfId="16996"/>
    <cellStyle name="40% - Акцент5 129 2" xfId="16997"/>
    <cellStyle name="40% - Акцент5 129 2 2" xfId="16998"/>
    <cellStyle name="40% - Акцент5 129 3" xfId="16999"/>
    <cellStyle name="40% - Акцент5 13" xfId="17000"/>
    <cellStyle name="40% - Акцент5 13 2" xfId="17001"/>
    <cellStyle name="40% - Акцент5 13 2 2" xfId="17002"/>
    <cellStyle name="40% - Акцент5 13 2 2 2" xfId="17003"/>
    <cellStyle name="40% - Акцент5 13 2 3" xfId="17004"/>
    <cellStyle name="40% - Акцент5 13 3" xfId="17005"/>
    <cellStyle name="40% - Акцент5 13 3 2" xfId="17006"/>
    <cellStyle name="40% - Акцент5 13 3 2 2" xfId="17007"/>
    <cellStyle name="40% - Акцент5 13 3 3" xfId="17008"/>
    <cellStyle name="40% - Акцент5 13 4" xfId="17009"/>
    <cellStyle name="40% - Акцент5 13 4 2" xfId="17010"/>
    <cellStyle name="40% - Акцент5 13 5" xfId="17011"/>
    <cellStyle name="40% - Акцент5 130" xfId="17012"/>
    <cellStyle name="40% - Акцент5 130 2" xfId="17013"/>
    <cellStyle name="40% - Акцент5 130 2 2" xfId="17014"/>
    <cellStyle name="40% - Акцент5 130 3" xfId="17015"/>
    <cellStyle name="40% - Акцент5 131" xfId="17016"/>
    <cellStyle name="40% - Акцент5 131 2" xfId="17017"/>
    <cellStyle name="40% - Акцент5 131 2 2" xfId="17018"/>
    <cellStyle name="40% - Акцент5 131 3" xfId="17019"/>
    <cellStyle name="40% - Акцент5 132" xfId="17020"/>
    <cellStyle name="40% - Акцент5 132 2" xfId="17021"/>
    <cellStyle name="40% - Акцент5 132 2 2" xfId="17022"/>
    <cellStyle name="40% - Акцент5 132 3" xfId="17023"/>
    <cellStyle name="40% - Акцент5 133" xfId="17024"/>
    <cellStyle name="40% - Акцент5 133 2" xfId="17025"/>
    <cellStyle name="40% - Акцент5 133 2 2" xfId="17026"/>
    <cellStyle name="40% - Акцент5 133 3" xfId="17027"/>
    <cellStyle name="40% - Акцент5 134" xfId="17028"/>
    <cellStyle name="40% - Акцент5 134 2" xfId="17029"/>
    <cellStyle name="40% - Акцент5 134 2 2" xfId="17030"/>
    <cellStyle name="40% - Акцент5 134 3" xfId="17031"/>
    <cellStyle name="40% - Акцент5 135" xfId="17032"/>
    <cellStyle name="40% - Акцент5 135 2" xfId="17033"/>
    <cellStyle name="40% - Акцент5 135 2 2" xfId="17034"/>
    <cellStyle name="40% - Акцент5 135 3" xfId="17035"/>
    <cellStyle name="40% - Акцент5 136" xfId="17036"/>
    <cellStyle name="40% - Акцент5 136 2" xfId="17037"/>
    <cellStyle name="40% - Акцент5 136 2 2" xfId="17038"/>
    <cellStyle name="40% - Акцент5 136 3" xfId="17039"/>
    <cellStyle name="40% - Акцент5 137" xfId="17040"/>
    <cellStyle name="40% - Акцент5 138" xfId="17041"/>
    <cellStyle name="40% - Акцент5 14" xfId="17042"/>
    <cellStyle name="40% - Акцент5 14 2" xfId="17043"/>
    <cellStyle name="40% - Акцент5 14 2 2" xfId="17044"/>
    <cellStyle name="40% - Акцент5 14 2 2 2" xfId="17045"/>
    <cellStyle name="40% - Акцент5 14 2 3" xfId="17046"/>
    <cellStyle name="40% - Акцент5 14 3" xfId="17047"/>
    <cellStyle name="40% - Акцент5 14 3 2" xfId="17048"/>
    <cellStyle name="40% - Акцент5 14 3 2 2" xfId="17049"/>
    <cellStyle name="40% - Акцент5 14 3 3" xfId="17050"/>
    <cellStyle name="40% - Акцент5 14 4" xfId="17051"/>
    <cellStyle name="40% - Акцент5 14 4 2" xfId="17052"/>
    <cellStyle name="40% - Акцент5 14 5" xfId="17053"/>
    <cellStyle name="40% - Акцент5 15" xfId="17054"/>
    <cellStyle name="40% - Акцент5 15 2" xfId="17055"/>
    <cellStyle name="40% - Акцент5 15 2 2" xfId="17056"/>
    <cellStyle name="40% - Акцент5 15 2 2 2" xfId="17057"/>
    <cellStyle name="40% - Акцент5 15 2 3" xfId="17058"/>
    <cellStyle name="40% - Акцент5 15 3" xfId="17059"/>
    <cellStyle name="40% - Акцент5 15 3 2" xfId="17060"/>
    <cellStyle name="40% - Акцент5 15 3 2 2" xfId="17061"/>
    <cellStyle name="40% - Акцент5 15 3 3" xfId="17062"/>
    <cellStyle name="40% - Акцент5 15 4" xfId="17063"/>
    <cellStyle name="40% - Акцент5 15 4 2" xfId="17064"/>
    <cellStyle name="40% - Акцент5 15 5" xfId="17065"/>
    <cellStyle name="40% - Акцент5 16" xfId="17066"/>
    <cellStyle name="40% - Акцент5 16 2" xfId="17067"/>
    <cellStyle name="40% - Акцент5 16 2 2" xfId="17068"/>
    <cellStyle name="40% - Акцент5 16 2 2 2" xfId="17069"/>
    <cellStyle name="40% - Акцент5 16 2 3" xfId="17070"/>
    <cellStyle name="40% - Акцент5 16 3" xfId="17071"/>
    <cellStyle name="40% - Акцент5 16 3 2" xfId="17072"/>
    <cellStyle name="40% - Акцент5 16 3 2 2" xfId="17073"/>
    <cellStyle name="40% - Акцент5 16 3 3" xfId="17074"/>
    <cellStyle name="40% - Акцент5 16 4" xfId="17075"/>
    <cellStyle name="40% - Акцент5 16 4 2" xfId="17076"/>
    <cellStyle name="40% - Акцент5 16 5" xfId="17077"/>
    <cellStyle name="40% - Акцент5 17" xfId="17078"/>
    <cellStyle name="40% - Акцент5 17 2" xfId="17079"/>
    <cellStyle name="40% - Акцент5 17 2 2" xfId="17080"/>
    <cellStyle name="40% - Акцент5 17 2 2 2" xfId="17081"/>
    <cellStyle name="40% - Акцент5 17 2 3" xfId="17082"/>
    <cellStyle name="40% - Акцент5 17 3" xfId="17083"/>
    <cellStyle name="40% - Акцент5 17 3 2" xfId="17084"/>
    <cellStyle name="40% - Акцент5 17 3 2 2" xfId="17085"/>
    <cellStyle name="40% - Акцент5 17 3 3" xfId="17086"/>
    <cellStyle name="40% - Акцент5 17 4" xfId="17087"/>
    <cellStyle name="40% - Акцент5 17 4 2" xfId="17088"/>
    <cellStyle name="40% - Акцент5 17 5" xfId="17089"/>
    <cellStyle name="40% - Акцент5 18" xfId="17090"/>
    <cellStyle name="40% - Акцент5 18 2" xfId="17091"/>
    <cellStyle name="40% - Акцент5 18 2 2" xfId="17092"/>
    <cellStyle name="40% - Акцент5 18 2 2 2" xfId="17093"/>
    <cellStyle name="40% - Акцент5 18 2 3" xfId="17094"/>
    <cellStyle name="40% - Акцент5 18 3" xfId="17095"/>
    <cellStyle name="40% - Акцент5 18 3 2" xfId="17096"/>
    <cellStyle name="40% - Акцент5 18 3 2 2" xfId="17097"/>
    <cellStyle name="40% - Акцент5 18 3 3" xfId="17098"/>
    <cellStyle name="40% - Акцент5 18 4" xfId="17099"/>
    <cellStyle name="40% - Акцент5 18 4 2" xfId="17100"/>
    <cellStyle name="40% - Акцент5 18 5" xfId="17101"/>
    <cellStyle name="40% - Акцент5 19" xfId="17102"/>
    <cellStyle name="40% - Акцент5 19 2" xfId="17103"/>
    <cellStyle name="40% - Акцент5 19 2 2" xfId="17104"/>
    <cellStyle name="40% - Акцент5 19 2 2 2" xfId="17105"/>
    <cellStyle name="40% - Акцент5 19 2 3" xfId="17106"/>
    <cellStyle name="40% - Акцент5 19 3" xfId="17107"/>
    <cellStyle name="40% - Акцент5 19 3 2" xfId="17108"/>
    <cellStyle name="40% - Акцент5 19 3 2 2" xfId="17109"/>
    <cellStyle name="40% - Акцент5 19 3 3" xfId="17110"/>
    <cellStyle name="40% - Акцент5 19 4" xfId="17111"/>
    <cellStyle name="40% - Акцент5 19 4 2" xfId="17112"/>
    <cellStyle name="40% - Акцент5 19 5" xfId="17113"/>
    <cellStyle name="40% - Акцент5 2" xfId="17114"/>
    <cellStyle name="40% - Акцент5 2 10" xfId="17115"/>
    <cellStyle name="40% - Акцент5 2 10 2" xfId="17116"/>
    <cellStyle name="40% - Акцент5 2 10 2 2" xfId="17117"/>
    <cellStyle name="40% - Акцент5 2 10 3" xfId="17118"/>
    <cellStyle name="40% - Акцент5 2 11" xfId="17119"/>
    <cellStyle name="40% - Акцент5 2 11 2" xfId="17120"/>
    <cellStyle name="40% - Акцент5 2 11 2 2" xfId="17121"/>
    <cellStyle name="40% - Акцент5 2 11 3" xfId="17122"/>
    <cellStyle name="40% - Акцент5 2 12" xfId="17123"/>
    <cellStyle name="40% - Акцент5 2 12 2" xfId="17124"/>
    <cellStyle name="40% - Акцент5 2 12 2 2" xfId="17125"/>
    <cellStyle name="40% - Акцент5 2 12 3" xfId="17126"/>
    <cellStyle name="40% - Акцент5 2 13" xfId="17127"/>
    <cellStyle name="40% - Акцент5 2 13 2" xfId="17128"/>
    <cellStyle name="40% - Акцент5 2 13 2 2" xfId="17129"/>
    <cellStyle name="40% - Акцент5 2 13 3" xfId="17130"/>
    <cellStyle name="40% - Акцент5 2 14" xfId="17131"/>
    <cellStyle name="40% - Акцент5 2 14 2" xfId="17132"/>
    <cellStyle name="40% - Акцент5 2 14 2 2" xfId="17133"/>
    <cellStyle name="40% - Акцент5 2 14 3" xfId="17134"/>
    <cellStyle name="40% - Акцент5 2 15" xfId="17135"/>
    <cellStyle name="40% - Акцент5 2 15 2" xfId="17136"/>
    <cellStyle name="40% - Акцент5 2 15 2 2" xfId="17137"/>
    <cellStyle name="40% - Акцент5 2 15 3" xfId="17138"/>
    <cellStyle name="40% - Акцент5 2 16" xfId="17139"/>
    <cellStyle name="40% - Акцент5 2 16 2" xfId="17140"/>
    <cellStyle name="40% - Акцент5 2 16 2 2" xfId="17141"/>
    <cellStyle name="40% - Акцент5 2 16 3" xfId="17142"/>
    <cellStyle name="40% - Акцент5 2 17" xfId="17143"/>
    <cellStyle name="40% - Акцент5 2 17 2" xfId="17144"/>
    <cellStyle name="40% - Акцент5 2 17 2 2" xfId="17145"/>
    <cellStyle name="40% - Акцент5 2 17 3" xfId="17146"/>
    <cellStyle name="40% - Акцент5 2 18" xfId="17147"/>
    <cellStyle name="40% - Акцент5 2 18 2" xfId="17148"/>
    <cellStyle name="40% - Акцент5 2 18 2 2" xfId="17149"/>
    <cellStyle name="40% - Акцент5 2 18 3" xfId="17150"/>
    <cellStyle name="40% - Акцент5 2 19" xfId="17151"/>
    <cellStyle name="40% - Акцент5 2 19 2" xfId="17152"/>
    <cellStyle name="40% - Акцент5 2 19 2 2" xfId="17153"/>
    <cellStyle name="40% - Акцент5 2 19 3" xfId="17154"/>
    <cellStyle name="40% - Акцент5 2 2" xfId="17155"/>
    <cellStyle name="40% - Акцент5 2 2 2" xfId="17156"/>
    <cellStyle name="40% - Акцент5 2 2 2 2" xfId="17157"/>
    <cellStyle name="40% - Акцент5 2 2 2 2 2" xfId="17158"/>
    <cellStyle name="40% - Акцент5 2 2 2 3" xfId="17159"/>
    <cellStyle name="40% - Акцент5 2 2 3" xfId="17160"/>
    <cellStyle name="40% - Акцент5 2 2 3 2" xfId="17161"/>
    <cellStyle name="40% - Акцент5 2 2 3 2 2" xfId="17162"/>
    <cellStyle name="40% - Акцент5 2 2 3 3" xfId="17163"/>
    <cellStyle name="40% - Акцент5 2 2 4" xfId="17164"/>
    <cellStyle name="40% - Акцент5 2 2 4 2" xfId="17165"/>
    <cellStyle name="40% - Акцент5 2 2 5" xfId="17166"/>
    <cellStyle name="40% - Акцент5 2 20" xfId="17167"/>
    <cellStyle name="40% - Акцент5 2 20 2" xfId="17168"/>
    <cellStyle name="40% - Акцент5 2 20 2 2" xfId="17169"/>
    <cellStyle name="40% - Акцент5 2 20 3" xfId="17170"/>
    <cellStyle name="40% - Акцент5 2 21" xfId="17171"/>
    <cellStyle name="40% - Акцент5 2 21 2" xfId="17172"/>
    <cellStyle name="40% - Акцент5 2 21 2 2" xfId="17173"/>
    <cellStyle name="40% - Акцент5 2 21 3" xfId="17174"/>
    <cellStyle name="40% - Акцент5 2 22" xfId="17175"/>
    <cellStyle name="40% - Акцент5 2 22 2" xfId="17176"/>
    <cellStyle name="40% - Акцент5 2 22 2 2" xfId="17177"/>
    <cellStyle name="40% - Акцент5 2 22 3" xfId="17178"/>
    <cellStyle name="40% - Акцент5 2 23" xfId="17179"/>
    <cellStyle name="40% - Акцент5 2 23 2" xfId="17180"/>
    <cellStyle name="40% - Акцент5 2 23 2 2" xfId="17181"/>
    <cellStyle name="40% - Акцент5 2 23 3" xfId="17182"/>
    <cellStyle name="40% - Акцент5 2 24" xfId="17183"/>
    <cellStyle name="40% - Акцент5 2 24 2" xfId="17184"/>
    <cellStyle name="40% - Акцент5 2 24 2 2" xfId="17185"/>
    <cellStyle name="40% - Акцент5 2 24 3" xfId="17186"/>
    <cellStyle name="40% - Акцент5 2 25" xfId="17187"/>
    <cellStyle name="40% - Акцент5 2 25 2" xfId="17188"/>
    <cellStyle name="40% - Акцент5 2 26" xfId="17189"/>
    <cellStyle name="40% - Акцент5 2 3" xfId="17190"/>
    <cellStyle name="40% - Акцент5 2 3 2" xfId="17191"/>
    <cellStyle name="40% - Акцент5 2 3 2 2" xfId="17192"/>
    <cellStyle name="40% - Акцент5 2 3 2 2 2" xfId="17193"/>
    <cellStyle name="40% - Акцент5 2 3 2 3" xfId="17194"/>
    <cellStyle name="40% - Акцент5 2 3 3" xfId="17195"/>
    <cellStyle name="40% - Акцент5 2 3 3 2" xfId="17196"/>
    <cellStyle name="40% - Акцент5 2 3 3 2 2" xfId="17197"/>
    <cellStyle name="40% - Акцент5 2 3 3 3" xfId="17198"/>
    <cellStyle name="40% - Акцент5 2 3 4" xfId="17199"/>
    <cellStyle name="40% - Акцент5 2 3 4 2" xfId="17200"/>
    <cellStyle name="40% - Акцент5 2 3 5" xfId="17201"/>
    <cellStyle name="40% - Акцент5 2 4" xfId="17202"/>
    <cellStyle name="40% - Акцент5 2 4 2" xfId="17203"/>
    <cellStyle name="40% - Акцент5 2 4 2 2" xfId="17204"/>
    <cellStyle name="40% - Акцент5 2 4 2 2 2" xfId="17205"/>
    <cellStyle name="40% - Акцент5 2 4 2 3" xfId="17206"/>
    <cellStyle name="40% - Акцент5 2 4 3" xfId="17207"/>
    <cellStyle name="40% - Акцент5 2 4 3 2" xfId="17208"/>
    <cellStyle name="40% - Акцент5 2 4 3 2 2" xfId="17209"/>
    <cellStyle name="40% - Акцент5 2 4 3 3" xfId="17210"/>
    <cellStyle name="40% - Акцент5 2 4 4" xfId="17211"/>
    <cellStyle name="40% - Акцент5 2 4 4 2" xfId="17212"/>
    <cellStyle name="40% - Акцент5 2 4 5" xfId="17213"/>
    <cellStyle name="40% - Акцент5 2 5" xfId="17214"/>
    <cellStyle name="40% - Акцент5 2 5 2" xfId="17215"/>
    <cellStyle name="40% - Акцент5 2 5 2 2" xfId="17216"/>
    <cellStyle name="40% - Акцент5 2 5 2 2 2" xfId="17217"/>
    <cellStyle name="40% - Акцент5 2 5 2 3" xfId="17218"/>
    <cellStyle name="40% - Акцент5 2 5 3" xfId="17219"/>
    <cellStyle name="40% - Акцент5 2 5 3 2" xfId="17220"/>
    <cellStyle name="40% - Акцент5 2 5 3 2 2" xfId="17221"/>
    <cellStyle name="40% - Акцент5 2 5 3 3" xfId="17222"/>
    <cellStyle name="40% - Акцент5 2 5 4" xfId="17223"/>
    <cellStyle name="40% - Акцент5 2 5 4 2" xfId="17224"/>
    <cellStyle name="40% - Акцент5 2 5 5" xfId="17225"/>
    <cellStyle name="40% - Акцент5 2 6" xfId="17226"/>
    <cellStyle name="40% - Акцент5 2 6 2" xfId="17227"/>
    <cellStyle name="40% - Акцент5 2 6 2 2" xfId="17228"/>
    <cellStyle name="40% - Акцент5 2 6 3" xfId="17229"/>
    <cellStyle name="40% - Акцент5 2 7" xfId="17230"/>
    <cellStyle name="40% - Акцент5 2 7 2" xfId="17231"/>
    <cellStyle name="40% - Акцент5 2 7 2 2" xfId="17232"/>
    <cellStyle name="40% - Акцент5 2 7 3" xfId="17233"/>
    <cellStyle name="40% - Акцент5 2 8" xfId="17234"/>
    <cellStyle name="40% - Акцент5 2 8 2" xfId="17235"/>
    <cellStyle name="40% - Акцент5 2 8 2 2" xfId="17236"/>
    <cellStyle name="40% - Акцент5 2 8 3" xfId="17237"/>
    <cellStyle name="40% - Акцент5 2 9" xfId="17238"/>
    <cellStyle name="40% - Акцент5 2 9 2" xfId="17239"/>
    <cellStyle name="40% - Акцент5 2 9 2 2" xfId="17240"/>
    <cellStyle name="40% - Акцент5 2 9 3" xfId="17241"/>
    <cellStyle name="40% - Акцент5 20" xfId="17242"/>
    <cellStyle name="40% - Акцент5 20 2" xfId="17243"/>
    <cellStyle name="40% - Акцент5 20 2 2" xfId="17244"/>
    <cellStyle name="40% - Акцент5 20 2 2 2" xfId="17245"/>
    <cellStyle name="40% - Акцент5 20 2 3" xfId="17246"/>
    <cellStyle name="40% - Акцент5 20 3" xfId="17247"/>
    <cellStyle name="40% - Акцент5 20 3 2" xfId="17248"/>
    <cellStyle name="40% - Акцент5 20 3 2 2" xfId="17249"/>
    <cellStyle name="40% - Акцент5 20 3 3" xfId="17250"/>
    <cellStyle name="40% - Акцент5 20 4" xfId="17251"/>
    <cellStyle name="40% - Акцент5 20 4 2" xfId="17252"/>
    <cellStyle name="40% - Акцент5 20 5" xfId="17253"/>
    <cellStyle name="40% - Акцент5 21" xfId="17254"/>
    <cellStyle name="40% - Акцент5 21 2" xfId="17255"/>
    <cellStyle name="40% - Акцент5 21 2 2" xfId="17256"/>
    <cellStyle name="40% - Акцент5 21 2 2 2" xfId="17257"/>
    <cellStyle name="40% - Акцент5 21 2 3" xfId="17258"/>
    <cellStyle name="40% - Акцент5 21 3" xfId="17259"/>
    <cellStyle name="40% - Акцент5 21 3 2" xfId="17260"/>
    <cellStyle name="40% - Акцент5 21 3 2 2" xfId="17261"/>
    <cellStyle name="40% - Акцент5 21 3 3" xfId="17262"/>
    <cellStyle name="40% - Акцент5 21 4" xfId="17263"/>
    <cellStyle name="40% - Акцент5 21 4 2" xfId="17264"/>
    <cellStyle name="40% - Акцент5 21 5" xfId="17265"/>
    <cellStyle name="40% - Акцент5 22" xfId="17266"/>
    <cellStyle name="40% - Акцент5 22 2" xfId="17267"/>
    <cellStyle name="40% - Акцент5 22 2 2" xfId="17268"/>
    <cellStyle name="40% - Акцент5 22 2 2 2" xfId="17269"/>
    <cellStyle name="40% - Акцент5 22 2 3" xfId="17270"/>
    <cellStyle name="40% - Акцент5 22 3" xfId="17271"/>
    <cellStyle name="40% - Акцент5 22 3 2" xfId="17272"/>
    <cellStyle name="40% - Акцент5 22 3 2 2" xfId="17273"/>
    <cellStyle name="40% - Акцент5 22 3 3" xfId="17274"/>
    <cellStyle name="40% - Акцент5 22 4" xfId="17275"/>
    <cellStyle name="40% - Акцент5 22 4 2" xfId="17276"/>
    <cellStyle name="40% - Акцент5 22 5" xfId="17277"/>
    <cellStyle name="40% - Акцент5 23" xfId="17278"/>
    <cellStyle name="40% - Акцент5 23 2" xfId="17279"/>
    <cellStyle name="40% - Акцент5 23 2 2" xfId="17280"/>
    <cellStyle name="40% - Акцент5 23 2 2 2" xfId="17281"/>
    <cellStyle name="40% - Акцент5 23 2 3" xfId="17282"/>
    <cellStyle name="40% - Акцент5 23 3" xfId="17283"/>
    <cellStyle name="40% - Акцент5 23 3 2" xfId="17284"/>
    <cellStyle name="40% - Акцент5 23 3 2 2" xfId="17285"/>
    <cellStyle name="40% - Акцент5 23 3 3" xfId="17286"/>
    <cellStyle name="40% - Акцент5 23 4" xfId="17287"/>
    <cellStyle name="40% - Акцент5 23 4 2" xfId="17288"/>
    <cellStyle name="40% - Акцент5 23 5" xfId="17289"/>
    <cellStyle name="40% - Акцент5 24" xfId="17290"/>
    <cellStyle name="40% - Акцент5 24 2" xfId="17291"/>
    <cellStyle name="40% - Акцент5 24 2 2" xfId="17292"/>
    <cellStyle name="40% - Акцент5 24 2 2 2" xfId="17293"/>
    <cellStyle name="40% - Акцент5 24 2 3" xfId="17294"/>
    <cellStyle name="40% - Акцент5 24 3" xfId="17295"/>
    <cellStyle name="40% - Акцент5 24 3 2" xfId="17296"/>
    <cellStyle name="40% - Акцент5 24 3 2 2" xfId="17297"/>
    <cellStyle name="40% - Акцент5 24 3 3" xfId="17298"/>
    <cellStyle name="40% - Акцент5 24 4" xfId="17299"/>
    <cellStyle name="40% - Акцент5 24 4 2" xfId="17300"/>
    <cellStyle name="40% - Акцент5 24 5" xfId="17301"/>
    <cellStyle name="40% - Акцент5 25" xfId="17302"/>
    <cellStyle name="40% - Акцент5 25 2" xfId="17303"/>
    <cellStyle name="40% - Акцент5 25 2 2" xfId="17304"/>
    <cellStyle name="40% - Акцент5 25 2 2 2" xfId="17305"/>
    <cellStyle name="40% - Акцент5 25 2 3" xfId="17306"/>
    <cellStyle name="40% - Акцент5 25 3" xfId="17307"/>
    <cellStyle name="40% - Акцент5 25 3 2" xfId="17308"/>
    <cellStyle name="40% - Акцент5 25 3 2 2" xfId="17309"/>
    <cellStyle name="40% - Акцент5 25 3 3" xfId="17310"/>
    <cellStyle name="40% - Акцент5 25 4" xfId="17311"/>
    <cellStyle name="40% - Акцент5 25 4 2" xfId="17312"/>
    <cellStyle name="40% - Акцент5 25 5" xfId="17313"/>
    <cellStyle name="40% - Акцент5 26" xfId="17314"/>
    <cellStyle name="40% - Акцент5 26 2" xfId="17315"/>
    <cellStyle name="40% - Акцент5 26 2 2" xfId="17316"/>
    <cellStyle name="40% - Акцент5 26 2 2 2" xfId="17317"/>
    <cellStyle name="40% - Акцент5 26 2 3" xfId="17318"/>
    <cellStyle name="40% - Акцент5 26 3" xfId="17319"/>
    <cellStyle name="40% - Акцент5 26 3 2" xfId="17320"/>
    <cellStyle name="40% - Акцент5 26 3 2 2" xfId="17321"/>
    <cellStyle name="40% - Акцент5 26 3 3" xfId="17322"/>
    <cellStyle name="40% - Акцент5 26 4" xfId="17323"/>
    <cellStyle name="40% - Акцент5 26 4 2" xfId="17324"/>
    <cellStyle name="40% - Акцент5 26 5" xfId="17325"/>
    <cellStyle name="40% - Акцент5 27" xfId="17326"/>
    <cellStyle name="40% - Акцент5 27 2" xfId="17327"/>
    <cellStyle name="40% - Акцент5 27 2 2" xfId="17328"/>
    <cellStyle name="40% - Акцент5 27 2 2 2" xfId="17329"/>
    <cellStyle name="40% - Акцент5 27 2 3" xfId="17330"/>
    <cellStyle name="40% - Акцент5 27 3" xfId="17331"/>
    <cellStyle name="40% - Акцент5 27 3 2" xfId="17332"/>
    <cellStyle name="40% - Акцент5 27 3 2 2" xfId="17333"/>
    <cellStyle name="40% - Акцент5 27 3 3" xfId="17334"/>
    <cellStyle name="40% - Акцент5 27 4" xfId="17335"/>
    <cellStyle name="40% - Акцент5 27 4 2" xfId="17336"/>
    <cellStyle name="40% - Акцент5 27 5" xfId="17337"/>
    <cellStyle name="40% - Акцент5 28" xfId="17338"/>
    <cellStyle name="40% - Акцент5 28 2" xfId="17339"/>
    <cellStyle name="40% - Акцент5 28 2 2" xfId="17340"/>
    <cellStyle name="40% - Акцент5 28 2 2 2" xfId="17341"/>
    <cellStyle name="40% - Акцент5 28 2 3" xfId="17342"/>
    <cellStyle name="40% - Акцент5 28 3" xfId="17343"/>
    <cellStyle name="40% - Акцент5 28 3 2" xfId="17344"/>
    <cellStyle name="40% - Акцент5 28 3 2 2" xfId="17345"/>
    <cellStyle name="40% - Акцент5 28 3 3" xfId="17346"/>
    <cellStyle name="40% - Акцент5 28 4" xfId="17347"/>
    <cellStyle name="40% - Акцент5 28 4 2" xfId="17348"/>
    <cellStyle name="40% - Акцент5 28 5" xfId="17349"/>
    <cellStyle name="40% - Акцент5 29" xfId="17350"/>
    <cellStyle name="40% - Акцент5 29 2" xfId="17351"/>
    <cellStyle name="40% - Акцент5 29 2 2" xfId="17352"/>
    <cellStyle name="40% - Акцент5 29 2 2 2" xfId="17353"/>
    <cellStyle name="40% - Акцент5 29 2 3" xfId="17354"/>
    <cellStyle name="40% - Акцент5 29 3" xfId="17355"/>
    <cellStyle name="40% - Акцент5 29 3 2" xfId="17356"/>
    <cellStyle name="40% - Акцент5 29 3 2 2" xfId="17357"/>
    <cellStyle name="40% - Акцент5 29 3 3" xfId="17358"/>
    <cellStyle name="40% - Акцент5 29 4" xfId="17359"/>
    <cellStyle name="40% - Акцент5 29 4 2" xfId="17360"/>
    <cellStyle name="40% - Акцент5 29 5" xfId="17361"/>
    <cellStyle name="40% - Акцент5 3" xfId="17362"/>
    <cellStyle name="40% - Акцент5 3 2" xfId="17363"/>
    <cellStyle name="40% - Акцент5 3 2 2" xfId="17364"/>
    <cellStyle name="40% - Акцент5 3 2 2 2" xfId="17365"/>
    <cellStyle name="40% - Акцент5 3 2 2 2 2" xfId="17366"/>
    <cellStyle name="40% - Акцент5 3 2 2 3" xfId="17367"/>
    <cellStyle name="40% - Акцент5 3 2 3" xfId="17368"/>
    <cellStyle name="40% - Акцент5 3 2 3 2" xfId="17369"/>
    <cellStyle name="40% - Акцент5 3 2 3 2 2" xfId="17370"/>
    <cellStyle name="40% - Акцент5 3 2 3 3" xfId="17371"/>
    <cellStyle name="40% - Акцент5 3 2 4" xfId="17372"/>
    <cellStyle name="40% - Акцент5 3 2 4 2" xfId="17373"/>
    <cellStyle name="40% - Акцент5 3 2 5" xfId="17374"/>
    <cellStyle name="40% - Акцент5 3 3" xfId="17375"/>
    <cellStyle name="40% - Акцент5 3 3 2" xfId="17376"/>
    <cellStyle name="40% - Акцент5 3 3 2 2" xfId="17377"/>
    <cellStyle name="40% - Акцент5 3 3 2 2 2" xfId="17378"/>
    <cellStyle name="40% - Акцент5 3 3 2 3" xfId="17379"/>
    <cellStyle name="40% - Акцент5 3 3 3" xfId="17380"/>
    <cellStyle name="40% - Акцент5 3 3 3 2" xfId="17381"/>
    <cellStyle name="40% - Акцент5 3 3 3 2 2" xfId="17382"/>
    <cellStyle name="40% - Акцент5 3 3 3 3" xfId="17383"/>
    <cellStyle name="40% - Акцент5 3 3 4" xfId="17384"/>
    <cellStyle name="40% - Акцент5 3 3 4 2" xfId="17385"/>
    <cellStyle name="40% - Акцент5 3 3 5" xfId="17386"/>
    <cellStyle name="40% - Акцент5 3 4" xfId="17387"/>
    <cellStyle name="40% - Акцент5 3 4 2" xfId="17388"/>
    <cellStyle name="40% - Акцент5 3 4 2 2" xfId="17389"/>
    <cellStyle name="40% - Акцент5 3 4 2 2 2" xfId="17390"/>
    <cellStyle name="40% - Акцент5 3 4 2 3" xfId="17391"/>
    <cellStyle name="40% - Акцент5 3 4 3" xfId="17392"/>
    <cellStyle name="40% - Акцент5 3 4 3 2" xfId="17393"/>
    <cellStyle name="40% - Акцент5 3 4 3 2 2" xfId="17394"/>
    <cellStyle name="40% - Акцент5 3 4 3 3" xfId="17395"/>
    <cellStyle name="40% - Акцент5 3 4 4" xfId="17396"/>
    <cellStyle name="40% - Акцент5 3 4 4 2" xfId="17397"/>
    <cellStyle name="40% - Акцент5 3 4 5" xfId="17398"/>
    <cellStyle name="40% - Акцент5 3 5" xfId="17399"/>
    <cellStyle name="40% - Акцент5 3 5 2" xfId="17400"/>
    <cellStyle name="40% - Акцент5 3 5 2 2" xfId="17401"/>
    <cellStyle name="40% - Акцент5 3 5 2 2 2" xfId="17402"/>
    <cellStyle name="40% - Акцент5 3 5 2 3" xfId="17403"/>
    <cellStyle name="40% - Акцент5 3 5 3" xfId="17404"/>
    <cellStyle name="40% - Акцент5 3 5 3 2" xfId="17405"/>
    <cellStyle name="40% - Акцент5 3 5 3 2 2" xfId="17406"/>
    <cellStyle name="40% - Акцент5 3 5 3 3" xfId="17407"/>
    <cellStyle name="40% - Акцент5 3 5 4" xfId="17408"/>
    <cellStyle name="40% - Акцент5 3 5 4 2" xfId="17409"/>
    <cellStyle name="40% - Акцент5 3 5 5" xfId="17410"/>
    <cellStyle name="40% - Акцент5 3 6" xfId="17411"/>
    <cellStyle name="40% - Акцент5 3 6 2" xfId="17412"/>
    <cellStyle name="40% - Акцент5 3 6 2 2" xfId="17413"/>
    <cellStyle name="40% - Акцент5 3 6 3" xfId="17414"/>
    <cellStyle name="40% - Акцент5 3 7" xfId="17415"/>
    <cellStyle name="40% - Акцент5 3 7 2" xfId="17416"/>
    <cellStyle name="40% - Акцент5 3 7 2 2" xfId="17417"/>
    <cellStyle name="40% - Акцент5 3 7 3" xfId="17418"/>
    <cellStyle name="40% - Акцент5 3 8" xfId="17419"/>
    <cellStyle name="40% - Акцент5 3 8 2" xfId="17420"/>
    <cellStyle name="40% - Акцент5 3 9" xfId="17421"/>
    <cellStyle name="40% - Акцент5 30" xfId="17422"/>
    <cellStyle name="40% - Акцент5 30 2" xfId="17423"/>
    <cellStyle name="40% - Акцент5 30 2 2" xfId="17424"/>
    <cellStyle name="40% - Акцент5 30 2 2 2" xfId="17425"/>
    <cellStyle name="40% - Акцент5 30 2 3" xfId="17426"/>
    <cellStyle name="40% - Акцент5 30 3" xfId="17427"/>
    <cellStyle name="40% - Акцент5 30 3 2" xfId="17428"/>
    <cellStyle name="40% - Акцент5 30 3 2 2" xfId="17429"/>
    <cellStyle name="40% - Акцент5 30 3 3" xfId="17430"/>
    <cellStyle name="40% - Акцент5 30 4" xfId="17431"/>
    <cellStyle name="40% - Акцент5 30 4 2" xfId="17432"/>
    <cellStyle name="40% - Акцент5 30 5" xfId="17433"/>
    <cellStyle name="40% - Акцент5 31" xfId="17434"/>
    <cellStyle name="40% - Акцент5 31 2" xfId="17435"/>
    <cellStyle name="40% - Акцент5 31 2 2" xfId="17436"/>
    <cellStyle name="40% - Акцент5 31 2 2 2" xfId="17437"/>
    <cellStyle name="40% - Акцент5 31 2 3" xfId="17438"/>
    <cellStyle name="40% - Акцент5 31 3" xfId="17439"/>
    <cellStyle name="40% - Акцент5 31 3 2" xfId="17440"/>
    <cellStyle name="40% - Акцент5 31 3 2 2" xfId="17441"/>
    <cellStyle name="40% - Акцент5 31 3 3" xfId="17442"/>
    <cellStyle name="40% - Акцент5 31 4" xfId="17443"/>
    <cellStyle name="40% - Акцент5 31 4 2" xfId="17444"/>
    <cellStyle name="40% - Акцент5 31 5" xfId="17445"/>
    <cellStyle name="40% - Акцент5 32" xfId="17446"/>
    <cellStyle name="40% - Акцент5 32 2" xfId="17447"/>
    <cellStyle name="40% - Акцент5 32 2 2" xfId="17448"/>
    <cellStyle name="40% - Акцент5 32 2 2 2" xfId="17449"/>
    <cellStyle name="40% - Акцент5 32 2 3" xfId="17450"/>
    <cellStyle name="40% - Акцент5 32 3" xfId="17451"/>
    <cellStyle name="40% - Акцент5 32 3 2" xfId="17452"/>
    <cellStyle name="40% - Акцент5 32 3 2 2" xfId="17453"/>
    <cellStyle name="40% - Акцент5 32 3 3" xfId="17454"/>
    <cellStyle name="40% - Акцент5 32 4" xfId="17455"/>
    <cellStyle name="40% - Акцент5 32 4 2" xfId="17456"/>
    <cellStyle name="40% - Акцент5 32 5" xfId="17457"/>
    <cellStyle name="40% - Акцент5 33" xfId="17458"/>
    <cellStyle name="40% - Акцент5 33 2" xfId="17459"/>
    <cellStyle name="40% - Акцент5 33 2 2" xfId="17460"/>
    <cellStyle name="40% - Акцент5 33 2 2 2" xfId="17461"/>
    <cellStyle name="40% - Акцент5 33 2 3" xfId="17462"/>
    <cellStyle name="40% - Акцент5 33 3" xfId="17463"/>
    <cellStyle name="40% - Акцент5 33 3 2" xfId="17464"/>
    <cellStyle name="40% - Акцент5 33 3 2 2" xfId="17465"/>
    <cellStyle name="40% - Акцент5 33 3 3" xfId="17466"/>
    <cellStyle name="40% - Акцент5 33 4" xfId="17467"/>
    <cellStyle name="40% - Акцент5 33 4 2" xfId="17468"/>
    <cellStyle name="40% - Акцент5 33 5" xfId="17469"/>
    <cellStyle name="40% - Акцент5 34" xfId="17470"/>
    <cellStyle name="40% - Акцент5 34 2" xfId="17471"/>
    <cellStyle name="40% - Акцент5 34 2 2" xfId="17472"/>
    <cellStyle name="40% - Акцент5 34 2 2 2" xfId="17473"/>
    <cellStyle name="40% - Акцент5 34 2 3" xfId="17474"/>
    <cellStyle name="40% - Акцент5 34 3" xfId="17475"/>
    <cellStyle name="40% - Акцент5 34 3 2" xfId="17476"/>
    <cellStyle name="40% - Акцент5 34 3 2 2" xfId="17477"/>
    <cellStyle name="40% - Акцент5 34 3 3" xfId="17478"/>
    <cellStyle name="40% - Акцент5 34 4" xfId="17479"/>
    <cellStyle name="40% - Акцент5 34 4 2" xfId="17480"/>
    <cellStyle name="40% - Акцент5 34 5" xfId="17481"/>
    <cellStyle name="40% - Акцент5 35" xfId="17482"/>
    <cellStyle name="40% - Акцент5 35 2" xfId="17483"/>
    <cellStyle name="40% - Акцент5 35 2 2" xfId="17484"/>
    <cellStyle name="40% - Акцент5 35 2 2 2" xfId="17485"/>
    <cellStyle name="40% - Акцент5 35 2 3" xfId="17486"/>
    <cellStyle name="40% - Акцент5 35 3" xfId="17487"/>
    <cellStyle name="40% - Акцент5 35 3 2" xfId="17488"/>
    <cellStyle name="40% - Акцент5 35 3 2 2" xfId="17489"/>
    <cellStyle name="40% - Акцент5 35 3 3" xfId="17490"/>
    <cellStyle name="40% - Акцент5 35 4" xfId="17491"/>
    <cellStyle name="40% - Акцент5 35 4 2" xfId="17492"/>
    <cellStyle name="40% - Акцент5 35 5" xfId="17493"/>
    <cellStyle name="40% - Акцент5 36" xfId="17494"/>
    <cellStyle name="40% - Акцент5 36 2" xfId="17495"/>
    <cellStyle name="40% - Акцент5 36 2 2" xfId="17496"/>
    <cellStyle name="40% - Акцент5 36 2 2 2" xfId="17497"/>
    <cellStyle name="40% - Акцент5 36 2 3" xfId="17498"/>
    <cellStyle name="40% - Акцент5 36 3" xfId="17499"/>
    <cellStyle name="40% - Акцент5 36 3 2" xfId="17500"/>
    <cellStyle name="40% - Акцент5 36 3 2 2" xfId="17501"/>
    <cellStyle name="40% - Акцент5 36 3 3" xfId="17502"/>
    <cellStyle name="40% - Акцент5 36 4" xfId="17503"/>
    <cellStyle name="40% - Акцент5 36 4 2" xfId="17504"/>
    <cellStyle name="40% - Акцент5 36 5" xfId="17505"/>
    <cellStyle name="40% - Акцент5 37" xfId="17506"/>
    <cellStyle name="40% - Акцент5 37 2" xfId="17507"/>
    <cellStyle name="40% - Акцент5 37 2 2" xfId="17508"/>
    <cellStyle name="40% - Акцент5 37 2 2 2" xfId="17509"/>
    <cellStyle name="40% - Акцент5 37 2 3" xfId="17510"/>
    <cellStyle name="40% - Акцент5 37 3" xfId="17511"/>
    <cellStyle name="40% - Акцент5 37 3 2" xfId="17512"/>
    <cellStyle name="40% - Акцент5 37 3 2 2" xfId="17513"/>
    <cellStyle name="40% - Акцент5 37 3 3" xfId="17514"/>
    <cellStyle name="40% - Акцент5 37 4" xfId="17515"/>
    <cellStyle name="40% - Акцент5 37 4 2" xfId="17516"/>
    <cellStyle name="40% - Акцент5 37 5" xfId="17517"/>
    <cellStyle name="40% - Акцент5 38" xfId="17518"/>
    <cellStyle name="40% - Акцент5 38 2" xfId="17519"/>
    <cellStyle name="40% - Акцент5 38 2 2" xfId="17520"/>
    <cellStyle name="40% - Акцент5 38 2 2 2" xfId="17521"/>
    <cellStyle name="40% - Акцент5 38 2 3" xfId="17522"/>
    <cellStyle name="40% - Акцент5 38 3" xfId="17523"/>
    <cellStyle name="40% - Акцент5 38 3 2" xfId="17524"/>
    <cellStyle name="40% - Акцент5 38 3 2 2" xfId="17525"/>
    <cellStyle name="40% - Акцент5 38 3 3" xfId="17526"/>
    <cellStyle name="40% - Акцент5 38 4" xfId="17527"/>
    <cellStyle name="40% - Акцент5 38 4 2" xfId="17528"/>
    <cellStyle name="40% - Акцент5 38 5" xfId="17529"/>
    <cellStyle name="40% - Акцент5 39" xfId="17530"/>
    <cellStyle name="40% - Акцент5 39 2" xfId="17531"/>
    <cellStyle name="40% - Акцент5 39 2 2" xfId="17532"/>
    <cellStyle name="40% - Акцент5 39 2 2 2" xfId="17533"/>
    <cellStyle name="40% - Акцент5 39 2 3" xfId="17534"/>
    <cellStyle name="40% - Акцент5 39 3" xfId="17535"/>
    <cellStyle name="40% - Акцент5 39 3 2" xfId="17536"/>
    <cellStyle name="40% - Акцент5 39 3 2 2" xfId="17537"/>
    <cellStyle name="40% - Акцент5 39 3 3" xfId="17538"/>
    <cellStyle name="40% - Акцент5 39 4" xfId="17539"/>
    <cellStyle name="40% - Акцент5 39 4 2" xfId="17540"/>
    <cellStyle name="40% - Акцент5 39 5" xfId="17541"/>
    <cellStyle name="40% - Акцент5 4" xfId="17542"/>
    <cellStyle name="40% - Акцент5 4 2" xfId="17543"/>
    <cellStyle name="40% - Акцент5 4 2 2" xfId="17544"/>
    <cellStyle name="40% - Акцент5 4 2 2 2" xfId="17545"/>
    <cellStyle name="40% - Акцент5 4 2 2 2 2" xfId="17546"/>
    <cellStyle name="40% - Акцент5 4 2 2 3" xfId="17547"/>
    <cellStyle name="40% - Акцент5 4 2 3" xfId="17548"/>
    <cellStyle name="40% - Акцент5 4 2 3 2" xfId="17549"/>
    <cellStyle name="40% - Акцент5 4 2 3 2 2" xfId="17550"/>
    <cellStyle name="40% - Акцент5 4 2 3 3" xfId="17551"/>
    <cellStyle name="40% - Акцент5 4 2 4" xfId="17552"/>
    <cellStyle name="40% - Акцент5 4 2 4 2" xfId="17553"/>
    <cellStyle name="40% - Акцент5 4 2 5" xfId="17554"/>
    <cellStyle name="40% - Акцент5 4 3" xfId="17555"/>
    <cellStyle name="40% - Акцент5 4 3 2" xfId="17556"/>
    <cellStyle name="40% - Акцент5 4 3 2 2" xfId="17557"/>
    <cellStyle name="40% - Акцент5 4 3 2 2 2" xfId="17558"/>
    <cellStyle name="40% - Акцент5 4 3 2 3" xfId="17559"/>
    <cellStyle name="40% - Акцент5 4 3 3" xfId="17560"/>
    <cellStyle name="40% - Акцент5 4 3 3 2" xfId="17561"/>
    <cellStyle name="40% - Акцент5 4 3 3 2 2" xfId="17562"/>
    <cellStyle name="40% - Акцент5 4 3 3 3" xfId="17563"/>
    <cellStyle name="40% - Акцент5 4 3 4" xfId="17564"/>
    <cellStyle name="40% - Акцент5 4 3 4 2" xfId="17565"/>
    <cellStyle name="40% - Акцент5 4 3 5" xfId="17566"/>
    <cellStyle name="40% - Акцент5 4 4" xfId="17567"/>
    <cellStyle name="40% - Акцент5 4 4 2" xfId="17568"/>
    <cellStyle name="40% - Акцент5 4 4 2 2" xfId="17569"/>
    <cellStyle name="40% - Акцент5 4 4 2 2 2" xfId="17570"/>
    <cellStyle name="40% - Акцент5 4 4 2 3" xfId="17571"/>
    <cellStyle name="40% - Акцент5 4 4 3" xfId="17572"/>
    <cellStyle name="40% - Акцент5 4 4 3 2" xfId="17573"/>
    <cellStyle name="40% - Акцент5 4 4 3 2 2" xfId="17574"/>
    <cellStyle name="40% - Акцент5 4 4 3 3" xfId="17575"/>
    <cellStyle name="40% - Акцент5 4 4 4" xfId="17576"/>
    <cellStyle name="40% - Акцент5 4 4 4 2" xfId="17577"/>
    <cellStyle name="40% - Акцент5 4 4 5" xfId="17578"/>
    <cellStyle name="40% - Акцент5 4 5" xfId="17579"/>
    <cellStyle name="40% - Акцент5 4 5 2" xfId="17580"/>
    <cellStyle name="40% - Акцент5 4 5 2 2" xfId="17581"/>
    <cellStyle name="40% - Акцент5 4 5 2 2 2" xfId="17582"/>
    <cellStyle name="40% - Акцент5 4 5 2 3" xfId="17583"/>
    <cellStyle name="40% - Акцент5 4 5 3" xfId="17584"/>
    <cellStyle name="40% - Акцент5 4 5 3 2" xfId="17585"/>
    <cellStyle name="40% - Акцент5 4 5 3 2 2" xfId="17586"/>
    <cellStyle name="40% - Акцент5 4 5 3 3" xfId="17587"/>
    <cellStyle name="40% - Акцент5 4 5 4" xfId="17588"/>
    <cellStyle name="40% - Акцент5 4 5 4 2" xfId="17589"/>
    <cellStyle name="40% - Акцент5 4 5 5" xfId="17590"/>
    <cellStyle name="40% - Акцент5 4 6" xfId="17591"/>
    <cellStyle name="40% - Акцент5 4 6 2" xfId="17592"/>
    <cellStyle name="40% - Акцент5 4 6 2 2" xfId="17593"/>
    <cellStyle name="40% - Акцент5 4 6 3" xfId="17594"/>
    <cellStyle name="40% - Акцент5 4 7" xfId="17595"/>
    <cellStyle name="40% - Акцент5 4 7 2" xfId="17596"/>
    <cellStyle name="40% - Акцент5 4 7 2 2" xfId="17597"/>
    <cellStyle name="40% - Акцент5 4 7 3" xfId="17598"/>
    <cellStyle name="40% - Акцент5 4 8" xfId="17599"/>
    <cellStyle name="40% - Акцент5 4 8 2" xfId="17600"/>
    <cellStyle name="40% - Акцент5 4 9" xfId="17601"/>
    <cellStyle name="40% - Акцент5 40" xfId="17602"/>
    <cellStyle name="40% - Акцент5 40 2" xfId="17603"/>
    <cellStyle name="40% - Акцент5 40 2 2" xfId="17604"/>
    <cellStyle name="40% - Акцент5 40 2 2 2" xfId="17605"/>
    <cellStyle name="40% - Акцент5 40 2 3" xfId="17606"/>
    <cellStyle name="40% - Акцент5 40 3" xfId="17607"/>
    <cellStyle name="40% - Акцент5 40 3 2" xfId="17608"/>
    <cellStyle name="40% - Акцент5 40 3 2 2" xfId="17609"/>
    <cellStyle name="40% - Акцент5 40 3 3" xfId="17610"/>
    <cellStyle name="40% - Акцент5 40 4" xfId="17611"/>
    <cellStyle name="40% - Акцент5 40 4 2" xfId="17612"/>
    <cellStyle name="40% - Акцент5 40 5" xfId="17613"/>
    <cellStyle name="40% - Акцент5 41" xfId="17614"/>
    <cellStyle name="40% - Акцент5 41 2" xfId="17615"/>
    <cellStyle name="40% - Акцент5 41 2 2" xfId="17616"/>
    <cellStyle name="40% - Акцент5 41 2 2 2" xfId="17617"/>
    <cellStyle name="40% - Акцент5 41 2 3" xfId="17618"/>
    <cellStyle name="40% - Акцент5 41 3" xfId="17619"/>
    <cellStyle name="40% - Акцент5 41 3 2" xfId="17620"/>
    <cellStyle name="40% - Акцент5 41 3 2 2" xfId="17621"/>
    <cellStyle name="40% - Акцент5 41 3 3" xfId="17622"/>
    <cellStyle name="40% - Акцент5 41 4" xfId="17623"/>
    <cellStyle name="40% - Акцент5 41 4 2" xfId="17624"/>
    <cellStyle name="40% - Акцент5 41 5" xfId="17625"/>
    <cellStyle name="40% - Акцент5 42" xfId="17626"/>
    <cellStyle name="40% - Акцент5 42 2" xfId="17627"/>
    <cellStyle name="40% - Акцент5 42 2 2" xfId="17628"/>
    <cellStyle name="40% - Акцент5 42 2 2 2" xfId="17629"/>
    <cellStyle name="40% - Акцент5 42 2 3" xfId="17630"/>
    <cellStyle name="40% - Акцент5 42 3" xfId="17631"/>
    <cellStyle name="40% - Акцент5 42 3 2" xfId="17632"/>
    <cellStyle name="40% - Акцент5 42 3 2 2" xfId="17633"/>
    <cellStyle name="40% - Акцент5 42 3 3" xfId="17634"/>
    <cellStyle name="40% - Акцент5 42 4" xfId="17635"/>
    <cellStyle name="40% - Акцент5 42 4 2" xfId="17636"/>
    <cellStyle name="40% - Акцент5 42 5" xfId="17637"/>
    <cellStyle name="40% - Акцент5 43" xfId="17638"/>
    <cellStyle name="40% - Акцент5 43 2" xfId="17639"/>
    <cellStyle name="40% - Акцент5 43 2 2" xfId="17640"/>
    <cellStyle name="40% - Акцент5 43 2 2 2" xfId="17641"/>
    <cellStyle name="40% - Акцент5 43 2 3" xfId="17642"/>
    <cellStyle name="40% - Акцент5 43 3" xfId="17643"/>
    <cellStyle name="40% - Акцент5 43 3 2" xfId="17644"/>
    <cellStyle name="40% - Акцент5 43 3 2 2" xfId="17645"/>
    <cellStyle name="40% - Акцент5 43 3 3" xfId="17646"/>
    <cellStyle name="40% - Акцент5 43 4" xfId="17647"/>
    <cellStyle name="40% - Акцент5 43 4 2" xfId="17648"/>
    <cellStyle name="40% - Акцент5 43 5" xfId="17649"/>
    <cellStyle name="40% - Акцент5 44" xfId="17650"/>
    <cellStyle name="40% - Акцент5 44 2" xfId="17651"/>
    <cellStyle name="40% - Акцент5 44 2 2" xfId="17652"/>
    <cellStyle name="40% - Акцент5 44 2 2 2" xfId="17653"/>
    <cellStyle name="40% - Акцент5 44 2 3" xfId="17654"/>
    <cellStyle name="40% - Акцент5 44 3" xfId="17655"/>
    <cellStyle name="40% - Акцент5 44 3 2" xfId="17656"/>
    <cellStyle name="40% - Акцент5 44 3 2 2" xfId="17657"/>
    <cellStyle name="40% - Акцент5 44 3 3" xfId="17658"/>
    <cellStyle name="40% - Акцент5 44 4" xfId="17659"/>
    <cellStyle name="40% - Акцент5 44 4 2" xfId="17660"/>
    <cellStyle name="40% - Акцент5 44 5" xfId="17661"/>
    <cellStyle name="40% - Акцент5 45" xfId="17662"/>
    <cellStyle name="40% - Акцент5 45 2" xfId="17663"/>
    <cellStyle name="40% - Акцент5 45 2 2" xfId="17664"/>
    <cellStyle name="40% - Акцент5 45 2 2 2" xfId="17665"/>
    <cellStyle name="40% - Акцент5 45 2 3" xfId="17666"/>
    <cellStyle name="40% - Акцент5 45 3" xfId="17667"/>
    <cellStyle name="40% - Акцент5 45 3 2" xfId="17668"/>
    <cellStyle name="40% - Акцент5 45 3 2 2" xfId="17669"/>
    <cellStyle name="40% - Акцент5 45 3 3" xfId="17670"/>
    <cellStyle name="40% - Акцент5 45 4" xfId="17671"/>
    <cellStyle name="40% - Акцент5 45 4 2" xfId="17672"/>
    <cellStyle name="40% - Акцент5 45 5" xfId="17673"/>
    <cellStyle name="40% - Акцент5 46" xfId="17674"/>
    <cellStyle name="40% - Акцент5 46 2" xfId="17675"/>
    <cellStyle name="40% - Акцент5 46 2 2" xfId="17676"/>
    <cellStyle name="40% - Акцент5 46 2 2 2" xfId="17677"/>
    <cellStyle name="40% - Акцент5 46 2 3" xfId="17678"/>
    <cellStyle name="40% - Акцент5 46 3" xfId="17679"/>
    <cellStyle name="40% - Акцент5 46 3 2" xfId="17680"/>
    <cellStyle name="40% - Акцент5 46 3 2 2" xfId="17681"/>
    <cellStyle name="40% - Акцент5 46 3 3" xfId="17682"/>
    <cellStyle name="40% - Акцент5 46 4" xfId="17683"/>
    <cellStyle name="40% - Акцент5 46 4 2" xfId="17684"/>
    <cellStyle name="40% - Акцент5 46 5" xfId="17685"/>
    <cellStyle name="40% - Акцент5 47" xfId="17686"/>
    <cellStyle name="40% - Акцент5 47 2" xfId="17687"/>
    <cellStyle name="40% - Акцент5 47 2 2" xfId="17688"/>
    <cellStyle name="40% - Акцент5 47 2 2 2" xfId="17689"/>
    <cellStyle name="40% - Акцент5 47 2 3" xfId="17690"/>
    <cellStyle name="40% - Акцент5 47 3" xfId="17691"/>
    <cellStyle name="40% - Акцент5 47 3 2" xfId="17692"/>
    <cellStyle name="40% - Акцент5 47 3 2 2" xfId="17693"/>
    <cellStyle name="40% - Акцент5 47 3 3" xfId="17694"/>
    <cellStyle name="40% - Акцент5 47 4" xfId="17695"/>
    <cellStyle name="40% - Акцент5 47 4 2" xfId="17696"/>
    <cellStyle name="40% - Акцент5 47 5" xfId="17697"/>
    <cellStyle name="40% - Акцент5 48" xfId="17698"/>
    <cellStyle name="40% - Акцент5 48 2" xfId="17699"/>
    <cellStyle name="40% - Акцент5 48 2 2" xfId="17700"/>
    <cellStyle name="40% - Акцент5 48 2 2 2" xfId="17701"/>
    <cellStyle name="40% - Акцент5 48 2 3" xfId="17702"/>
    <cellStyle name="40% - Акцент5 48 3" xfId="17703"/>
    <cellStyle name="40% - Акцент5 48 3 2" xfId="17704"/>
    <cellStyle name="40% - Акцент5 48 3 2 2" xfId="17705"/>
    <cellStyle name="40% - Акцент5 48 3 3" xfId="17706"/>
    <cellStyle name="40% - Акцент5 48 4" xfId="17707"/>
    <cellStyle name="40% - Акцент5 48 4 2" xfId="17708"/>
    <cellStyle name="40% - Акцент5 48 5" xfId="17709"/>
    <cellStyle name="40% - Акцент5 49" xfId="17710"/>
    <cellStyle name="40% - Акцент5 49 2" xfId="17711"/>
    <cellStyle name="40% - Акцент5 49 2 2" xfId="17712"/>
    <cellStyle name="40% - Акцент5 49 2 2 2" xfId="17713"/>
    <cellStyle name="40% - Акцент5 49 2 3" xfId="17714"/>
    <cellStyle name="40% - Акцент5 49 3" xfId="17715"/>
    <cellStyle name="40% - Акцент5 49 3 2" xfId="17716"/>
    <cellStyle name="40% - Акцент5 49 3 2 2" xfId="17717"/>
    <cellStyle name="40% - Акцент5 49 3 3" xfId="17718"/>
    <cellStyle name="40% - Акцент5 49 4" xfId="17719"/>
    <cellStyle name="40% - Акцент5 49 4 2" xfId="17720"/>
    <cellStyle name="40% - Акцент5 49 5" xfId="17721"/>
    <cellStyle name="40% - Акцент5 5" xfId="17722"/>
    <cellStyle name="40% - Акцент5 5 2" xfId="17723"/>
    <cellStyle name="40% - Акцент5 5 2 2" xfId="17724"/>
    <cellStyle name="40% - Акцент5 5 2 2 2" xfId="17725"/>
    <cellStyle name="40% - Акцент5 5 2 2 2 2" xfId="17726"/>
    <cellStyle name="40% - Акцент5 5 2 2 3" xfId="17727"/>
    <cellStyle name="40% - Акцент5 5 2 3" xfId="17728"/>
    <cellStyle name="40% - Акцент5 5 2 3 2" xfId="17729"/>
    <cellStyle name="40% - Акцент5 5 2 3 2 2" xfId="17730"/>
    <cellStyle name="40% - Акцент5 5 2 3 3" xfId="17731"/>
    <cellStyle name="40% - Акцент5 5 2 4" xfId="17732"/>
    <cellStyle name="40% - Акцент5 5 2 4 2" xfId="17733"/>
    <cellStyle name="40% - Акцент5 5 2 5" xfId="17734"/>
    <cellStyle name="40% - Акцент5 5 3" xfId="17735"/>
    <cellStyle name="40% - Акцент5 5 3 2" xfId="17736"/>
    <cellStyle name="40% - Акцент5 5 3 2 2" xfId="17737"/>
    <cellStyle name="40% - Акцент5 5 3 2 2 2" xfId="17738"/>
    <cellStyle name="40% - Акцент5 5 3 2 3" xfId="17739"/>
    <cellStyle name="40% - Акцент5 5 3 3" xfId="17740"/>
    <cellStyle name="40% - Акцент5 5 3 3 2" xfId="17741"/>
    <cellStyle name="40% - Акцент5 5 3 3 2 2" xfId="17742"/>
    <cellStyle name="40% - Акцент5 5 3 3 3" xfId="17743"/>
    <cellStyle name="40% - Акцент5 5 3 4" xfId="17744"/>
    <cellStyle name="40% - Акцент5 5 3 4 2" xfId="17745"/>
    <cellStyle name="40% - Акцент5 5 3 5" xfId="17746"/>
    <cellStyle name="40% - Акцент5 5 4" xfId="17747"/>
    <cellStyle name="40% - Акцент5 5 4 2" xfId="17748"/>
    <cellStyle name="40% - Акцент5 5 4 2 2" xfId="17749"/>
    <cellStyle name="40% - Акцент5 5 4 2 2 2" xfId="17750"/>
    <cellStyle name="40% - Акцент5 5 4 2 3" xfId="17751"/>
    <cellStyle name="40% - Акцент5 5 4 3" xfId="17752"/>
    <cellStyle name="40% - Акцент5 5 4 3 2" xfId="17753"/>
    <cellStyle name="40% - Акцент5 5 4 3 2 2" xfId="17754"/>
    <cellStyle name="40% - Акцент5 5 4 3 3" xfId="17755"/>
    <cellStyle name="40% - Акцент5 5 4 4" xfId="17756"/>
    <cellStyle name="40% - Акцент5 5 4 4 2" xfId="17757"/>
    <cellStyle name="40% - Акцент5 5 4 5" xfId="17758"/>
    <cellStyle name="40% - Акцент5 5 5" xfId="17759"/>
    <cellStyle name="40% - Акцент5 5 5 2" xfId="17760"/>
    <cellStyle name="40% - Акцент5 5 5 2 2" xfId="17761"/>
    <cellStyle name="40% - Акцент5 5 5 2 2 2" xfId="17762"/>
    <cellStyle name="40% - Акцент5 5 5 2 3" xfId="17763"/>
    <cellStyle name="40% - Акцент5 5 5 3" xfId="17764"/>
    <cellStyle name="40% - Акцент5 5 5 3 2" xfId="17765"/>
    <cellStyle name="40% - Акцент5 5 5 3 2 2" xfId="17766"/>
    <cellStyle name="40% - Акцент5 5 5 3 3" xfId="17767"/>
    <cellStyle name="40% - Акцент5 5 5 4" xfId="17768"/>
    <cellStyle name="40% - Акцент5 5 5 4 2" xfId="17769"/>
    <cellStyle name="40% - Акцент5 5 5 5" xfId="17770"/>
    <cellStyle name="40% - Акцент5 5 6" xfId="17771"/>
    <cellStyle name="40% - Акцент5 5 6 2" xfId="17772"/>
    <cellStyle name="40% - Акцент5 5 6 2 2" xfId="17773"/>
    <cellStyle name="40% - Акцент5 5 6 3" xfId="17774"/>
    <cellStyle name="40% - Акцент5 5 7" xfId="17775"/>
    <cellStyle name="40% - Акцент5 5 7 2" xfId="17776"/>
    <cellStyle name="40% - Акцент5 5 7 2 2" xfId="17777"/>
    <cellStyle name="40% - Акцент5 5 7 3" xfId="17778"/>
    <cellStyle name="40% - Акцент5 5 8" xfId="17779"/>
    <cellStyle name="40% - Акцент5 5 8 2" xfId="17780"/>
    <cellStyle name="40% - Акцент5 5 9" xfId="17781"/>
    <cellStyle name="40% - Акцент5 50" xfId="17782"/>
    <cellStyle name="40% - Акцент5 50 2" xfId="17783"/>
    <cellStyle name="40% - Акцент5 50 2 2" xfId="17784"/>
    <cellStyle name="40% - Акцент5 50 2 2 2" xfId="17785"/>
    <cellStyle name="40% - Акцент5 50 2 3" xfId="17786"/>
    <cellStyle name="40% - Акцент5 50 3" xfId="17787"/>
    <cellStyle name="40% - Акцент5 50 3 2" xfId="17788"/>
    <cellStyle name="40% - Акцент5 50 3 2 2" xfId="17789"/>
    <cellStyle name="40% - Акцент5 50 3 3" xfId="17790"/>
    <cellStyle name="40% - Акцент5 50 4" xfId="17791"/>
    <cellStyle name="40% - Акцент5 50 4 2" xfId="17792"/>
    <cellStyle name="40% - Акцент5 50 5" xfId="17793"/>
    <cellStyle name="40% - Акцент5 51" xfId="17794"/>
    <cellStyle name="40% - Акцент5 51 2" xfId="17795"/>
    <cellStyle name="40% - Акцент5 51 2 2" xfId="17796"/>
    <cellStyle name="40% - Акцент5 51 2 2 2" xfId="17797"/>
    <cellStyle name="40% - Акцент5 51 2 3" xfId="17798"/>
    <cellStyle name="40% - Акцент5 51 3" xfId="17799"/>
    <cellStyle name="40% - Акцент5 51 3 2" xfId="17800"/>
    <cellStyle name="40% - Акцент5 51 3 2 2" xfId="17801"/>
    <cellStyle name="40% - Акцент5 51 3 3" xfId="17802"/>
    <cellStyle name="40% - Акцент5 51 4" xfId="17803"/>
    <cellStyle name="40% - Акцент5 51 4 2" xfId="17804"/>
    <cellStyle name="40% - Акцент5 51 5" xfId="17805"/>
    <cellStyle name="40% - Акцент5 52" xfId="17806"/>
    <cellStyle name="40% - Акцент5 52 2" xfId="17807"/>
    <cellStyle name="40% - Акцент5 52 2 2" xfId="17808"/>
    <cellStyle name="40% - Акцент5 52 2 2 2" xfId="17809"/>
    <cellStyle name="40% - Акцент5 52 2 3" xfId="17810"/>
    <cellStyle name="40% - Акцент5 52 3" xfId="17811"/>
    <cellStyle name="40% - Акцент5 52 3 2" xfId="17812"/>
    <cellStyle name="40% - Акцент5 52 3 2 2" xfId="17813"/>
    <cellStyle name="40% - Акцент5 52 3 3" xfId="17814"/>
    <cellStyle name="40% - Акцент5 52 4" xfId="17815"/>
    <cellStyle name="40% - Акцент5 52 4 2" xfId="17816"/>
    <cellStyle name="40% - Акцент5 52 5" xfId="17817"/>
    <cellStyle name="40% - Акцент5 53" xfId="17818"/>
    <cellStyle name="40% - Акцент5 53 2" xfId="17819"/>
    <cellStyle name="40% - Акцент5 53 2 2" xfId="17820"/>
    <cellStyle name="40% - Акцент5 53 2 2 2" xfId="17821"/>
    <cellStyle name="40% - Акцент5 53 2 3" xfId="17822"/>
    <cellStyle name="40% - Акцент5 53 3" xfId="17823"/>
    <cellStyle name="40% - Акцент5 53 3 2" xfId="17824"/>
    <cellStyle name="40% - Акцент5 53 3 2 2" xfId="17825"/>
    <cellStyle name="40% - Акцент5 53 3 3" xfId="17826"/>
    <cellStyle name="40% - Акцент5 53 4" xfId="17827"/>
    <cellStyle name="40% - Акцент5 53 4 2" xfId="17828"/>
    <cellStyle name="40% - Акцент5 53 5" xfId="17829"/>
    <cellStyle name="40% - Акцент5 54" xfId="17830"/>
    <cellStyle name="40% - Акцент5 54 2" xfId="17831"/>
    <cellStyle name="40% - Акцент5 54 2 2" xfId="17832"/>
    <cellStyle name="40% - Акцент5 54 2 2 2" xfId="17833"/>
    <cellStyle name="40% - Акцент5 54 2 3" xfId="17834"/>
    <cellStyle name="40% - Акцент5 54 3" xfId="17835"/>
    <cellStyle name="40% - Акцент5 54 3 2" xfId="17836"/>
    <cellStyle name="40% - Акцент5 54 3 2 2" xfId="17837"/>
    <cellStyle name="40% - Акцент5 54 3 3" xfId="17838"/>
    <cellStyle name="40% - Акцент5 54 4" xfId="17839"/>
    <cellStyle name="40% - Акцент5 54 4 2" xfId="17840"/>
    <cellStyle name="40% - Акцент5 54 5" xfId="17841"/>
    <cellStyle name="40% - Акцент5 55" xfId="17842"/>
    <cellStyle name="40% - Акцент5 55 2" xfId="17843"/>
    <cellStyle name="40% - Акцент5 55 2 2" xfId="17844"/>
    <cellStyle name="40% - Акцент5 55 2 2 2" xfId="17845"/>
    <cellStyle name="40% - Акцент5 55 2 3" xfId="17846"/>
    <cellStyle name="40% - Акцент5 55 3" xfId="17847"/>
    <cellStyle name="40% - Акцент5 55 3 2" xfId="17848"/>
    <cellStyle name="40% - Акцент5 55 3 2 2" xfId="17849"/>
    <cellStyle name="40% - Акцент5 55 3 3" xfId="17850"/>
    <cellStyle name="40% - Акцент5 55 4" xfId="17851"/>
    <cellStyle name="40% - Акцент5 55 4 2" xfId="17852"/>
    <cellStyle name="40% - Акцент5 55 5" xfId="17853"/>
    <cellStyle name="40% - Акцент5 56" xfId="17854"/>
    <cellStyle name="40% - Акцент5 56 2" xfId="17855"/>
    <cellStyle name="40% - Акцент5 56 2 2" xfId="17856"/>
    <cellStyle name="40% - Акцент5 56 2 2 2" xfId="17857"/>
    <cellStyle name="40% - Акцент5 56 2 3" xfId="17858"/>
    <cellStyle name="40% - Акцент5 56 3" xfId="17859"/>
    <cellStyle name="40% - Акцент5 56 3 2" xfId="17860"/>
    <cellStyle name="40% - Акцент5 56 3 2 2" xfId="17861"/>
    <cellStyle name="40% - Акцент5 56 3 3" xfId="17862"/>
    <cellStyle name="40% - Акцент5 56 4" xfId="17863"/>
    <cellStyle name="40% - Акцент5 56 4 2" xfId="17864"/>
    <cellStyle name="40% - Акцент5 56 5" xfId="17865"/>
    <cellStyle name="40% - Акцент5 57" xfId="17866"/>
    <cellStyle name="40% - Акцент5 57 2" xfId="17867"/>
    <cellStyle name="40% - Акцент5 57 2 2" xfId="17868"/>
    <cellStyle name="40% - Акцент5 57 2 2 2" xfId="17869"/>
    <cellStyle name="40% - Акцент5 57 2 3" xfId="17870"/>
    <cellStyle name="40% - Акцент5 57 3" xfId="17871"/>
    <cellStyle name="40% - Акцент5 57 3 2" xfId="17872"/>
    <cellStyle name="40% - Акцент5 57 3 2 2" xfId="17873"/>
    <cellStyle name="40% - Акцент5 57 3 3" xfId="17874"/>
    <cellStyle name="40% - Акцент5 57 4" xfId="17875"/>
    <cellStyle name="40% - Акцент5 57 4 2" xfId="17876"/>
    <cellStyle name="40% - Акцент5 57 5" xfId="17877"/>
    <cellStyle name="40% - Акцент5 58" xfId="17878"/>
    <cellStyle name="40% - Акцент5 58 2" xfId="17879"/>
    <cellStyle name="40% - Акцент5 58 2 2" xfId="17880"/>
    <cellStyle name="40% - Акцент5 58 2 2 2" xfId="17881"/>
    <cellStyle name="40% - Акцент5 58 2 3" xfId="17882"/>
    <cellStyle name="40% - Акцент5 58 3" xfId="17883"/>
    <cellStyle name="40% - Акцент5 58 3 2" xfId="17884"/>
    <cellStyle name="40% - Акцент5 58 3 2 2" xfId="17885"/>
    <cellStyle name="40% - Акцент5 58 3 3" xfId="17886"/>
    <cellStyle name="40% - Акцент5 58 4" xfId="17887"/>
    <cellStyle name="40% - Акцент5 58 4 2" xfId="17888"/>
    <cellStyle name="40% - Акцент5 58 5" xfId="17889"/>
    <cellStyle name="40% - Акцент5 59" xfId="17890"/>
    <cellStyle name="40% - Акцент5 59 2" xfId="17891"/>
    <cellStyle name="40% - Акцент5 59 2 2" xfId="17892"/>
    <cellStyle name="40% - Акцент5 59 2 2 2" xfId="17893"/>
    <cellStyle name="40% - Акцент5 59 2 3" xfId="17894"/>
    <cellStyle name="40% - Акцент5 59 3" xfId="17895"/>
    <cellStyle name="40% - Акцент5 59 3 2" xfId="17896"/>
    <cellStyle name="40% - Акцент5 59 3 2 2" xfId="17897"/>
    <cellStyle name="40% - Акцент5 59 3 3" xfId="17898"/>
    <cellStyle name="40% - Акцент5 59 4" xfId="17899"/>
    <cellStyle name="40% - Акцент5 59 4 2" xfId="17900"/>
    <cellStyle name="40% - Акцент5 59 5" xfId="17901"/>
    <cellStyle name="40% - Акцент5 6" xfId="17902"/>
    <cellStyle name="40% - Акцент5 6 2" xfId="17903"/>
    <cellStyle name="40% - Акцент5 6 2 2" xfId="17904"/>
    <cellStyle name="40% - Акцент5 6 2 2 2" xfId="17905"/>
    <cellStyle name="40% - Акцент5 6 2 2 2 2" xfId="17906"/>
    <cellStyle name="40% - Акцент5 6 2 2 3" xfId="17907"/>
    <cellStyle name="40% - Акцент5 6 2 3" xfId="17908"/>
    <cellStyle name="40% - Акцент5 6 2 3 2" xfId="17909"/>
    <cellStyle name="40% - Акцент5 6 2 3 2 2" xfId="17910"/>
    <cellStyle name="40% - Акцент5 6 2 3 3" xfId="17911"/>
    <cellStyle name="40% - Акцент5 6 2 4" xfId="17912"/>
    <cellStyle name="40% - Акцент5 6 2 4 2" xfId="17913"/>
    <cellStyle name="40% - Акцент5 6 2 5" xfId="17914"/>
    <cellStyle name="40% - Акцент5 6 3" xfId="17915"/>
    <cellStyle name="40% - Акцент5 6 3 2" xfId="17916"/>
    <cellStyle name="40% - Акцент5 6 3 2 2" xfId="17917"/>
    <cellStyle name="40% - Акцент5 6 3 2 2 2" xfId="17918"/>
    <cellStyle name="40% - Акцент5 6 3 2 3" xfId="17919"/>
    <cellStyle name="40% - Акцент5 6 3 3" xfId="17920"/>
    <cellStyle name="40% - Акцент5 6 3 3 2" xfId="17921"/>
    <cellStyle name="40% - Акцент5 6 3 3 2 2" xfId="17922"/>
    <cellStyle name="40% - Акцент5 6 3 3 3" xfId="17923"/>
    <cellStyle name="40% - Акцент5 6 3 4" xfId="17924"/>
    <cellStyle name="40% - Акцент5 6 3 4 2" xfId="17925"/>
    <cellStyle name="40% - Акцент5 6 3 5" xfId="17926"/>
    <cellStyle name="40% - Акцент5 6 4" xfId="17927"/>
    <cellStyle name="40% - Акцент5 6 4 2" xfId="17928"/>
    <cellStyle name="40% - Акцент5 6 4 2 2" xfId="17929"/>
    <cellStyle name="40% - Акцент5 6 4 2 2 2" xfId="17930"/>
    <cellStyle name="40% - Акцент5 6 4 2 3" xfId="17931"/>
    <cellStyle name="40% - Акцент5 6 4 3" xfId="17932"/>
    <cellStyle name="40% - Акцент5 6 4 3 2" xfId="17933"/>
    <cellStyle name="40% - Акцент5 6 4 3 2 2" xfId="17934"/>
    <cellStyle name="40% - Акцент5 6 4 3 3" xfId="17935"/>
    <cellStyle name="40% - Акцент5 6 4 4" xfId="17936"/>
    <cellStyle name="40% - Акцент5 6 4 4 2" xfId="17937"/>
    <cellStyle name="40% - Акцент5 6 4 5" xfId="17938"/>
    <cellStyle name="40% - Акцент5 6 5" xfId="17939"/>
    <cellStyle name="40% - Акцент5 6 5 2" xfId="17940"/>
    <cellStyle name="40% - Акцент5 6 5 2 2" xfId="17941"/>
    <cellStyle name="40% - Акцент5 6 5 2 2 2" xfId="17942"/>
    <cellStyle name="40% - Акцент5 6 5 2 3" xfId="17943"/>
    <cellStyle name="40% - Акцент5 6 5 3" xfId="17944"/>
    <cellStyle name="40% - Акцент5 6 5 3 2" xfId="17945"/>
    <cellStyle name="40% - Акцент5 6 5 3 2 2" xfId="17946"/>
    <cellStyle name="40% - Акцент5 6 5 3 3" xfId="17947"/>
    <cellStyle name="40% - Акцент5 6 5 4" xfId="17948"/>
    <cellStyle name="40% - Акцент5 6 5 4 2" xfId="17949"/>
    <cellStyle name="40% - Акцент5 6 5 5" xfId="17950"/>
    <cellStyle name="40% - Акцент5 6 6" xfId="17951"/>
    <cellStyle name="40% - Акцент5 6 6 2" xfId="17952"/>
    <cellStyle name="40% - Акцент5 6 6 2 2" xfId="17953"/>
    <cellStyle name="40% - Акцент5 6 6 3" xfId="17954"/>
    <cellStyle name="40% - Акцент5 6 7" xfId="17955"/>
    <cellStyle name="40% - Акцент5 6 7 2" xfId="17956"/>
    <cellStyle name="40% - Акцент5 6 7 2 2" xfId="17957"/>
    <cellStyle name="40% - Акцент5 6 7 3" xfId="17958"/>
    <cellStyle name="40% - Акцент5 6 8" xfId="17959"/>
    <cellStyle name="40% - Акцент5 6 8 2" xfId="17960"/>
    <cellStyle name="40% - Акцент5 6 9" xfId="17961"/>
    <cellStyle name="40% - Акцент5 60" xfId="17962"/>
    <cellStyle name="40% - Акцент5 60 2" xfId="17963"/>
    <cellStyle name="40% - Акцент5 60 2 2" xfId="17964"/>
    <cellStyle name="40% - Акцент5 60 2 2 2" xfId="17965"/>
    <cellStyle name="40% - Акцент5 60 2 3" xfId="17966"/>
    <cellStyle name="40% - Акцент5 60 3" xfId="17967"/>
    <cellStyle name="40% - Акцент5 60 3 2" xfId="17968"/>
    <cellStyle name="40% - Акцент5 60 3 2 2" xfId="17969"/>
    <cellStyle name="40% - Акцент5 60 3 3" xfId="17970"/>
    <cellStyle name="40% - Акцент5 60 4" xfId="17971"/>
    <cellStyle name="40% - Акцент5 60 4 2" xfId="17972"/>
    <cellStyle name="40% - Акцент5 60 5" xfId="17973"/>
    <cellStyle name="40% - Акцент5 61" xfId="17974"/>
    <cellStyle name="40% - Акцент5 61 2" xfId="17975"/>
    <cellStyle name="40% - Акцент5 61 2 2" xfId="17976"/>
    <cellStyle name="40% - Акцент5 61 2 2 2" xfId="17977"/>
    <cellStyle name="40% - Акцент5 61 2 3" xfId="17978"/>
    <cellStyle name="40% - Акцент5 61 3" xfId="17979"/>
    <cellStyle name="40% - Акцент5 61 3 2" xfId="17980"/>
    <cellStyle name="40% - Акцент5 61 3 2 2" xfId="17981"/>
    <cellStyle name="40% - Акцент5 61 3 3" xfId="17982"/>
    <cellStyle name="40% - Акцент5 61 4" xfId="17983"/>
    <cellStyle name="40% - Акцент5 61 4 2" xfId="17984"/>
    <cellStyle name="40% - Акцент5 61 5" xfId="17985"/>
    <cellStyle name="40% - Акцент5 62" xfId="17986"/>
    <cellStyle name="40% - Акцент5 62 2" xfId="17987"/>
    <cellStyle name="40% - Акцент5 62 2 2" xfId="17988"/>
    <cellStyle name="40% - Акцент5 62 2 2 2" xfId="17989"/>
    <cellStyle name="40% - Акцент5 62 2 3" xfId="17990"/>
    <cellStyle name="40% - Акцент5 62 3" xfId="17991"/>
    <cellStyle name="40% - Акцент5 62 3 2" xfId="17992"/>
    <cellStyle name="40% - Акцент5 62 3 2 2" xfId="17993"/>
    <cellStyle name="40% - Акцент5 62 3 3" xfId="17994"/>
    <cellStyle name="40% - Акцент5 62 4" xfId="17995"/>
    <cellStyle name="40% - Акцент5 62 4 2" xfId="17996"/>
    <cellStyle name="40% - Акцент5 62 5" xfId="17997"/>
    <cellStyle name="40% - Акцент5 63" xfId="17998"/>
    <cellStyle name="40% - Акцент5 63 2" xfId="17999"/>
    <cellStyle name="40% - Акцент5 63 2 2" xfId="18000"/>
    <cellStyle name="40% - Акцент5 63 2 2 2" xfId="18001"/>
    <cellStyle name="40% - Акцент5 63 2 3" xfId="18002"/>
    <cellStyle name="40% - Акцент5 63 3" xfId="18003"/>
    <cellStyle name="40% - Акцент5 63 3 2" xfId="18004"/>
    <cellStyle name="40% - Акцент5 63 3 2 2" xfId="18005"/>
    <cellStyle name="40% - Акцент5 63 3 3" xfId="18006"/>
    <cellStyle name="40% - Акцент5 63 4" xfId="18007"/>
    <cellStyle name="40% - Акцент5 63 4 2" xfId="18008"/>
    <cellStyle name="40% - Акцент5 63 5" xfId="18009"/>
    <cellStyle name="40% - Акцент5 64" xfId="18010"/>
    <cellStyle name="40% - Акцент5 64 2" xfId="18011"/>
    <cellStyle name="40% - Акцент5 64 2 2" xfId="18012"/>
    <cellStyle name="40% - Акцент5 64 2 2 2" xfId="18013"/>
    <cellStyle name="40% - Акцент5 64 2 3" xfId="18014"/>
    <cellStyle name="40% - Акцент5 64 3" xfId="18015"/>
    <cellStyle name="40% - Акцент5 64 3 2" xfId="18016"/>
    <cellStyle name="40% - Акцент5 64 3 2 2" xfId="18017"/>
    <cellStyle name="40% - Акцент5 64 3 3" xfId="18018"/>
    <cellStyle name="40% - Акцент5 64 4" xfId="18019"/>
    <cellStyle name="40% - Акцент5 64 4 2" xfId="18020"/>
    <cellStyle name="40% - Акцент5 64 5" xfId="18021"/>
    <cellStyle name="40% - Акцент5 65" xfId="18022"/>
    <cellStyle name="40% - Акцент5 65 2" xfId="18023"/>
    <cellStyle name="40% - Акцент5 65 2 2" xfId="18024"/>
    <cellStyle name="40% - Акцент5 65 2 2 2" xfId="18025"/>
    <cellStyle name="40% - Акцент5 65 2 3" xfId="18026"/>
    <cellStyle name="40% - Акцент5 65 3" xfId="18027"/>
    <cellStyle name="40% - Акцент5 65 3 2" xfId="18028"/>
    <cellStyle name="40% - Акцент5 65 3 2 2" xfId="18029"/>
    <cellStyle name="40% - Акцент5 65 3 3" xfId="18030"/>
    <cellStyle name="40% - Акцент5 65 4" xfId="18031"/>
    <cellStyle name="40% - Акцент5 65 4 2" xfId="18032"/>
    <cellStyle name="40% - Акцент5 65 5" xfId="18033"/>
    <cellStyle name="40% - Акцент5 66" xfId="18034"/>
    <cellStyle name="40% - Акцент5 66 2" xfId="18035"/>
    <cellStyle name="40% - Акцент5 66 2 2" xfId="18036"/>
    <cellStyle name="40% - Акцент5 66 2 2 2" xfId="18037"/>
    <cellStyle name="40% - Акцент5 66 2 3" xfId="18038"/>
    <cellStyle name="40% - Акцент5 66 3" xfId="18039"/>
    <cellStyle name="40% - Акцент5 66 3 2" xfId="18040"/>
    <cellStyle name="40% - Акцент5 66 3 2 2" xfId="18041"/>
    <cellStyle name="40% - Акцент5 66 3 3" xfId="18042"/>
    <cellStyle name="40% - Акцент5 66 4" xfId="18043"/>
    <cellStyle name="40% - Акцент5 66 4 2" xfId="18044"/>
    <cellStyle name="40% - Акцент5 66 5" xfId="18045"/>
    <cellStyle name="40% - Акцент5 67" xfId="18046"/>
    <cellStyle name="40% - Акцент5 67 2" xfId="18047"/>
    <cellStyle name="40% - Акцент5 67 2 2" xfId="18048"/>
    <cellStyle name="40% - Акцент5 67 2 2 2" xfId="18049"/>
    <cellStyle name="40% - Акцент5 67 2 3" xfId="18050"/>
    <cellStyle name="40% - Акцент5 67 3" xfId="18051"/>
    <cellStyle name="40% - Акцент5 67 3 2" xfId="18052"/>
    <cellStyle name="40% - Акцент5 67 3 2 2" xfId="18053"/>
    <cellStyle name="40% - Акцент5 67 3 3" xfId="18054"/>
    <cellStyle name="40% - Акцент5 67 4" xfId="18055"/>
    <cellStyle name="40% - Акцент5 67 4 2" xfId="18056"/>
    <cellStyle name="40% - Акцент5 67 5" xfId="18057"/>
    <cellStyle name="40% - Акцент5 68" xfId="18058"/>
    <cellStyle name="40% - Акцент5 68 2" xfId="18059"/>
    <cellStyle name="40% - Акцент5 68 2 2" xfId="18060"/>
    <cellStyle name="40% - Акцент5 68 2 2 2" xfId="18061"/>
    <cellStyle name="40% - Акцент5 68 2 3" xfId="18062"/>
    <cellStyle name="40% - Акцент5 68 3" xfId="18063"/>
    <cellStyle name="40% - Акцент5 68 3 2" xfId="18064"/>
    <cellStyle name="40% - Акцент5 68 3 2 2" xfId="18065"/>
    <cellStyle name="40% - Акцент5 68 3 3" xfId="18066"/>
    <cellStyle name="40% - Акцент5 68 4" xfId="18067"/>
    <cellStyle name="40% - Акцент5 68 4 2" xfId="18068"/>
    <cellStyle name="40% - Акцент5 68 5" xfId="18069"/>
    <cellStyle name="40% - Акцент5 69" xfId="18070"/>
    <cellStyle name="40% - Акцент5 69 2" xfId="18071"/>
    <cellStyle name="40% - Акцент5 69 2 2" xfId="18072"/>
    <cellStyle name="40% - Акцент5 69 2 2 2" xfId="18073"/>
    <cellStyle name="40% - Акцент5 69 2 3" xfId="18074"/>
    <cellStyle name="40% - Акцент5 69 3" xfId="18075"/>
    <cellStyle name="40% - Акцент5 69 3 2" xfId="18076"/>
    <cellStyle name="40% - Акцент5 69 3 2 2" xfId="18077"/>
    <cellStyle name="40% - Акцент5 69 3 3" xfId="18078"/>
    <cellStyle name="40% - Акцент5 69 4" xfId="18079"/>
    <cellStyle name="40% - Акцент5 69 4 2" xfId="18080"/>
    <cellStyle name="40% - Акцент5 69 5" xfId="18081"/>
    <cellStyle name="40% - Акцент5 7" xfId="18082"/>
    <cellStyle name="40% - Акцент5 7 2" xfId="18083"/>
    <cellStyle name="40% - Акцент5 7 2 2" xfId="18084"/>
    <cellStyle name="40% - Акцент5 7 2 2 2" xfId="18085"/>
    <cellStyle name="40% - Акцент5 7 2 2 2 2" xfId="18086"/>
    <cellStyle name="40% - Акцент5 7 2 2 3" xfId="18087"/>
    <cellStyle name="40% - Акцент5 7 2 3" xfId="18088"/>
    <cellStyle name="40% - Акцент5 7 2 3 2" xfId="18089"/>
    <cellStyle name="40% - Акцент5 7 2 3 2 2" xfId="18090"/>
    <cellStyle name="40% - Акцент5 7 2 3 3" xfId="18091"/>
    <cellStyle name="40% - Акцент5 7 2 4" xfId="18092"/>
    <cellStyle name="40% - Акцент5 7 2 4 2" xfId="18093"/>
    <cellStyle name="40% - Акцент5 7 2 5" xfId="18094"/>
    <cellStyle name="40% - Акцент5 7 3" xfId="18095"/>
    <cellStyle name="40% - Акцент5 7 3 2" xfId="18096"/>
    <cellStyle name="40% - Акцент5 7 3 2 2" xfId="18097"/>
    <cellStyle name="40% - Акцент5 7 3 2 2 2" xfId="18098"/>
    <cellStyle name="40% - Акцент5 7 3 2 3" xfId="18099"/>
    <cellStyle name="40% - Акцент5 7 3 3" xfId="18100"/>
    <cellStyle name="40% - Акцент5 7 3 3 2" xfId="18101"/>
    <cellStyle name="40% - Акцент5 7 3 3 2 2" xfId="18102"/>
    <cellStyle name="40% - Акцент5 7 3 3 3" xfId="18103"/>
    <cellStyle name="40% - Акцент5 7 3 4" xfId="18104"/>
    <cellStyle name="40% - Акцент5 7 3 4 2" xfId="18105"/>
    <cellStyle name="40% - Акцент5 7 3 5" xfId="18106"/>
    <cellStyle name="40% - Акцент5 7 4" xfId="18107"/>
    <cellStyle name="40% - Акцент5 7 4 2" xfId="18108"/>
    <cellStyle name="40% - Акцент5 7 4 2 2" xfId="18109"/>
    <cellStyle name="40% - Акцент5 7 4 2 2 2" xfId="18110"/>
    <cellStyle name="40% - Акцент5 7 4 2 3" xfId="18111"/>
    <cellStyle name="40% - Акцент5 7 4 3" xfId="18112"/>
    <cellStyle name="40% - Акцент5 7 4 3 2" xfId="18113"/>
    <cellStyle name="40% - Акцент5 7 4 3 2 2" xfId="18114"/>
    <cellStyle name="40% - Акцент5 7 4 3 3" xfId="18115"/>
    <cellStyle name="40% - Акцент5 7 4 4" xfId="18116"/>
    <cellStyle name="40% - Акцент5 7 4 4 2" xfId="18117"/>
    <cellStyle name="40% - Акцент5 7 4 5" xfId="18118"/>
    <cellStyle name="40% - Акцент5 7 5" xfId="18119"/>
    <cellStyle name="40% - Акцент5 7 5 2" xfId="18120"/>
    <cellStyle name="40% - Акцент5 7 5 2 2" xfId="18121"/>
    <cellStyle name="40% - Акцент5 7 5 2 2 2" xfId="18122"/>
    <cellStyle name="40% - Акцент5 7 5 2 3" xfId="18123"/>
    <cellStyle name="40% - Акцент5 7 5 3" xfId="18124"/>
    <cellStyle name="40% - Акцент5 7 5 3 2" xfId="18125"/>
    <cellStyle name="40% - Акцент5 7 5 3 2 2" xfId="18126"/>
    <cellStyle name="40% - Акцент5 7 5 3 3" xfId="18127"/>
    <cellStyle name="40% - Акцент5 7 5 4" xfId="18128"/>
    <cellStyle name="40% - Акцент5 7 5 4 2" xfId="18129"/>
    <cellStyle name="40% - Акцент5 7 5 5" xfId="18130"/>
    <cellStyle name="40% - Акцент5 7 6" xfId="18131"/>
    <cellStyle name="40% - Акцент5 7 6 2" xfId="18132"/>
    <cellStyle name="40% - Акцент5 7 6 2 2" xfId="18133"/>
    <cellStyle name="40% - Акцент5 7 6 3" xfId="18134"/>
    <cellStyle name="40% - Акцент5 7 7" xfId="18135"/>
    <cellStyle name="40% - Акцент5 7 7 2" xfId="18136"/>
    <cellStyle name="40% - Акцент5 7 7 2 2" xfId="18137"/>
    <cellStyle name="40% - Акцент5 7 7 3" xfId="18138"/>
    <cellStyle name="40% - Акцент5 7 8" xfId="18139"/>
    <cellStyle name="40% - Акцент5 7 8 2" xfId="18140"/>
    <cellStyle name="40% - Акцент5 7 9" xfId="18141"/>
    <cellStyle name="40% - Акцент5 70" xfId="18142"/>
    <cellStyle name="40% - Акцент5 70 2" xfId="18143"/>
    <cellStyle name="40% - Акцент5 70 2 2" xfId="18144"/>
    <cellStyle name="40% - Акцент5 70 2 2 2" xfId="18145"/>
    <cellStyle name="40% - Акцент5 70 2 3" xfId="18146"/>
    <cellStyle name="40% - Акцент5 70 3" xfId="18147"/>
    <cellStyle name="40% - Акцент5 70 3 2" xfId="18148"/>
    <cellStyle name="40% - Акцент5 70 3 2 2" xfId="18149"/>
    <cellStyle name="40% - Акцент5 70 3 3" xfId="18150"/>
    <cellStyle name="40% - Акцент5 70 4" xfId="18151"/>
    <cellStyle name="40% - Акцент5 70 4 2" xfId="18152"/>
    <cellStyle name="40% - Акцент5 70 5" xfId="18153"/>
    <cellStyle name="40% - Акцент5 71" xfId="18154"/>
    <cellStyle name="40% - Акцент5 71 2" xfId="18155"/>
    <cellStyle name="40% - Акцент5 71 2 2" xfId="18156"/>
    <cellStyle name="40% - Акцент5 71 2 2 2" xfId="18157"/>
    <cellStyle name="40% - Акцент5 71 2 3" xfId="18158"/>
    <cellStyle name="40% - Акцент5 71 3" xfId="18159"/>
    <cellStyle name="40% - Акцент5 71 3 2" xfId="18160"/>
    <cellStyle name="40% - Акцент5 71 3 2 2" xfId="18161"/>
    <cellStyle name="40% - Акцент5 71 3 3" xfId="18162"/>
    <cellStyle name="40% - Акцент5 71 4" xfId="18163"/>
    <cellStyle name="40% - Акцент5 71 4 2" xfId="18164"/>
    <cellStyle name="40% - Акцент5 71 5" xfId="18165"/>
    <cellStyle name="40% - Акцент5 72" xfId="18166"/>
    <cellStyle name="40% - Акцент5 72 2" xfId="18167"/>
    <cellStyle name="40% - Акцент5 72 2 2" xfId="18168"/>
    <cellStyle name="40% - Акцент5 72 2 2 2" xfId="18169"/>
    <cellStyle name="40% - Акцент5 72 2 3" xfId="18170"/>
    <cellStyle name="40% - Акцент5 72 3" xfId="18171"/>
    <cellStyle name="40% - Акцент5 72 3 2" xfId="18172"/>
    <cellStyle name="40% - Акцент5 72 3 2 2" xfId="18173"/>
    <cellStyle name="40% - Акцент5 72 3 3" xfId="18174"/>
    <cellStyle name="40% - Акцент5 72 4" xfId="18175"/>
    <cellStyle name="40% - Акцент5 72 4 2" xfId="18176"/>
    <cellStyle name="40% - Акцент5 72 5" xfId="18177"/>
    <cellStyle name="40% - Акцент5 73" xfId="18178"/>
    <cellStyle name="40% - Акцент5 73 2" xfId="18179"/>
    <cellStyle name="40% - Акцент5 73 2 2" xfId="18180"/>
    <cellStyle name="40% - Акцент5 73 2 2 2" xfId="18181"/>
    <cellStyle name="40% - Акцент5 73 2 3" xfId="18182"/>
    <cellStyle name="40% - Акцент5 73 3" xfId="18183"/>
    <cellStyle name="40% - Акцент5 73 3 2" xfId="18184"/>
    <cellStyle name="40% - Акцент5 73 3 2 2" xfId="18185"/>
    <cellStyle name="40% - Акцент5 73 3 3" xfId="18186"/>
    <cellStyle name="40% - Акцент5 73 4" xfId="18187"/>
    <cellStyle name="40% - Акцент5 73 4 2" xfId="18188"/>
    <cellStyle name="40% - Акцент5 73 5" xfId="18189"/>
    <cellStyle name="40% - Акцент5 74" xfId="18190"/>
    <cellStyle name="40% - Акцент5 74 2" xfId="18191"/>
    <cellStyle name="40% - Акцент5 74 2 2" xfId="18192"/>
    <cellStyle name="40% - Акцент5 74 2 2 2" xfId="18193"/>
    <cellStyle name="40% - Акцент5 74 2 3" xfId="18194"/>
    <cellStyle name="40% - Акцент5 74 3" xfId="18195"/>
    <cellStyle name="40% - Акцент5 74 3 2" xfId="18196"/>
    <cellStyle name="40% - Акцент5 74 3 2 2" xfId="18197"/>
    <cellStyle name="40% - Акцент5 74 3 3" xfId="18198"/>
    <cellStyle name="40% - Акцент5 74 4" xfId="18199"/>
    <cellStyle name="40% - Акцент5 74 4 2" xfId="18200"/>
    <cellStyle name="40% - Акцент5 74 5" xfId="18201"/>
    <cellStyle name="40% - Акцент5 75" xfId="18202"/>
    <cellStyle name="40% - Акцент5 75 2" xfId="18203"/>
    <cellStyle name="40% - Акцент5 75 2 2" xfId="18204"/>
    <cellStyle name="40% - Акцент5 75 2 2 2" xfId="18205"/>
    <cellStyle name="40% - Акцент5 75 2 3" xfId="18206"/>
    <cellStyle name="40% - Акцент5 75 3" xfId="18207"/>
    <cellStyle name="40% - Акцент5 75 3 2" xfId="18208"/>
    <cellStyle name="40% - Акцент5 75 3 2 2" xfId="18209"/>
    <cellStyle name="40% - Акцент5 75 3 3" xfId="18210"/>
    <cellStyle name="40% - Акцент5 75 4" xfId="18211"/>
    <cellStyle name="40% - Акцент5 75 4 2" xfId="18212"/>
    <cellStyle name="40% - Акцент5 75 5" xfId="18213"/>
    <cellStyle name="40% - Акцент5 76" xfId="18214"/>
    <cellStyle name="40% - Акцент5 76 2" xfId="18215"/>
    <cellStyle name="40% - Акцент5 76 2 2" xfId="18216"/>
    <cellStyle name="40% - Акцент5 76 2 2 2" xfId="18217"/>
    <cellStyle name="40% - Акцент5 76 2 3" xfId="18218"/>
    <cellStyle name="40% - Акцент5 76 3" xfId="18219"/>
    <cellStyle name="40% - Акцент5 76 3 2" xfId="18220"/>
    <cellStyle name="40% - Акцент5 76 3 2 2" xfId="18221"/>
    <cellStyle name="40% - Акцент5 76 3 3" xfId="18222"/>
    <cellStyle name="40% - Акцент5 76 4" xfId="18223"/>
    <cellStyle name="40% - Акцент5 76 4 2" xfId="18224"/>
    <cellStyle name="40% - Акцент5 76 5" xfId="18225"/>
    <cellStyle name="40% - Акцент5 77" xfId="18226"/>
    <cellStyle name="40% - Акцент5 77 2" xfId="18227"/>
    <cellStyle name="40% - Акцент5 77 2 2" xfId="18228"/>
    <cellStyle name="40% - Акцент5 77 2 2 2" xfId="18229"/>
    <cellStyle name="40% - Акцент5 77 2 3" xfId="18230"/>
    <cellStyle name="40% - Акцент5 77 3" xfId="18231"/>
    <cellStyle name="40% - Акцент5 77 3 2" xfId="18232"/>
    <cellStyle name="40% - Акцент5 77 3 2 2" xfId="18233"/>
    <cellStyle name="40% - Акцент5 77 3 3" xfId="18234"/>
    <cellStyle name="40% - Акцент5 77 4" xfId="18235"/>
    <cellStyle name="40% - Акцент5 77 4 2" xfId="18236"/>
    <cellStyle name="40% - Акцент5 77 5" xfId="18237"/>
    <cellStyle name="40% - Акцент5 78" xfId="18238"/>
    <cellStyle name="40% - Акцент5 78 2" xfId="18239"/>
    <cellStyle name="40% - Акцент5 78 2 2" xfId="18240"/>
    <cellStyle name="40% - Акцент5 78 2 2 2" xfId="18241"/>
    <cellStyle name="40% - Акцент5 78 2 3" xfId="18242"/>
    <cellStyle name="40% - Акцент5 78 3" xfId="18243"/>
    <cellStyle name="40% - Акцент5 78 3 2" xfId="18244"/>
    <cellStyle name="40% - Акцент5 78 3 2 2" xfId="18245"/>
    <cellStyle name="40% - Акцент5 78 3 3" xfId="18246"/>
    <cellStyle name="40% - Акцент5 78 4" xfId="18247"/>
    <cellStyle name="40% - Акцент5 78 4 2" xfId="18248"/>
    <cellStyle name="40% - Акцент5 78 5" xfId="18249"/>
    <cellStyle name="40% - Акцент5 79" xfId="18250"/>
    <cellStyle name="40% - Акцент5 79 2" xfId="18251"/>
    <cellStyle name="40% - Акцент5 79 2 2" xfId="18252"/>
    <cellStyle name="40% - Акцент5 79 2 2 2" xfId="18253"/>
    <cellStyle name="40% - Акцент5 79 2 3" xfId="18254"/>
    <cellStyle name="40% - Акцент5 79 3" xfId="18255"/>
    <cellStyle name="40% - Акцент5 79 3 2" xfId="18256"/>
    <cellStyle name="40% - Акцент5 79 3 2 2" xfId="18257"/>
    <cellStyle name="40% - Акцент5 79 3 3" xfId="18258"/>
    <cellStyle name="40% - Акцент5 79 4" xfId="18259"/>
    <cellStyle name="40% - Акцент5 79 4 2" xfId="18260"/>
    <cellStyle name="40% - Акцент5 79 5" xfId="18261"/>
    <cellStyle name="40% - Акцент5 8" xfId="18262"/>
    <cellStyle name="40% - Акцент5 8 2" xfId="18263"/>
    <cellStyle name="40% - Акцент5 8 2 2" xfId="18264"/>
    <cellStyle name="40% - Акцент5 8 2 2 2" xfId="18265"/>
    <cellStyle name="40% - Акцент5 8 2 2 2 2" xfId="18266"/>
    <cellStyle name="40% - Акцент5 8 2 2 3" xfId="18267"/>
    <cellStyle name="40% - Акцент5 8 2 3" xfId="18268"/>
    <cellStyle name="40% - Акцент5 8 2 3 2" xfId="18269"/>
    <cellStyle name="40% - Акцент5 8 2 3 2 2" xfId="18270"/>
    <cellStyle name="40% - Акцент5 8 2 3 3" xfId="18271"/>
    <cellStyle name="40% - Акцент5 8 2 4" xfId="18272"/>
    <cellStyle name="40% - Акцент5 8 2 4 2" xfId="18273"/>
    <cellStyle name="40% - Акцент5 8 2 5" xfId="18274"/>
    <cellStyle name="40% - Акцент5 8 3" xfId="18275"/>
    <cellStyle name="40% - Акцент5 8 3 2" xfId="18276"/>
    <cellStyle name="40% - Акцент5 8 3 2 2" xfId="18277"/>
    <cellStyle name="40% - Акцент5 8 3 2 2 2" xfId="18278"/>
    <cellStyle name="40% - Акцент5 8 3 2 3" xfId="18279"/>
    <cellStyle name="40% - Акцент5 8 3 3" xfId="18280"/>
    <cellStyle name="40% - Акцент5 8 3 3 2" xfId="18281"/>
    <cellStyle name="40% - Акцент5 8 3 3 2 2" xfId="18282"/>
    <cellStyle name="40% - Акцент5 8 3 3 3" xfId="18283"/>
    <cellStyle name="40% - Акцент5 8 3 4" xfId="18284"/>
    <cellStyle name="40% - Акцент5 8 3 4 2" xfId="18285"/>
    <cellStyle name="40% - Акцент5 8 3 5" xfId="18286"/>
    <cellStyle name="40% - Акцент5 8 4" xfId="18287"/>
    <cellStyle name="40% - Акцент5 8 4 2" xfId="18288"/>
    <cellStyle name="40% - Акцент5 8 4 2 2" xfId="18289"/>
    <cellStyle name="40% - Акцент5 8 4 2 2 2" xfId="18290"/>
    <cellStyle name="40% - Акцент5 8 4 2 3" xfId="18291"/>
    <cellStyle name="40% - Акцент5 8 4 3" xfId="18292"/>
    <cellStyle name="40% - Акцент5 8 4 3 2" xfId="18293"/>
    <cellStyle name="40% - Акцент5 8 4 3 2 2" xfId="18294"/>
    <cellStyle name="40% - Акцент5 8 4 3 3" xfId="18295"/>
    <cellStyle name="40% - Акцент5 8 4 4" xfId="18296"/>
    <cellStyle name="40% - Акцент5 8 4 4 2" xfId="18297"/>
    <cellStyle name="40% - Акцент5 8 4 5" xfId="18298"/>
    <cellStyle name="40% - Акцент5 8 5" xfId="18299"/>
    <cellStyle name="40% - Акцент5 8 5 2" xfId="18300"/>
    <cellStyle name="40% - Акцент5 8 5 2 2" xfId="18301"/>
    <cellStyle name="40% - Акцент5 8 5 2 2 2" xfId="18302"/>
    <cellStyle name="40% - Акцент5 8 5 2 3" xfId="18303"/>
    <cellStyle name="40% - Акцент5 8 5 3" xfId="18304"/>
    <cellStyle name="40% - Акцент5 8 5 3 2" xfId="18305"/>
    <cellStyle name="40% - Акцент5 8 5 3 2 2" xfId="18306"/>
    <cellStyle name="40% - Акцент5 8 5 3 3" xfId="18307"/>
    <cellStyle name="40% - Акцент5 8 5 4" xfId="18308"/>
    <cellStyle name="40% - Акцент5 8 5 4 2" xfId="18309"/>
    <cellStyle name="40% - Акцент5 8 5 5" xfId="18310"/>
    <cellStyle name="40% - Акцент5 8 6" xfId="18311"/>
    <cellStyle name="40% - Акцент5 8 6 2" xfId="18312"/>
    <cellStyle name="40% - Акцент5 8 6 2 2" xfId="18313"/>
    <cellStyle name="40% - Акцент5 8 6 3" xfId="18314"/>
    <cellStyle name="40% - Акцент5 8 7" xfId="18315"/>
    <cellStyle name="40% - Акцент5 8 7 2" xfId="18316"/>
    <cellStyle name="40% - Акцент5 8 7 2 2" xfId="18317"/>
    <cellStyle name="40% - Акцент5 8 7 3" xfId="18318"/>
    <cellStyle name="40% - Акцент5 8 8" xfId="18319"/>
    <cellStyle name="40% - Акцент5 8 8 2" xfId="18320"/>
    <cellStyle name="40% - Акцент5 8 9" xfId="18321"/>
    <cellStyle name="40% - Акцент5 80" xfId="18322"/>
    <cellStyle name="40% - Акцент5 80 2" xfId="18323"/>
    <cellStyle name="40% - Акцент5 80 2 2" xfId="18324"/>
    <cellStyle name="40% - Акцент5 80 2 2 2" xfId="18325"/>
    <cellStyle name="40% - Акцент5 80 2 3" xfId="18326"/>
    <cellStyle name="40% - Акцент5 80 3" xfId="18327"/>
    <cellStyle name="40% - Акцент5 80 3 2" xfId="18328"/>
    <cellStyle name="40% - Акцент5 80 3 2 2" xfId="18329"/>
    <cellStyle name="40% - Акцент5 80 3 3" xfId="18330"/>
    <cellStyle name="40% - Акцент5 80 4" xfId="18331"/>
    <cellStyle name="40% - Акцент5 80 4 2" xfId="18332"/>
    <cellStyle name="40% - Акцент5 80 5" xfId="18333"/>
    <cellStyle name="40% - Акцент5 81" xfId="18334"/>
    <cellStyle name="40% - Акцент5 81 2" xfId="18335"/>
    <cellStyle name="40% - Акцент5 81 2 2" xfId="18336"/>
    <cellStyle name="40% - Акцент5 81 2 2 2" xfId="18337"/>
    <cellStyle name="40% - Акцент5 81 2 3" xfId="18338"/>
    <cellStyle name="40% - Акцент5 81 3" xfId="18339"/>
    <cellStyle name="40% - Акцент5 81 3 2" xfId="18340"/>
    <cellStyle name="40% - Акцент5 81 3 2 2" xfId="18341"/>
    <cellStyle name="40% - Акцент5 81 3 3" xfId="18342"/>
    <cellStyle name="40% - Акцент5 81 4" xfId="18343"/>
    <cellStyle name="40% - Акцент5 81 4 2" xfId="18344"/>
    <cellStyle name="40% - Акцент5 81 5" xfId="18345"/>
    <cellStyle name="40% - Акцент5 82" xfId="18346"/>
    <cellStyle name="40% - Акцент5 82 2" xfId="18347"/>
    <cellStyle name="40% - Акцент5 82 2 2" xfId="18348"/>
    <cellStyle name="40% - Акцент5 82 2 2 2" xfId="18349"/>
    <cellStyle name="40% - Акцент5 82 2 3" xfId="18350"/>
    <cellStyle name="40% - Акцент5 82 3" xfId="18351"/>
    <cellStyle name="40% - Акцент5 82 3 2" xfId="18352"/>
    <cellStyle name="40% - Акцент5 82 3 2 2" xfId="18353"/>
    <cellStyle name="40% - Акцент5 82 3 3" xfId="18354"/>
    <cellStyle name="40% - Акцент5 82 4" xfId="18355"/>
    <cellStyle name="40% - Акцент5 82 4 2" xfId="18356"/>
    <cellStyle name="40% - Акцент5 82 5" xfId="18357"/>
    <cellStyle name="40% - Акцент5 83" xfId="18358"/>
    <cellStyle name="40% - Акцент5 83 2" xfId="18359"/>
    <cellStyle name="40% - Акцент5 83 2 2" xfId="18360"/>
    <cellStyle name="40% - Акцент5 83 2 2 2" xfId="18361"/>
    <cellStyle name="40% - Акцент5 83 2 3" xfId="18362"/>
    <cellStyle name="40% - Акцент5 83 3" xfId="18363"/>
    <cellStyle name="40% - Акцент5 83 3 2" xfId="18364"/>
    <cellStyle name="40% - Акцент5 83 3 2 2" xfId="18365"/>
    <cellStyle name="40% - Акцент5 83 3 3" xfId="18366"/>
    <cellStyle name="40% - Акцент5 83 4" xfId="18367"/>
    <cellStyle name="40% - Акцент5 83 4 2" xfId="18368"/>
    <cellStyle name="40% - Акцент5 83 5" xfId="18369"/>
    <cellStyle name="40% - Акцент5 84" xfId="18370"/>
    <cellStyle name="40% - Акцент5 84 2" xfId="18371"/>
    <cellStyle name="40% - Акцент5 84 2 2" xfId="18372"/>
    <cellStyle name="40% - Акцент5 84 2 2 2" xfId="18373"/>
    <cellStyle name="40% - Акцент5 84 2 3" xfId="18374"/>
    <cellStyle name="40% - Акцент5 84 3" xfId="18375"/>
    <cellStyle name="40% - Акцент5 84 3 2" xfId="18376"/>
    <cellStyle name="40% - Акцент5 84 3 2 2" xfId="18377"/>
    <cellStyle name="40% - Акцент5 84 3 3" xfId="18378"/>
    <cellStyle name="40% - Акцент5 84 4" xfId="18379"/>
    <cellStyle name="40% - Акцент5 84 4 2" xfId="18380"/>
    <cellStyle name="40% - Акцент5 84 5" xfId="18381"/>
    <cellStyle name="40% - Акцент5 85" xfId="18382"/>
    <cellStyle name="40% - Акцент5 85 2" xfId="18383"/>
    <cellStyle name="40% - Акцент5 85 2 2" xfId="18384"/>
    <cellStyle name="40% - Акцент5 85 2 2 2" xfId="18385"/>
    <cellStyle name="40% - Акцент5 85 2 3" xfId="18386"/>
    <cellStyle name="40% - Акцент5 85 3" xfId="18387"/>
    <cellStyle name="40% - Акцент5 85 3 2" xfId="18388"/>
    <cellStyle name="40% - Акцент5 85 3 2 2" xfId="18389"/>
    <cellStyle name="40% - Акцент5 85 3 3" xfId="18390"/>
    <cellStyle name="40% - Акцент5 85 4" xfId="18391"/>
    <cellStyle name="40% - Акцент5 85 4 2" xfId="18392"/>
    <cellStyle name="40% - Акцент5 85 5" xfId="18393"/>
    <cellStyle name="40% - Акцент5 86" xfId="18394"/>
    <cellStyle name="40% - Акцент5 86 2" xfId="18395"/>
    <cellStyle name="40% - Акцент5 86 2 2" xfId="18396"/>
    <cellStyle name="40% - Акцент5 86 2 2 2" xfId="18397"/>
    <cellStyle name="40% - Акцент5 86 2 3" xfId="18398"/>
    <cellStyle name="40% - Акцент5 86 3" xfId="18399"/>
    <cellStyle name="40% - Акцент5 86 3 2" xfId="18400"/>
    <cellStyle name="40% - Акцент5 86 3 2 2" xfId="18401"/>
    <cellStyle name="40% - Акцент5 86 3 3" xfId="18402"/>
    <cellStyle name="40% - Акцент5 86 4" xfId="18403"/>
    <cellStyle name="40% - Акцент5 86 4 2" xfId="18404"/>
    <cellStyle name="40% - Акцент5 86 5" xfId="18405"/>
    <cellStyle name="40% - Акцент5 87" xfId="18406"/>
    <cellStyle name="40% - Акцент5 87 2" xfId="18407"/>
    <cellStyle name="40% - Акцент5 87 2 2" xfId="18408"/>
    <cellStyle name="40% - Акцент5 87 2 2 2" xfId="18409"/>
    <cellStyle name="40% - Акцент5 87 2 3" xfId="18410"/>
    <cellStyle name="40% - Акцент5 87 3" xfId="18411"/>
    <cellStyle name="40% - Акцент5 87 3 2" xfId="18412"/>
    <cellStyle name="40% - Акцент5 87 3 2 2" xfId="18413"/>
    <cellStyle name="40% - Акцент5 87 3 3" xfId="18414"/>
    <cellStyle name="40% - Акцент5 87 4" xfId="18415"/>
    <cellStyle name="40% - Акцент5 87 4 2" xfId="18416"/>
    <cellStyle name="40% - Акцент5 87 5" xfId="18417"/>
    <cellStyle name="40% - Акцент5 88" xfId="18418"/>
    <cellStyle name="40% - Акцент5 88 2" xfId="18419"/>
    <cellStyle name="40% - Акцент5 88 2 2" xfId="18420"/>
    <cellStyle name="40% - Акцент5 88 3" xfId="18421"/>
    <cellStyle name="40% - Акцент5 89" xfId="18422"/>
    <cellStyle name="40% - Акцент5 89 2" xfId="18423"/>
    <cellStyle name="40% - Акцент5 89 2 2" xfId="18424"/>
    <cellStyle name="40% - Акцент5 89 3" xfId="18425"/>
    <cellStyle name="40% - Акцент5 9" xfId="18426"/>
    <cellStyle name="40% - Акцент5 9 2" xfId="18427"/>
    <cellStyle name="40% - Акцент5 9 2 2" xfId="18428"/>
    <cellStyle name="40% - Акцент5 9 2 2 2" xfId="18429"/>
    <cellStyle name="40% - Акцент5 9 2 2 2 2" xfId="18430"/>
    <cellStyle name="40% - Акцент5 9 2 2 3" xfId="18431"/>
    <cellStyle name="40% - Акцент5 9 2 3" xfId="18432"/>
    <cellStyle name="40% - Акцент5 9 2 3 2" xfId="18433"/>
    <cellStyle name="40% - Акцент5 9 2 3 2 2" xfId="18434"/>
    <cellStyle name="40% - Акцент5 9 2 3 3" xfId="18435"/>
    <cellStyle name="40% - Акцент5 9 2 4" xfId="18436"/>
    <cellStyle name="40% - Акцент5 9 2 4 2" xfId="18437"/>
    <cellStyle name="40% - Акцент5 9 2 5" xfId="18438"/>
    <cellStyle name="40% - Акцент5 9 3" xfId="18439"/>
    <cellStyle name="40% - Акцент5 9 3 2" xfId="18440"/>
    <cellStyle name="40% - Акцент5 9 3 2 2" xfId="18441"/>
    <cellStyle name="40% - Акцент5 9 3 2 2 2" xfId="18442"/>
    <cellStyle name="40% - Акцент5 9 3 2 3" xfId="18443"/>
    <cellStyle name="40% - Акцент5 9 3 3" xfId="18444"/>
    <cellStyle name="40% - Акцент5 9 3 3 2" xfId="18445"/>
    <cellStyle name="40% - Акцент5 9 3 3 2 2" xfId="18446"/>
    <cellStyle name="40% - Акцент5 9 3 3 3" xfId="18447"/>
    <cellStyle name="40% - Акцент5 9 3 4" xfId="18448"/>
    <cellStyle name="40% - Акцент5 9 3 4 2" xfId="18449"/>
    <cellStyle name="40% - Акцент5 9 3 5" xfId="18450"/>
    <cellStyle name="40% - Акцент5 9 4" xfId="18451"/>
    <cellStyle name="40% - Акцент5 9 4 2" xfId="18452"/>
    <cellStyle name="40% - Акцент5 9 4 2 2" xfId="18453"/>
    <cellStyle name="40% - Акцент5 9 4 2 2 2" xfId="18454"/>
    <cellStyle name="40% - Акцент5 9 4 2 3" xfId="18455"/>
    <cellStyle name="40% - Акцент5 9 4 3" xfId="18456"/>
    <cellStyle name="40% - Акцент5 9 4 3 2" xfId="18457"/>
    <cellStyle name="40% - Акцент5 9 4 3 2 2" xfId="18458"/>
    <cellStyle name="40% - Акцент5 9 4 3 3" xfId="18459"/>
    <cellStyle name="40% - Акцент5 9 4 4" xfId="18460"/>
    <cellStyle name="40% - Акцент5 9 4 4 2" xfId="18461"/>
    <cellStyle name="40% - Акцент5 9 4 5" xfId="18462"/>
    <cellStyle name="40% - Акцент5 9 5" xfId="18463"/>
    <cellStyle name="40% - Акцент5 9 5 2" xfId="18464"/>
    <cellStyle name="40% - Акцент5 9 5 2 2" xfId="18465"/>
    <cellStyle name="40% - Акцент5 9 5 2 2 2" xfId="18466"/>
    <cellStyle name="40% - Акцент5 9 5 2 3" xfId="18467"/>
    <cellStyle name="40% - Акцент5 9 5 3" xfId="18468"/>
    <cellStyle name="40% - Акцент5 9 5 3 2" xfId="18469"/>
    <cellStyle name="40% - Акцент5 9 5 3 2 2" xfId="18470"/>
    <cellStyle name="40% - Акцент5 9 5 3 3" xfId="18471"/>
    <cellStyle name="40% - Акцент5 9 5 4" xfId="18472"/>
    <cellStyle name="40% - Акцент5 9 5 4 2" xfId="18473"/>
    <cellStyle name="40% - Акцент5 9 5 5" xfId="18474"/>
    <cellStyle name="40% - Акцент5 9 6" xfId="18475"/>
    <cellStyle name="40% - Акцент5 9 6 2" xfId="18476"/>
    <cellStyle name="40% - Акцент5 9 6 2 2" xfId="18477"/>
    <cellStyle name="40% - Акцент5 9 6 3" xfId="18478"/>
    <cellStyle name="40% - Акцент5 9 7" xfId="18479"/>
    <cellStyle name="40% - Акцент5 9 7 2" xfId="18480"/>
    <cellStyle name="40% - Акцент5 9 7 2 2" xfId="18481"/>
    <cellStyle name="40% - Акцент5 9 7 3" xfId="18482"/>
    <cellStyle name="40% - Акцент5 9 8" xfId="18483"/>
    <cellStyle name="40% - Акцент5 9 8 2" xfId="18484"/>
    <cellStyle name="40% - Акцент5 9 9" xfId="18485"/>
    <cellStyle name="40% - Акцент5 90" xfId="18486"/>
    <cellStyle name="40% - Акцент5 90 2" xfId="18487"/>
    <cellStyle name="40% - Акцент5 90 2 2" xfId="18488"/>
    <cellStyle name="40% - Акцент5 90 3" xfId="18489"/>
    <cellStyle name="40% - Акцент5 91" xfId="18490"/>
    <cellStyle name="40% - Акцент5 91 2" xfId="18491"/>
    <cellStyle name="40% - Акцент5 91 2 2" xfId="18492"/>
    <cellStyle name="40% - Акцент5 91 3" xfId="18493"/>
    <cellStyle name="40% - Акцент5 92" xfId="18494"/>
    <cellStyle name="40% - Акцент5 92 2" xfId="18495"/>
    <cellStyle name="40% - Акцент5 92 2 2" xfId="18496"/>
    <cellStyle name="40% - Акцент5 92 3" xfId="18497"/>
    <cellStyle name="40% - Акцент5 93" xfId="18498"/>
    <cellStyle name="40% - Акцент5 93 2" xfId="18499"/>
    <cellStyle name="40% - Акцент5 93 2 2" xfId="18500"/>
    <cellStyle name="40% - Акцент5 93 3" xfId="18501"/>
    <cellStyle name="40% - Акцент5 94" xfId="18502"/>
    <cellStyle name="40% - Акцент5 94 2" xfId="18503"/>
    <cellStyle name="40% - Акцент5 94 2 2" xfId="18504"/>
    <cellStyle name="40% - Акцент5 94 3" xfId="18505"/>
    <cellStyle name="40% - Акцент5 95" xfId="18506"/>
    <cellStyle name="40% - Акцент5 95 2" xfId="18507"/>
    <cellStyle name="40% - Акцент5 95 2 2" xfId="18508"/>
    <cellStyle name="40% - Акцент5 95 3" xfId="18509"/>
    <cellStyle name="40% - Акцент5 96" xfId="18510"/>
    <cellStyle name="40% - Акцент5 96 2" xfId="18511"/>
    <cellStyle name="40% - Акцент5 96 2 2" xfId="18512"/>
    <cellStyle name="40% - Акцент5 96 3" xfId="18513"/>
    <cellStyle name="40% - Акцент5 97" xfId="18514"/>
    <cellStyle name="40% - Акцент5 97 2" xfId="18515"/>
    <cellStyle name="40% - Акцент5 97 2 2" xfId="18516"/>
    <cellStyle name="40% - Акцент5 97 3" xfId="18517"/>
    <cellStyle name="40% - Акцент5 98" xfId="18518"/>
    <cellStyle name="40% - Акцент5 98 2" xfId="18519"/>
    <cellStyle name="40% - Акцент5 98 2 2" xfId="18520"/>
    <cellStyle name="40% - Акцент5 98 3" xfId="18521"/>
    <cellStyle name="40% - Акцент5 99" xfId="18522"/>
    <cellStyle name="40% - Акцент5 99 2" xfId="18523"/>
    <cellStyle name="40% - Акцент5 99 2 2" xfId="18524"/>
    <cellStyle name="40% - Акцент5 99 3" xfId="18525"/>
    <cellStyle name="40% - Акцент6" xfId="18526" builtinId="51" customBuiltin="1"/>
    <cellStyle name="40% - Акцент6 10" xfId="18527"/>
    <cellStyle name="40% - Акцент6 10 2" xfId="18528"/>
    <cellStyle name="40% - Акцент6 10 2 2" xfId="18529"/>
    <cellStyle name="40% - Акцент6 10 2 2 2" xfId="18530"/>
    <cellStyle name="40% - Акцент6 10 2 3" xfId="18531"/>
    <cellStyle name="40% - Акцент6 10 3" xfId="18532"/>
    <cellStyle name="40% - Акцент6 10 3 2" xfId="18533"/>
    <cellStyle name="40% - Акцент6 10 3 2 2" xfId="18534"/>
    <cellStyle name="40% - Акцент6 10 3 3" xfId="18535"/>
    <cellStyle name="40% - Акцент6 10 4" xfId="18536"/>
    <cellStyle name="40% - Акцент6 10 4 2" xfId="18537"/>
    <cellStyle name="40% - Акцент6 10 5" xfId="18538"/>
    <cellStyle name="40% - Акцент6 100" xfId="18539"/>
    <cellStyle name="40% - Акцент6 100 2" xfId="18540"/>
    <cellStyle name="40% - Акцент6 100 2 2" xfId="18541"/>
    <cellStyle name="40% - Акцент6 100 3" xfId="18542"/>
    <cellStyle name="40% - Акцент6 101" xfId="18543"/>
    <cellStyle name="40% - Акцент6 101 2" xfId="18544"/>
    <cellStyle name="40% - Акцент6 101 2 2" xfId="18545"/>
    <cellStyle name="40% - Акцент6 101 3" xfId="18546"/>
    <cellStyle name="40% - Акцент6 102" xfId="18547"/>
    <cellStyle name="40% - Акцент6 102 2" xfId="18548"/>
    <cellStyle name="40% - Акцент6 102 2 2" xfId="18549"/>
    <cellStyle name="40% - Акцент6 102 3" xfId="18550"/>
    <cellStyle name="40% - Акцент6 103" xfId="18551"/>
    <cellStyle name="40% - Акцент6 103 2" xfId="18552"/>
    <cellStyle name="40% - Акцент6 103 2 2" xfId="18553"/>
    <cellStyle name="40% - Акцент6 103 3" xfId="18554"/>
    <cellStyle name="40% - Акцент6 104" xfId="18555"/>
    <cellStyle name="40% - Акцент6 104 2" xfId="18556"/>
    <cellStyle name="40% - Акцент6 104 2 2" xfId="18557"/>
    <cellStyle name="40% - Акцент6 104 3" xfId="18558"/>
    <cellStyle name="40% - Акцент6 105" xfId="18559"/>
    <cellStyle name="40% - Акцент6 105 2" xfId="18560"/>
    <cellStyle name="40% - Акцент6 105 2 2" xfId="18561"/>
    <cellStyle name="40% - Акцент6 105 3" xfId="18562"/>
    <cellStyle name="40% - Акцент6 106" xfId="18563"/>
    <cellStyle name="40% - Акцент6 106 2" xfId="18564"/>
    <cellStyle name="40% - Акцент6 106 2 2" xfId="18565"/>
    <cellStyle name="40% - Акцент6 106 3" xfId="18566"/>
    <cellStyle name="40% - Акцент6 107" xfId="18567"/>
    <cellStyle name="40% - Акцент6 107 2" xfId="18568"/>
    <cellStyle name="40% - Акцент6 107 2 2" xfId="18569"/>
    <cellStyle name="40% - Акцент6 107 3" xfId="18570"/>
    <cellStyle name="40% - Акцент6 108" xfId="18571"/>
    <cellStyle name="40% - Акцент6 108 2" xfId="18572"/>
    <cellStyle name="40% - Акцент6 108 2 2" xfId="18573"/>
    <cellStyle name="40% - Акцент6 108 3" xfId="18574"/>
    <cellStyle name="40% - Акцент6 109" xfId="18575"/>
    <cellStyle name="40% - Акцент6 109 2" xfId="18576"/>
    <cellStyle name="40% - Акцент6 109 2 2" xfId="18577"/>
    <cellStyle name="40% - Акцент6 109 3" xfId="18578"/>
    <cellStyle name="40% - Акцент6 11" xfId="18579"/>
    <cellStyle name="40% - Акцент6 11 2" xfId="18580"/>
    <cellStyle name="40% - Акцент6 11 2 2" xfId="18581"/>
    <cellStyle name="40% - Акцент6 11 2 2 2" xfId="18582"/>
    <cellStyle name="40% - Акцент6 11 2 3" xfId="18583"/>
    <cellStyle name="40% - Акцент6 11 3" xfId="18584"/>
    <cellStyle name="40% - Акцент6 11 3 2" xfId="18585"/>
    <cellStyle name="40% - Акцент6 11 3 2 2" xfId="18586"/>
    <cellStyle name="40% - Акцент6 11 3 3" xfId="18587"/>
    <cellStyle name="40% - Акцент6 11 4" xfId="18588"/>
    <cellStyle name="40% - Акцент6 11 4 2" xfId="18589"/>
    <cellStyle name="40% - Акцент6 11 5" xfId="18590"/>
    <cellStyle name="40% - Акцент6 110" xfId="18591"/>
    <cellStyle name="40% - Акцент6 110 2" xfId="18592"/>
    <cellStyle name="40% - Акцент6 110 2 2" xfId="18593"/>
    <cellStyle name="40% - Акцент6 110 3" xfId="18594"/>
    <cellStyle name="40% - Акцент6 111" xfId="18595"/>
    <cellStyle name="40% - Акцент6 111 2" xfId="18596"/>
    <cellStyle name="40% - Акцент6 111 2 2" xfId="18597"/>
    <cellStyle name="40% - Акцент6 111 3" xfId="18598"/>
    <cellStyle name="40% - Акцент6 112" xfId="18599"/>
    <cellStyle name="40% - Акцент6 112 2" xfId="18600"/>
    <cellStyle name="40% - Акцент6 112 2 2" xfId="18601"/>
    <cellStyle name="40% - Акцент6 112 3" xfId="18602"/>
    <cellStyle name="40% - Акцент6 113" xfId="18603"/>
    <cellStyle name="40% - Акцент6 113 2" xfId="18604"/>
    <cellStyle name="40% - Акцент6 113 2 2" xfId="18605"/>
    <cellStyle name="40% - Акцент6 113 3" xfId="18606"/>
    <cellStyle name="40% - Акцент6 114" xfId="18607"/>
    <cellStyle name="40% - Акцент6 114 2" xfId="18608"/>
    <cellStyle name="40% - Акцент6 114 2 2" xfId="18609"/>
    <cellStyle name="40% - Акцент6 114 3" xfId="18610"/>
    <cellStyle name="40% - Акцент6 115" xfId="18611"/>
    <cellStyle name="40% - Акцент6 115 2" xfId="18612"/>
    <cellStyle name="40% - Акцент6 115 2 2" xfId="18613"/>
    <cellStyle name="40% - Акцент6 115 3" xfId="18614"/>
    <cellStyle name="40% - Акцент6 116" xfId="18615"/>
    <cellStyle name="40% - Акцент6 116 2" xfId="18616"/>
    <cellStyle name="40% - Акцент6 116 2 2" xfId="18617"/>
    <cellStyle name="40% - Акцент6 116 3" xfId="18618"/>
    <cellStyle name="40% - Акцент6 117" xfId="18619"/>
    <cellStyle name="40% - Акцент6 117 2" xfId="18620"/>
    <cellStyle name="40% - Акцент6 117 2 2" xfId="18621"/>
    <cellStyle name="40% - Акцент6 117 3" xfId="18622"/>
    <cellStyle name="40% - Акцент6 118" xfId="18623"/>
    <cellStyle name="40% - Акцент6 118 2" xfId="18624"/>
    <cellStyle name="40% - Акцент6 118 2 2" xfId="18625"/>
    <cellStyle name="40% - Акцент6 118 3" xfId="18626"/>
    <cellStyle name="40% - Акцент6 119" xfId="18627"/>
    <cellStyle name="40% - Акцент6 119 2" xfId="18628"/>
    <cellStyle name="40% - Акцент6 119 2 2" xfId="18629"/>
    <cellStyle name="40% - Акцент6 119 3" xfId="18630"/>
    <cellStyle name="40% - Акцент6 12" xfId="18631"/>
    <cellStyle name="40% - Акцент6 12 2" xfId="18632"/>
    <cellStyle name="40% - Акцент6 12 2 2" xfId="18633"/>
    <cellStyle name="40% - Акцент6 12 2 2 2" xfId="18634"/>
    <cellStyle name="40% - Акцент6 12 2 3" xfId="18635"/>
    <cellStyle name="40% - Акцент6 12 3" xfId="18636"/>
    <cellStyle name="40% - Акцент6 12 3 2" xfId="18637"/>
    <cellStyle name="40% - Акцент6 12 3 2 2" xfId="18638"/>
    <cellStyle name="40% - Акцент6 12 3 3" xfId="18639"/>
    <cellStyle name="40% - Акцент6 12 4" xfId="18640"/>
    <cellStyle name="40% - Акцент6 12 4 2" xfId="18641"/>
    <cellStyle name="40% - Акцент6 12 5" xfId="18642"/>
    <cellStyle name="40% - Акцент6 120" xfId="18643"/>
    <cellStyle name="40% - Акцент6 120 2" xfId="18644"/>
    <cellStyle name="40% - Акцент6 120 2 2" xfId="18645"/>
    <cellStyle name="40% - Акцент6 120 3" xfId="18646"/>
    <cellStyle name="40% - Акцент6 121" xfId="18647"/>
    <cellStyle name="40% - Акцент6 121 2" xfId="18648"/>
    <cellStyle name="40% - Акцент6 121 2 2" xfId="18649"/>
    <cellStyle name="40% - Акцент6 121 3" xfId="18650"/>
    <cellStyle name="40% - Акцент6 122" xfId="18651"/>
    <cellStyle name="40% - Акцент6 122 2" xfId="18652"/>
    <cellStyle name="40% - Акцент6 122 2 2" xfId="18653"/>
    <cellStyle name="40% - Акцент6 122 3" xfId="18654"/>
    <cellStyle name="40% - Акцент6 123" xfId="18655"/>
    <cellStyle name="40% - Акцент6 123 2" xfId="18656"/>
    <cellStyle name="40% - Акцент6 123 2 2" xfId="18657"/>
    <cellStyle name="40% - Акцент6 123 3" xfId="18658"/>
    <cellStyle name="40% - Акцент6 124" xfId="18659"/>
    <cellStyle name="40% - Акцент6 124 2" xfId="18660"/>
    <cellStyle name="40% - Акцент6 124 2 2" xfId="18661"/>
    <cellStyle name="40% - Акцент6 124 3" xfId="18662"/>
    <cellStyle name="40% - Акцент6 125" xfId="18663"/>
    <cellStyle name="40% - Акцент6 125 2" xfId="18664"/>
    <cellStyle name="40% - Акцент6 125 2 2" xfId="18665"/>
    <cellStyle name="40% - Акцент6 125 3" xfId="18666"/>
    <cellStyle name="40% - Акцент6 126" xfId="18667"/>
    <cellStyle name="40% - Акцент6 126 2" xfId="18668"/>
    <cellStyle name="40% - Акцент6 126 2 2" xfId="18669"/>
    <cellStyle name="40% - Акцент6 126 3" xfId="18670"/>
    <cellStyle name="40% - Акцент6 127" xfId="18671"/>
    <cellStyle name="40% - Акцент6 127 2" xfId="18672"/>
    <cellStyle name="40% - Акцент6 127 2 2" xfId="18673"/>
    <cellStyle name="40% - Акцент6 127 3" xfId="18674"/>
    <cellStyle name="40% - Акцент6 128" xfId="18675"/>
    <cellStyle name="40% - Акцент6 128 2" xfId="18676"/>
    <cellStyle name="40% - Акцент6 128 2 2" xfId="18677"/>
    <cellStyle name="40% - Акцент6 128 3" xfId="18678"/>
    <cellStyle name="40% - Акцент6 129" xfId="18679"/>
    <cellStyle name="40% - Акцент6 129 2" xfId="18680"/>
    <cellStyle name="40% - Акцент6 129 2 2" xfId="18681"/>
    <cellStyle name="40% - Акцент6 129 3" xfId="18682"/>
    <cellStyle name="40% - Акцент6 13" xfId="18683"/>
    <cellStyle name="40% - Акцент6 13 2" xfId="18684"/>
    <cellStyle name="40% - Акцент6 13 2 2" xfId="18685"/>
    <cellStyle name="40% - Акцент6 13 2 2 2" xfId="18686"/>
    <cellStyle name="40% - Акцент6 13 2 3" xfId="18687"/>
    <cellStyle name="40% - Акцент6 13 3" xfId="18688"/>
    <cellStyle name="40% - Акцент6 13 3 2" xfId="18689"/>
    <cellStyle name="40% - Акцент6 13 3 2 2" xfId="18690"/>
    <cellStyle name="40% - Акцент6 13 3 3" xfId="18691"/>
    <cellStyle name="40% - Акцент6 13 4" xfId="18692"/>
    <cellStyle name="40% - Акцент6 13 4 2" xfId="18693"/>
    <cellStyle name="40% - Акцент6 13 5" xfId="18694"/>
    <cellStyle name="40% - Акцент6 130" xfId="18695"/>
    <cellStyle name="40% - Акцент6 130 2" xfId="18696"/>
    <cellStyle name="40% - Акцент6 130 2 2" xfId="18697"/>
    <cellStyle name="40% - Акцент6 130 3" xfId="18698"/>
    <cellStyle name="40% - Акцент6 131" xfId="18699"/>
    <cellStyle name="40% - Акцент6 131 2" xfId="18700"/>
    <cellStyle name="40% - Акцент6 131 2 2" xfId="18701"/>
    <cellStyle name="40% - Акцент6 131 3" xfId="18702"/>
    <cellStyle name="40% - Акцент6 132" xfId="18703"/>
    <cellStyle name="40% - Акцент6 132 2" xfId="18704"/>
    <cellStyle name="40% - Акцент6 132 2 2" xfId="18705"/>
    <cellStyle name="40% - Акцент6 132 3" xfId="18706"/>
    <cellStyle name="40% - Акцент6 133" xfId="18707"/>
    <cellStyle name="40% - Акцент6 133 2" xfId="18708"/>
    <cellStyle name="40% - Акцент6 133 2 2" xfId="18709"/>
    <cellStyle name="40% - Акцент6 133 3" xfId="18710"/>
    <cellStyle name="40% - Акцент6 134" xfId="18711"/>
    <cellStyle name="40% - Акцент6 134 2" xfId="18712"/>
    <cellStyle name="40% - Акцент6 134 2 2" xfId="18713"/>
    <cellStyle name="40% - Акцент6 134 3" xfId="18714"/>
    <cellStyle name="40% - Акцент6 135" xfId="18715"/>
    <cellStyle name="40% - Акцент6 135 2" xfId="18716"/>
    <cellStyle name="40% - Акцент6 135 2 2" xfId="18717"/>
    <cellStyle name="40% - Акцент6 135 3" xfId="18718"/>
    <cellStyle name="40% - Акцент6 136" xfId="18719"/>
    <cellStyle name="40% - Акцент6 136 2" xfId="18720"/>
    <cellStyle name="40% - Акцент6 136 2 2" xfId="18721"/>
    <cellStyle name="40% - Акцент6 136 3" xfId="18722"/>
    <cellStyle name="40% - Акцент6 137" xfId="18723"/>
    <cellStyle name="40% - Акцент6 138" xfId="18724"/>
    <cellStyle name="40% - Акцент6 14" xfId="18725"/>
    <cellStyle name="40% - Акцент6 14 2" xfId="18726"/>
    <cellStyle name="40% - Акцент6 14 2 2" xfId="18727"/>
    <cellStyle name="40% - Акцент6 14 2 2 2" xfId="18728"/>
    <cellStyle name="40% - Акцент6 14 2 3" xfId="18729"/>
    <cellStyle name="40% - Акцент6 14 3" xfId="18730"/>
    <cellStyle name="40% - Акцент6 14 3 2" xfId="18731"/>
    <cellStyle name="40% - Акцент6 14 3 2 2" xfId="18732"/>
    <cellStyle name="40% - Акцент6 14 3 3" xfId="18733"/>
    <cellStyle name="40% - Акцент6 14 4" xfId="18734"/>
    <cellStyle name="40% - Акцент6 14 4 2" xfId="18735"/>
    <cellStyle name="40% - Акцент6 14 5" xfId="18736"/>
    <cellStyle name="40% - Акцент6 15" xfId="18737"/>
    <cellStyle name="40% - Акцент6 15 2" xfId="18738"/>
    <cellStyle name="40% - Акцент6 15 2 2" xfId="18739"/>
    <cellStyle name="40% - Акцент6 15 2 2 2" xfId="18740"/>
    <cellStyle name="40% - Акцент6 15 2 3" xfId="18741"/>
    <cellStyle name="40% - Акцент6 15 3" xfId="18742"/>
    <cellStyle name="40% - Акцент6 15 3 2" xfId="18743"/>
    <cellStyle name="40% - Акцент6 15 3 2 2" xfId="18744"/>
    <cellStyle name="40% - Акцент6 15 3 3" xfId="18745"/>
    <cellStyle name="40% - Акцент6 15 4" xfId="18746"/>
    <cellStyle name="40% - Акцент6 15 4 2" xfId="18747"/>
    <cellStyle name="40% - Акцент6 15 5" xfId="18748"/>
    <cellStyle name="40% - Акцент6 16" xfId="18749"/>
    <cellStyle name="40% - Акцент6 16 2" xfId="18750"/>
    <cellStyle name="40% - Акцент6 16 2 2" xfId="18751"/>
    <cellStyle name="40% - Акцент6 16 2 2 2" xfId="18752"/>
    <cellStyle name="40% - Акцент6 16 2 3" xfId="18753"/>
    <cellStyle name="40% - Акцент6 16 3" xfId="18754"/>
    <cellStyle name="40% - Акцент6 16 3 2" xfId="18755"/>
    <cellStyle name="40% - Акцент6 16 3 2 2" xfId="18756"/>
    <cellStyle name="40% - Акцент6 16 3 3" xfId="18757"/>
    <cellStyle name="40% - Акцент6 16 4" xfId="18758"/>
    <cellStyle name="40% - Акцент6 16 4 2" xfId="18759"/>
    <cellStyle name="40% - Акцент6 16 5" xfId="18760"/>
    <cellStyle name="40% - Акцент6 17" xfId="18761"/>
    <cellStyle name="40% - Акцент6 17 2" xfId="18762"/>
    <cellStyle name="40% - Акцент6 17 2 2" xfId="18763"/>
    <cellStyle name="40% - Акцент6 17 2 2 2" xfId="18764"/>
    <cellStyle name="40% - Акцент6 17 2 3" xfId="18765"/>
    <cellStyle name="40% - Акцент6 17 3" xfId="18766"/>
    <cellStyle name="40% - Акцент6 17 3 2" xfId="18767"/>
    <cellStyle name="40% - Акцент6 17 3 2 2" xfId="18768"/>
    <cellStyle name="40% - Акцент6 17 3 3" xfId="18769"/>
    <cellStyle name="40% - Акцент6 17 4" xfId="18770"/>
    <cellStyle name="40% - Акцент6 17 4 2" xfId="18771"/>
    <cellStyle name="40% - Акцент6 17 5" xfId="18772"/>
    <cellStyle name="40% - Акцент6 18" xfId="18773"/>
    <cellStyle name="40% - Акцент6 18 2" xfId="18774"/>
    <cellStyle name="40% - Акцент6 18 2 2" xfId="18775"/>
    <cellStyle name="40% - Акцент6 18 2 2 2" xfId="18776"/>
    <cellStyle name="40% - Акцент6 18 2 3" xfId="18777"/>
    <cellStyle name="40% - Акцент6 18 3" xfId="18778"/>
    <cellStyle name="40% - Акцент6 18 3 2" xfId="18779"/>
    <cellStyle name="40% - Акцент6 18 3 2 2" xfId="18780"/>
    <cellStyle name="40% - Акцент6 18 3 3" xfId="18781"/>
    <cellStyle name="40% - Акцент6 18 4" xfId="18782"/>
    <cellStyle name="40% - Акцент6 18 4 2" xfId="18783"/>
    <cellStyle name="40% - Акцент6 18 5" xfId="18784"/>
    <cellStyle name="40% - Акцент6 19" xfId="18785"/>
    <cellStyle name="40% - Акцент6 19 2" xfId="18786"/>
    <cellStyle name="40% - Акцент6 19 2 2" xfId="18787"/>
    <cellStyle name="40% - Акцент6 19 2 2 2" xfId="18788"/>
    <cellStyle name="40% - Акцент6 19 2 3" xfId="18789"/>
    <cellStyle name="40% - Акцент6 19 3" xfId="18790"/>
    <cellStyle name="40% - Акцент6 19 3 2" xfId="18791"/>
    <cellStyle name="40% - Акцент6 19 3 2 2" xfId="18792"/>
    <cellStyle name="40% - Акцент6 19 3 3" xfId="18793"/>
    <cellStyle name="40% - Акцент6 19 4" xfId="18794"/>
    <cellStyle name="40% - Акцент6 19 4 2" xfId="18795"/>
    <cellStyle name="40% - Акцент6 19 5" xfId="18796"/>
    <cellStyle name="40% - Акцент6 2" xfId="18797"/>
    <cellStyle name="40% - Акцент6 2 10" xfId="18798"/>
    <cellStyle name="40% - Акцент6 2 10 2" xfId="18799"/>
    <cellStyle name="40% - Акцент6 2 10 2 2" xfId="18800"/>
    <cellStyle name="40% - Акцент6 2 10 3" xfId="18801"/>
    <cellStyle name="40% - Акцент6 2 11" xfId="18802"/>
    <cellStyle name="40% - Акцент6 2 11 2" xfId="18803"/>
    <cellStyle name="40% - Акцент6 2 11 2 2" xfId="18804"/>
    <cellStyle name="40% - Акцент6 2 11 3" xfId="18805"/>
    <cellStyle name="40% - Акцент6 2 12" xfId="18806"/>
    <cellStyle name="40% - Акцент6 2 12 2" xfId="18807"/>
    <cellStyle name="40% - Акцент6 2 12 2 2" xfId="18808"/>
    <cellStyle name="40% - Акцент6 2 12 3" xfId="18809"/>
    <cellStyle name="40% - Акцент6 2 13" xfId="18810"/>
    <cellStyle name="40% - Акцент6 2 13 2" xfId="18811"/>
    <cellStyle name="40% - Акцент6 2 13 2 2" xfId="18812"/>
    <cellStyle name="40% - Акцент6 2 13 3" xfId="18813"/>
    <cellStyle name="40% - Акцент6 2 14" xfId="18814"/>
    <cellStyle name="40% - Акцент6 2 14 2" xfId="18815"/>
    <cellStyle name="40% - Акцент6 2 14 2 2" xfId="18816"/>
    <cellStyle name="40% - Акцент6 2 14 3" xfId="18817"/>
    <cellStyle name="40% - Акцент6 2 15" xfId="18818"/>
    <cellStyle name="40% - Акцент6 2 15 2" xfId="18819"/>
    <cellStyle name="40% - Акцент6 2 15 2 2" xfId="18820"/>
    <cellStyle name="40% - Акцент6 2 15 3" xfId="18821"/>
    <cellStyle name="40% - Акцент6 2 16" xfId="18822"/>
    <cellStyle name="40% - Акцент6 2 16 2" xfId="18823"/>
    <cellStyle name="40% - Акцент6 2 16 2 2" xfId="18824"/>
    <cellStyle name="40% - Акцент6 2 16 3" xfId="18825"/>
    <cellStyle name="40% - Акцент6 2 17" xfId="18826"/>
    <cellStyle name="40% - Акцент6 2 17 2" xfId="18827"/>
    <cellStyle name="40% - Акцент6 2 17 2 2" xfId="18828"/>
    <cellStyle name="40% - Акцент6 2 17 3" xfId="18829"/>
    <cellStyle name="40% - Акцент6 2 18" xfId="18830"/>
    <cellStyle name="40% - Акцент6 2 18 2" xfId="18831"/>
    <cellStyle name="40% - Акцент6 2 18 2 2" xfId="18832"/>
    <cellStyle name="40% - Акцент6 2 18 3" xfId="18833"/>
    <cellStyle name="40% - Акцент6 2 19" xfId="18834"/>
    <cellStyle name="40% - Акцент6 2 19 2" xfId="18835"/>
    <cellStyle name="40% - Акцент6 2 19 2 2" xfId="18836"/>
    <cellStyle name="40% - Акцент6 2 19 3" xfId="18837"/>
    <cellStyle name="40% - Акцент6 2 2" xfId="18838"/>
    <cellStyle name="40% - Акцент6 2 2 2" xfId="18839"/>
    <cellStyle name="40% - Акцент6 2 2 2 2" xfId="18840"/>
    <cellStyle name="40% - Акцент6 2 2 2 2 2" xfId="18841"/>
    <cellStyle name="40% - Акцент6 2 2 2 3" xfId="18842"/>
    <cellStyle name="40% - Акцент6 2 2 3" xfId="18843"/>
    <cellStyle name="40% - Акцент6 2 2 3 2" xfId="18844"/>
    <cellStyle name="40% - Акцент6 2 2 3 2 2" xfId="18845"/>
    <cellStyle name="40% - Акцент6 2 2 3 3" xfId="18846"/>
    <cellStyle name="40% - Акцент6 2 2 4" xfId="18847"/>
    <cellStyle name="40% - Акцент6 2 2 4 2" xfId="18848"/>
    <cellStyle name="40% - Акцент6 2 2 5" xfId="18849"/>
    <cellStyle name="40% - Акцент6 2 20" xfId="18850"/>
    <cellStyle name="40% - Акцент6 2 20 2" xfId="18851"/>
    <cellStyle name="40% - Акцент6 2 20 2 2" xfId="18852"/>
    <cellStyle name="40% - Акцент6 2 20 3" xfId="18853"/>
    <cellStyle name="40% - Акцент6 2 21" xfId="18854"/>
    <cellStyle name="40% - Акцент6 2 21 2" xfId="18855"/>
    <cellStyle name="40% - Акцент6 2 21 2 2" xfId="18856"/>
    <cellStyle name="40% - Акцент6 2 21 3" xfId="18857"/>
    <cellStyle name="40% - Акцент6 2 22" xfId="18858"/>
    <cellStyle name="40% - Акцент6 2 22 2" xfId="18859"/>
    <cellStyle name="40% - Акцент6 2 22 2 2" xfId="18860"/>
    <cellStyle name="40% - Акцент6 2 22 3" xfId="18861"/>
    <cellStyle name="40% - Акцент6 2 23" xfId="18862"/>
    <cellStyle name="40% - Акцент6 2 23 2" xfId="18863"/>
    <cellStyle name="40% - Акцент6 2 23 2 2" xfId="18864"/>
    <cellStyle name="40% - Акцент6 2 23 3" xfId="18865"/>
    <cellStyle name="40% - Акцент6 2 24" xfId="18866"/>
    <cellStyle name="40% - Акцент6 2 24 2" xfId="18867"/>
    <cellStyle name="40% - Акцент6 2 24 2 2" xfId="18868"/>
    <cellStyle name="40% - Акцент6 2 24 3" xfId="18869"/>
    <cellStyle name="40% - Акцент6 2 25" xfId="18870"/>
    <cellStyle name="40% - Акцент6 2 25 2" xfId="18871"/>
    <cellStyle name="40% - Акцент6 2 26" xfId="18872"/>
    <cellStyle name="40% - Акцент6 2 3" xfId="18873"/>
    <cellStyle name="40% - Акцент6 2 3 2" xfId="18874"/>
    <cellStyle name="40% - Акцент6 2 3 2 2" xfId="18875"/>
    <cellStyle name="40% - Акцент6 2 3 2 2 2" xfId="18876"/>
    <cellStyle name="40% - Акцент6 2 3 2 3" xfId="18877"/>
    <cellStyle name="40% - Акцент6 2 3 3" xfId="18878"/>
    <cellStyle name="40% - Акцент6 2 3 3 2" xfId="18879"/>
    <cellStyle name="40% - Акцент6 2 3 3 2 2" xfId="18880"/>
    <cellStyle name="40% - Акцент6 2 3 3 3" xfId="18881"/>
    <cellStyle name="40% - Акцент6 2 3 4" xfId="18882"/>
    <cellStyle name="40% - Акцент6 2 3 4 2" xfId="18883"/>
    <cellStyle name="40% - Акцент6 2 3 5" xfId="18884"/>
    <cellStyle name="40% - Акцент6 2 4" xfId="18885"/>
    <cellStyle name="40% - Акцент6 2 4 2" xfId="18886"/>
    <cellStyle name="40% - Акцент6 2 4 2 2" xfId="18887"/>
    <cellStyle name="40% - Акцент6 2 4 2 2 2" xfId="18888"/>
    <cellStyle name="40% - Акцент6 2 4 2 3" xfId="18889"/>
    <cellStyle name="40% - Акцент6 2 4 3" xfId="18890"/>
    <cellStyle name="40% - Акцент6 2 4 3 2" xfId="18891"/>
    <cellStyle name="40% - Акцент6 2 4 3 2 2" xfId="18892"/>
    <cellStyle name="40% - Акцент6 2 4 3 3" xfId="18893"/>
    <cellStyle name="40% - Акцент6 2 4 4" xfId="18894"/>
    <cellStyle name="40% - Акцент6 2 4 4 2" xfId="18895"/>
    <cellStyle name="40% - Акцент6 2 4 5" xfId="18896"/>
    <cellStyle name="40% - Акцент6 2 5" xfId="18897"/>
    <cellStyle name="40% - Акцент6 2 5 2" xfId="18898"/>
    <cellStyle name="40% - Акцент6 2 5 2 2" xfId="18899"/>
    <cellStyle name="40% - Акцент6 2 5 2 2 2" xfId="18900"/>
    <cellStyle name="40% - Акцент6 2 5 2 3" xfId="18901"/>
    <cellStyle name="40% - Акцент6 2 5 3" xfId="18902"/>
    <cellStyle name="40% - Акцент6 2 5 3 2" xfId="18903"/>
    <cellStyle name="40% - Акцент6 2 5 3 2 2" xfId="18904"/>
    <cellStyle name="40% - Акцент6 2 5 3 3" xfId="18905"/>
    <cellStyle name="40% - Акцент6 2 5 4" xfId="18906"/>
    <cellStyle name="40% - Акцент6 2 5 4 2" xfId="18907"/>
    <cellStyle name="40% - Акцент6 2 5 5" xfId="18908"/>
    <cellStyle name="40% - Акцент6 2 6" xfId="18909"/>
    <cellStyle name="40% - Акцент6 2 6 2" xfId="18910"/>
    <cellStyle name="40% - Акцент6 2 6 2 2" xfId="18911"/>
    <cellStyle name="40% - Акцент6 2 6 3" xfId="18912"/>
    <cellStyle name="40% - Акцент6 2 7" xfId="18913"/>
    <cellStyle name="40% - Акцент6 2 7 2" xfId="18914"/>
    <cellStyle name="40% - Акцент6 2 7 2 2" xfId="18915"/>
    <cellStyle name="40% - Акцент6 2 7 3" xfId="18916"/>
    <cellStyle name="40% - Акцент6 2 8" xfId="18917"/>
    <cellStyle name="40% - Акцент6 2 8 2" xfId="18918"/>
    <cellStyle name="40% - Акцент6 2 8 2 2" xfId="18919"/>
    <cellStyle name="40% - Акцент6 2 8 3" xfId="18920"/>
    <cellStyle name="40% - Акцент6 2 9" xfId="18921"/>
    <cellStyle name="40% - Акцент6 2 9 2" xfId="18922"/>
    <cellStyle name="40% - Акцент6 2 9 2 2" xfId="18923"/>
    <cellStyle name="40% - Акцент6 2 9 3" xfId="18924"/>
    <cellStyle name="40% - Акцент6 20" xfId="18925"/>
    <cellStyle name="40% - Акцент6 20 2" xfId="18926"/>
    <cellStyle name="40% - Акцент6 20 2 2" xfId="18927"/>
    <cellStyle name="40% - Акцент6 20 2 2 2" xfId="18928"/>
    <cellStyle name="40% - Акцент6 20 2 3" xfId="18929"/>
    <cellStyle name="40% - Акцент6 20 3" xfId="18930"/>
    <cellStyle name="40% - Акцент6 20 3 2" xfId="18931"/>
    <cellStyle name="40% - Акцент6 20 3 2 2" xfId="18932"/>
    <cellStyle name="40% - Акцент6 20 3 3" xfId="18933"/>
    <cellStyle name="40% - Акцент6 20 4" xfId="18934"/>
    <cellStyle name="40% - Акцент6 20 4 2" xfId="18935"/>
    <cellStyle name="40% - Акцент6 20 5" xfId="18936"/>
    <cellStyle name="40% - Акцент6 21" xfId="18937"/>
    <cellStyle name="40% - Акцент6 21 2" xfId="18938"/>
    <cellStyle name="40% - Акцент6 21 2 2" xfId="18939"/>
    <cellStyle name="40% - Акцент6 21 2 2 2" xfId="18940"/>
    <cellStyle name="40% - Акцент6 21 2 3" xfId="18941"/>
    <cellStyle name="40% - Акцент6 21 3" xfId="18942"/>
    <cellStyle name="40% - Акцент6 21 3 2" xfId="18943"/>
    <cellStyle name="40% - Акцент6 21 3 2 2" xfId="18944"/>
    <cellStyle name="40% - Акцент6 21 3 3" xfId="18945"/>
    <cellStyle name="40% - Акцент6 21 4" xfId="18946"/>
    <cellStyle name="40% - Акцент6 21 4 2" xfId="18947"/>
    <cellStyle name="40% - Акцент6 21 5" xfId="18948"/>
    <cellStyle name="40% - Акцент6 22" xfId="18949"/>
    <cellStyle name="40% - Акцент6 22 2" xfId="18950"/>
    <cellStyle name="40% - Акцент6 22 2 2" xfId="18951"/>
    <cellStyle name="40% - Акцент6 22 2 2 2" xfId="18952"/>
    <cellStyle name="40% - Акцент6 22 2 3" xfId="18953"/>
    <cellStyle name="40% - Акцент6 22 3" xfId="18954"/>
    <cellStyle name="40% - Акцент6 22 3 2" xfId="18955"/>
    <cellStyle name="40% - Акцент6 22 3 2 2" xfId="18956"/>
    <cellStyle name="40% - Акцент6 22 3 3" xfId="18957"/>
    <cellStyle name="40% - Акцент6 22 4" xfId="18958"/>
    <cellStyle name="40% - Акцент6 22 4 2" xfId="18959"/>
    <cellStyle name="40% - Акцент6 22 5" xfId="18960"/>
    <cellStyle name="40% - Акцент6 23" xfId="18961"/>
    <cellStyle name="40% - Акцент6 23 2" xfId="18962"/>
    <cellStyle name="40% - Акцент6 23 2 2" xfId="18963"/>
    <cellStyle name="40% - Акцент6 23 2 2 2" xfId="18964"/>
    <cellStyle name="40% - Акцент6 23 2 3" xfId="18965"/>
    <cellStyle name="40% - Акцент6 23 3" xfId="18966"/>
    <cellStyle name="40% - Акцент6 23 3 2" xfId="18967"/>
    <cellStyle name="40% - Акцент6 23 3 2 2" xfId="18968"/>
    <cellStyle name="40% - Акцент6 23 3 3" xfId="18969"/>
    <cellStyle name="40% - Акцент6 23 4" xfId="18970"/>
    <cellStyle name="40% - Акцент6 23 4 2" xfId="18971"/>
    <cellStyle name="40% - Акцент6 23 5" xfId="18972"/>
    <cellStyle name="40% - Акцент6 24" xfId="18973"/>
    <cellStyle name="40% - Акцент6 24 2" xfId="18974"/>
    <cellStyle name="40% - Акцент6 24 2 2" xfId="18975"/>
    <cellStyle name="40% - Акцент6 24 2 2 2" xfId="18976"/>
    <cellStyle name="40% - Акцент6 24 2 3" xfId="18977"/>
    <cellStyle name="40% - Акцент6 24 3" xfId="18978"/>
    <cellStyle name="40% - Акцент6 24 3 2" xfId="18979"/>
    <cellStyle name="40% - Акцент6 24 3 2 2" xfId="18980"/>
    <cellStyle name="40% - Акцент6 24 3 3" xfId="18981"/>
    <cellStyle name="40% - Акцент6 24 4" xfId="18982"/>
    <cellStyle name="40% - Акцент6 24 4 2" xfId="18983"/>
    <cellStyle name="40% - Акцент6 24 5" xfId="18984"/>
    <cellStyle name="40% - Акцент6 25" xfId="18985"/>
    <cellStyle name="40% - Акцент6 25 2" xfId="18986"/>
    <cellStyle name="40% - Акцент6 25 2 2" xfId="18987"/>
    <cellStyle name="40% - Акцент6 25 2 2 2" xfId="18988"/>
    <cellStyle name="40% - Акцент6 25 2 3" xfId="18989"/>
    <cellStyle name="40% - Акцент6 25 3" xfId="18990"/>
    <cellStyle name="40% - Акцент6 25 3 2" xfId="18991"/>
    <cellStyle name="40% - Акцент6 25 3 2 2" xfId="18992"/>
    <cellStyle name="40% - Акцент6 25 3 3" xfId="18993"/>
    <cellStyle name="40% - Акцент6 25 4" xfId="18994"/>
    <cellStyle name="40% - Акцент6 25 4 2" xfId="18995"/>
    <cellStyle name="40% - Акцент6 25 5" xfId="18996"/>
    <cellStyle name="40% - Акцент6 26" xfId="18997"/>
    <cellStyle name="40% - Акцент6 26 2" xfId="18998"/>
    <cellStyle name="40% - Акцент6 26 2 2" xfId="18999"/>
    <cellStyle name="40% - Акцент6 26 2 2 2" xfId="19000"/>
    <cellStyle name="40% - Акцент6 26 2 3" xfId="19001"/>
    <cellStyle name="40% - Акцент6 26 3" xfId="19002"/>
    <cellStyle name="40% - Акцент6 26 3 2" xfId="19003"/>
    <cellStyle name="40% - Акцент6 26 3 2 2" xfId="19004"/>
    <cellStyle name="40% - Акцент6 26 3 3" xfId="19005"/>
    <cellStyle name="40% - Акцент6 26 4" xfId="19006"/>
    <cellStyle name="40% - Акцент6 26 4 2" xfId="19007"/>
    <cellStyle name="40% - Акцент6 26 5" xfId="19008"/>
    <cellStyle name="40% - Акцент6 27" xfId="19009"/>
    <cellStyle name="40% - Акцент6 27 2" xfId="19010"/>
    <cellStyle name="40% - Акцент6 27 2 2" xfId="19011"/>
    <cellStyle name="40% - Акцент6 27 2 2 2" xfId="19012"/>
    <cellStyle name="40% - Акцент6 27 2 3" xfId="19013"/>
    <cellStyle name="40% - Акцент6 27 3" xfId="19014"/>
    <cellStyle name="40% - Акцент6 27 3 2" xfId="19015"/>
    <cellStyle name="40% - Акцент6 27 3 2 2" xfId="19016"/>
    <cellStyle name="40% - Акцент6 27 3 3" xfId="19017"/>
    <cellStyle name="40% - Акцент6 27 4" xfId="19018"/>
    <cellStyle name="40% - Акцент6 27 4 2" xfId="19019"/>
    <cellStyle name="40% - Акцент6 27 5" xfId="19020"/>
    <cellStyle name="40% - Акцент6 28" xfId="19021"/>
    <cellStyle name="40% - Акцент6 28 2" xfId="19022"/>
    <cellStyle name="40% - Акцент6 28 2 2" xfId="19023"/>
    <cellStyle name="40% - Акцент6 28 2 2 2" xfId="19024"/>
    <cellStyle name="40% - Акцент6 28 2 3" xfId="19025"/>
    <cellStyle name="40% - Акцент6 28 3" xfId="19026"/>
    <cellStyle name="40% - Акцент6 28 3 2" xfId="19027"/>
    <cellStyle name="40% - Акцент6 28 3 2 2" xfId="19028"/>
    <cellStyle name="40% - Акцент6 28 3 3" xfId="19029"/>
    <cellStyle name="40% - Акцент6 28 4" xfId="19030"/>
    <cellStyle name="40% - Акцент6 28 4 2" xfId="19031"/>
    <cellStyle name="40% - Акцент6 28 5" xfId="19032"/>
    <cellStyle name="40% - Акцент6 29" xfId="19033"/>
    <cellStyle name="40% - Акцент6 29 2" xfId="19034"/>
    <cellStyle name="40% - Акцент6 29 2 2" xfId="19035"/>
    <cellStyle name="40% - Акцент6 29 2 2 2" xfId="19036"/>
    <cellStyle name="40% - Акцент6 29 2 3" xfId="19037"/>
    <cellStyle name="40% - Акцент6 29 3" xfId="19038"/>
    <cellStyle name="40% - Акцент6 29 3 2" xfId="19039"/>
    <cellStyle name="40% - Акцент6 29 3 2 2" xfId="19040"/>
    <cellStyle name="40% - Акцент6 29 3 3" xfId="19041"/>
    <cellStyle name="40% - Акцент6 29 4" xfId="19042"/>
    <cellStyle name="40% - Акцент6 29 4 2" xfId="19043"/>
    <cellStyle name="40% - Акцент6 29 5" xfId="19044"/>
    <cellStyle name="40% - Акцент6 3" xfId="19045"/>
    <cellStyle name="40% - Акцент6 3 2" xfId="19046"/>
    <cellStyle name="40% - Акцент6 3 2 2" xfId="19047"/>
    <cellStyle name="40% - Акцент6 3 2 2 2" xfId="19048"/>
    <cellStyle name="40% - Акцент6 3 2 2 2 2" xfId="19049"/>
    <cellStyle name="40% - Акцент6 3 2 2 3" xfId="19050"/>
    <cellStyle name="40% - Акцент6 3 2 3" xfId="19051"/>
    <cellStyle name="40% - Акцент6 3 2 3 2" xfId="19052"/>
    <cellStyle name="40% - Акцент6 3 2 3 2 2" xfId="19053"/>
    <cellStyle name="40% - Акцент6 3 2 3 3" xfId="19054"/>
    <cellStyle name="40% - Акцент6 3 2 4" xfId="19055"/>
    <cellStyle name="40% - Акцент6 3 2 4 2" xfId="19056"/>
    <cellStyle name="40% - Акцент6 3 2 5" xfId="19057"/>
    <cellStyle name="40% - Акцент6 3 3" xfId="19058"/>
    <cellStyle name="40% - Акцент6 3 3 2" xfId="19059"/>
    <cellStyle name="40% - Акцент6 3 3 2 2" xfId="19060"/>
    <cellStyle name="40% - Акцент6 3 3 2 2 2" xfId="19061"/>
    <cellStyle name="40% - Акцент6 3 3 2 3" xfId="19062"/>
    <cellStyle name="40% - Акцент6 3 3 3" xfId="19063"/>
    <cellStyle name="40% - Акцент6 3 3 3 2" xfId="19064"/>
    <cellStyle name="40% - Акцент6 3 3 3 2 2" xfId="19065"/>
    <cellStyle name="40% - Акцент6 3 3 3 3" xfId="19066"/>
    <cellStyle name="40% - Акцент6 3 3 4" xfId="19067"/>
    <cellStyle name="40% - Акцент6 3 3 4 2" xfId="19068"/>
    <cellStyle name="40% - Акцент6 3 3 5" xfId="19069"/>
    <cellStyle name="40% - Акцент6 3 4" xfId="19070"/>
    <cellStyle name="40% - Акцент6 3 4 2" xfId="19071"/>
    <cellStyle name="40% - Акцент6 3 4 2 2" xfId="19072"/>
    <cellStyle name="40% - Акцент6 3 4 2 2 2" xfId="19073"/>
    <cellStyle name="40% - Акцент6 3 4 2 3" xfId="19074"/>
    <cellStyle name="40% - Акцент6 3 4 3" xfId="19075"/>
    <cellStyle name="40% - Акцент6 3 4 3 2" xfId="19076"/>
    <cellStyle name="40% - Акцент6 3 4 3 2 2" xfId="19077"/>
    <cellStyle name="40% - Акцент6 3 4 3 3" xfId="19078"/>
    <cellStyle name="40% - Акцент6 3 4 4" xfId="19079"/>
    <cellStyle name="40% - Акцент6 3 4 4 2" xfId="19080"/>
    <cellStyle name="40% - Акцент6 3 4 5" xfId="19081"/>
    <cellStyle name="40% - Акцент6 3 5" xfId="19082"/>
    <cellStyle name="40% - Акцент6 3 5 2" xfId="19083"/>
    <cellStyle name="40% - Акцент6 3 5 2 2" xfId="19084"/>
    <cellStyle name="40% - Акцент6 3 5 2 2 2" xfId="19085"/>
    <cellStyle name="40% - Акцент6 3 5 2 3" xfId="19086"/>
    <cellStyle name="40% - Акцент6 3 5 3" xfId="19087"/>
    <cellStyle name="40% - Акцент6 3 5 3 2" xfId="19088"/>
    <cellStyle name="40% - Акцент6 3 5 3 2 2" xfId="19089"/>
    <cellStyle name="40% - Акцент6 3 5 3 3" xfId="19090"/>
    <cellStyle name="40% - Акцент6 3 5 4" xfId="19091"/>
    <cellStyle name="40% - Акцент6 3 5 4 2" xfId="19092"/>
    <cellStyle name="40% - Акцент6 3 5 5" xfId="19093"/>
    <cellStyle name="40% - Акцент6 3 6" xfId="19094"/>
    <cellStyle name="40% - Акцент6 3 6 2" xfId="19095"/>
    <cellStyle name="40% - Акцент6 3 6 2 2" xfId="19096"/>
    <cellStyle name="40% - Акцент6 3 6 3" xfId="19097"/>
    <cellStyle name="40% - Акцент6 3 7" xfId="19098"/>
    <cellStyle name="40% - Акцент6 3 7 2" xfId="19099"/>
    <cellStyle name="40% - Акцент6 3 7 2 2" xfId="19100"/>
    <cellStyle name="40% - Акцент6 3 7 3" xfId="19101"/>
    <cellStyle name="40% - Акцент6 3 8" xfId="19102"/>
    <cellStyle name="40% - Акцент6 3 8 2" xfId="19103"/>
    <cellStyle name="40% - Акцент6 3 9" xfId="19104"/>
    <cellStyle name="40% - Акцент6 30" xfId="19105"/>
    <cellStyle name="40% - Акцент6 30 2" xfId="19106"/>
    <cellStyle name="40% - Акцент6 30 2 2" xfId="19107"/>
    <cellStyle name="40% - Акцент6 30 2 2 2" xfId="19108"/>
    <cellStyle name="40% - Акцент6 30 2 3" xfId="19109"/>
    <cellStyle name="40% - Акцент6 30 3" xfId="19110"/>
    <cellStyle name="40% - Акцент6 30 3 2" xfId="19111"/>
    <cellStyle name="40% - Акцент6 30 3 2 2" xfId="19112"/>
    <cellStyle name="40% - Акцент6 30 3 3" xfId="19113"/>
    <cellStyle name="40% - Акцент6 30 4" xfId="19114"/>
    <cellStyle name="40% - Акцент6 30 4 2" xfId="19115"/>
    <cellStyle name="40% - Акцент6 30 5" xfId="19116"/>
    <cellStyle name="40% - Акцент6 31" xfId="19117"/>
    <cellStyle name="40% - Акцент6 31 2" xfId="19118"/>
    <cellStyle name="40% - Акцент6 31 2 2" xfId="19119"/>
    <cellStyle name="40% - Акцент6 31 2 2 2" xfId="19120"/>
    <cellStyle name="40% - Акцент6 31 2 3" xfId="19121"/>
    <cellStyle name="40% - Акцент6 31 3" xfId="19122"/>
    <cellStyle name="40% - Акцент6 31 3 2" xfId="19123"/>
    <cellStyle name="40% - Акцент6 31 3 2 2" xfId="19124"/>
    <cellStyle name="40% - Акцент6 31 3 3" xfId="19125"/>
    <cellStyle name="40% - Акцент6 31 4" xfId="19126"/>
    <cellStyle name="40% - Акцент6 31 4 2" xfId="19127"/>
    <cellStyle name="40% - Акцент6 31 5" xfId="19128"/>
    <cellStyle name="40% - Акцент6 32" xfId="19129"/>
    <cellStyle name="40% - Акцент6 32 2" xfId="19130"/>
    <cellStyle name="40% - Акцент6 32 2 2" xfId="19131"/>
    <cellStyle name="40% - Акцент6 32 2 2 2" xfId="19132"/>
    <cellStyle name="40% - Акцент6 32 2 3" xfId="19133"/>
    <cellStyle name="40% - Акцент6 32 3" xfId="19134"/>
    <cellStyle name="40% - Акцент6 32 3 2" xfId="19135"/>
    <cellStyle name="40% - Акцент6 32 3 2 2" xfId="19136"/>
    <cellStyle name="40% - Акцент6 32 3 3" xfId="19137"/>
    <cellStyle name="40% - Акцент6 32 4" xfId="19138"/>
    <cellStyle name="40% - Акцент6 32 4 2" xfId="19139"/>
    <cellStyle name="40% - Акцент6 32 5" xfId="19140"/>
    <cellStyle name="40% - Акцент6 33" xfId="19141"/>
    <cellStyle name="40% - Акцент6 33 2" xfId="19142"/>
    <cellStyle name="40% - Акцент6 33 2 2" xfId="19143"/>
    <cellStyle name="40% - Акцент6 33 2 2 2" xfId="19144"/>
    <cellStyle name="40% - Акцент6 33 2 3" xfId="19145"/>
    <cellStyle name="40% - Акцент6 33 3" xfId="19146"/>
    <cellStyle name="40% - Акцент6 33 3 2" xfId="19147"/>
    <cellStyle name="40% - Акцент6 33 3 2 2" xfId="19148"/>
    <cellStyle name="40% - Акцент6 33 3 3" xfId="19149"/>
    <cellStyle name="40% - Акцент6 33 4" xfId="19150"/>
    <cellStyle name="40% - Акцент6 33 4 2" xfId="19151"/>
    <cellStyle name="40% - Акцент6 33 5" xfId="19152"/>
    <cellStyle name="40% - Акцент6 34" xfId="19153"/>
    <cellStyle name="40% - Акцент6 34 2" xfId="19154"/>
    <cellStyle name="40% - Акцент6 34 2 2" xfId="19155"/>
    <cellStyle name="40% - Акцент6 34 2 2 2" xfId="19156"/>
    <cellStyle name="40% - Акцент6 34 2 3" xfId="19157"/>
    <cellStyle name="40% - Акцент6 34 3" xfId="19158"/>
    <cellStyle name="40% - Акцент6 34 3 2" xfId="19159"/>
    <cellStyle name="40% - Акцент6 34 3 2 2" xfId="19160"/>
    <cellStyle name="40% - Акцент6 34 3 3" xfId="19161"/>
    <cellStyle name="40% - Акцент6 34 4" xfId="19162"/>
    <cellStyle name="40% - Акцент6 34 4 2" xfId="19163"/>
    <cellStyle name="40% - Акцент6 34 5" xfId="19164"/>
    <cellStyle name="40% - Акцент6 35" xfId="19165"/>
    <cellStyle name="40% - Акцент6 35 2" xfId="19166"/>
    <cellStyle name="40% - Акцент6 35 2 2" xfId="19167"/>
    <cellStyle name="40% - Акцент6 35 2 2 2" xfId="19168"/>
    <cellStyle name="40% - Акцент6 35 2 3" xfId="19169"/>
    <cellStyle name="40% - Акцент6 35 3" xfId="19170"/>
    <cellStyle name="40% - Акцент6 35 3 2" xfId="19171"/>
    <cellStyle name="40% - Акцент6 35 3 2 2" xfId="19172"/>
    <cellStyle name="40% - Акцент6 35 3 3" xfId="19173"/>
    <cellStyle name="40% - Акцент6 35 4" xfId="19174"/>
    <cellStyle name="40% - Акцент6 35 4 2" xfId="19175"/>
    <cellStyle name="40% - Акцент6 35 5" xfId="19176"/>
    <cellStyle name="40% - Акцент6 36" xfId="19177"/>
    <cellStyle name="40% - Акцент6 36 2" xfId="19178"/>
    <cellStyle name="40% - Акцент6 36 2 2" xfId="19179"/>
    <cellStyle name="40% - Акцент6 36 2 2 2" xfId="19180"/>
    <cellStyle name="40% - Акцент6 36 2 3" xfId="19181"/>
    <cellStyle name="40% - Акцент6 36 3" xfId="19182"/>
    <cellStyle name="40% - Акцент6 36 3 2" xfId="19183"/>
    <cellStyle name="40% - Акцент6 36 3 2 2" xfId="19184"/>
    <cellStyle name="40% - Акцент6 36 3 3" xfId="19185"/>
    <cellStyle name="40% - Акцент6 36 4" xfId="19186"/>
    <cellStyle name="40% - Акцент6 36 4 2" xfId="19187"/>
    <cellStyle name="40% - Акцент6 36 5" xfId="19188"/>
    <cellStyle name="40% - Акцент6 37" xfId="19189"/>
    <cellStyle name="40% - Акцент6 37 2" xfId="19190"/>
    <cellStyle name="40% - Акцент6 37 2 2" xfId="19191"/>
    <cellStyle name="40% - Акцент6 37 2 2 2" xfId="19192"/>
    <cellStyle name="40% - Акцент6 37 2 3" xfId="19193"/>
    <cellStyle name="40% - Акцент6 37 3" xfId="19194"/>
    <cellStyle name="40% - Акцент6 37 3 2" xfId="19195"/>
    <cellStyle name="40% - Акцент6 37 3 2 2" xfId="19196"/>
    <cellStyle name="40% - Акцент6 37 3 3" xfId="19197"/>
    <cellStyle name="40% - Акцент6 37 4" xfId="19198"/>
    <cellStyle name="40% - Акцент6 37 4 2" xfId="19199"/>
    <cellStyle name="40% - Акцент6 37 5" xfId="19200"/>
    <cellStyle name="40% - Акцент6 38" xfId="19201"/>
    <cellStyle name="40% - Акцент6 38 2" xfId="19202"/>
    <cellStyle name="40% - Акцент6 38 2 2" xfId="19203"/>
    <cellStyle name="40% - Акцент6 38 2 2 2" xfId="19204"/>
    <cellStyle name="40% - Акцент6 38 2 3" xfId="19205"/>
    <cellStyle name="40% - Акцент6 38 3" xfId="19206"/>
    <cellStyle name="40% - Акцент6 38 3 2" xfId="19207"/>
    <cellStyle name="40% - Акцент6 38 3 2 2" xfId="19208"/>
    <cellStyle name="40% - Акцент6 38 3 3" xfId="19209"/>
    <cellStyle name="40% - Акцент6 38 4" xfId="19210"/>
    <cellStyle name="40% - Акцент6 38 4 2" xfId="19211"/>
    <cellStyle name="40% - Акцент6 38 5" xfId="19212"/>
    <cellStyle name="40% - Акцент6 39" xfId="19213"/>
    <cellStyle name="40% - Акцент6 39 2" xfId="19214"/>
    <cellStyle name="40% - Акцент6 39 2 2" xfId="19215"/>
    <cellStyle name="40% - Акцент6 39 2 2 2" xfId="19216"/>
    <cellStyle name="40% - Акцент6 39 2 3" xfId="19217"/>
    <cellStyle name="40% - Акцент6 39 3" xfId="19218"/>
    <cellStyle name="40% - Акцент6 39 3 2" xfId="19219"/>
    <cellStyle name="40% - Акцент6 39 3 2 2" xfId="19220"/>
    <cellStyle name="40% - Акцент6 39 3 3" xfId="19221"/>
    <cellStyle name="40% - Акцент6 39 4" xfId="19222"/>
    <cellStyle name="40% - Акцент6 39 4 2" xfId="19223"/>
    <cellStyle name="40% - Акцент6 39 5" xfId="19224"/>
    <cellStyle name="40% - Акцент6 4" xfId="19225"/>
    <cellStyle name="40% - Акцент6 4 2" xfId="19226"/>
    <cellStyle name="40% - Акцент6 4 2 2" xfId="19227"/>
    <cellStyle name="40% - Акцент6 4 2 2 2" xfId="19228"/>
    <cellStyle name="40% - Акцент6 4 2 2 2 2" xfId="19229"/>
    <cellStyle name="40% - Акцент6 4 2 2 3" xfId="19230"/>
    <cellStyle name="40% - Акцент6 4 2 3" xfId="19231"/>
    <cellStyle name="40% - Акцент6 4 2 3 2" xfId="19232"/>
    <cellStyle name="40% - Акцент6 4 2 3 2 2" xfId="19233"/>
    <cellStyle name="40% - Акцент6 4 2 3 3" xfId="19234"/>
    <cellStyle name="40% - Акцент6 4 2 4" xfId="19235"/>
    <cellStyle name="40% - Акцент6 4 2 4 2" xfId="19236"/>
    <cellStyle name="40% - Акцент6 4 2 5" xfId="19237"/>
    <cellStyle name="40% - Акцент6 4 3" xfId="19238"/>
    <cellStyle name="40% - Акцент6 4 3 2" xfId="19239"/>
    <cellStyle name="40% - Акцент6 4 3 2 2" xfId="19240"/>
    <cellStyle name="40% - Акцент6 4 3 2 2 2" xfId="19241"/>
    <cellStyle name="40% - Акцент6 4 3 2 3" xfId="19242"/>
    <cellStyle name="40% - Акцент6 4 3 3" xfId="19243"/>
    <cellStyle name="40% - Акцент6 4 3 3 2" xfId="19244"/>
    <cellStyle name="40% - Акцент6 4 3 3 2 2" xfId="19245"/>
    <cellStyle name="40% - Акцент6 4 3 3 3" xfId="19246"/>
    <cellStyle name="40% - Акцент6 4 3 4" xfId="19247"/>
    <cellStyle name="40% - Акцент6 4 3 4 2" xfId="19248"/>
    <cellStyle name="40% - Акцент6 4 3 5" xfId="19249"/>
    <cellStyle name="40% - Акцент6 4 4" xfId="19250"/>
    <cellStyle name="40% - Акцент6 4 4 2" xfId="19251"/>
    <cellStyle name="40% - Акцент6 4 4 2 2" xfId="19252"/>
    <cellStyle name="40% - Акцент6 4 4 2 2 2" xfId="19253"/>
    <cellStyle name="40% - Акцент6 4 4 2 3" xfId="19254"/>
    <cellStyle name="40% - Акцент6 4 4 3" xfId="19255"/>
    <cellStyle name="40% - Акцент6 4 4 3 2" xfId="19256"/>
    <cellStyle name="40% - Акцент6 4 4 3 2 2" xfId="19257"/>
    <cellStyle name="40% - Акцент6 4 4 3 3" xfId="19258"/>
    <cellStyle name="40% - Акцент6 4 4 4" xfId="19259"/>
    <cellStyle name="40% - Акцент6 4 4 4 2" xfId="19260"/>
    <cellStyle name="40% - Акцент6 4 4 5" xfId="19261"/>
    <cellStyle name="40% - Акцент6 4 5" xfId="19262"/>
    <cellStyle name="40% - Акцент6 4 5 2" xfId="19263"/>
    <cellStyle name="40% - Акцент6 4 5 2 2" xfId="19264"/>
    <cellStyle name="40% - Акцент6 4 5 2 2 2" xfId="19265"/>
    <cellStyle name="40% - Акцент6 4 5 2 3" xfId="19266"/>
    <cellStyle name="40% - Акцент6 4 5 3" xfId="19267"/>
    <cellStyle name="40% - Акцент6 4 5 3 2" xfId="19268"/>
    <cellStyle name="40% - Акцент6 4 5 3 2 2" xfId="19269"/>
    <cellStyle name="40% - Акцент6 4 5 3 3" xfId="19270"/>
    <cellStyle name="40% - Акцент6 4 5 4" xfId="19271"/>
    <cellStyle name="40% - Акцент6 4 5 4 2" xfId="19272"/>
    <cellStyle name="40% - Акцент6 4 5 5" xfId="19273"/>
    <cellStyle name="40% - Акцент6 4 6" xfId="19274"/>
    <cellStyle name="40% - Акцент6 4 6 2" xfId="19275"/>
    <cellStyle name="40% - Акцент6 4 6 2 2" xfId="19276"/>
    <cellStyle name="40% - Акцент6 4 6 3" xfId="19277"/>
    <cellStyle name="40% - Акцент6 4 7" xfId="19278"/>
    <cellStyle name="40% - Акцент6 4 7 2" xfId="19279"/>
    <cellStyle name="40% - Акцент6 4 7 2 2" xfId="19280"/>
    <cellStyle name="40% - Акцент6 4 7 3" xfId="19281"/>
    <cellStyle name="40% - Акцент6 4 8" xfId="19282"/>
    <cellStyle name="40% - Акцент6 4 8 2" xfId="19283"/>
    <cellStyle name="40% - Акцент6 4 9" xfId="19284"/>
    <cellStyle name="40% - Акцент6 40" xfId="19285"/>
    <cellStyle name="40% - Акцент6 40 2" xfId="19286"/>
    <cellStyle name="40% - Акцент6 40 2 2" xfId="19287"/>
    <cellStyle name="40% - Акцент6 40 2 2 2" xfId="19288"/>
    <cellStyle name="40% - Акцент6 40 2 3" xfId="19289"/>
    <cellStyle name="40% - Акцент6 40 3" xfId="19290"/>
    <cellStyle name="40% - Акцент6 40 3 2" xfId="19291"/>
    <cellStyle name="40% - Акцент6 40 3 2 2" xfId="19292"/>
    <cellStyle name="40% - Акцент6 40 3 3" xfId="19293"/>
    <cellStyle name="40% - Акцент6 40 4" xfId="19294"/>
    <cellStyle name="40% - Акцент6 40 4 2" xfId="19295"/>
    <cellStyle name="40% - Акцент6 40 5" xfId="19296"/>
    <cellStyle name="40% - Акцент6 41" xfId="19297"/>
    <cellStyle name="40% - Акцент6 41 2" xfId="19298"/>
    <cellStyle name="40% - Акцент6 41 2 2" xfId="19299"/>
    <cellStyle name="40% - Акцент6 41 2 2 2" xfId="19300"/>
    <cellStyle name="40% - Акцент6 41 2 3" xfId="19301"/>
    <cellStyle name="40% - Акцент6 41 3" xfId="19302"/>
    <cellStyle name="40% - Акцент6 41 3 2" xfId="19303"/>
    <cellStyle name="40% - Акцент6 41 3 2 2" xfId="19304"/>
    <cellStyle name="40% - Акцент6 41 3 3" xfId="19305"/>
    <cellStyle name="40% - Акцент6 41 4" xfId="19306"/>
    <cellStyle name="40% - Акцент6 41 4 2" xfId="19307"/>
    <cellStyle name="40% - Акцент6 41 5" xfId="19308"/>
    <cellStyle name="40% - Акцент6 42" xfId="19309"/>
    <cellStyle name="40% - Акцент6 42 2" xfId="19310"/>
    <cellStyle name="40% - Акцент6 42 2 2" xfId="19311"/>
    <cellStyle name="40% - Акцент6 42 2 2 2" xfId="19312"/>
    <cellStyle name="40% - Акцент6 42 2 3" xfId="19313"/>
    <cellStyle name="40% - Акцент6 42 3" xfId="19314"/>
    <cellStyle name="40% - Акцент6 42 3 2" xfId="19315"/>
    <cellStyle name="40% - Акцент6 42 3 2 2" xfId="19316"/>
    <cellStyle name="40% - Акцент6 42 3 3" xfId="19317"/>
    <cellStyle name="40% - Акцент6 42 4" xfId="19318"/>
    <cellStyle name="40% - Акцент6 42 4 2" xfId="19319"/>
    <cellStyle name="40% - Акцент6 42 5" xfId="19320"/>
    <cellStyle name="40% - Акцент6 43" xfId="19321"/>
    <cellStyle name="40% - Акцент6 43 2" xfId="19322"/>
    <cellStyle name="40% - Акцент6 43 2 2" xfId="19323"/>
    <cellStyle name="40% - Акцент6 43 2 2 2" xfId="19324"/>
    <cellStyle name="40% - Акцент6 43 2 3" xfId="19325"/>
    <cellStyle name="40% - Акцент6 43 3" xfId="19326"/>
    <cellStyle name="40% - Акцент6 43 3 2" xfId="19327"/>
    <cellStyle name="40% - Акцент6 43 3 2 2" xfId="19328"/>
    <cellStyle name="40% - Акцент6 43 3 3" xfId="19329"/>
    <cellStyle name="40% - Акцент6 43 4" xfId="19330"/>
    <cellStyle name="40% - Акцент6 43 4 2" xfId="19331"/>
    <cellStyle name="40% - Акцент6 43 5" xfId="19332"/>
    <cellStyle name="40% - Акцент6 44" xfId="19333"/>
    <cellStyle name="40% - Акцент6 44 2" xfId="19334"/>
    <cellStyle name="40% - Акцент6 44 2 2" xfId="19335"/>
    <cellStyle name="40% - Акцент6 44 2 2 2" xfId="19336"/>
    <cellStyle name="40% - Акцент6 44 2 3" xfId="19337"/>
    <cellStyle name="40% - Акцент6 44 3" xfId="19338"/>
    <cellStyle name="40% - Акцент6 44 3 2" xfId="19339"/>
    <cellStyle name="40% - Акцент6 44 3 2 2" xfId="19340"/>
    <cellStyle name="40% - Акцент6 44 3 3" xfId="19341"/>
    <cellStyle name="40% - Акцент6 44 4" xfId="19342"/>
    <cellStyle name="40% - Акцент6 44 4 2" xfId="19343"/>
    <cellStyle name="40% - Акцент6 44 5" xfId="19344"/>
    <cellStyle name="40% - Акцент6 45" xfId="19345"/>
    <cellStyle name="40% - Акцент6 45 2" xfId="19346"/>
    <cellStyle name="40% - Акцент6 45 2 2" xfId="19347"/>
    <cellStyle name="40% - Акцент6 45 2 2 2" xfId="19348"/>
    <cellStyle name="40% - Акцент6 45 2 3" xfId="19349"/>
    <cellStyle name="40% - Акцент6 45 3" xfId="19350"/>
    <cellStyle name="40% - Акцент6 45 3 2" xfId="19351"/>
    <cellStyle name="40% - Акцент6 45 3 2 2" xfId="19352"/>
    <cellStyle name="40% - Акцент6 45 3 3" xfId="19353"/>
    <cellStyle name="40% - Акцент6 45 4" xfId="19354"/>
    <cellStyle name="40% - Акцент6 45 4 2" xfId="19355"/>
    <cellStyle name="40% - Акцент6 45 5" xfId="19356"/>
    <cellStyle name="40% - Акцент6 46" xfId="19357"/>
    <cellStyle name="40% - Акцент6 46 2" xfId="19358"/>
    <cellStyle name="40% - Акцент6 46 2 2" xfId="19359"/>
    <cellStyle name="40% - Акцент6 46 2 2 2" xfId="19360"/>
    <cellStyle name="40% - Акцент6 46 2 3" xfId="19361"/>
    <cellStyle name="40% - Акцент6 46 3" xfId="19362"/>
    <cellStyle name="40% - Акцент6 46 3 2" xfId="19363"/>
    <cellStyle name="40% - Акцент6 46 3 2 2" xfId="19364"/>
    <cellStyle name="40% - Акцент6 46 3 3" xfId="19365"/>
    <cellStyle name="40% - Акцент6 46 4" xfId="19366"/>
    <cellStyle name="40% - Акцент6 46 4 2" xfId="19367"/>
    <cellStyle name="40% - Акцент6 46 5" xfId="19368"/>
    <cellStyle name="40% - Акцент6 47" xfId="19369"/>
    <cellStyle name="40% - Акцент6 47 2" xfId="19370"/>
    <cellStyle name="40% - Акцент6 47 2 2" xfId="19371"/>
    <cellStyle name="40% - Акцент6 47 2 2 2" xfId="19372"/>
    <cellStyle name="40% - Акцент6 47 2 3" xfId="19373"/>
    <cellStyle name="40% - Акцент6 47 3" xfId="19374"/>
    <cellStyle name="40% - Акцент6 47 3 2" xfId="19375"/>
    <cellStyle name="40% - Акцент6 47 3 2 2" xfId="19376"/>
    <cellStyle name="40% - Акцент6 47 3 3" xfId="19377"/>
    <cellStyle name="40% - Акцент6 47 4" xfId="19378"/>
    <cellStyle name="40% - Акцент6 47 4 2" xfId="19379"/>
    <cellStyle name="40% - Акцент6 47 5" xfId="19380"/>
    <cellStyle name="40% - Акцент6 48" xfId="19381"/>
    <cellStyle name="40% - Акцент6 48 2" xfId="19382"/>
    <cellStyle name="40% - Акцент6 48 2 2" xfId="19383"/>
    <cellStyle name="40% - Акцент6 48 2 2 2" xfId="19384"/>
    <cellStyle name="40% - Акцент6 48 2 3" xfId="19385"/>
    <cellStyle name="40% - Акцент6 48 3" xfId="19386"/>
    <cellStyle name="40% - Акцент6 48 3 2" xfId="19387"/>
    <cellStyle name="40% - Акцент6 48 3 2 2" xfId="19388"/>
    <cellStyle name="40% - Акцент6 48 3 3" xfId="19389"/>
    <cellStyle name="40% - Акцент6 48 4" xfId="19390"/>
    <cellStyle name="40% - Акцент6 48 4 2" xfId="19391"/>
    <cellStyle name="40% - Акцент6 48 5" xfId="19392"/>
    <cellStyle name="40% - Акцент6 49" xfId="19393"/>
    <cellStyle name="40% - Акцент6 49 2" xfId="19394"/>
    <cellStyle name="40% - Акцент6 49 2 2" xfId="19395"/>
    <cellStyle name="40% - Акцент6 49 2 2 2" xfId="19396"/>
    <cellStyle name="40% - Акцент6 49 2 3" xfId="19397"/>
    <cellStyle name="40% - Акцент6 49 3" xfId="19398"/>
    <cellStyle name="40% - Акцент6 49 3 2" xfId="19399"/>
    <cellStyle name="40% - Акцент6 49 3 2 2" xfId="19400"/>
    <cellStyle name="40% - Акцент6 49 3 3" xfId="19401"/>
    <cellStyle name="40% - Акцент6 49 4" xfId="19402"/>
    <cellStyle name="40% - Акцент6 49 4 2" xfId="19403"/>
    <cellStyle name="40% - Акцент6 49 5" xfId="19404"/>
    <cellStyle name="40% - Акцент6 5" xfId="19405"/>
    <cellStyle name="40% - Акцент6 5 2" xfId="19406"/>
    <cellStyle name="40% - Акцент6 5 2 2" xfId="19407"/>
    <cellStyle name="40% - Акцент6 5 2 2 2" xfId="19408"/>
    <cellStyle name="40% - Акцент6 5 2 2 2 2" xfId="19409"/>
    <cellStyle name="40% - Акцент6 5 2 2 3" xfId="19410"/>
    <cellStyle name="40% - Акцент6 5 2 3" xfId="19411"/>
    <cellStyle name="40% - Акцент6 5 2 3 2" xfId="19412"/>
    <cellStyle name="40% - Акцент6 5 2 3 2 2" xfId="19413"/>
    <cellStyle name="40% - Акцент6 5 2 3 3" xfId="19414"/>
    <cellStyle name="40% - Акцент6 5 2 4" xfId="19415"/>
    <cellStyle name="40% - Акцент6 5 2 4 2" xfId="19416"/>
    <cellStyle name="40% - Акцент6 5 2 5" xfId="19417"/>
    <cellStyle name="40% - Акцент6 5 3" xfId="19418"/>
    <cellStyle name="40% - Акцент6 5 3 2" xfId="19419"/>
    <cellStyle name="40% - Акцент6 5 3 2 2" xfId="19420"/>
    <cellStyle name="40% - Акцент6 5 3 2 2 2" xfId="19421"/>
    <cellStyle name="40% - Акцент6 5 3 2 3" xfId="19422"/>
    <cellStyle name="40% - Акцент6 5 3 3" xfId="19423"/>
    <cellStyle name="40% - Акцент6 5 3 3 2" xfId="19424"/>
    <cellStyle name="40% - Акцент6 5 3 3 2 2" xfId="19425"/>
    <cellStyle name="40% - Акцент6 5 3 3 3" xfId="19426"/>
    <cellStyle name="40% - Акцент6 5 3 4" xfId="19427"/>
    <cellStyle name="40% - Акцент6 5 3 4 2" xfId="19428"/>
    <cellStyle name="40% - Акцент6 5 3 5" xfId="19429"/>
    <cellStyle name="40% - Акцент6 5 4" xfId="19430"/>
    <cellStyle name="40% - Акцент6 5 4 2" xfId="19431"/>
    <cellStyle name="40% - Акцент6 5 4 2 2" xfId="19432"/>
    <cellStyle name="40% - Акцент6 5 4 2 2 2" xfId="19433"/>
    <cellStyle name="40% - Акцент6 5 4 2 3" xfId="19434"/>
    <cellStyle name="40% - Акцент6 5 4 3" xfId="19435"/>
    <cellStyle name="40% - Акцент6 5 4 3 2" xfId="19436"/>
    <cellStyle name="40% - Акцент6 5 4 3 2 2" xfId="19437"/>
    <cellStyle name="40% - Акцент6 5 4 3 3" xfId="19438"/>
    <cellStyle name="40% - Акцент6 5 4 4" xfId="19439"/>
    <cellStyle name="40% - Акцент6 5 4 4 2" xfId="19440"/>
    <cellStyle name="40% - Акцент6 5 4 5" xfId="19441"/>
    <cellStyle name="40% - Акцент6 5 5" xfId="19442"/>
    <cellStyle name="40% - Акцент6 5 5 2" xfId="19443"/>
    <cellStyle name="40% - Акцент6 5 5 2 2" xfId="19444"/>
    <cellStyle name="40% - Акцент6 5 5 2 2 2" xfId="19445"/>
    <cellStyle name="40% - Акцент6 5 5 2 3" xfId="19446"/>
    <cellStyle name="40% - Акцент6 5 5 3" xfId="19447"/>
    <cellStyle name="40% - Акцент6 5 5 3 2" xfId="19448"/>
    <cellStyle name="40% - Акцент6 5 5 3 2 2" xfId="19449"/>
    <cellStyle name="40% - Акцент6 5 5 3 3" xfId="19450"/>
    <cellStyle name="40% - Акцент6 5 5 4" xfId="19451"/>
    <cellStyle name="40% - Акцент6 5 5 4 2" xfId="19452"/>
    <cellStyle name="40% - Акцент6 5 5 5" xfId="19453"/>
    <cellStyle name="40% - Акцент6 5 6" xfId="19454"/>
    <cellStyle name="40% - Акцент6 5 6 2" xfId="19455"/>
    <cellStyle name="40% - Акцент6 5 6 2 2" xfId="19456"/>
    <cellStyle name="40% - Акцент6 5 6 3" xfId="19457"/>
    <cellStyle name="40% - Акцент6 5 7" xfId="19458"/>
    <cellStyle name="40% - Акцент6 5 7 2" xfId="19459"/>
    <cellStyle name="40% - Акцент6 5 7 2 2" xfId="19460"/>
    <cellStyle name="40% - Акцент6 5 7 3" xfId="19461"/>
    <cellStyle name="40% - Акцент6 5 8" xfId="19462"/>
    <cellStyle name="40% - Акцент6 5 8 2" xfId="19463"/>
    <cellStyle name="40% - Акцент6 5 9" xfId="19464"/>
    <cellStyle name="40% - Акцент6 50" xfId="19465"/>
    <cellStyle name="40% - Акцент6 50 2" xfId="19466"/>
    <cellStyle name="40% - Акцент6 50 2 2" xfId="19467"/>
    <cellStyle name="40% - Акцент6 50 2 2 2" xfId="19468"/>
    <cellStyle name="40% - Акцент6 50 2 3" xfId="19469"/>
    <cellStyle name="40% - Акцент6 50 3" xfId="19470"/>
    <cellStyle name="40% - Акцент6 50 3 2" xfId="19471"/>
    <cellStyle name="40% - Акцент6 50 3 2 2" xfId="19472"/>
    <cellStyle name="40% - Акцент6 50 3 3" xfId="19473"/>
    <cellStyle name="40% - Акцент6 50 4" xfId="19474"/>
    <cellStyle name="40% - Акцент6 50 4 2" xfId="19475"/>
    <cellStyle name="40% - Акцент6 50 5" xfId="19476"/>
    <cellStyle name="40% - Акцент6 51" xfId="19477"/>
    <cellStyle name="40% - Акцент6 51 2" xfId="19478"/>
    <cellStyle name="40% - Акцент6 51 2 2" xfId="19479"/>
    <cellStyle name="40% - Акцент6 51 2 2 2" xfId="19480"/>
    <cellStyle name="40% - Акцент6 51 2 3" xfId="19481"/>
    <cellStyle name="40% - Акцент6 51 3" xfId="19482"/>
    <cellStyle name="40% - Акцент6 51 3 2" xfId="19483"/>
    <cellStyle name="40% - Акцент6 51 3 2 2" xfId="19484"/>
    <cellStyle name="40% - Акцент6 51 3 3" xfId="19485"/>
    <cellStyle name="40% - Акцент6 51 4" xfId="19486"/>
    <cellStyle name="40% - Акцент6 51 4 2" xfId="19487"/>
    <cellStyle name="40% - Акцент6 51 5" xfId="19488"/>
    <cellStyle name="40% - Акцент6 52" xfId="19489"/>
    <cellStyle name="40% - Акцент6 52 2" xfId="19490"/>
    <cellStyle name="40% - Акцент6 52 2 2" xfId="19491"/>
    <cellStyle name="40% - Акцент6 52 2 2 2" xfId="19492"/>
    <cellStyle name="40% - Акцент6 52 2 3" xfId="19493"/>
    <cellStyle name="40% - Акцент6 52 3" xfId="19494"/>
    <cellStyle name="40% - Акцент6 52 3 2" xfId="19495"/>
    <cellStyle name="40% - Акцент6 52 3 2 2" xfId="19496"/>
    <cellStyle name="40% - Акцент6 52 3 3" xfId="19497"/>
    <cellStyle name="40% - Акцент6 52 4" xfId="19498"/>
    <cellStyle name="40% - Акцент6 52 4 2" xfId="19499"/>
    <cellStyle name="40% - Акцент6 52 5" xfId="19500"/>
    <cellStyle name="40% - Акцент6 53" xfId="19501"/>
    <cellStyle name="40% - Акцент6 53 2" xfId="19502"/>
    <cellStyle name="40% - Акцент6 53 2 2" xfId="19503"/>
    <cellStyle name="40% - Акцент6 53 2 2 2" xfId="19504"/>
    <cellStyle name="40% - Акцент6 53 2 3" xfId="19505"/>
    <cellStyle name="40% - Акцент6 53 3" xfId="19506"/>
    <cellStyle name="40% - Акцент6 53 3 2" xfId="19507"/>
    <cellStyle name="40% - Акцент6 53 3 2 2" xfId="19508"/>
    <cellStyle name="40% - Акцент6 53 3 3" xfId="19509"/>
    <cellStyle name="40% - Акцент6 53 4" xfId="19510"/>
    <cellStyle name="40% - Акцент6 53 4 2" xfId="19511"/>
    <cellStyle name="40% - Акцент6 53 5" xfId="19512"/>
    <cellStyle name="40% - Акцент6 54" xfId="19513"/>
    <cellStyle name="40% - Акцент6 54 2" xfId="19514"/>
    <cellStyle name="40% - Акцент6 54 2 2" xfId="19515"/>
    <cellStyle name="40% - Акцент6 54 2 2 2" xfId="19516"/>
    <cellStyle name="40% - Акцент6 54 2 3" xfId="19517"/>
    <cellStyle name="40% - Акцент6 54 3" xfId="19518"/>
    <cellStyle name="40% - Акцент6 54 3 2" xfId="19519"/>
    <cellStyle name="40% - Акцент6 54 3 2 2" xfId="19520"/>
    <cellStyle name="40% - Акцент6 54 3 3" xfId="19521"/>
    <cellStyle name="40% - Акцент6 54 4" xfId="19522"/>
    <cellStyle name="40% - Акцент6 54 4 2" xfId="19523"/>
    <cellStyle name="40% - Акцент6 54 5" xfId="19524"/>
    <cellStyle name="40% - Акцент6 55" xfId="19525"/>
    <cellStyle name="40% - Акцент6 55 2" xfId="19526"/>
    <cellStyle name="40% - Акцент6 55 2 2" xfId="19527"/>
    <cellStyle name="40% - Акцент6 55 2 2 2" xfId="19528"/>
    <cellStyle name="40% - Акцент6 55 2 3" xfId="19529"/>
    <cellStyle name="40% - Акцент6 55 3" xfId="19530"/>
    <cellStyle name="40% - Акцент6 55 3 2" xfId="19531"/>
    <cellStyle name="40% - Акцент6 55 3 2 2" xfId="19532"/>
    <cellStyle name="40% - Акцент6 55 3 3" xfId="19533"/>
    <cellStyle name="40% - Акцент6 55 4" xfId="19534"/>
    <cellStyle name="40% - Акцент6 55 4 2" xfId="19535"/>
    <cellStyle name="40% - Акцент6 55 5" xfId="19536"/>
    <cellStyle name="40% - Акцент6 56" xfId="19537"/>
    <cellStyle name="40% - Акцент6 56 2" xfId="19538"/>
    <cellStyle name="40% - Акцент6 56 2 2" xfId="19539"/>
    <cellStyle name="40% - Акцент6 56 2 2 2" xfId="19540"/>
    <cellStyle name="40% - Акцент6 56 2 3" xfId="19541"/>
    <cellStyle name="40% - Акцент6 56 3" xfId="19542"/>
    <cellStyle name="40% - Акцент6 56 3 2" xfId="19543"/>
    <cellStyle name="40% - Акцент6 56 3 2 2" xfId="19544"/>
    <cellStyle name="40% - Акцент6 56 3 3" xfId="19545"/>
    <cellStyle name="40% - Акцент6 56 4" xfId="19546"/>
    <cellStyle name="40% - Акцент6 56 4 2" xfId="19547"/>
    <cellStyle name="40% - Акцент6 56 5" xfId="19548"/>
    <cellStyle name="40% - Акцент6 57" xfId="19549"/>
    <cellStyle name="40% - Акцент6 57 2" xfId="19550"/>
    <cellStyle name="40% - Акцент6 57 2 2" xfId="19551"/>
    <cellStyle name="40% - Акцент6 57 2 2 2" xfId="19552"/>
    <cellStyle name="40% - Акцент6 57 2 3" xfId="19553"/>
    <cellStyle name="40% - Акцент6 57 3" xfId="19554"/>
    <cellStyle name="40% - Акцент6 57 3 2" xfId="19555"/>
    <cellStyle name="40% - Акцент6 57 3 2 2" xfId="19556"/>
    <cellStyle name="40% - Акцент6 57 3 3" xfId="19557"/>
    <cellStyle name="40% - Акцент6 57 4" xfId="19558"/>
    <cellStyle name="40% - Акцент6 57 4 2" xfId="19559"/>
    <cellStyle name="40% - Акцент6 57 5" xfId="19560"/>
    <cellStyle name="40% - Акцент6 58" xfId="19561"/>
    <cellStyle name="40% - Акцент6 58 2" xfId="19562"/>
    <cellStyle name="40% - Акцент6 58 2 2" xfId="19563"/>
    <cellStyle name="40% - Акцент6 58 2 2 2" xfId="19564"/>
    <cellStyle name="40% - Акцент6 58 2 3" xfId="19565"/>
    <cellStyle name="40% - Акцент6 58 3" xfId="19566"/>
    <cellStyle name="40% - Акцент6 58 3 2" xfId="19567"/>
    <cellStyle name="40% - Акцент6 58 3 2 2" xfId="19568"/>
    <cellStyle name="40% - Акцент6 58 3 3" xfId="19569"/>
    <cellStyle name="40% - Акцент6 58 4" xfId="19570"/>
    <cellStyle name="40% - Акцент6 58 4 2" xfId="19571"/>
    <cellStyle name="40% - Акцент6 58 5" xfId="19572"/>
    <cellStyle name="40% - Акцент6 59" xfId="19573"/>
    <cellStyle name="40% - Акцент6 59 2" xfId="19574"/>
    <cellStyle name="40% - Акцент6 59 2 2" xfId="19575"/>
    <cellStyle name="40% - Акцент6 59 2 2 2" xfId="19576"/>
    <cellStyle name="40% - Акцент6 59 2 3" xfId="19577"/>
    <cellStyle name="40% - Акцент6 59 3" xfId="19578"/>
    <cellStyle name="40% - Акцент6 59 3 2" xfId="19579"/>
    <cellStyle name="40% - Акцент6 59 3 2 2" xfId="19580"/>
    <cellStyle name="40% - Акцент6 59 3 3" xfId="19581"/>
    <cellStyle name="40% - Акцент6 59 4" xfId="19582"/>
    <cellStyle name="40% - Акцент6 59 4 2" xfId="19583"/>
    <cellStyle name="40% - Акцент6 59 5" xfId="19584"/>
    <cellStyle name="40% - Акцент6 6" xfId="19585"/>
    <cellStyle name="40% - Акцент6 6 2" xfId="19586"/>
    <cellStyle name="40% - Акцент6 6 2 2" xfId="19587"/>
    <cellStyle name="40% - Акцент6 6 2 2 2" xfId="19588"/>
    <cellStyle name="40% - Акцент6 6 2 2 2 2" xfId="19589"/>
    <cellStyle name="40% - Акцент6 6 2 2 3" xfId="19590"/>
    <cellStyle name="40% - Акцент6 6 2 3" xfId="19591"/>
    <cellStyle name="40% - Акцент6 6 2 3 2" xfId="19592"/>
    <cellStyle name="40% - Акцент6 6 2 3 2 2" xfId="19593"/>
    <cellStyle name="40% - Акцент6 6 2 3 3" xfId="19594"/>
    <cellStyle name="40% - Акцент6 6 2 4" xfId="19595"/>
    <cellStyle name="40% - Акцент6 6 2 4 2" xfId="19596"/>
    <cellStyle name="40% - Акцент6 6 2 5" xfId="19597"/>
    <cellStyle name="40% - Акцент6 6 3" xfId="19598"/>
    <cellStyle name="40% - Акцент6 6 3 2" xfId="19599"/>
    <cellStyle name="40% - Акцент6 6 3 2 2" xfId="19600"/>
    <cellStyle name="40% - Акцент6 6 3 2 2 2" xfId="19601"/>
    <cellStyle name="40% - Акцент6 6 3 2 3" xfId="19602"/>
    <cellStyle name="40% - Акцент6 6 3 3" xfId="19603"/>
    <cellStyle name="40% - Акцент6 6 3 3 2" xfId="19604"/>
    <cellStyle name="40% - Акцент6 6 3 3 2 2" xfId="19605"/>
    <cellStyle name="40% - Акцент6 6 3 3 3" xfId="19606"/>
    <cellStyle name="40% - Акцент6 6 3 4" xfId="19607"/>
    <cellStyle name="40% - Акцент6 6 3 4 2" xfId="19608"/>
    <cellStyle name="40% - Акцент6 6 3 5" xfId="19609"/>
    <cellStyle name="40% - Акцент6 6 4" xfId="19610"/>
    <cellStyle name="40% - Акцент6 6 4 2" xfId="19611"/>
    <cellStyle name="40% - Акцент6 6 4 2 2" xfId="19612"/>
    <cellStyle name="40% - Акцент6 6 4 2 2 2" xfId="19613"/>
    <cellStyle name="40% - Акцент6 6 4 2 3" xfId="19614"/>
    <cellStyle name="40% - Акцент6 6 4 3" xfId="19615"/>
    <cellStyle name="40% - Акцент6 6 4 3 2" xfId="19616"/>
    <cellStyle name="40% - Акцент6 6 4 3 2 2" xfId="19617"/>
    <cellStyle name="40% - Акцент6 6 4 3 3" xfId="19618"/>
    <cellStyle name="40% - Акцент6 6 4 4" xfId="19619"/>
    <cellStyle name="40% - Акцент6 6 4 4 2" xfId="19620"/>
    <cellStyle name="40% - Акцент6 6 4 5" xfId="19621"/>
    <cellStyle name="40% - Акцент6 6 5" xfId="19622"/>
    <cellStyle name="40% - Акцент6 6 5 2" xfId="19623"/>
    <cellStyle name="40% - Акцент6 6 5 2 2" xfId="19624"/>
    <cellStyle name="40% - Акцент6 6 5 2 2 2" xfId="19625"/>
    <cellStyle name="40% - Акцент6 6 5 2 3" xfId="19626"/>
    <cellStyle name="40% - Акцент6 6 5 3" xfId="19627"/>
    <cellStyle name="40% - Акцент6 6 5 3 2" xfId="19628"/>
    <cellStyle name="40% - Акцент6 6 5 3 2 2" xfId="19629"/>
    <cellStyle name="40% - Акцент6 6 5 3 3" xfId="19630"/>
    <cellStyle name="40% - Акцент6 6 5 4" xfId="19631"/>
    <cellStyle name="40% - Акцент6 6 5 4 2" xfId="19632"/>
    <cellStyle name="40% - Акцент6 6 5 5" xfId="19633"/>
    <cellStyle name="40% - Акцент6 6 6" xfId="19634"/>
    <cellStyle name="40% - Акцент6 6 6 2" xfId="19635"/>
    <cellStyle name="40% - Акцент6 6 6 2 2" xfId="19636"/>
    <cellStyle name="40% - Акцент6 6 6 3" xfId="19637"/>
    <cellStyle name="40% - Акцент6 6 7" xfId="19638"/>
    <cellStyle name="40% - Акцент6 6 7 2" xfId="19639"/>
    <cellStyle name="40% - Акцент6 6 7 2 2" xfId="19640"/>
    <cellStyle name="40% - Акцент6 6 7 3" xfId="19641"/>
    <cellStyle name="40% - Акцент6 6 8" xfId="19642"/>
    <cellStyle name="40% - Акцент6 6 8 2" xfId="19643"/>
    <cellStyle name="40% - Акцент6 6 9" xfId="19644"/>
    <cellStyle name="40% - Акцент6 60" xfId="19645"/>
    <cellStyle name="40% - Акцент6 60 2" xfId="19646"/>
    <cellStyle name="40% - Акцент6 60 2 2" xfId="19647"/>
    <cellStyle name="40% - Акцент6 60 2 2 2" xfId="19648"/>
    <cellStyle name="40% - Акцент6 60 2 3" xfId="19649"/>
    <cellStyle name="40% - Акцент6 60 3" xfId="19650"/>
    <cellStyle name="40% - Акцент6 60 3 2" xfId="19651"/>
    <cellStyle name="40% - Акцент6 60 3 2 2" xfId="19652"/>
    <cellStyle name="40% - Акцент6 60 3 3" xfId="19653"/>
    <cellStyle name="40% - Акцент6 60 4" xfId="19654"/>
    <cellStyle name="40% - Акцент6 60 4 2" xfId="19655"/>
    <cellStyle name="40% - Акцент6 60 5" xfId="19656"/>
    <cellStyle name="40% - Акцент6 61" xfId="19657"/>
    <cellStyle name="40% - Акцент6 61 2" xfId="19658"/>
    <cellStyle name="40% - Акцент6 61 2 2" xfId="19659"/>
    <cellStyle name="40% - Акцент6 61 2 2 2" xfId="19660"/>
    <cellStyle name="40% - Акцент6 61 2 3" xfId="19661"/>
    <cellStyle name="40% - Акцент6 61 3" xfId="19662"/>
    <cellStyle name="40% - Акцент6 61 3 2" xfId="19663"/>
    <cellStyle name="40% - Акцент6 61 3 2 2" xfId="19664"/>
    <cellStyle name="40% - Акцент6 61 3 3" xfId="19665"/>
    <cellStyle name="40% - Акцент6 61 4" xfId="19666"/>
    <cellStyle name="40% - Акцент6 61 4 2" xfId="19667"/>
    <cellStyle name="40% - Акцент6 61 5" xfId="19668"/>
    <cellStyle name="40% - Акцент6 62" xfId="19669"/>
    <cellStyle name="40% - Акцент6 62 2" xfId="19670"/>
    <cellStyle name="40% - Акцент6 62 2 2" xfId="19671"/>
    <cellStyle name="40% - Акцент6 62 2 2 2" xfId="19672"/>
    <cellStyle name="40% - Акцент6 62 2 3" xfId="19673"/>
    <cellStyle name="40% - Акцент6 62 3" xfId="19674"/>
    <cellStyle name="40% - Акцент6 62 3 2" xfId="19675"/>
    <cellStyle name="40% - Акцент6 62 3 2 2" xfId="19676"/>
    <cellStyle name="40% - Акцент6 62 3 3" xfId="19677"/>
    <cellStyle name="40% - Акцент6 62 4" xfId="19678"/>
    <cellStyle name="40% - Акцент6 62 4 2" xfId="19679"/>
    <cellStyle name="40% - Акцент6 62 5" xfId="19680"/>
    <cellStyle name="40% - Акцент6 63" xfId="19681"/>
    <cellStyle name="40% - Акцент6 63 2" xfId="19682"/>
    <cellStyle name="40% - Акцент6 63 2 2" xfId="19683"/>
    <cellStyle name="40% - Акцент6 63 2 2 2" xfId="19684"/>
    <cellStyle name="40% - Акцент6 63 2 3" xfId="19685"/>
    <cellStyle name="40% - Акцент6 63 3" xfId="19686"/>
    <cellStyle name="40% - Акцент6 63 3 2" xfId="19687"/>
    <cellStyle name="40% - Акцент6 63 3 2 2" xfId="19688"/>
    <cellStyle name="40% - Акцент6 63 3 3" xfId="19689"/>
    <cellStyle name="40% - Акцент6 63 4" xfId="19690"/>
    <cellStyle name="40% - Акцент6 63 4 2" xfId="19691"/>
    <cellStyle name="40% - Акцент6 63 5" xfId="19692"/>
    <cellStyle name="40% - Акцент6 64" xfId="19693"/>
    <cellStyle name="40% - Акцент6 64 2" xfId="19694"/>
    <cellStyle name="40% - Акцент6 64 2 2" xfId="19695"/>
    <cellStyle name="40% - Акцент6 64 2 2 2" xfId="19696"/>
    <cellStyle name="40% - Акцент6 64 2 3" xfId="19697"/>
    <cellStyle name="40% - Акцент6 64 3" xfId="19698"/>
    <cellStyle name="40% - Акцент6 64 3 2" xfId="19699"/>
    <cellStyle name="40% - Акцент6 64 3 2 2" xfId="19700"/>
    <cellStyle name="40% - Акцент6 64 3 3" xfId="19701"/>
    <cellStyle name="40% - Акцент6 64 4" xfId="19702"/>
    <cellStyle name="40% - Акцент6 64 4 2" xfId="19703"/>
    <cellStyle name="40% - Акцент6 64 5" xfId="19704"/>
    <cellStyle name="40% - Акцент6 65" xfId="19705"/>
    <cellStyle name="40% - Акцент6 65 2" xfId="19706"/>
    <cellStyle name="40% - Акцент6 65 2 2" xfId="19707"/>
    <cellStyle name="40% - Акцент6 65 2 2 2" xfId="19708"/>
    <cellStyle name="40% - Акцент6 65 2 3" xfId="19709"/>
    <cellStyle name="40% - Акцент6 65 3" xfId="19710"/>
    <cellStyle name="40% - Акцент6 65 3 2" xfId="19711"/>
    <cellStyle name="40% - Акцент6 65 3 2 2" xfId="19712"/>
    <cellStyle name="40% - Акцент6 65 3 3" xfId="19713"/>
    <cellStyle name="40% - Акцент6 65 4" xfId="19714"/>
    <cellStyle name="40% - Акцент6 65 4 2" xfId="19715"/>
    <cellStyle name="40% - Акцент6 65 5" xfId="19716"/>
    <cellStyle name="40% - Акцент6 66" xfId="19717"/>
    <cellStyle name="40% - Акцент6 66 2" xfId="19718"/>
    <cellStyle name="40% - Акцент6 66 2 2" xfId="19719"/>
    <cellStyle name="40% - Акцент6 66 2 2 2" xfId="19720"/>
    <cellStyle name="40% - Акцент6 66 2 3" xfId="19721"/>
    <cellStyle name="40% - Акцент6 66 3" xfId="19722"/>
    <cellStyle name="40% - Акцент6 66 3 2" xfId="19723"/>
    <cellStyle name="40% - Акцент6 66 3 2 2" xfId="19724"/>
    <cellStyle name="40% - Акцент6 66 3 3" xfId="19725"/>
    <cellStyle name="40% - Акцент6 66 4" xfId="19726"/>
    <cellStyle name="40% - Акцент6 66 4 2" xfId="19727"/>
    <cellStyle name="40% - Акцент6 66 5" xfId="19728"/>
    <cellStyle name="40% - Акцент6 67" xfId="19729"/>
    <cellStyle name="40% - Акцент6 67 2" xfId="19730"/>
    <cellStyle name="40% - Акцент6 67 2 2" xfId="19731"/>
    <cellStyle name="40% - Акцент6 67 2 2 2" xfId="19732"/>
    <cellStyle name="40% - Акцент6 67 2 3" xfId="19733"/>
    <cellStyle name="40% - Акцент6 67 3" xfId="19734"/>
    <cellStyle name="40% - Акцент6 67 3 2" xfId="19735"/>
    <cellStyle name="40% - Акцент6 67 3 2 2" xfId="19736"/>
    <cellStyle name="40% - Акцент6 67 3 3" xfId="19737"/>
    <cellStyle name="40% - Акцент6 67 4" xfId="19738"/>
    <cellStyle name="40% - Акцент6 67 4 2" xfId="19739"/>
    <cellStyle name="40% - Акцент6 67 5" xfId="19740"/>
    <cellStyle name="40% - Акцент6 68" xfId="19741"/>
    <cellStyle name="40% - Акцент6 68 2" xfId="19742"/>
    <cellStyle name="40% - Акцент6 68 2 2" xfId="19743"/>
    <cellStyle name="40% - Акцент6 68 2 2 2" xfId="19744"/>
    <cellStyle name="40% - Акцент6 68 2 3" xfId="19745"/>
    <cellStyle name="40% - Акцент6 68 3" xfId="19746"/>
    <cellStyle name="40% - Акцент6 68 3 2" xfId="19747"/>
    <cellStyle name="40% - Акцент6 68 3 2 2" xfId="19748"/>
    <cellStyle name="40% - Акцент6 68 3 3" xfId="19749"/>
    <cellStyle name="40% - Акцент6 68 4" xfId="19750"/>
    <cellStyle name="40% - Акцент6 68 4 2" xfId="19751"/>
    <cellStyle name="40% - Акцент6 68 5" xfId="19752"/>
    <cellStyle name="40% - Акцент6 69" xfId="19753"/>
    <cellStyle name="40% - Акцент6 69 2" xfId="19754"/>
    <cellStyle name="40% - Акцент6 69 2 2" xfId="19755"/>
    <cellStyle name="40% - Акцент6 69 2 2 2" xfId="19756"/>
    <cellStyle name="40% - Акцент6 69 2 3" xfId="19757"/>
    <cellStyle name="40% - Акцент6 69 3" xfId="19758"/>
    <cellStyle name="40% - Акцент6 69 3 2" xfId="19759"/>
    <cellStyle name="40% - Акцент6 69 3 2 2" xfId="19760"/>
    <cellStyle name="40% - Акцент6 69 3 3" xfId="19761"/>
    <cellStyle name="40% - Акцент6 69 4" xfId="19762"/>
    <cellStyle name="40% - Акцент6 69 4 2" xfId="19763"/>
    <cellStyle name="40% - Акцент6 69 5" xfId="19764"/>
    <cellStyle name="40% - Акцент6 7" xfId="19765"/>
    <cellStyle name="40% - Акцент6 7 2" xfId="19766"/>
    <cellStyle name="40% - Акцент6 7 2 2" xfId="19767"/>
    <cellStyle name="40% - Акцент6 7 2 2 2" xfId="19768"/>
    <cellStyle name="40% - Акцент6 7 2 2 2 2" xfId="19769"/>
    <cellStyle name="40% - Акцент6 7 2 2 3" xfId="19770"/>
    <cellStyle name="40% - Акцент6 7 2 3" xfId="19771"/>
    <cellStyle name="40% - Акцент6 7 2 3 2" xfId="19772"/>
    <cellStyle name="40% - Акцент6 7 2 3 2 2" xfId="19773"/>
    <cellStyle name="40% - Акцент6 7 2 3 3" xfId="19774"/>
    <cellStyle name="40% - Акцент6 7 2 4" xfId="19775"/>
    <cellStyle name="40% - Акцент6 7 2 4 2" xfId="19776"/>
    <cellStyle name="40% - Акцент6 7 2 5" xfId="19777"/>
    <cellStyle name="40% - Акцент6 7 3" xfId="19778"/>
    <cellStyle name="40% - Акцент6 7 3 2" xfId="19779"/>
    <cellStyle name="40% - Акцент6 7 3 2 2" xfId="19780"/>
    <cellStyle name="40% - Акцент6 7 3 2 2 2" xfId="19781"/>
    <cellStyle name="40% - Акцент6 7 3 2 3" xfId="19782"/>
    <cellStyle name="40% - Акцент6 7 3 3" xfId="19783"/>
    <cellStyle name="40% - Акцент6 7 3 3 2" xfId="19784"/>
    <cellStyle name="40% - Акцент6 7 3 3 2 2" xfId="19785"/>
    <cellStyle name="40% - Акцент6 7 3 3 3" xfId="19786"/>
    <cellStyle name="40% - Акцент6 7 3 4" xfId="19787"/>
    <cellStyle name="40% - Акцент6 7 3 4 2" xfId="19788"/>
    <cellStyle name="40% - Акцент6 7 3 5" xfId="19789"/>
    <cellStyle name="40% - Акцент6 7 4" xfId="19790"/>
    <cellStyle name="40% - Акцент6 7 4 2" xfId="19791"/>
    <cellStyle name="40% - Акцент6 7 4 2 2" xfId="19792"/>
    <cellStyle name="40% - Акцент6 7 4 2 2 2" xfId="19793"/>
    <cellStyle name="40% - Акцент6 7 4 2 3" xfId="19794"/>
    <cellStyle name="40% - Акцент6 7 4 3" xfId="19795"/>
    <cellStyle name="40% - Акцент6 7 4 3 2" xfId="19796"/>
    <cellStyle name="40% - Акцент6 7 4 3 2 2" xfId="19797"/>
    <cellStyle name="40% - Акцент6 7 4 3 3" xfId="19798"/>
    <cellStyle name="40% - Акцент6 7 4 4" xfId="19799"/>
    <cellStyle name="40% - Акцент6 7 4 4 2" xfId="19800"/>
    <cellStyle name="40% - Акцент6 7 4 5" xfId="19801"/>
    <cellStyle name="40% - Акцент6 7 5" xfId="19802"/>
    <cellStyle name="40% - Акцент6 7 5 2" xfId="19803"/>
    <cellStyle name="40% - Акцент6 7 5 2 2" xfId="19804"/>
    <cellStyle name="40% - Акцент6 7 5 2 2 2" xfId="19805"/>
    <cellStyle name="40% - Акцент6 7 5 2 3" xfId="19806"/>
    <cellStyle name="40% - Акцент6 7 5 3" xfId="19807"/>
    <cellStyle name="40% - Акцент6 7 5 3 2" xfId="19808"/>
    <cellStyle name="40% - Акцент6 7 5 3 2 2" xfId="19809"/>
    <cellStyle name="40% - Акцент6 7 5 3 3" xfId="19810"/>
    <cellStyle name="40% - Акцент6 7 5 4" xfId="19811"/>
    <cellStyle name="40% - Акцент6 7 5 4 2" xfId="19812"/>
    <cellStyle name="40% - Акцент6 7 5 5" xfId="19813"/>
    <cellStyle name="40% - Акцент6 7 6" xfId="19814"/>
    <cellStyle name="40% - Акцент6 7 6 2" xfId="19815"/>
    <cellStyle name="40% - Акцент6 7 6 2 2" xfId="19816"/>
    <cellStyle name="40% - Акцент6 7 6 3" xfId="19817"/>
    <cellStyle name="40% - Акцент6 7 7" xfId="19818"/>
    <cellStyle name="40% - Акцент6 7 7 2" xfId="19819"/>
    <cellStyle name="40% - Акцент6 7 7 2 2" xfId="19820"/>
    <cellStyle name="40% - Акцент6 7 7 3" xfId="19821"/>
    <cellStyle name="40% - Акцент6 7 8" xfId="19822"/>
    <cellStyle name="40% - Акцент6 7 8 2" xfId="19823"/>
    <cellStyle name="40% - Акцент6 7 9" xfId="19824"/>
    <cellStyle name="40% - Акцент6 70" xfId="19825"/>
    <cellStyle name="40% - Акцент6 70 2" xfId="19826"/>
    <cellStyle name="40% - Акцент6 70 2 2" xfId="19827"/>
    <cellStyle name="40% - Акцент6 70 2 2 2" xfId="19828"/>
    <cellStyle name="40% - Акцент6 70 2 3" xfId="19829"/>
    <cellStyle name="40% - Акцент6 70 3" xfId="19830"/>
    <cellStyle name="40% - Акцент6 70 3 2" xfId="19831"/>
    <cellStyle name="40% - Акцент6 70 3 2 2" xfId="19832"/>
    <cellStyle name="40% - Акцент6 70 3 3" xfId="19833"/>
    <cellStyle name="40% - Акцент6 70 4" xfId="19834"/>
    <cellStyle name="40% - Акцент6 70 4 2" xfId="19835"/>
    <cellStyle name="40% - Акцент6 70 5" xfId="19836"/>
    <cellStyle name="40% - Акцент6 71" xfId="19837"/>
    <cellStyle name="40% - Акцент6 71 2" xfId="19838"/>
    <cellStyle name="40% - Акцент6 71 2 2" xfId="19839"/>
    <cellStyle name="40% - Акцент6 71 2 2 2" xfId="19840"/>
    <cellStyle name="40% - Акцент6 71 2 3" xfId="19841"/>
    <cellStyle name="40% - Акцент6 71 3" xfId="19842"/>
    <cellStyle name="40% - Акцент6 71 3 2" xfId="19843"/>
    <cellStyle name="40% - Акцент6 71 3 2 2" xfId="19844"/>
    <cellStyle name="40% - Акцент6 71 3 3" xfId="19845"/>
    <cellStyle name="40% - Акцент6 71 4" xfId="19846"/>
    <cellStyle name="40% - Акцент6 71 4 2" xfId="19847"/>
    <cellStyle name="40% - Акцент6 71 5" xfId="19848"/>
    <cellStyle name="40% - Акцент6 72" xfId="19849"/>
    <cellStyle name="40% - Акцент6 72 2" xfId="19850"/>
    <cellStyle name="40% - Акцент6 72 2 2" xfId="19851"/>
    <cellStyle name="40% - Акцент6 72 2 2 2" xfId="19852"/>
    <cellStyle name="40% - Акцент6 72 2 3" xfId="19853"/>
    <cellStyle name="40% - Акцент6 72 3" xfId="19854"/>
    <cellStyle name="40% - Акцент6 72 3 2" xfId="19855"/>
    <cellStyle name="40% - Акцент6 72 3 2 2" xfId="19856"/>
    <cellStyle name="40% - Акцент6 72 3 3" xfId="19857"/>
    <cellStyle name="40% - Акцент6 72 4" xfId="19858"/>
    <cellStyle name="40% - Акцент6 72 4 2" xfId="19859"/>
    <cellStyle name="40% - Акцент6 72 5" xfId="19860"/>
    <cellStyle name="40% - Акцент6 73" xfId="19861"/>
    <cellStyle name="40% - Акцент6 73 2" xfId="19862"/>
    <cellStyle name="40% - Акцент6 73 2 2" xfId="19863"/>
    <cellStyle name="40% - Акцент6 73 2 2 2" xfId="19864"/>
    <cellStyle name="40% - Акцент6 73 2 3" xfId="19865"/>
    <cellStyle name="40% - Акцент6 73 3" xfId="19866"/>
    <cellStyle name="40% - Акцент6 73 3 2" xfId="19867"/>
    <cellStyle name="40% - Акцент6 73 3 2 2" xfId="19868"/>
    <cellStyle name="40% - Акцент6 73 3 3" xfId="19869"/>
    <cellStyle name="40% - Акцент6 73 4" xfId="19870"/>
    <cellStyle name="40% - Акцент6 73 4 2" xfId="19871"/>
    <cellStyle name="40% - Акцент6 73 5" xfId="19872"/>
    <cellStyle name="40% - Акцент6 74" xfId="19873"/>
    <cellStyle name="40% - Акцент6 74 2" xfId="19874"/>
    <cellStyle name="40% - Акцент6 74 2 2" xfId="19875"/>
    <cellStyle name="40% - Акцент6 74 2 2 2" xfId="19876"/>
    <cellStyle name="40% - Акцент6 74 2 3" xfId="19877"/>
    <cellStyle name="40% - Акцент6 74 3" xfId="19878"/>
    <cellStyle name="40% - Акцент6 74 3 2" xfId="19879"/>
    <cellStyle name="40% - Акцент6 74 3 2 2" xfId="19880"/>
    <cellStyle name="40% - Акцент6 74 3 3" xfId="19881"/>
    <cellStyle name="40% - Акцент6 74 4" xfId="19882"/>
    <cellStyle name="40% - Акцент6 74 4 2" xfId="19883"/>
    <cellStyle name="40% - Акцент6 74 5" xfId="19884"/>
    <cellStyle name="40% - Акцент6 75" xfId="19885"/>
    <cellStyle name="40% - Акцент6 75 2" xfId="19886"/>
    <cellStyle name="40% - Акцент6 75 2 2" xfId="19887"/>
    <cellStyle name="40% - Акцент6 75 2 2 2" xfId="19888"/>
    <cellStyle name="40% - Акцент6 75 2 3" xfId="19889"/>
    <cellStyle name="40% - Акцент6 75 3" xfId="19890"/>
    <cellStyle name="40% - Акцент6 75 3 2" xfId="19891"/>
    <cellStyle name="40% - Акцент6 75 3 2 2" xfId="19892"/>
    <cellStyle name="40% - Акцент6 75 3 3" xfId="19893"/>
    <cellStyle name="40% - Акцент6 75 4" xfId="19894"/>
    <cellStyle name="40% - Акцент6 75 4 2" xfId="19895"/>
    <cellStyle name="40% - Акцент6 75 5" xfId="19896"/>
    <cellStyle name="40% - Акцент6 76" xfId="19897"/>
    <cellStyle name="40% - Акцент6 76 2" xfId="19898"/>
    <cellStyle name="40% - Акцент6 76 2 2" xfId="19899"/>
    <cellStyle name="40% - Акцент6 76 2 2 2" xfId="19900"/>
    <cellStyle name="40% - Акцент6 76 2 3" xfId="19901"/>
    <cellStyle name="40% - Акцент6 76 3" xfId="19902"/>
    <cellStyle name="40% - Акцент6 76 3 2" xfId="19903"/>
    <cellStyle name="40% - Акцент6 76 3 2 2" xfId="19904"/>
    <cellStyle name="40% - Акцент6 76 3 3" xfId="19905"/>
    <cellStyle name="40% - Акцент6 76 4" xfId="19906"/>
    <cellStyle name="40% - Акцент6 76 4 2" xfId="19907"/>
    <cellStyle name="40% - Акцент6 76 5" xfId="19908"/>
    <cellStyle name="40% - Акцент6 77" xfId="19909"/>
    <cellStyle name="40% - Акцент6 77 2" xfId="19910"/>
    <cellStyle name="40% - Акцент6 77 2 2" xfId="19911"/>
    <cellStyle name="40% - Акцент6 77 2 2 2" xfId="19912"/>
    <cellStyle name="40% - Акцент6 77 2 3" xfId="19913"/>
    <cellStyle name="40% - Акцент6 77 3" xfId="19914"/>
    <cellStyle name="40% - Акцент6 77 3 2" xfId="19915"/>
    <cellStyle name="40% - Акцент6 77 3 2 2" xfId="19916"/>
    <cellStyle name="40% - Акцент6 77 3 3" xfId="19917"/>
    <cellStyle name="40% - Акцент6 77 4" xfId="19918"/>
    <cellStyle name="40% - Акцент6 77 4 2" xfId="19919"/>
    <cellStyle name="40% - Акцент6 77 5" xfId="19920"/>
    <cellStyle name="40% - Акцент6 78" xfId="19921"/>
    <cellStyle name="40% - Акцент6 78 2" xfId="19922"/>
    <cellStyle name="40% - Акцент6 78 2 2" xfId="19923"/>
    <cellStyle name="40% - Акцент6 78 2 2 2" xfId="19924"/>
    <cellStyle name="40% - Акцент6 78 2 3" xfId="19925"/>
    <cellStyle name="40% - Акцент6 78 3" xfId="19926"/>
    <cellStyle name="40% - Акцент6 78 3 2" xfId="19927"/>
    <cellStyle name="40% - Акцент6 78 3 2 2" xfId="19928"/>
    <cellStyle name="40% - Акцент6 78 3 3" xfId="19929"/>
    <cellStyle name="40% - Акцент6 78 4" xfId="19930"/>
    <cellStyle name="40% - Акцент6 78 4 2" xfId="19931"/>
    <cellStyle name="40% - Акцент6 78 5" xfId="19932"/>
    <cellStyle name="40% - Акцент6 79" xfId="19933"/>
    <cellStyle name="40% - Акцент6 79 2" xfId="19934"/>
    <cellStyle name="40% - Акцент6 79 2 2" xfId="19935"/>
    <cellStyle name="40% - Акцент6 79 2 2 2" xfId="19936"/>
    <cellStyle name="40% - Акцент6 79 2 3" xfId="19937"/>
    <cellStyle name="40% - Акцент6 79 3" xfId="19938"/>
    <cellStyle name="40% - Акцент6 79 3 2" xfId="19939"/>
    <cellStyle name="40% - Акцент6 79 3 2 2" xfId="19940"/>
    <cellStyle name="40% - Акцент6 79 3 3" xfId="19941"/>
    <cellStyle name="40% - Акцент6 79 4" xfId="19942"/>
    <cellStyle name="40% - Акцент6 79 4 2" xfId="19943"/>
    <cellStyle name="40% - Акцент6 79 5" xfId="19944"/>
    <cellStyle name="40% - Акцент6 8" xfId="19945"/>
    <cellStyle name="40% - Акцент6 8 2" xfId="19946"/>
    <cellStyle name="40% - Акцент6 8 2 2" xfId="19947"/>
    <cellStyle name="40% - Акцент6 8 2 2 2" xfId="19948"/>
    <cellStyle name="40% - Акцент6 8 2 2 2 2" xfId="19949"/>
    <cellStyle name="40% - Акцент6 8 2 2 3" xfId="19950"/>
    <cellStyle name="40% - Акцент6 8 2 3" xfId="19951"/>
    <cellStyle name="40% - Акцент6 8 2 3 2" xfId="19952"/>
    <cellStyle name="40% - Акцент6 8 2 3 2 2" xfId="19953"/>
    <cellStyle name="40% - Акцент6 8 2 3 3" xfId="19954"/>
    <cellStyle name="40% - Акцент6 8 2 4" xfId="19955"/>
    <cellStyle name="40% - Акцент6 8 2 4 2" xfId="19956"/>
    <cellStyle name="40% - Акцент6 8 2 5" xfId="19957"/>
    <cellStyle name="40% - Акцент6 8 3" xfId="19958"/>
    <cellStyle name="40% - Акцент6 8 3 2" xfId="19959"/>
    <cellStyle name="40% - Акцент6 8 3 2 2" xfId="19960"/>
    <cellStyle name="40% - Акцент6 8 3 2 2 2" xfId="19961"/>
    <cellStyle name="40% - Акцент6 8 3 2 3" xfId="19962"/>
    <cellStyle name="40% - Акцент6 8 3 3" xfId="19963"/>
    <cellStyle name="40% - Акцент6 8 3 3 2" xfId="19964"/>
    <cellStyle name="40% - Акцент6 8 3 3 2 2" xfId="19965"/>
    <cellStyle name="40% - Акцент6 8 3 3 3" xfId="19966"/>
    <cellStyle name="40% - Акцент6 8 3 4" xfId="19967"/>
    <cellStyle name="40% - Акцент6 8 3 4 2" xfId="19968"/>
    <cellStyle name="40% - Акцент6 8 3 5" xfId="19969"/>
    <cellStyle name="40% - Акцент6 8 4" xfId="19970"/>
    <cellStyle name="40% - Акцент6 8 4 2" xfId="19971"/>
    <cellStyle name="40% - Акцент6 8 4 2 2" xfId="19972"/>
    <cellStyle name="40% - Акцент6 8 4 2 2 2" xfId="19973"/>
    <cellStyle name="40% - Акцент6 8 4 2 3" xfId="19974"/>
    <cellStyle name="40% - Акцент6 8 4 3" xfId="19975"/>
    <cellStyle name="40% - Акцент6 8 4 3 2" xfId="19976"/>
    <cellStyle name="40% - Акцент6 8 4 3 2 2" xfId="19977"/>
    <cellStyle name="40% - Акцент6 8 4 3 3" xfId="19978"/>
    <cellStyle name="40% - Акцент6 8 4 4" xfId="19979"/>
    <cellStyle name="40% - Акцент6 8 4 4 2" xfId="19980"/>
    <cellStyle name="40% - Акцент6 8 4 5" xfId="19981"/>
    <cellStyle name="40% - Акцент6 8 5" xfId="19982"/>
    <cellStyle name="40% - Акцент6 8 5 2" xfId="19983"/>
    <cellStyle name="40% - Акцент6 8 5 2 2" xfId="19984"/>
    <cellStyle name="40% - Акцент6 8 5 2 2 2" xfId="19985"/>
    <cellStyle name="40% - Акцент6 8 5 2 3" xfId="19986"/>
    <cellStyle name="40% - Акцент6 8 5 3" xfId="19987"/>
    <cellStyle name="40% - Акцент6 8 5 3 2" xfId="19988"/>
    <cellStyle name="40% - Акцент6 8 5 3 2 2" xfId="19989"/>
    <cellStyle name="40% - Акцент6 8 5 3 3" xfId="19990"/>
    <cellStyle name="40% - Акцент6 8 5 4" xfId="19991"/>
    <cellStyle name="40% - Акцент6 8 5 4 2" xfId="19992"/>
    <cellStyle name="40% - Акцент6 8 5 5" xfId="19993"/>
    <cellStyle name="40% - Акцент6 8 6" xfId="19994"/>
    <cellStyle name="40% - Акцент6 8 6 2" xfId="19995"/>
    <cellStyle name="40% - Акцент6 8 6 2 2" xfId="19996"/>
    <cellStyle name="40% - Акцент6 8 6 3" xfId="19997"/>
    <cellStyle name="40% - Акцент6 8 7" xfId="19998"/>
    <cellStyle name="40% - Акцент6 8 7 2" xfId="19999"/>
    <cellStyle name="40% - Акцент6 8 7 2 2" xfId="20000"/>
    <cellStyle name="40% - Акцент6 8 7 3" xfId="20001"/>
    <cellStyle name="40% - Акцент6 8 8" xfId="20002"/>
    <cellStyle name="40% - Акцент6 8 8 2" xfId="20003"/>
    <cellStyle name="40% - Акцент6 8 9" xfId="20004"/>
    <cellStyle name="40% - Акцент6 80" xfId="20005"/>
    <cellStyle name="40% - Акцент6 80 2" xfId="20006"/>
    <cellStyle name="40% - Акцент6 80 2 2" xfId="20007"/>
    <cellStyle name="40% - Акцент6 80 2 2 2" xfId="20008"/>
    <cellStyle name="40% - Акцент6 80 2 3" xfId="20009"/>
    <cellStyle name="40% - Акцент6 80 3" xfId="20010"/>
    <cellStyle name="40% - Акцент6 80 3 2" xfId="20011"/>
    <cellStyle name="40% - Акцент6 80 3 2 2" xfId="20012"/>
    <cellStyle name="40% - Акцент6 80 3 3" xfId="20013"/>
    <cellStyle name="40% - Акцент6 80 4" xfId="20014"/>
    <cellStyle name="40% - Акцент6 80 4 2" xfId="20015"/>
    <cellStyle name="40% - Акцент6 80 5" xfId="20016"/>
    <cellStyle name="40% - Акцент6 81" xfId="20017"/>
    <cellStyle name="40% - Акцент6 81 2" xfId="20018"/>
    <cellStyle name="40% - Акцент6 81 2 2" xfId="20019"/>
    <cellStyle name="40% - Акцент6 81 2 2 2" xfId="20020"/>
    <cellStyle name="40% - Акцент6 81 2 3" xfId="20021"/>
    <cellStyle name="40% - Акцент6 81 3" xfId="20022"/>
    <cellStyle name="40% - Акцент6 81 3 2" xfId="20023"/>
    <cellStyle name="40% - Акцент6 81 3 2 2" xfId="20024"/>
    <cellStyle name="40% - Акцент6 81 3 3" xfId="20025"/>
    <cellStyle name="40% - Акцент6 81 4" xfId="20026"/>
    <cellStyle name="40% - Акцент6 81 4 2" xfId="20027"/>
    <cellStyle name="40% - Акцент6 81 5" xfId="20028"/>
    <cellStyle name="40% - Акцент6 82" xfId="20029"/>
    <cellStyle name="40% - Акцент6 82 2" xfId="20030"/>
    <cellStyle name="40% - Акцент6 82 2 2" xfId="20031"/>
    <cellStyle name="40% - Акцент6 82 2 2 2" xfId="20032"/>
    <cellStyle name="40% - Акцент6 82 2 3" xfId="20033"/>
    <cellStyle name="40% - Акцент6 82 3" xfId="20034"/>
    <cellStyle name="40% - Акцент6 82 3 2" xfId="20035"/>
    <cellStyle name="40% - Акцент6 82 3 2 2" xfId="20036"/>
    <cellStyle name="40% - Акцент6 82 3 3" xfId="20037"/>
    <cellStyle name="40% - Акцент6 82 4" xfId="20038"/>
    <cellStyle name="40% - Акцент6 82 4 2" xfId="20039"/>
    <cellStyle name="40% - Акцент6 82 5" xfId="20040"/>
    <cellStyle name="40% - Акцент6 83" xfId="20041"/>
    <cellStyle name="40% - Акцент6 83 2" xfId="20042"/>
    <cellStyle name="40% - Акцент6 83 2 2" xfId="20043"/>
    <cellStyle name="40% - Акцент6 83 2 2 2" xfId="20044"/>
    <cellStyle name="40% - Акцент6 83 2 3" xfId="20045"/>
    <cellStyle name="40% - Акцент6 83 3" xfId="20046"/>
    <cellStyle name="40% - Акцент6 83 3 2" xfId="20047"/>
    <cellStyle name="40% - Акцент6 83 3 2 2" xfId="20048"/>
    <cellStyle name="40% - Акцент6 83 3 3" xfId="20049"/>
    <cellStyle name="40% - Акцент6 83 4" xfId="20050"/>
    <cellStyle name="40% - Акцент6 83 4 2" xfId="20051"/>
    <cellStyle name="40% - Акцент6 83 5" xfId="20052"/>
    <cellStyle name="40% - Акцент6 84" xfId="20053"/>
    <cellStyle name="40% - Акцент6 84 2" xfId="20054"/>
    <cellStyle name="40% - Акцент6 84 2 2" xfId="20055"/>
    <cellStyle name="40% - Акцент6 84 2 2 2" xfId="20056"/>
    <cellStyle name="40% - Акцент6 84 2 3" xfId="20057"/>
    <cellStyle name="40% - Акцент6 84 3" xfId="20058"/>
    <cellStyle name="40% - Акцент6 84 3 2" xfId="20059"/>
    <cellStyle name="40% - Акцент6 84 3 2 2" xfId="20060"/>
    <cellStyle name="40% - Акцент6 84 3 3" xfId="20061"/>
    <cellStyle name="40% - Акцент6 84 4" xfId="20062"/>
    <cellStyle name="40% - Акцент6 84 4 2" xfId="20063"/>
    <cellStyle name="40% - Акцент6 84 5" xfId="20064"/>
    <cellStyle name="40% - Акцент6 85" xfId="20065"/>
    <cellStyle name="40% - Акцент6 85 2" xfId="20066"/>
    <cellStyle name="40% - Акцент6 85 2 2" xfId="20067"/>
    <cellStyle name="40% - Акцент6 85 2 2 2" xfId="20068"/>
    <cellStyle name="40% - Акцент6 85 2 3" xfId="20069"/>
    <cellStyle name="40% - Акцент6 85 3" xfId="20070"/>
    <cellStyle name="40% - Акцент6 85 3 2" xfId="20071"/>
    <cellStyle name="40% - Акцент6 85 3 2 2" xfId="20072"/>
    <cellStyle name="40% - Акцент6 85 3 3" xfId="20073"/>
    <cellStyle name="40% - Акцент6 85 4" xfId="20074"/>
    <cellStyle name="40% - Акцент6 85 4 2" xfId="20075"/>
    <cellStyle name="40% - Акцент6 85 5" xfId="20076"/>
    <cellStyle name="40% - Акцент6 86" xfId="20077"/>
    <cellStyle name="40% - Акцент6 86 2" xfId="20078"/>
    <cellStyle name="40% - Акцент6 86 2 2" xfId="20079"/>
    <cellStyle name="40% - Акцент6 86 2 2 2" xfId="20080"/>
    <cellStyle name="40% - Акцент6 86 2 3" xfId="20081"/>
    <cellStyle name="40% - Акцент6 86 3" xfId="20082"/>
    <cellStyle name="40% - Акцент6 86 3 2" xfId="20083"/>
    <cellStyle name="40% - Акцент6 86 3 2 2" xfId="20084"/>
    <cellStyle name="40% - Акцент6 86 3 3" xfId="20085"/>
    <cellStyle name="40% - Акцент6 86 4" xfId="20086"/>
    <cellStyle name="40% - Акцент6 86 4 2" xfId="20087"/>
    <cellStyle name="40% - Акцент6 86 5" xfId="20088"/>
    <cellStyle name="40% - Акцент6 87" xfId="20089"/>
    <cellStyle name="40% - Акцент6 87 2" xfId="20090"/>
    <cellStyle name="40% - Акцент6 87 2 2" xfId="20091"/>
    <cellStyle name="40% - Акцент6 87 2 2 2" xfId="20092"/>
    <cellStyle name="40% - Акцент6 87 2 3" xfId="20093"/>
    <cellStyle name="40% - Акцент6 87 3" xfId="20094"/>
    <cellStyle name="40% - Акцент6 87 3 2" xfId="20095"/>
    <cellStyle name="40% - Акцент6 87 3 2 2" xfId="20096"/>
    <cellStyle name="40% - Акцент6 87 3 3" xfId="20097"/>
    <cellStyle name="40% - Акцент6 87 4" xfId="20098"/>
    <cellStyle name="40% - Акцент6 87 4 2" xfId="20099"/>
    <cellStyle name="40% - Акцент6 87 5" xfId="20100"/>
    <cellStyle name="40% - Акцент6 88" xfId="20101"/>
    <cellStyle name="40% - Акцент6 88 2" xfId="20102"/>
    <cellStyle name="40% - Акцент6 88 2 2" xfId="20103"/>
    <cellStyle name="40% - Акцент6 88 3" xfId="20104"/>
    <cellStyle name="40% - Акцент6 89" xfId="20105"/>
    <cellStyle name="40% - Акцент6 89 2" xfId="20106"/>
    <cellStyle name="40% - Акцент6 89 2 2" xfId="20107"/>
    <cellStyle name="40% - Акцент6 89 3" xfId="20108"/>
    <cellStyle name="40% - Акцент6 9" xfId="20109"/>
    <cellStyle name="40% - Акцент6 9 2" xfId="20110"/>
    <cellStyle name="40% - Акцент6 9 2 2" xfId="20111"/>
    <cellStyle name="40% - Акцент6 9 2 2 2" xfId="20112"/>
    <cellStyle name="40% - Акцент6 9 2 2 2 2" xfId="20113"/>
    <cellStyle name="40% - Акцент6 9 2 2 3" xfId="20114"/>
    <cellStyle name="40% - Акцент6 9 2 3" xfId="20115"/>
    <cellStyle name="40% - Акцент6 9 2 3 2" xfId="20116"/>
    <cellStyle name="40% - Акцент6 9 2 3 2 2" xfId="20117"/>
    <cellStyle name="40% - Акцент6 9 2 3 3" xfId="20118"/>
    <cellStyle name="40% - Акцент6 9 2 4" xfId="20119"/>
    <cellStyle name="40% - Акцент6 9 2 4 2" xfId="20120"/>
    <cellStyle name="40% - Акцент6 9 2 5" xfId="20121"/>
    <cellStyle name="40% - Акцент6 9 3" xfId="20122"/>
    <cellStyle name="40% - Акцент6 9 3 2" xfId="20123"/>
    <cellStyle name="40% - Акцент6 9 3 2 2" xfId="20124"/>
    <cellStyle name="40% - Акцент6 9 3 2 2 2" xfId="20125"/>
    <cellStyle name="40% - Акцент6 9 3 2 3" xfId="20126"/>
    <cellStyle name="40% - Акцент6 9 3 3" xfId="20127"/>
    <cellStyle name="40% - Акцент6 9 3 3 2" xfId="20128"/>
    <cellStyle name="40% - Акцент6 9 3 3 2 2" xfId="20129"/>
    <cellStyle name="40% - Акцент6 9 3 3 3" xfId="20130"/>
    <cellStyle name="40% - Акцент6 9 3 4" xfId="20131"/>
    <cellStyle name="40% - Акцент6 9 3 4 2" xfId="20132"/>
    <cellStyle name="40% - Акцент6 9 3 5" xfId="20133"/>
    <cellStyle name="40% - Акцент6 9 4" xfId="20134"/>
    <cellStyle name="40% - Акцент6 9 4 2" xfId="20135"/>
    <cellStyle name="40% - Акцент6 9 4 2 2" xfId="20136"/>
    <cellStyle name="40% - Акцент6 9 4 2 2 2" xfId="20137"/>
    <cellStyle name="40% - Акцент6 9 4 2 3" xfId="20138"/>
    <cellStyle name="40% - Акцент6 9 4 3" xfId="20139"/>
    <cellStyle name="40% - Акцент6 9 4 3 2" xfId="20140"/>
    <cellStyle name="40% - Акцент6 9 4 3 2 2" xfId="20141"/>
    <cellStyle name="40% - Акцент6 9 4 3 3" xfId="20142"/>
    <cellStyle name="40% - Акцент6 9 4 4" xfId="20143"/>
    <cellStyle name="40% - Акцент6 9 4 4 2" xfId="20144"/>
    <cellStyle name="40% - Акцент6 9 4 5" xfId="20145"/>
    <cellStyle name="40% - Акцент6 9 5" xfId="20146"/>
    <cellStyle name="40% - Акцент6 9 5 2" xfId="20147"/>
    <cellStyle name="40% - Акцент6 9 5 2 2" xfId="20148"/>
    <cellStyle name="40% - Акцент6 9 5 2 2 2" xfId="20149"/>
    <cellStyle name="40% - Акцент6 9 5 2 3" xfId="20150"/>
    <cellStyle name="40% - Акцент6 9 5 3" xfId="20151"/>
    <cellStyle name="40% - Акцент6 9 5 3 2" xfId="20152"/>
    <cellStyle name="40% - Акцент6 9 5 3 2 2" xfId="20153"/>
    <cellStyle name="40% - Акцент6 9 5 3 3" xfId="20154"/>
    <cellStyle name="40% - Акцент6 9 5 4" xfId="20155"/>
    <cellStyle name="40% - Акцент6 9 5 4 2" xfId="20156"/>
    <cellStyle name="40% - Акцент6 9 5 5" xfId="20157"/>
    <cellStyle name="40% - Акцент6 9 6" xfId="20158"/>
    <cellStyle name="40% - Акцент6 9 6 2" xfId="20159"/>
    <cellStyle name="40% - Акцент6 9 6 2 2" xfId="20160"/>
    <cellStyle name="40% - Акцент6 9 6 3" xfId="20161"/>
    <cellStyle name="40% - Акцент6 9 7" xfId="20162"/>
    <cellStyle name="40% - Акцент6 9 7 2" xfId="20163"/>
    <cellStyle name="40% - Акцент6 9 7 2 2" xfId="20164"/>
    <cellStyle name="40% - Акцент6 9 7 3" xfId="20165"/>
    <cellStyle name="40% - Акцент6 9 8" xfId="20166"/>
    <cellStyle name="40% - Акцент6 9 8 2" xfId="20167"/>
    <cellStyle name="40% - Акцент6 9 9" xfId="20168"/>
    <cellStyle name="40% - Акцент6 90" xfId="20169"/>
    <cellStyle name="40% - Акцент6 90 2" xfId="20170"/>
    <cellStyle name="40% - Акцент6 90 2 2" xfId="20171"/>
    <cellStyle name="40% - Акцент6 90 3" xfId="20172"/>
    <cellStyle name="40% - Акцент6 91" xfId="20173"/>
    <cellStyle name="40% - Акцент6 91 2" xfId="20174"/>
    <cellStyle name="40% - Акцент6 91 2 2" xfId="20175"/>
    <cellStyle name="40% - Акцент6 91 3" xfId="20176"/>
    <cellStyle name="40% - Акцент6 92" xfId="20177"/>
    <cellStyle name="40% - Акцент6 92 2" xfId="20178"/>
    <cellStyle name="40% - Акцент6 92 2 2" xfId="20179"/>
    <cellStyle name="40% - Акцент6 92 3" xfId="20180"/>
    <cellStyle name="40% - Акцент6 93" xfId="20181"/>
    <cellStyle name="40% - Акцент6 93 2" xfId="20182"/>
    <cellStyle name="40% - Акцент6 93 2 2" xfId="20183"/>
    <cellStyle name="40% - Акцент6 93 3" xfId="20184"/>
    <cellStyle name="40% - Акцент6 94" xfId="20185"/>
    <cellStyle name="40% - Акцент6 94 2" xfId="20186"/>
    <cellStyle name="40% - Акцент6 94 2 2" xfId="20187"/>
    <cellStyle name="40% - Акцент6 94 3" xfId="20188"/>
    <cellStyle name="40% - Акцент6 95" xfId="20189"/>
    <cellStyle name="40% - Акцент6 95 2" xfId="20190"/>
    <cellStyle name="40% - Акцент6 95 2 2" xfId="20191"/>
    <cellStyle name="40% - Акцент6 95 3" xfId="20192"/>
    <cellStyle name="40% - Акцент6 96" xfId="20193"/>
    <cellStyle name="40% - Акцент6 96 2" xfId="20194"/>
    <cellStyle name="40% - Акцент6 96 2 2" xfId="20195"/>
    <cellStyle name="40% - Акцент6 96 3" xfId="20196"/>
    <cellStyle name="40% - Акцент6 97" xfId="20197"/>
    <cellStyle name="40% - Акцент6 97 2" xfId="20198"/>
    <cellStyle name="40% - Акцент6 97 2 2" xfId="20199"/>
    <cellStyle name="40% - Акцент6 97 3" xfId="20200"/>
    <cellStyle name="40% - Акцент6 98" xfId="20201"/>
    <cellStyle name="40% - Акцент6 98 2" xfId="20202"/>
    <cellStyle name="40% - Акцент6 98 2 2" xfId="20203"/>
    <cellStyle name="40% - Акцент6 98 3" xfId="20204"/>
    <cellStyle name="40% - Акцент6 99" xfId="20205"/>
    <cellStyle name="40% - Акцент6 99 2" xfId="20206"/>
    <cellStyle name="40% - Акцент6 99 2 2" xfId="20207"/>
    <cellStyle name="40% - Акцент6 99 3" xfId="20208"/>
    <cellStyle name="60% - Accent1" xfId="20209"/>
    <cellStyle name="60% - Accent2" xfId="20210"/>
    <cellStyle name="60% - Accent3" xfId="20211"/>
    <cellStyle name="60% - Accent4" xfId="20212"/>
    <cellStyle name="60% - Accent5" xfId="20213"/>
    <cellStyle name="60% - Accent6" xfId="20214"/>
    <cellStyle name="60% - Акцент1" xfId="20215" builtinId="32" customBuiltin="1"/>
    <cellStyle name="60% - Акцент1 10" xfId="20216"/>
    <cellStyle name="60% - Акцент1 100" xfId="20217"/>
    <cellStyle name="60% - Акцент1 101" xfId="20218"/>
    <cellStyle name="60% - Акцент1 102" xfId="20219"/>
    <cellStyle name="60% - Акцент1 103" xfId="20220"/>
    <cellStyle name="60% - Акцент1 104" xfId="20221"/>
    <cellStyle name="60% - Акцент1 105" xfId="20222"/>
    <cellStyle name="60% - Акцент1 106" xfId="20223"/>
    <cellStyle name="60% - Акцент1 107" xfId="20224"/>
    <cellStyle name="60% - Акцент1 108" xfId="20225"/>
    <cellStyle name="60% - Акцент1 109" xfId="20226"/>
    <cellStyle name="60% - Акцент1 11" xfId="20227"/>
    <cellStyle name="60% - Акцент1 110" xfId="20228"/>
    <cellStyle name="60% - Акцент1 111" xfId="20229"/>
    <cellStyle name="60% - Акцент1 112" xfId="20230"/>
    <cellStyle name="60% - Акцент1 113" xfId="20231"/>
    <cellStyle name="60% - Акцент1 12" xfId="20232"/>
    <cellStyle name="60% - Акцент1 13" xfId="20233"/>
    <cellStyle name="60% - Акцент1 14" xfId="20234"/>
    <cellStyle name="60% - Акцент1 15" xfId="20235"/>
    <cellStyle name="60% - Акцент1 16" xfId="20236"/>
    <cellStyle name="60% - Акцент1 17" xfId="20237"/>
    <cellStyle name="60% - Акцент1 18" xfId="20238"/>
    <cellStyle name="60% - Акцент1 19" xfId="20239"/>
    <cellStyle name="60% - Акцент1 2" xfId="20240"/>
    <cellStyle name="60% - Акцент1 2 2" xfId="20241"/>
    <cellStyle name="60% - Акцент1 2 3" xfId="20242"/>
    <cellStyle name="60% - Акцент1 2 4" xfId="20243"/>
    <cellStyle name="60% - Акцент1 2 5" xfId="20244"/>
    <cellStyle name="60% - Акцент1 20" xfId="20245"/>
    <cellStyle name="60% - Акцент1 21" xfId="20246"/>
    <cellStyle name="60% - Акцент1 22" xfId="20247"/>
    <cellStyle name="60% - Акцент1 23" xfId="20248"/>
    <cellStyle name="60% - Акцент1 24" xfId="20249"/>
    <cellStyle name="60% - Акцент1 25" xfId="20250"/>
    <cellStyle name="60% - Акцент1 26" xfId="20251"/>
    <cellStyle name="60% - Акцент1 27" xfId="20252"/>
    <cellStyle name="60% - Акцент1 28" xfId="20253"/>
    <cellStyle name="60% - Акцент1 29" xfId="20254"/>
    <cellStyle name="60% - Акцент1 3" xfId="20255"/>
    <cellStyle name="60% - Акцент1 3 2" xfId="20256"/>
    <cellStyle name="60% - Акцент1 3 3" xfId="20257"/>
    <cellStyle name="60% - Акцент1 3 4" xfId="20258"/>
    <cellStyle name="60% - Акцент1 3 5" xfId="20259"/>
    <cellStyle name="60% - Акцент1 30" xfId="20260"/>
    <cellStyle name="60% - Акцент1 31" xfId="20261"/>
    <cellStyle name="60% - Акцент1 32" xfId="20262"/>
    <cellStyle name="60% - Акцент1 33" xfId="20263"/>
    <cellStyle name="60% - Акцент1 34" xfId="20264"/>
    <cellStyle name="60% - Акцент1 35" xfId="20265"/>
    <cellStyle name="60% - Акцент1 36" xfId="20266"/>
    <cellStyle name="60% - Акцент1 37" xfId="20267"/>
    <cellStyle name="60% - Акцент1 38" xfId="20268"/>
    <cellStyle name="60% - Акцент1 39" xfId="20269"/>
    <cellStyle name="60% - Акцент1 4" xfId="20270"/>
    <cellStyle name="60% - Акцент1 4 2" xfId="20271"/>
    <cellStyle name="60% - Акцент1 4 3" xfId="20272"/>
    <cellStyle name="60% - Акцент1 4 4" xfId="20273"/>
    <cellStyle name="60% - Акцент1 4 5" xfId="20274"/>
    <cellStyle name="60% - Акцент1 40" xfId="20275"/>
    <cellStyle name="60% - Акцент1 41" xfId="20276"/>
    <cellStyle name="60% - Акцент1 42" xfId="20277"/>
    <cellStyle name="60% - Акцент1 43" xfId="20278"/>
    <cellStyle name="60% - Акцент1 44" xfId="20279"/>
    <cellStyle name="60% - Акцент1 45" xfId="20280"/>
    <cellStyle name="60% - Акцент1 46" xfId="20281"/>
    <cellStyle name="60% - Акцент1 47" xfId="20282"/>
    <cellStyle name="60% - Акцент1 48" xfId="20283"/>
    <cellStyle name="60% - Акцент1 49" xfId="20284"/>
    <cellStyle name="60% - Акцент1 5" xfId="20285"/>
    <cellStyle name="60% - Акцент1 5 2" xfId="20286"/>
    <cellStyle name="60% - Акцент1 5 3" xfId="20287"/>
    <cellStyle name="60% - Акцент1 5 4" xfId="20288"/>
    <cellStyle name="60% - Акцент1 5 5" xfId="20289"/>
    <cellStyle name="60% - Акцент1 50" xfId="20290"/>
    <cellStyle name="60% - Акцент1 51" xfId="20291"/>
    <cellStyle name="60% - Акцент1 52" xfId="20292"/>
    <cellStyle name="60% - Акцент1 53" xfId="20293"/>
    <cellStyle name="60% - Акцент1 54" xfId="20294"/>
    <cellStyle name="60% - Акцент1 55" xfId="20295"/>
    <cellStyle name="60% - Акцент1 56" xfId="20296"/>
    <cellStyle name="60% - Акцент1 57" xfId="20297"/>
    <cellStyle name="60% - Акцент1 58" xfId="20298"/>
    <cellStyle name="60% - Акцент1 59" xfId="20299"/>
    <cellStyle name="60% - Акцент1 6" xfId="20300"/>
    <cellStyle name="60% - Акцент1 6 2" xfId="20301"/>
    <cellStyle name="60% - Акцент1 6 3" xfId="20302"/>
    <cellStyle name="60% - Акцент1 6 4" xfId="20303"/>
    <cellStyle name="60% - Акцент1 6 5" xfId="20304"/>
    <cellStyle name="60% - Акцент1 60" xfId="20305"/>
    <cellStyle name="60% - Акцент1 61" xfId="20306"/>
    <cellStyle name="60% - Акцент1 62" xfId="20307"/>
    <cellStyle name="60% - Акцент1 63" xfId="20308"/>
    <cellStyle name="60% - Акцент1 64" xfId="20309"/>
    <cellStyle name="60% - Акцент1 65" xfId="20310"/>
    <cellStyle name="60% - Акцент1 66" xfId="20311"/>
    <cellStyle name="60% - Акцент1 67" xfId="20312"/>
    <cellStyle name="60% - Акцент1 68" xfId="20313"/>
    <cellStyle name="60% - Акцент1 69" xfId="20314"/>
    <cellStyle name="60% - Акцент1 7" xfId="20315"/>
    <cellStyle name="60% - Акцент1 7 2" xfId="20316"/>
    <cellStyle name="60% - Акцент1 7 3" xfId="20317"/>
    <cellStyle name="60% - Акцент1 7 4" xfId="20318"/>
    <cellStyle name="60% - Акцент1 7 5" xfId="20319"/>
    <cellStyle name="60% - Акцент1 70" xfId="20320"/>
    <cellStyle name="60% - Акцент1 71" xfId="20321"/>
    <cellStyle name="60% - Акцент1 72" xfId="20322"/>
    <cellStyle name="60% - Акцент1 73" xfId="20323"/>
    <cellStyle name="60% - Акцент1 74" xfId="20324"/>
    <cellStyle name="60% - Акцент1 75" xfId="20325"/>
    <cellStyle name="60% - Акцент1 76" xfId="20326"/>
    <cellStyle name="60% - Акцент1 77" xfId="20327"/>
    <cellStyle name="60% - Акцент1 78" xfId="20328"/>
    <cellStyle name="60% - Акцент1 79" xfId="20329"/>
    <cellStyle name="60% - Акцент1 8" xfId="20330"/>
    <cellStyle name="60% - Акцент1 8 2" xfId="20331"/>
    <cellStyle name="60% - Акцент1 8 3" xfId="20332"/>
    <cellStyle name="60% - Акцент1 8 4" xfId="20333"/>
    <cellStyle name="60% - Акцент1 8 5" xfId="20334"/>
    <cellStyle name="60% - Акцент1 80" xfId="20335"/>
    <cellStyle name="60% - Акцент1 81" xfId="20336"/>
    <cellStyle name="60% - Акцент1 82" xfId="20337"/>
    <cellStyle name="60% - Акцент1 83" xfId="20338"/>
    <cellStyle name="60% - Акцент1 84" xfId="20339"/>
    <cellStyle name="60% - Акцент1 85" xfId="20340"/>
    <cellStyle name="60% - Акцент1 86" xfId="20341"/>
    <cellStyle name="60% - Акцент1 87" xfId="20342"/>
    <cellStyle name="60% - Акцент1 88" xfId="20343"/>
    <cellStyle name="60% - Акцент1 89" xfId="20344"/>
    <cellStyle name="60% - Акцент1 9" xfId="20345"/>
    <cellStyle name="60% - Акцент1 9 2" xfId="20346"/>
    <cellStyle name="60% - Акцент1 9 3" xfId="20347"/>
    <cellStyle name="60% - Акцент1 9 4" xfId="20348"/>
    <cellStyle name="60% - Акцент1 9 5" xfId="20349"/>
    <cellStyle name="60% - Акцент1 90" xfId="20350"/>
    <cellStyle name="60% - Акцент1 91" xfId="20351"/>
    <cellStyle name="60% - Акцент1 92" xfId="20352"/>
    <cellStyle name="60% - Акцент1 93" xfId="20353"/>
    <cellStyle name="60% - Акцент1 94" xfId="20354"/>
    <cellStyle name="60% - Акцент1 95" xfId="20355"/>
    <cellStyle name="60% - Акцент1 96" xfId="20356"/>
    <cellStyle name="60% - Акцент1 97" xfId="20357"/>
    <cellStyle name="60% - Акцент1 98" xfId="20358"/>
    <cellStyle name="60% - Акцент1 99" xfId="20359"/>
    <cellStyle name="60% - Акцент2" xfId="20360" builtinId="36" customBuiltin="1"/>
    <cellStyle name="60% - Акцент2 10" xfId="20361"/>
    <cellStyle name="60% - Акцент2 100" xfId="20362"/>
    <cellStyle name="60% - Акцент2 101" xfId="20363"/>
    <cellStyle name="60% - Акцент2 102" xfId="20364"/>
    <cellStyle name="60% - Акцент2 103" xfId="20365"/>
    <cellStyle name="60% - Акцент2 104" xfId="20366"/>
    <cellStyle name="60% - Акцент2 105" xfId="20367"/>
    <cellStyle name="60% - Акцент2 106" xfId="20368"/>
    <cellStyle name="60% - Акцент2 107" xfId="20369"/>
    <cellStyle name="60% - Акцент2 108" xfId="20370"/>
    <cellStyle name="60% - Акцент2 109" xfId="20371"/>
    <cellStyle name="60% - Акцент2 11" xfId="20372"/>
    <cellStyle name="60% - Акцент2 110" xfId="20373"/>
    <cellStyle name="60% - Акцент2 111" xfId="20374"/>
    <cellStyle name="60% - Акцент2 112" xfId="20375"/>
    <cellStyle name="60% - Акцент2 113" xfId="20376"/>
    <cellStyle name="60% - Акцент2 12" xfId="20377"/>
    <cellStyle name="60% - Акцент2 13" xfId="20378"/>
    <cellStyle name="60% - Акцент2 14" xfId="20379"/>
    <cellStyle name="60% - Акцент2 15" xfId="20380"/>
    <cellStyle name="60% - Акцент2 16" xfId="20381"/>
    <cellStyle name="60% - Акцент2 17" xfId="20382"/>
    <cellStyle name="60% - Акцент2 18" xfId="20383"/>
    <cellStyle name="60% - Акцент2 19" xfId="20384"/>
    <cellStyle name="60% - Акцент2 2" xfId="20385"/>
    <cellStyle name="60% - Акцент2 2 2" xfId="20386"/>
    <cellStyle name="60% - Акцент2 2 3" xfId="20387"/>
    <cellStyle name="60% - Акцент2 2 4" xfId="20388"/>
    <cellStyle name="60% - Акцент2 2 5" xfId="20389"/>
    <cellStyle name="60% - Акцент2 20" xfId="20390"/>
    <cellStyle name="60% - Акцент2 21" xfId="20391"/>
    <cellStyle name="60% - Акцент2 22" xfId="20392"/>
    <cellStyle name="60% - Акцент2 23" xfId="20393"/>
    <cellStyle name="60% - Акцент2 24" xfId="20394"/>
    <cellStyle name="60% - Акцент2 25" xfId="20395"/>
    <cellStyle name="60% - Акцент2 26" xfId="20396"/>
    <cellStyle name="60% - Акцент2 27" xfId="20397"/>
    <cellStyle name="60% - Акцент2 28" xfId="20398"/>
    <cellStyle name="60% - Акцент2 29" xfId="20399"/>
    <cellStyle name="60% - Акцент2 3" xfId="20400"/>
    <cellStyle name="60% - Акцент2 3 2" xfId="20401"/>
    <cellStyle name="60% - Акцент2 3 3" xfId="20402"/>
    <cellStyle name="60% - Акцент2 3 4" xfId="20403"/>
    <cellStyle name="60% - Акцент2 3 5" xfId="20404"/>
    <cellStyle name="60% - Акцент2 30" xfId="20405"/>
    <cellStyle name="60% - Акцент2 31" xfId="20406"/>
    <cellStyle name="60% - Акцент2 32" xfId="20407"/>
    <cellStyle name="60% - Акцент2 33" xfId="20408"/>
    <cellStyle name="60% - Акцент2 34" xfId="20409"/>
    <cellStyle name="60% - Акцент2 35" xfId="20410"/>
    <cellStyle name="60% - Акцент2 36" xfId="20411"/>
    <cellStyle name="60% - Акцент2 37" xfId="20412"/>
    <cellStyle name="60% - Акцент2 38" xfId="20413"/>
    <cellStyle name="60% - Акцент2 39" xfId="20414"/>
    <cellStyle name="60% - Акцент2 4" xfId="20415"/>
    <cellStyle name="60% - Акцент2 4 2" xfId="20416"/>
    <cellStyle name="60% - Акцент2 4 3" xfId="20417"/>
    <cellStyle name="60% - Акцент2 4 4" xfId="20418"/>
    <cellStyle name="60% - Акцент2 4 5" xfId="20419"/>
    <cellStyle name="60% - Акцент2 40" xfId="20420"/>
    <cellStyle name="60% - Акцент2 41" xfId="20421"/>
    <cellStyle name="60% - Акцент2 42" xfId="20422"/>
    <cellStyle name="60% - Акцент2 43" xfId="20423"/>
    <cellStyle name="60% - Акцент2 44" xfId="20424"/>
    <cellStyle name="60% - Акцент2 45" xfId="20425"/>
    <cellStyle name="60% - Акцент2 46" xfId="20426"/>
    <cellStyle name="60% - Акцент2 47" xfId="20427"/>
    <cellStyle name="60% - Акцент2 48" xfId="20428"/>
    <cellStyle name="60% - Акцент2 49" xfId="20429"/>
    <cellStyle name="60% - Акцент2 5" xfId="20430"/>
    <cellStyle name="60% - Акцент2 5 2" xfId="20431"/>
    <cellStyle name="60% - Акцент2 5 3" xfId="20432"/>
    <cellStyle name="60% - Акцент2 5 4" xfId="20433"/>
    <cellStyle name="60% - Акцент2 5 5" xfId="20434"/>
    <cellStyle name="60% - Акцент2 50" xfId="20435"/>
    <cellStyle name="60% - Акцент2 51" xfId="20436"/>
    <cellStyle name="60% - Акцент2 52" xfId="20437"/>
    <cellStyle name="60% - Акцент2 53" xfId="20438"/>
    <cellStyle name="60% - Акцент2 54" xfId="20439"/>
    <cellStyle name="60% - Акцент2 55" xfId="20440"/>
    <cellStyle name="60% - Акцент2 56" xfId="20441"/>
    <cellStyle name="60% - Акцент2 57" xfId="20442"/>
    <cellStyle name="60% - Акцент2 58" xfId="20443"/>
    <cellStyle name="60% - Акцент2 59" xfId="20444"/>
    <cellStyle name="60% - Акцент2 6" xfId="20445"/>
    <cellStyle name="60% - Акцент2 6 2" xfId="20446"/>
    <cellStyle name="60% - Акцент2 6 3" xfId="20447"/>
    <cellStyle name="60% - Акцент2 6 4" xfId="20448"/>
    <cellStyle name="60% - Акцент2 6 5" xfId="20449"/>
    <cellStyle name="60% - Акцент2 60" xfId="20450"/>
    <cellStyle name="60% - Акцент2 61" xfId="20451"/>
    <cellStyle name="60% - Акцент2 62" xfId="20452"/>
    <cellStyle name="60% - Акцент2 63" xfId="20453"/>
    <cellStyle name="60% - Акцент2 64" xfId="20454"/>
    <cellStyle name="60% - Акцент2 65" xfId="20455"/>
    <cellStyle name="60% - Акцент2 66" xfId="20456"/>
    <cellStyle name="60% - Акцент2 67" xfId="20457"/>
    <cellStyle name="60% - Акцент2 68" xfId="20458"/>
    <cellStyle name="60% - Акцент2 69" xfId="20459"/>
    <cellStyle name="60% - Акцент2 7" xfId="20460"/>
    <cellStyle name="60% - Акцент2 7 2" xfId="20461"/>
    <cellStyle name="60% - Акцент2 7 3" xfId="20462"/>
    <cellStyle name="60% - Акцент2 7 4" xfId="20463"/>
    <cellStyle name="60% - Акцент2 7 5" xfId="20464"/>
    <cellStyle name="60% - Акцент2 70" xfId="20465"/>
    <cellStyle name="60% - Акцент2 71" xfId="20466"/>
    <cellStyle name="60% - Акцент2 72" xfId="20467"/>
    <cellStyle name="60% - Акцент2 73" xfId="20468"/>
    <cellStyle name="60% - Акцент2 74" xfId="20469"/>
    <cellStyle name="60% - Акцент2 75" xfId="20470"/>
    <cellStyle name="60% - Акцент2 76" xfId="20471"/>
    <cellStyle name="60% - Акцент2 77" xfId="20472"/>
    <cellStyle name="60% - Акцент2 78" xfId="20473"/>
    <cellStyle name="60% - Акцент2 79" xfId="20474"/>
    <cellStyle name="60% - Акцент2 8" xfId="20475"/>
    <cellStyle name="60% - Акцент2 8 2" xfId="20476"/>
    <cellStyle name="60% - Акцент2 8 3" xfId="20477"/>
    <cellStyle name="60% - Акцент2 8 4" xfId="20478"/>
    <cellStyle name="60% - Акцент2 8 5" xfId="20479"/>
    <cellStyle name="60% - Акцент2 80" xfId="20480"/>
    <cellStyle name="60% - Акцент2 81" xfId="20481"/>
    <cellStyle name="60% - Акцент2 82" xfId="20482"/>
    <cellStyle name="60% - Акцент2 83" xfId="20483"/>
    <cellStyle name="60% - Акцент2 84" xfId="20484"/>
    <cellStyle name="60% - Акцент2 85" xfId="20485"/>
    <cellStyle name="60% - Акцент2 86" xfId="20486"/>
    <cellStyle name="60% - Акцент2 87" xfId="20487"/>
    <cellStyle name="60% - Акцент2 88" xfId="20488"/>
    <cellStyle name="60% - Акцент2 89" xfId="20489"/>
    <cellStyle name="60% - Акцент2 9" xfId="20490"/>
    <cellStyle name="60% - Акцент2 9 2" xfId="20491"/>
    <cellStyle name="60% - Акцент2 9 3" xfId="20492"/>
    <cellStyle name="60% - Акцент2 9 4" xfId="20493"/>
    <cellStyle name="60% - Акцент2 9 5" xfId="20494"/>
    <cellStyle name="60% - Акцент2 90" xfId="20495"/>
    <cellStyle name="60% - Акцент2 91" xfId="20496"/>
    <cellStyle name="60% - Акцент2 92" xfId="20497"/>
    <cellStyle name="60% - Акцент2 93" xfId="20498"/>
    <cellStyle name="60% - Акцент2 94" xfId="20499"/>
    <cellStyle name="60% - Акцент2 95" xfId="20500"/>
    <cellStyle name="60% - Акцент2 96" xfId="20501"/>
    <cellStyle name="60% - Акцент2 97" xfId="20502"/>
    <cellStyle name="60% - Акцент2 98" xfId="20503"/>
    <cellStyle name="60% - Акцент2 99" xfId="20504"/>
    <cellStyle name="60% - Акцент3" xfId="20505" builtinId="40" customBuiltin="1"/>
    <cellStyle name="60% - Акцент3 10" xfId="20506"/>
    <cellStyle name="60% - Акцент3 100" xfId="20507"/>
    <cellStyle name="60% - Акцент3 101" xfId="20508"/>
    <cellStyle name="60% - Акцент3 102" xfId="20509"/>
    <cellStyle name="60% - Акцент3 103" xfId="20510"/>
    <cellStyle name="60% - Акцент3 104" xfId="20511"/>
    <cellStyle name="60% - Акцент3 105" xfId="20512"/>
    <cellStyle name="60% - Акцент3 106" xfId="20513"/>
    <cellStyle name="60% - Акцент3 107" xfId="20514"/>
    <cellStyle name="60% - Акцент3 108" xfId="20515"/>
    <cellStyle name="60% - Акцент3 109" xfId="20516"/>
    <cellStyle name="60% - Акцент3 11" xfId="20517"/>
    <cellStyle name="60% - Акцент3 110" xfId="20518"/>
    <cellStyle name="60% - Акцент3 111" xfId="20519"/>
    <cellStyle name="60% - Акцент3 112" xfId="20520"/>
    <cellStyle name="60% - Акцент3 113" xfId="20521"/>
    <cellStyle name="60% - Акцент3 12" xfId="20522"/>
    <cellStyle name="60% - Акцент3 13" xfId="20523"/>
    <cellStyle name="60% - Акцент3 14" xfId="20524"/>
    <cellStyle name="60% - Акцент3 15" xfId="20525"/>
    <cellStyle name="60% - Акцент3 16" xfId="20526"/>
    <cellStyle name="60% - Акцент3 17" xfId="20527"/>
    <cellStyle name="60% - Акцент3 18" xfId="20528"/>
    <cellStyle name="60% - Акцент3 19" xfId="20529"/>
    <cellStyle name="60% - Акцент3 2" xfId="20530"/>
    <cellStyle name="60% - Акцент3 2 2" xfId="20531"/>
    <cellStyle name="60% - Акцент3 2 3" xfId="20532"/>
    <cellStyle name="60% - Акцент3 2 4" xfId="20533"/>
    <cellStyle name="60% - Акцент3 2 5" xfId="20534"/>
    <cellStyle name="60% - Акцент3 20" xfId="20535"/>
    <cellStyle name="60% - Акцент3 21" xfId="20536"/>
    <cellStyle name="60% - Акцент3 22" xfId="20537"/>
    <cellStyle name="60% - Акцент3 23" xfId="20538"/>
    <cellStyle name="60% - Акцент3 24" xfId="20539"/>
    <cellStyle name="60% - Акцент3 25" xfId="20540"/>
    <cellStyle name="60% - Акцент3 26" xfId="20541"/>
    <cellStyle name="60% - Акцент3 27" xfId="20542"/>
    <cellStyle name="60% - Акцент3 28" xfId="20543"/>
    <cellStyle name="60% - Акцент3 29" xfId="20544"/>
    <cellStyle name="60% - Акцент3 3" xfId="20545"/>
    <cellStyle name="60% - Акцент3 3 2" xfId="20546"/>
    <cellStyle name="60% - Акцент3 3 3" xfId="20547"/>
    <cellStyle name="60% - Акцент3 3 4" xfId="20548"/>
    <cellStyle name="60% - Акцент3 3 5" xfId="20549"/>
    <cellStyle name="60% - Акцент3 30" xfId="20550"/>
    <cellStyle name="60% - Акцент3 31" xfId="20551"/>
    <cellStyle name="60% - Акцент3 32" xfId="20552"/>
    <cellStyle name="60% - Акцент3 33" xfId="20553"/>
    <cellStyle name="60% - Акцент3 34" xfId="20554"/>
    <cellStyle name="60% - Акцент3 35" xfId="20555"/>
    <cellStyle name="60% - Акцент3 36" xfId="20556"/>
    <cellStyle name="60% - Акцент3 37" xfId="20557"/>
    <cellStyle name="60% - Акцент3 38" xfId="20558"/>
    <cellStyle name="60% - Акцент3 39" xfId="20559"/>
    <cellStyle name="60% - Акцент3 4" xfId="20560"/>
    <cellStyle name="60% - Акцент3 4 2" xfId="20561"/>
    <cellStyle name="60% - Акцент3 4 3" xfId="20562"/>
    <cellStyle name="60% - Акцент3 4 4" xfId="20563"/>
    <cellStyle name="60% - Акцент3 4 5" xfId="20564"/>
    <cellStyle name="60% - Акцент3 40" xfId="20565"/>
    <cellStyle name="60% - Акцент3 41" xfId="20566"/>
    <cellStyle name="60% - Акцент3 42" xfId="20567"/>
    <cellStyle name="60% - Акцент3 43" xfId="20568"/>
    <cellStyle name="60% - Акцент3 44" xfId="20569"/>
    <cellStyle name="60% - Акцент3 45" xfId="20570"/>
    <cellStyle name="60% - Акцент3 46" xfId="20571"/>
    <cellStyle name="60% - Акцент3 47" xfId="20572"/>
    <cellStyle name="60% - Акцент3 48" xfId="20573"/>
    <cellStyle name="60% - Акцент3 49" xfId="20574"/>
    <cellStyle name="60% - Акцент3 5" xfId="20575"/>
    <cellStyle name="60% - Акцент3 5 2" xfId="20576"/>
    <cellStyle name="60% - Акцент3 5 3" xfId="20577"/>
    <cellStyle name="60% - Акцент3 5 4" xfId="20578"/>
    <cellStyle name="60% - Акцент3 5 5" xfId="20579"/>
    <cellStyle name="60% - Акцент3 50" xfId="20580"/>
    <cellStyle name="60% - Акцент3 51" xfId="20581"/>
    <cellStyle name="60% - Акцент3 52" xfId="20582"/>
    <cellStyle name="60% - Акцент3 53" xfId="20583"/>
    <cellStyle name="60% - Акцент3 54" xfId="20584"/>
    <cellStyle name="60% - Акцент3 55" xfId="20585"/>
    <cellStyle name="60% - Акцент3 56" xfId="20586"/>
    <cellStyle name="60% - Акцент3 57" xfId="20587"/>
    <cellStyle name="60% - Акцент3 58" xfId="20588"/>
    <cellStyle name="60% - Акцент3 59" xfId="20589"/>
    <cellStyle name="60% - Акцент3 6" xfId="20590"/>
    <cellStyle name="60% - Акцент3 6 2" xfId="20591"/>
    <cellStyle name="60% - Акцент3 6 3" xfId="20592"/>
    <cellStyle name="60% - Акцент3 6 4" xfId="20593"/>
    <cellStyle name="60% - Акцент3 6 5" xfId="20594"/>
    <cellStyle name="60% - Акцент3 60" xfId="20595"/>
    <cellStyle name="60% - Акцент3 61" xfId="20596"/>
    <cellStyle name="60% - Акцент3 62" xfId="20597"/>
    <cellStyle name="60% - Акцент3 63" xfId="20598"/>
    <cellStyle name="60% - Акцент3 64" xfId="20599"/>
    <cellStyle name="60% - Акцент3 65" xfId="20600"/>
    <cellStyle name="60% - Акцент3 66" xfId="20601"/>
    <cellStyle name="60% - Акцент3 67" xfId="20602"/>
    <cellStyle name="60% - Акцент3 68" xfId="20603"/>
    <cellStyle name="60% - Акцент3 69" xfId="20604"/>
    <cellStyle name="60% - Акцент3 7" xfId="20605"/>
    <cellStyle name="60% - Акцент3 7 2" xfId="20606"/>
    <cellStyle name="60% - Акцент3 7 3" xfId="20607"/>
    <cellStyle name="60% - Акцент3 7 4" xfId="20608"/>
    <cellStyle name="60% - Акцент3 7 5" xfId="20609"/>
    <cellStyle name="60% - Акцент3 70" xfId="20610"/>
    <cellStyle name="60% - Акцент3 71" xfId="20611"/>
    <cellStyle name="60% - Акцент3 72" xfId="20612"/>
    <cellStyle name="60% - Акцент3 73" xfId="20613"/>
    <cellStyle name="60% - Акцент3 74" xfId="20614"/>
    <cellStyle name="60% - Акцент3 75" xfId="20615"/>
    <cellStyle name="60% - Акцент3 76" xfId="20616"/>
    <cellStyle name="60% - Акцент3 77" xfId="20617"/>
    <cellStyle name="60% - Акцент3 78" xfId="20618"/>
    <cellStyle name="60% - Акцент3 79" xfId="20619"/>
    <cellStyle name="60% - Акцент3 8" xfId="20620"/>
    <cellStyle name="60% - Акцент3 8 2" xfId="20621"/>
    <cellStyle name="60% - Акцент3 8 3" xfId="20622"/>
    <cellStyle name="60% - Акцент3 8 4" xfId="20623"/>
    <cellStyle name="60% - Акцент3 8 5" xfId="20624"/>
    <cellStyle name="60% - Акцент3 80" xfId="20625"/>
    <cellStyle name="60% - Акцент3 81" xfId="20626"/>
    <cellStyle name="60% - Акцент3 82" xfId="20627"/>
    <cellStyle name="60% - Акцент3 83" xfId="20628"/>
    <cellStyle name="60% - Акцент3 84" xfId="20629"/>
    <cellStyle name="60% - Акцент3 85" xfId="20630"/>
    <cellStyle name="60% - Акцент3 86" xfId="20631"/>
    <cellStyle name="60% - Акцент3 87" xfId="20632"/>
    <cellStyle name="60% - Акцент3 88" xfId="20633"/>
    <cellStyle name="60% - Акцент3 89" xfId="20634"/>
    <cellStyle name="60% - Акцент3 9" xfId="20635"/>
    <cellStyle name="60% - Акцент3 9 2" xfId="20636"/>
    <cellStyle name="60% - Акцент3 9 3" xfId="20637"/>
    <cellStyle name="60% - Акцент3 9 4" xfId="20638"/>
    <cellStyle name="60% - Акцент3 9 5" xfId="20639"/>
    <cellStyle name="60% - Акцент3 90" xfId="20640"/>
    <cellStyle name="60% - Акцент3 91" xfId="20641"/>
    <cellStyle name="60% - Акцент3 92" xfId="20642"/>
    <cellStyle name="60% - Акцент3 93" xfId="20643"/>
    <cellStyle name="60% - Акцент3 94" xfId="20644"/>
    <cellStyle name="60% - Акцент3 95" xfId="20645"/>
    <cellStyle name="60% - Акцент3 96" xfId="20646"/>
    <cellStyle name="60% - Акцент3 97" xfId="20647"/>
    <cellStyle name="60% - Акцент3 98" xfId="20648"/>
    <cellStyle name="60% - Акцент3 99" xfId="20649"/>
    <cellStyle name="60% - Акцент4" xfId="20650" builtinId="44" customBuiltin="1"/>
    <cellStyle name="60% - Акцент4 10" xfId="20651"/>
    <cellStyle name="60% - Акцент4 100" xfId="20652"/>
    <cellStyle name="60% - Акцент4 101" xfId="20653"/>
    <cellStyle name="60% - Акцент4 102" xfId="20654"/>
    <cellStyle name="60% - Акцент4 103" xfId="20655"/>
    <cellStyle name="60% - Акцент4 104" xfId="20656"/>
    <cellStyle name="60% - Акцент4 105" xfId="20657"/>
    <cellStyle name="60% - Акцент4 106" xfId="20658"/>
    <cellStyle name="60% - Акцент4 107" xfId="20659"/>
    <cellStyle name="60% - Акцент4 108" xfId="20660"/>
    <cellStyle name="60% - Акцент4 109" xfId="20661"/>
    <cellStyle name="60% - Акцент4 11" xfId="20662"/>
    <cellStyle name="60% - Акцент4 110" xfId="20663"/>
    <cellStyle name="60% - Акцент4 111" xfId="20664"/>
    <cellStyle name="60% - Акцент4 112" xfId="20665"/>
    <cellStyle name="60% - Акцент4 113" xfId="20666"/>
    <cellStyle name="60% - Акцент4 12" xfId="20667"/>
    <cellStyle name="60% - Акцент4 13" xfId="20668"/>
    <cellStyle name="60% - Акцент4 14" xfId="20669"/>
    <cellStyle name="60% - Акцент4 15" xfId="20670"/>
    <cellStyle name="60% - Акцент4 16" xfId="20671"/>
    <cellStyle name="60% - Акцент4 17" xfId="20672"/>
    <cellStyle name="60% - Акцент4 18" xfId="20673"/>
    <cellStyle name="60% - Акцент4 19" xfId="20674"/>
    <cellStyle name="60% - Акцент4 2" xfId="20675"/>
    <cellStyle name="60% - Акцент4 2 2" xfId="20676"/>
    <cellStyle name="60% - Акцент4 2 3" xfId="20677"/>
    <cellStyle name="60% - Акцент4 2 4" xfId="20678"/>
    <cellStyle name="60% - Акцент4 2 5" xfId="20679"/>
    <cellStyle name="60% - Акцент4 20" xfId="20680"/>
    <cellStyle name="60% - Акцент4 21" xfId="20681"/>
    <cellStyle name="60% - Акцент4 22" xfId="20682"/>
    <cellStyle name="60% - Акцент4 23" xfId="20683"/>
    <cellStyle name="60% - Акцент4 24" xfId="20684"/>
    <cellStyle name="60% - Акцент4 25" xfId="20685"/>
    <cellStyle name="60% - Акцент4 26" xfId="20686"/>
    <cellStyle name="60% - Акцент4 27" xfId="20687"/>
    <cellStyle name="60% - Акцент4 28" xfId="20688"/>
    <cellStyle name="60% - Акцент4 29" xfId="20689"/>
    <cellStyle name="60% - Акцент4 3" xfId="20690"/>
    <cellStyle name="60% - Акцент4 3 2" xfId="20691"/>
    <cellStyle name="60% - Акцент4 3 3" xfId="20692"/>
    <cellStyle name="60% - Акцент4 3 4" xfId="20693"/>
    <cellStyle name="60% - Акцент4 3 5" xfId="20694"/>
    <cellStyle name="60% - Акцент4 30" xfId="20695"/>
    <cellStyle name="60% - Акцент4 31" xfId="20696"/>
    <cellStyle name="60% - Акцент4 32" xfId="20697"/>
    <cellStyle name="60% - Акцент4 33" xfId="20698"/>
    <cellStyle name="60% - Акцент4 34" xfId="20699"/>
    <cellStyle name="60% - Акцент4 35" xfId="20700"/>
    <cellStyle name="60% - Акцент4 36" xfId="20701"/>
    <cellStyle name="60% - Акцент4 37" xfId="20702"/>
    <cellStyle name="60% - Акцент4 38" xfId="20703"/>
    <cellStyle name="60% - Акцент4 39" xfId="20704"/>
    <cellStyle name="60% - Акцент4 4" xfId="20705"/>
    <cellStyle name="60% - Акцент4 4 2" xfId="20706"/>
    <cellStyle name="60% - Акцент4 4 3" xfId="20707"/>
    <cellStyle name="60% - Акцент4 4 4" xfId="20708"/>
    <cellStyle name="60% - Акцент4 4 5" xfId="20709"/>
    <cellStyle name="60% - Акцент4 40" xfId="20710"/>
    <cellStyle name="60% - Акцент4 41" xfId="20711"/>
    <cellStyle name="60% - Акцент4 42" xfId="20712"/>
    <cellStyle name="60% - Акцент4 43" xfId="20713"/>
    <cellStyle name="60% - Акцент4 44" xfId="20714"/>
    <cellStyle name="60% - Акцент4 45" xfId="20715"/>
    <cellStyle name="60% - Акцент4 46" xfId="20716"/>
    <cellStyle name="60% - Акцент4 47" xfId="20717"/>
    <cellStyle name="60% - Акцент4 48" xfId="20718"/>
    <cellStyle name="60% - Акцент4 49" xfId="20719"/>
    <cellStyle name="60% - Акцент4 5" xfId="20720"/>
    <cellStyle name="60% - Акцент4 5 2" xfId="20721"/>
    <cellStyle name="60% - Акцент4 5 3" xfId="20722"/>
    <cellStyle name="60% - Акцент4 5 4" xfId="20723"/>
    <cellStyle name="60% - Акцент4 5 5" xfId="20724"/>
    <cellStyle name="60% - Акцент4 50" xfId="20725"/>
    <cellStyle name="60% - Акцент4 51" xfId="20726"/>
    <cellStyle name="60% - Акцент4 52" xfId="20727"/>
    <cellStyle name="60% - Акцент4 53" xfId="20728"/>
    <cellStyle name="60% - Акцент4 54" xfId="20729"/>
    <cellStyle name="60% - Акцент4 55" xfId="20730"/>
    <cellStyle name="60% - Акцент4 56" xfId="20731"/>
    <cellStyle name="60% - Акцент4 57" xfId="20732"/>
    <cellStyle name="60% - Акцент4 58" xfId="20733"/>
    <cellStyle name="60% - Акцент4 59" xfId="20734"/>
    <cellStyle name="60% - Акцент4 6" xfId="20735"/>
    <cellStyle name="60% - Акцент4 6 2" xfId="20736"/>
    <cellStyle name="60% - Акцент4 6 3" xfId="20737"/>
    <cellStyle name="60% - Акцент4 6 4" xfId="20738"/>
    <cellStyle name="60% - Акцент4 6 5" xfId="20739"/>
    <cellStyle name="60% - Акцент4 60" xfId="20740"/>
    <cellStyle name="60% - Акцент4 61" xfId="20741"/>
    <cellStyle name="60% - Акцент4 62" xfId="20742"/>
    <cellStyle name="60% - Акцент4 63" xfId="20743"/>
    <cellStyle name="60% - Акцент4 64" xfId="20744"/>
    <cellStyle name="60% - Акцент4 65" xfId="20745"/>
    <cellStyle name="60% - Акцент4 66" xfId="20746"/>
    <cellStyle name="60% - Акцент4 67" xfId="20747"/>
    <cellStyle name="60% - Акцент4 68" xfId="20748"/>
    <cellStyle name="60% - Акцент4 69" xfId="20749"/>
    <cellStyle name="60% - Акцент4 7" xfId="20750"/>
    <cellStyle name="60% - Акцент4 7 2" xfId="20751"/>
    <cellStyle name="60% - Акцент4 7 3" xfId="20752"/>
    <cellStyle name="60% - Акцент4 7 4" xfId="20753"/>
    <cellStyle name="60% - Акцент4 7 5" xfId="20754"/>
    <cellStyle name="60% - Акцент4 70" xfId="20755"/>
    <cellStyle name="60% - Акцент4 71" xfId="20756"/>
    <cellStyle name="60% - Акцент4 72" xfId="20757"/>
    <cellStyle name="60% - Акцент4 73" xfId="20758"/>
    <cellStyle name="60% - Акцент4 74" xfId="20759"/>
    <cellStyle name="60% - Акцент4 75" xfId="20760"/>
    <cellStyle name="60% - Акцент4 76" xfId="20761"/>
    <cellStyle name="60% - Акцент4 77" xfId="20762"/>
    <cellStyle name="60% - Акцент4 78" xfId="20763"/>
    <cellStyle name="60% - Акцент4 79" xfId="20764"/>
    <cellStyle name="60% - Акцент4 8" xfId="20765"/>
    <cellStyle name="60% - Акцент4 8 2" xfId="20766"/>
    <cellStyle name="60% - Акцент4 8 3" xfId="20767"/>
    <cellStyle name="60% - Акцент4 8 4" xfId="20768"/>
    <cellStyle name="60% - Акцент4 8 5" xfId="20769"/>
    <cellStyle name="60% - Акцент4 80" xfId="20770"/>
    <cellStyle name="60% - Акцент4 81" xfId="20771"/>
    <cellStyle name="60% - Акцент4 82" xfId="20772"/>
    <cellStyle name="60% - Акцент4 83" xfId="20773"/>
    <cellStyle name="60% - Акцент4 84" xfId="20774"/>
    <cellStyle name="60% - Акцент4 85" xfId="20775"/>
    <cellStyle name="60% - Акцент4 86" xfId="20776"/>
    <cellStyle name="60% - Акцент4 87" xfId="20777"/>
    <cellStyle name="60% - Акцент4 88" xfId="20778"/>
    <cellStyle name="60% - Акцент4 89" xfId="20779"/>
    <cellStyle name="60% - Акцент4 9" xfId="20780"/>
    <cellStyle name="60% - Акцент4 9 2" xfId="20781"/>
    <cellStyle name="60% - Акцент4 9 3" xfId="20782"/>
    <cellStyle name="60% - Акцент4 9 4" xfId="20783"/>
    <cellStyle name="60% - Акцент4 9 5" xfId="20784"/>
    <cellStyle name="60% - Акцент4 90" xfId="20785"/>
    <cellStyle name="60% - Акцент4 91" xfId="20786"/>
    <cellStyle name="60% - Акцент4 92" xfId="20787"/>
    <cellStyle name="60% - Акцент4 93" xfId="20788"/>
    <cellStyle name="60% - Акцент4 94" xfId="20789"/>
    <cellStyle name="60% - Акцент4 95" xfId="20790"/>
    <cellStyle name="60% - Акцент4 96" xfId="20791"/>
    <cellStyle name="60% - Акцент4 97" xfId="20792"/>
    <cellStyle name="60% - Акцент4 98" xfId="20793"/>
    <cellStyle name="60% - Акцент4 99" xfId="20794"/>
    <cellStyle name="60% - Акцент5" xfId="20795" builtinId="48" customBuiltin="1"/>
    <cellStyle name="60% - Акцент5 10" xfId="20796"/>
    <cellStyle name="60% - Акцент5 100" xfId="20797"/>
    <cellStyle name="60% - Акцент5 101" xfId="20798"/>
    <cellStyle name="60% - Акцент5 102" xfId="20799"/>
    <cellStyle name="60% - Акцент5 103" xfId="20800"/>
    <cellStyle name="60% - Акцент5 104" xfId="20801"/>
    <cellStyle name="60% - Акцент5 105" xfId="20802"/>
    <cellStyle name="60% - Акцент5 106" xfId="20803"/>
    <cellStyle name="60% - Акцент5 107" xfId="20804"/>
    <cellStyle name="60% - Акцент5 108" xfId="20805"/>
    <cellStyle name="60% - Акцент5 109" xfId="20806"/>
    <cellStyle name="60% - Акцент5 11" xfId="20807"/>
    <cellStyle name="60% - Акцент5 110" xfId="20808"/>
    <cellStyle name="60% - Акцент5 111" xfId="20809"/>
    <cellStyle name="60% - Акцент5 112" xfId="20810"/>
    <cellStyle name="60% - Акцент5 113" xfId="20811"/>
    <cellStyle name="60% - Акцент5 12" xfId="20812"/>
    <cellStyle name="60% - Акцент5 13" xfId="20813"/>
    <cellStyle name="60% - Акцент5 14" xfId="20814"/>
    <cellStyle name="60% - Акцент5 15" xfId="20815"/>
    <cellStyle name="60% - Акцент5 16" xfId="20816"/>
    <cellStyle name="60% - Акцент5 17" xfId="20817"/>
    <cellStyle name="60% - Акцент5 18" xfId="20818"/>
    <cellStyle name="60% - Акцент5 19" xfId="20819"/>
    <cellStyle name="60% - Акцент5 2" xfId="20820"/>
    <cellStyle name="60% - Акцент5 2 2" xfId="20821"/>
    <cellStyle name="60% - Акцент5 2 3" xfId="20822"/>
    <cellStyle name="60% - Акцент5 2 4" xfId="20823"/>
    <cellStyle name="60% - Акцент5 2 5" xfId="20824"/>
    <cellStyle name="60% - Акцент5 20" xfId="20825"/>
    <cellStyle name="60% - Акцент5 21" xfId="20826"/>
    <cellStyle name="60% - Акцент5 22" xfId="20827"/>
    <cellStyle name="60% - Акцент5 23" xfId="20828"/>
    <cellStyle name="60% - Акцент5 24" xfId="20829"/>
    <cellStyle name="60% - Акцент5 25" xfId="20830"/>
    <cellStyle name="60% - Акцент5 26" xfId="20831"/>
    <cellStyle name="60% - Акцент5 27" xfId="20832"/>
    <cellStyle name="60% - Акцент5 28" xfId="20833"/>
    <cellStyle name="60% - Акцент5 29" xfId="20834"/>
    <cellStyle name="60% - Акцент5 3" xfId="20835"/>
    <cellStyle name="60% - Акцент5 3 2" xfId="20836"/>
    <cellStyle name="60% - Акцент5 3 3" xfId="20837"/>
    <cellStyle name="60% - Акцент5 3 4" xfId="20838"/>
    <cellStyle name="60% - Акцент5 3 5" xfId="20839"/>
    <cellStyle name="60% - Акцент5 30" xfId="20840"/>
    <cellStyle name="60% - Акцент5 31" xfId="20841"/>
    <cellStyle name="60% - Акцент5 32" xfId="20842"/>
    <cellStyle name="60% - Акцент5 33" xfId="20843"/>
    <cellStyle name="60% - Акцент5 34" xfId="20844"/>
    <cellStyle name="60% - Акцент5 35" xfId="20845"/>
    <cellStyle name="60% - Акцент5 36" xfId="20846"/>
    <cellStyle name="60% - Акцент5 37" xfId="20847"/>
    <cellStyle name="60% - Акцент5 38" xfId="20848"/>
    <cellStyle name="60% - Акцент5 39" xfId="20849"/>
    <cellStyle name="60% - Акцент5 4" xfId="20850"/>
    <cellStyle name="60% - Акцент5 4 2" xfId="20851"/>
    <cellStyle name="60% - Акцент5 4 3" xfId="20852"/>
    <cellStyle name="60% - Акцент5 4 4" xfId="20853"/>
    <cellStyle name="60% - Акцент5 4 5" xfId="20854"/>
    <cellStyle name="60% - Акцент5 40" xfId="20855"/>
    <cellStyle name="60% - Акцент5 41" xfId="20856"/>
    <cellStyle name="60% - Акцент5 42" xfId="20857"/>
    <cellStyle name="60% - Акцент5 43" xfId="20858"/>
    <cellStyle name="60% - Акцент5 44" xfId="20859"/>
    <cellStyle name="60% - Акцент5 45" xfId="20860"/>
    <cellStyle name="60% - Акцент5 46" xfId="20861"/>
    <cellStyle name="60% - Акцент5 47" xfId="20862"/>
    <cellStyle name="60% - Акцент5 48" xfId="20863"/>
    <cellStyle name="60% - Акцент5 49" xfId="20864"/>
    <cellStyle name="60% - Акцент5 5" xfId="20865"/>
    <cellStyle name="60% - Акцент5 5 2" xfId="20866"/>
    <cellStyle name="60% - Акцент5 5 3" xfId="20867"/>
    <cellStyle name="60% - Акцент5 5 4" xfId="20868"/>
    <cellStyle name="60% - Акцент5 5 5" xfId="20869"/>
    <cellStyle name="60% - Акцент5 50" xfId="20870"/>
    <cellStyle name="60% - Акцент5 51" xfId="20871"/>
    <cellStyle name="60% - Акцент5 52" xfId="20872"/>
    <cellStyle name="60% - Акцент5 53" xfId="20873"/>
    <cellStyle name="60% - Акцент5 54" xfId="20874"/>
    <cellStyle name="60% - Акцент5 55" xfId="20875"/>
    <cellStyle name="60% - Акцент5 56" xfId="20876"/>
    <cellStyle name="60% - Акцент5 57" xfId="20877"/>
    <cellStyle name="60% - Акцент5 58" xfId="20878"/>
    <cellStyle name="60% - Акцент5 59" xfId="20879"/>
    <cellStyle name="60% - Акцент5 6" xfId="20880"/>
    <cellStyle name="60% - Акцент5 6 2" xfId="20881"/>
    <cellStyle name="60% - Акцент5 6 3" xfId="20882"/>
    <cellStyle name="60% - Акцент5 6 4" xfId="20883"/>
    <cellStyle name="60% - Акцент5 6 5" xfId="20884"/>
    <cellStyle name="60% - Акцент5 60" xfId="20885"/>
    <cellStyle name="60% - Акцент5 61" xfId="20886"/>
    <cellStyle name="60% - Акцент5 62" xfId="20887"/>
    <cellStyle name="60% - Акцент5 63" xfId="20888"/>
    <cellStyle name="60% - Акцент5 64" xfId="20889"/>
    <cellStyle name="60% - Акцент5 65" xfId="20890"/>
    <cellStyle name="60% - Акцент5 66" xfId="20891"/>
    <cellStyle name="60% - Акцент5 67" xfId="20892"/>
    <cellStyle name="60% - Акцент5 68" xfId="20893"/>
    <cellStyle name="60% - Акцент5 69" xfId="20894"/>
    <cellStyle name="60% - Акцент5 7" xfId="20895"/>
    <cellStyle name="60% - Акцент5 7 2" xfId="20896"/>
    <cellStyle name="60% - Акцент5 7 3" xfId="20897"/>
    <cellStyle name="60% - Акцент5 7 4" xfId="20898"/>
    <cellStyle name="60% - Акцент5 7 5" xfId="20899"/>
    <cellStyle name="60% - Акцент5 70" xfId="20900"/>
    <cellStyle name="60% - Акцент5 71" xfId="20901"/>
    <cellStyle name="60% - Акцент5 72" xfId="20902"/>
    <cellStyle name="60% - Акцент5 73" xfId="20903"/>
    <cellStyle name="60% - Акцент5 74" xfId="20904"/>
    <cellStyle name="60% - Акцент5 75" xfId="20905"/>
    <cellStyle name="60% - Акцент5 76" xfId="20906"/>
    <cellStyle name="60% - Акцент5 77" xfId="20907"/>
    <cellStyle name="60% - Акцент5 78" xfId="20908"/>
    <cellStyle name="60% - Акцент5 79" xfId="20909"/>
    <cellStyle name="60% - Акцент5 8" xfId="20910"/>
    <cellStyle name="60% - Акцент5 8 2" xfId="20911"/>
    <cellStyle name="60% - Акцент5 8 3" xfId="20912"/>
    <cellStyle name="60% - Акцент5 8 4" xfId="20913"/>
    <cellStyle name="60% - Акцент5 8 5" xfId="20914"/>
    <cellStyle name="60% - Акцент5 80" xfId="20915"/>
    <cellStyle name="60% - Акцент5 81" xfId="20916"/>
    <cellStyle name="60% - Акцент5 82" xfId="20917"/>
    <cellStyle name="60% - Акцент5 83" xfId="20918"/>
    <cellStyle name="60% - Акцент5 84" xfId="20919"/>
    <cellStyle name="60% - Акцент5 85" xfId="20920"/>
    <cellStyle name="60% - Акцент5 86" xfId="20921"/>
    <cellStyle name="60% - Акцент5 87" xfId="20922"/>
    <cellStyle name="60% - Акцент5 88" xfId="20923"/>
    <cellStyle name="60% - Акцент5 89" xfId="20924"/>
    <cellStyle name="60% - Акцент5 9" xfId="20925"/>
    <cellStyle name="60% - Акцент5 9 2" xfId="20926"/>
    <cellStyle name="60% - Акцент5 9 3" xfId="20927"/>
    <cellStyle name="60% - Акцент5 9 4" xfId="20928"/>
    <cellStyle name="60% - Акцент5 9 5" xfId="20929"/>
    <cellStyle name="60% - Акцент5 90" xfId="20930"/>
    <cellStyle name="60% - Акцент5 91" xfId="20931"/>
    <cellStyle name="60% - Акцент5 92" xfId="20932"/>
    <cellStyle name="60% - Акцент5 93" xfId="20933"/>
    <cellStyle name="60% - Акцент5 94" xfId="20934"/>
    <cellStyle name="60% - Акцент5 95" xfId="20935"/>
    <cellStyle name="60% - Акцент5 96" xfId="20936"/>
    <cellStyle name="60% - Акцент5 97" xfId="20937"/>
    <cellStyle name="60% - Акцент5 98" xfId="20938"/>
    <cellStyle name="60% - Акцент5 99" xfId="20939"/>
    <cellStyle name="60% - Акцент6" xfId="20940" builtinId="52" customBuiltin="1"/>
    <cellStyle name="60% - Акцент6 10" xfId="20941"/>
    <cellStyle name="60% - Акцент6 100" xfId="20942"/>
    <cellStyle name="60% - Акцент6 101" xfId="20943"/>
    <cellStyle name="60% - Акцент6 102" xfId="20944"/>
    <cellStyle name="60% - Акцент6 103" xfId="20945"/>
    <cellStyle name="60% - Акцент6 104" xfId="20946"/>
    <cellStyle name="60% - Акцент6 105" xfId="20947"/>
    <cellStyle name="60% - Акцент6 106" xfId="20948"/>
    <cellStyle name="60% - Акцент6 107" xfId="20949"/>
    <cellStyle name="60% - Акцент6 108" xfId="20950"/>
    <cellStyle name="60% - Акцент6 109" xfId="20951"/>
    <cellStyle name="60% - Акцент6 11" xfId="20952"/>
    <cellStyle name="60% - Акцент6 110" xfId="20953"/>
    <cellStyle name="60% - Акцент6 111" xfId="20954"/>
    <cellStyle name="60% - Акцент6 112" xfId="20955"/>
    <cellStyle name="60% - Акцент6 113" xfId="20956"/>
    <cellStyle name="60% - Акцент6 12" xfId="20957"/>
    <cellStyle name="60% - Акцент6 13" xfId="20958"/>
    <cellStyle name="60% - Акцент6 14" xfId="20959"/>
    <cellStyle name="60% - Акцент6 15" xfId="20960"/>
    <cellStyle name="60% - Акцент6 16" xfId="20961"/>
    <cellStyle name="60% - Акцент6 17" xfId="20962"/>
    <cellStyle name="60% - Акцент6 18" xfId="20963"/>
    <cellStyle name="60% - Акцент6 19" xfId="20964"/>
    <cellStyle name="60% - Акцент6 2" xfId="20965"/>
    <cellStyle name="60% - Акцент6 2 2" xfId="20966"/>
    <cellStyle name="60% - Акцент6 2 3" xfId="20967"/>
    <cellStyle name="60% - Акцент6 2 4" xfId="20968"/>
    <cellStyle name="60% - Акцент6 2 5" xfId="20969"/>
    <cellStyle name="60% - Акцент6 20" xfId="20970"/>
    <cellStyle name="60% - Акцент6 21" xfId="20971"/>
    <cellStyle name="60% - Акцент6 22" xfId="20972"/>
    <cellStyle name="60% - Акцент6 23" xfId="20973"/>
    <cellStyle name="60% - Акцент6 24" xfId="20974"/>
    <cellStyle name="60% - Акцент6 25" xfId="20975"/>
    <cellStyle name="60% - Акцент6 26" xfId="20976"/>
    <cellStyle name="60% - Акцент6 27" xfId="20977"/>
    <cellStyle name="60% - Акцент6 28" xfId="20978"/>
    <cellStyle name="60% - Акцент6 29" xfId="20979"/>
    <cellStyle name="60% - Акцент6 3" xfId="20980"/>
    <cellStyle name="60% - Акцент6 3 2" xfId="20981"/>
    <cellStyle name="60% - Акцент6 3 3" xfId="20982"/>
    <cellStyle name="60% - Акцент6 3 4" xfId="20983"/>
    <cellStyle name="60% - Акцент6 3 5" xfId="20984"/>
    <cellStyle name="60% - Акцент6 30" xfId="20985"/>
    <cellStyle name="60% - Акцент6 31" xfId="20986"/>
    <cellStyle name="60% - Акцент6 32" xfId="20987"/>
    <cellStyle name="60% - Акцент6 33" xfId="20988"/>
    <cellStyle name="60% - Акцент6 34" xfId="20989"/>
    <cellStyle name="60% - Акцент6 35" xfId="20990"/>
    <cellStyle name="60% - Акцент6 36" xfId="20991"/>
    <cellStyle name="60% - Акцент6 37" xfId="20992"/>
    <cellStyle name="60% - Акцент6 38" xfId="20993"/>
    <cellStyle name="60% - Акцент6 39" xfId="20994"/>
    <cellStyle name="60% - Акцент6 4" xfId="20995"/>
    <cellStyle name="60% - Акцент6 4 2" xfId="20996"/>
    <cellStyle name="60% - Акцент6 4 3" xfId="20997"/>
    <cellStyle name="60% - Акцент6 4 4" xfId="20998"/>
    <cellStyle name="60% - Акцент6 4 5" xfId="20999"/>
    <cellStyle name="60% - Акцент6 40" xfId="21000"/>
    <cellStyle name="60% - Акцент6 41" xfId="21001"/>
    <cellStyle name="60% - Акцент6 42" xfId="21002"/>
    <cellStyle name="60% - Акцент6 43" xfId="21003"/>
    <cellStyle name="60% - Акцент6 44" xfId="21004"/>
    <cellStyle name="60% - Акцент6 45" xfId="21005"/>
    <cellStyle name="60% - Акцент6 46" xfId="21006"/>
    <cellStyle name="60% - Акцент6 47" xfId="21007"/>
    <cellStyle name="60% - Акцент6 48" xfId="21008"/>
    <cellStyle name="60% - Акцент6 49" xfId="21009"/>
    <cellStyle name="60% - Акцент6 5" xfId="21010"/>
    <cellStyle name="60% - Акцент6 5 2" xfId="21011"/>
    <cellStyle name="60% - Акцент6 5 3" xfId="21012"/>
    <cellStyle name="60% - Акцент6 5 4" xfId="21013"/>
    <cellStyle name="60% - Акцент6 5 5" xfId="21014"/>
    <cellStyle name="60% - Акцент6 50" xfId="21015"/>
    <cellStyle name="60% - Акцент6 51" xfId="21016"/>
    <cellStyle name="60% - Акцент6 52" xfId="21017"/>
    <cellStyle name="60% - Акцент6 53" xfId="21018"/>
    <cellStyle name="60% - Акцент6 54" xfId="21019"/>
    <cellStyle name="60% - Акцент6 55" xfId="21020"/>
    <cellStyle name="60% - Акцент6 56" xfId="21021"/>
    <cellStyle name="60% - Акцент6 57" xfId="21022"/>
    <cellStyle name="60% - Акцент6 58" xfId="21023"/>
    <cellStyle name="60% - Акцент6 59" xfId="21024"/>
    <cellStyle name="60% - Акцент6 6" xfId="21025"/>
    <cellStyle name="60% - Акцент6 6 2" xfId="21026"/>
    <cellStyle name="60% - Акцент6 6 3" xfId="21027"/>
    <cellStyle name="60% - Акцент6 6 4" xfId="21028"/>
    <cellStyle name="60% - Акцент6 6 5" xfId="21029"/>
    <cellStyle name="60% - Акцент6 60" xfId="21030"/>
    <cellStyle name="60% - Акцент6 61" xfId="21031"/>
    <cellStyle name="60% - Акцент6 62" xfId="21032"/>
    <cellStyle name="60% - Акцент6 63" xfId="21033"/>
    <cellStyle name="60% - Акцент6 64" xfId="21034"/>
    <cellStyle name="60% - Акцент6 65" xfId="21035"/>
    <cellStyle name="60% - Акцент6 66" xfId="21036"/>
    <cellStyle name="60% - Акцент6 67" xfId="21037"/>
    <cellStyle name="60% - Акцент6 68" xfId="21038"/>
    <cellStyle name="60% - Акцент6 69" xfId="21039"/>
    <cellStyle name="60% - Акцент6 7" xfId="21040"/>
    <cellStyle name="60% - Акцент6 7 2" xfId="21041"/>
    <cellStyle name="60% - Акцент6 7 3" xfId="21042"/>
    <cellStyle name="60% - Акцент6 7 4" xfId="21043"/>
    <cellStyle name="60% - Акцент6 7 5" xfId="21044"/>
    <cellStyle name="60% - Акцент6 70" xfId="21045"/>
    <cellStyle name="60% - Акцент6 71" xfId="21046"/>
    <cellStyle name="60% - Акцент6 72" xfId="21047"/>
    <cellStyle name="60% - Акцент6 73" xfId="21048"/>
    <cellStyle name="60% - Акцент6 74" xfId="21049"/>
    <cellStyle name="60% - Акцент6 75" xfId="21050"/>
    <cellStyle name="60% - Акцент6 76" xfId="21051"/>
    <cellStyle name="60% - Акцент6 77" xfId="21052"/>
    <cellStyle name="60% - Акцент6 78" xfId="21053"/>
    <cellStyle name="60% - Акцент6 79" xfId="21054"/>
    <cellStyle name="60% - Акцент6 8" xfId="21055"/>
    <cellStyle name="60% - Акцент6 8 2" xfId="21056"/>
    <cellStyle name="60% - Акцент6 8 3" xfId="21057"/>
    <cellStyle name="60% - Акцент6 8 4" xfId="21058"/>
    <cellStyle name="60% - Акцент6 8 5" xfId="21059"/>
    <cellStyle name="60% - Акцент6 80" xfId="21060"/>
    <cellStyle name="60% - Акцент6 81" xfId="21061"/>
    <cellStyle name="60% - Акцент6 82" xfId="21062"/>
    <cellStyle name="60% - Акцент6 83" xfId="21063"/>
    <cellStyle name="60% - Акцент6 84" xfId="21064"/>
    <cellStyle name="60% - Акцент6 85" xfId="21065"/>
    <cellStyle name="60% - Акцент6 86" xfId="21066"/>
    <cellStyle name="60% - Акцент6 87" xfId="21067"/>
    <cellStyle name="60% - Акцент6 88" xfId="21068"/>
    <cellStyle name="60% - Акцент6 89" xfId="21069"/>
    <cellStyle name="60% - Акцент6 9" xfId="21070"/>
    <cellStyle name="60% - Акцент6 9 2" xfId="21071"/>
    <cellStyle name="60% - Акцент6 9 3" xfId="21072"/>
    <cellStyle name="60% - Акцент6 9 4" xfId="21073"/>
    <cellStyle name="60% - Акцент6 9 5" xfId="21074"/>
    <cellStyle name="60% - Акцент6 90" xfId="21075"/>
    <cellStyle name="60% - Акцент6 91" xfId="21076"/>
    <cellStyle name="60% - Акцент6 92" xfId="21077"/>
    <cellStyle name="60% - Акцент6 93" xfId="21078"/>
    <cellStyle name="60% - Акцент6 94" xfId="21079"/>
    <cellStyle name="60% - Акцент6 95" xfId="21080"/>
    <cellStyle name="60% - Акцент6 96" xfId="21081"/>
    <cellStyle name="60% - Акцент6 97" xfId="21082"/>
    <cellStyle name="60% - Акцент6 98" xfId="21083"/>
    <cellStyle name="60% - Акцент6 99" xfId="21084"/>
    <cellStyle name="Accent1" xfId="21085"/>
    <cellStyle name="Accent2" xfId="21086"/>
    <cellStyle name="Accent3" xfId="21087"/>
    <cellStyle name="Accent4" xfId="21088"/>
    <cellStyle name="Accent5" xfId="21089"/>
    <cellStyle name="Accent6" xfId="21090"/>
    <cellStyle name="Bad" xfId="21091"/>
    <cellStyle name="br" xfId="21092"/>
    <cellStyle name="br 2" xfId="21093"/>
    <cellStyle name="br 3" xfId="21094"/>
    <cellStyle name="Calculation" xfId="21095"/>
    <cellStyle name="Check Cell" xfId="21096"/>
    <cellStyle name="col" xfId="21097"/>
    <cellStyle name="col 2" xfId="21098"/>
    <cellStyle name="col 3" xfId="21099"/>
    <cellStyle name="dtrow" xfId="21100"/>
    <cellStyle name="Excel Built-in Normal" xfId="21101"/>
    <cellStyle name="Explanatory Text" xfId="21102"/>
    <cellStyle name="Good" xfId="21103"/>
    <cellStyle name="Heading 1" xfId="21104"/>
    <cellStyle name="Heading 2" xfId="21105"/>
    <cellStyle name="Heading 3" xfId="21106"/>
    <cellStyle name="Heading 4" xfId="21107"/>
    <cellStyle name="Input" xfId="21108"/>
    <cellStyle name="Linked Cell" xfId="21109"/>
    <cellStyle name="Neutral" xfId="21110"/>
    <cellStyle name="Note" xfId="21111"/>
    <cellStyle name="Output" xfId="21112"/>
    <cellStyle name="st33" xfId="21113"/>
    <cellStyle name="style0" xfId="21114"/>
    <cellStyle name="style0 2" xfId="21115"/>
    <cellStyle name="style0 2 2" xfId="21116"/>
    <cellStyle name="style0 2 3" xfId="21117"/>
    <cellStyle name="style0 3" xfId="21118"/>
    <cellStyle name="style0 4" xfId="21119"/>
    <cellStyle name="style0 5" xfId="21120"/>
    <cellStyle name="style0 6" xfId="21121"/>
    <cellStyle name="td" xfId="21122"/>
    <cellStyle name="td 2" xfId="21123"/>
    <cellStyle name="td 2 2" xfId="21124"/>
    <cellStyle name="td 2 3" xfId="21125"/>
    <cellStyle name="td 3" xfId="21126"/>
    <cellStyle name="td 4" xfId="21127"/>
    <cellStyle name="td 5" xfId="21128"/>
    <cellStyle name="td 6" xfId="21129"/>
    <cellStyle name="Title" xfId="21130"/>
    <cellStyle name="Total" xfId="21131"/>
    <cellStyle name="tr" xfId="21132"/>
    <cellStyle name="tr 2" xfId="21133"/>
    <cellStyle name="tr 3" xfId="21134"/>
    <cellStyle name="Warning Text" xfId="21135"/>
    <cellStyle name="xl21" xfId="21136"/>
    <cellStyle name="xl21 2" xfId="21137"/>
    <cellStyle name="xl21 2 2" xfId="21138"/>
    <cellStyle name="xl21 2 3" xfId="21139"/>
    <cellStyle name="xl21 3" xfId="21140"/>
    <cellStyle name="xl21 4" xfId="21141"/>
    <cellStyle name="xl21 5" xfId="21142"/>
    <cellStyle name="xl22" xfId="21143"/>
    <cellStyle name="xl22 2" xfId="21144"/>
    <cellStyle name="xl22 2 2" xfId="21145"/>
    <cellStyle name="xl22 2 3" xfId="21146"/>
    <cellStyle name="xl22 3" xfId="21147"/>
    <cellStyle name="xl22 4" xfId="21148"/>
    <cellStyle name="xl22 5" xfId="21149"/>
    <cellStyle name="xl23" xfId="21150"/>
    <cellStyle name="xl23 2" xfId="21151"/>
    <cellStyle name="xl23 2 2" xfId="21152"/>
    <cellStyle name="xl23 3" xfId="21153"/>
    <cellStyle name="xl23 4" xfId="21154"/>
    <cellStyle name="xl23 5" xfId="21155"/>
    <cellStyle name="xl23 6" xfId="21156"/>
    <cellStyle name="xl24" xfId="21157"/>
    <cellStyle name="xl24 2" xfId="21158"/>
    <cellStyle name="xl24 2 2" xfId="21159"/>
    <cellStyle name="xl24 2 3" xfId="21160"/>
    <cellStyle name="xl24 2 4" xfId="21161"/>
    <cellStyle name="xl24 3" xfId="21162"/>
    <cellStyle name="xl24 4" xfId="21163"/>
    <cellStyle name="xl24 5" xfId="21164"/>
    <cellStyle name="xl24 6" xfId="21165"/>
    <cellStyle name="xl25" xfId="21166"/>
    <cellStyle name="xl25 2" xfId="21167"/>
    <cellStyle name="xl25 2 2" xfId="21168"/>
    <cellStyle name="xl25 2 3" xfId="21169"/>
    <cellStyle name="xl25 2 4" xfId="21170"/>
    <cellStyle name="xl25 3" xfId="21171"/>
    <cellStyle name="xl25 4" xfId="21172"/>
    <cellStyle name="xl25 5" xfId="21173"/>
    <cellStyle name="xl25 6" xfId="21174"/>
    <cellStyle name="xl25 7" xfId="21175"/>
    <cellStyle name="xl26" xfId="21176"/>
    <cellStyle name="xl26 2" xfId="21177"/>
    <cellStyle name="xl26 2 2" xfId="21178"/>
    <cellStyle name="xl26 2 3" xfId="21179"/>
    <cellStyle name="xl26 3" xfId="21180"/>
    <cellStyle name="xl26 4" xfId="21181"/>
    <cellStyle name="xl26 5" xfId="21182"/>
    <cellStyle name="xl26 6" xfId="21183"/>
    <cellStyle name="xl27" xfId="21184"/>
    <cellStyle name="xl27 2" xfId="21185"/>
    <cellStyle name="xl27 2 2" xfId="21186"/>
    <cellStyle name="xl27 2 3" xfId="21187"/>
    <cellStyle name="xl27 2 4" xfId="21188"/>
    <cellStyle name="xl27 3" xfId="21189"/>
    <cellStyle name="xl27 4" xfId="21190"/>
    <cellStyle name="xl27 5" xfId="21191"/>
    <cellStyle name="xl27 6" xfId="21192"/>
    <cellStyle name="xl27 7" xfId="21193"/>
    <cellStyle name="xl28" xfId="21194"/>
    <cellStyle name="xl28 2" xfId="21195"/>
    <cellStyle name="xl28 2 2" xfId="21196"/>
    <cellStyle name="xl28 2 3" xfId="21197"/>
    <cellStyle name="xl28 3" xfId="21198"/>
    <cellStyle name="xl28 4" xfId="21199"/>
    <cellStyle name="xl28 5" xfId="21200"/>
    <cellStyle name="xl28 6" xfId="21201"/>
    <cellStyle name="xl29" xfId="21202"/>
    <cellStyle name="xl29 2" xfId="21203"/>
    <cellStyle name="xl29 2 2" xfId="21204"/>
    <cellStyle name="xl29 2 3" xfId="21205"/>
    <cellStyle name="xl29 3" xfId="21206"/>
    <cellStyle name="xl29 4" xfId="21207"/>
    <cellStyle name="xl29 5" xfId="21208"/>
    <cellStyle name="xl29 6" xfId="21209"/>
    <cellStyle name="xl30" xfId="21210"/>
    <cellStyle name="xl30 2" xfId="21211"/>
    <cellStyle name="xl30 2 2" xfId="21212"/>
    <cellStyle name="xl30 2 3" xfId="21213"/>
    <cellStyle name="xl30 3" xfId="21214"/>
    <cellStyle name="xl30 4" xfId="21215"/>
    <cellStyle name="xl30 5" xfId="21216"/>
    <cellStyle name="xl30 6" xfId="21217"/>
    <cellStyle name="xl31" xfId="21218"/>
    <cellStyle name="xl31 2" xfId="21219"/>
    <cellStyle name="xl31 2 2" xfId="21220"/>
    <cellStyle name="xl31 2 3" xfId="21221"/>
    <cellStyle name="xl31 3" xfId="21222"/>
    <cellStyle name="xl31 4" xfId="21223"/>
    <cellStyle name="xl31 5" xfId="21224"/>
    <cellStyle name="xl31 6" xfId="21225"/>
    <cellStyle name="xl32" xfId="21226"/>
    <cellStyle name="xl32 2" xfId="21227"/>
    <cellStyle name="xl32 2 2" xfId="21228"/>
    <cellStyle name="xl32 3" xfId="21229"/>
    <cellStyle name="xl32 4" xfId="21230"/>
    <cellStyle name="xl32 5" xfId="21231"/>
    <cellStyle name="xl32 6" xfId="21232"/>
    <cellStyle name="xl33" xfId="21233"/>
    <cellStyle name="xl33 2" xfId="21234"/>
    <cellStyle name="xl33 2 2" xfId="21235"/>
    <cellStyle name="xl33 3" xfId="21236"/>
    <cellStyle name="xl33 4" xfId="21237"/>
    <cellStyle name="xl33 5" xfId="21238"/>
    <cellStyle name="xl33 6" xfId="21239"/>
    <cellStyle name="xl33 7" xfId="21240"/>
    <cellStyle name="xl34" xfId="21241"/>
    <cellStyle name="xl34 2" xfId="21242"/>
    <cellStyle name="xl34 2 2" xfId="21243"/>
    <cellStyle name="xl34 2 3" xfId="21244"/>
    <cellStyle name="xl34 2 4" xfId="21245"/>
    <cellStyle name="xl34 3" xfId="21246"/>
    <cellStyle name="xl34 4" xfId="21247"/>
    <cellStyle name="xl34 5" xfId="21248"/>
    <cellStyle name="xl34 6" xfId="21249"/>
    <cellStyle name="xl34 7" xfId="21250"/>
    <cellStyle name="xl34 8" xfId="21251"/>
    <cellStyle name="xl35" xfId="21252"/>
    <cellStyle name="xl35 2" xfId="21253"/>
    <cellStyle name="xl35 2 2" xfId="21254"/>
    <cellStyle name="xl35 2 3" xfId="21255"/>
    <cellStyle name="xl35 2 4" xfId="21256"/>
    <cellStyle name="xl35 3" xfId="21257"/>
    <cellStyle name="xl35 4" xfId="21258"/>
    <cellStyle name="xl35 5" xfId="21259"/>
    <cellStyle name="xl35 6" xfId="21260"/>
    <cellStyle name="xl35 7" xfId="21261"/>
    <cellStyle name="xl35 8" xfId="21262"/>
    <cellStyle name="xl36" xfId="21263"/>
    <cellStyle name="xl36 2" xfId="21264"/>
    <cellStyle name="xl36 2 2" xfId="21265"/>
    <cellStyle name="xl36 2 3" xfId="21266"/>
    <cellStyle name="xl36 3" xfId="21267"/>
    <cellStyle name="xl36 4" xfId="21268"/>
    <cellStyle name="xl36 5" xfId="21269"/>
    <cellStyle name="xl36 6" xfId="21270"/>
    <cellStyle name="xl36 7" xfId="21271"/>
    <cellStyle name="xl36 8" xfId="21272"/>
    <cellStyle name="xl37" xfId="21273"/>
    <cellStyle name="xl37 2" xfId="21274"/>
    <cellStyle name="xl37 2 2" xfId="21275"/>
    <cellStyle name="xl37 2 3" xfId="21276"/>
    <cellStyle name="xl37 2 4" xfId="21277"/>
    <cellStyle name="xl37 3" xfId="21278"/>
    <cellStyle name="xl37 4" xfId="21279"/>
    <cellStyle name="xl37 5" xfId="21280"/>
    <cellStyle name="xl37 6" xfId="21281"/>
    <cellStyle name="xl37 7" xfId="21282"/>
    <cellStyle name="xl38" xfId="21283"/>
    <cellStyle name="xl38 2" xfId="21284"/>
    <cellStyle name="xl38 2 2" xfId="21285"/>
    <cellStyle name="xl38 2 3" xfId="21286"/>
    <cellStyle name="xl38 3" xfId="21287"/>
    <cellStyle name="xl38 4" xfId="21288"/>
    <cellStyle name="xl38 5" xfId="21289"/>
    <cellStyle name="xl38 6" xfId="21290"/>
    <cellStyle name="xl39" xfId="21291"/>
    <cellStyle name="xl39 2" xfId="21292"/>
    <cellStyle name="xl39 2 2" xfId="21293"/>
    <cellStyle name="xl39 2 3" xfId="21294"/>
    <cellStyle name="xl39 3" xfId="21295"/>
    <cellStyle name="xl39 4" xfId="21296"/>
    <cellStyle name="xl39 5" xfId="21297"/>
    <cellStyle name="xl39 6" xfId="21298"/>
    <cellStyle name="xl39 7" xfId="21299"/>
    <cellStyle name="xl40" xfId="21300"/>
    <cellStyle name="xl40 2" xfId="21301"/>
    <cellStyle name="xl40 2 2" xfId="21302"/>
    <cellStyle name="xl40 2 3" xfId="21303"/>
    <cellStyle name="xl40 3" xfId="21304"/>
    <cellStyle name="xl40 4" xfId="21305"/>
    <cellStyle name="xl40 5" xfId="21306"/>
    <cellStyle name="xl40 6" xfId="21307"/>
    <cellStyle name="xl40 7" xfId="21308"/>
    <cellStyle name="xl40 8" xfId="21309"/>
    <cellStyle name="xl41" xfId="21310"/>
    <cellStyle name="xl41 2" xfId="21311"/>
    <cellStyle name="xl41 2 2" xfId="21312"/>
    <cellStyle name="xl41 2 3" xfId="21313"/>
    <cellStyle name="xl41 3" xfId="21314"/>
    <cellStyle name="xl41 4" xfId="21315"/>
    <cellStyle name="xl41 5" xfId="21316"/>
    <cellStyle name="xl41 6" xfId="21317"/>
    <cellStyle name="xl41 7" xfId="21318"/>
    <cellStyle name="xl41 8" xfId="21319"/>
    <cellStyle name="xl42" xfId="21320"/>
    <cellStyle name="xl42 2" xfId="21321"/>
    <cellStyle name="xl42 2 2" xfId="21322"/>
    <cellStyle name="xl42 2 3" xfId="21323"/>
    <cellStyle name="xl42 3" xfId="21324"/>
    <cellStyle name="xl42 4" xfId="21325"/>
    <cellStyle name="xl42 5" xfId="21326"/>
    <cellStyle name="xl42 6" xfId="21327"/>
    <cellStyle name="xl42 7" xfId="21328"/>
    <cellStyle name="xl43" xfId="21329"/>
    <cellStyle name="xl43 2" xfId="21330"/>
    <cellStyle name="xl43 2 2" xfId="21331"/>
    <cellStyle name="xl43 3" xfId="21332"/>
    <cellStyle name="xl43 4" xfId="21333"/>
    <cellStyle name="xl43 5" xfId="21334"/>
    <cellStyle name="xl43 6" xfId="21335"/>
    <cellStyle name="xl44" xfId="21336"/>
    <cellStyle name="xl44 2" xfId="21337"/>
    <cellStyle name="xl44 3" xfId="21338"/>
    <cellStyle name="xl44 4" xfId="21339"/>
    <cellStyle name="xl45" xfId="21340"/>
    <cellStyle name="xl46" xfId="21341"/>
    <cellStyle name="xl47" xfId="21342"/>
    <cellStyle name="xl48" xfId="21343"/>
    <cellStyle name="Акцент1" xfId="21344" builtinId="29" customBuiltin="1"/>
    <cellStyle name="Акцент1 10" xfId="21345"/>
    <cellStyle name="Акцент1 100" xfId="21346"/>
    <cellStyle name="Акцент1 101" xfId="21347"/>
    <cellStyle name="Акцент1 102" xfId="21348"/>
    <cellStyle name="Акцент1 103" xfId="21349"/>
    <cellStyle name="Акцент1 104" xfId="21350"/>
    <cellStyle name="Акцент1 105" xfId="21351"/>
    <cellStyle name="Акцент1 106" xfId="21352"/>
    <cellStyle name="Акцент1 107" xfId="21353"/>
    <cellStyle name="Акцент1 108" xfId="21354"/>
    <cellStyle name="Акцент1 109" xfId="21355"/>
    <cellStyle name="Акцент1 11" xfId="21356"/>
    <cellStyle name="Акцент1 110" xfId="21357"/>
    <cellStyle name="Акцент1 111" xfId="21358"/>
    <cellStyle name="Акцент1 112" xfId="21359"/>
    <cellStyle name="Акцент1 113" xfId="21360"/>
    <cellStyle name="Акцент1 12" xfId="21361"/>
    <cellStyle name="Акцент1 13" xfId="21362"/>
    <cellStyle name="Акцент1 14" xfId="21363"/>
    <cellStyle name="Акцент1 15" xfId="21364"/>
    <cellStyle name="Акцент1 16" xfId="21365"/>
    <cellStyle name="Акцент1 17" xfId="21366"/>
    <cellStyle name="Акцент1 18" xfId="21367"/>
    <cellStyle name="Акцент1 19" xfId="21368"/>
    <cellStyle name="Акцент1 2" xfId="21369"/>
    <cellStyle name="Акцент1 2 2" xfId="21370"/>
    <cellStyle name="Акцент1 2 3" xfId="21371"/>
    <cellStyle name="Акцент1 2 4" xfId="21372"/>
    <cellStyle name="Акцент1 2 5" xfId="21373"/>
    <cellStyle name="Акцент1 20" xfId="21374"/>
    <cellStyle name="Акцент1 21" xfId="21375"/>
    <cellStyle name="Акцент1 22" xfId="21376"/>
    <cellStyle name="Акцент1 23" xfId="21377"/>
    <cellStyle name="Акцент1 24" xfId="21378"/>
    <cellStyle name="Акцент1 25" xfId="21379"/>
    <cellStyle name="Акцент1 26" xfId="21380"/>
    <cellStyle name="Акцент1 27" xfId="21381"/>
    <cellStyle name="Акцент1 28" xfId="21382"/>
    <cellStyle name="Акцент1 29" xfId="21383"/>
    <cellStyle name="Акцент1 3" xfId="21384"/>
    <cellStyle name="Акцент1 3 2" xfId="21385"/>
    <cellStyle name="Акцент1 3 3" xfId="21386"/>
    <cellStyle name="Акцент1 3 4" xfId="21387"/>
    <cellStyle name="Акцент1 3 5" xfId="21388"/>
    <cellStyle name="Акцент1 30" xfId="21389"/>
    <cellStyle name="Акцент1 31" xfId="21390"/>
    <cellStyle name="Акцент1 32" xfId="21391"/>
    <cellStyle name="Акцент1 33" xfId="21392"/>
    <cellStyle name="Акцент1 34" xfId="21393"/>
    <cellStyle name="Акцент1 35" xfId="21394"/>
    <cellStyle name="Акцент1 36" xfId="21395"/>
    <cellStyle name="Акцент1 37" xfId="21396"/>
    <cellStyle name="Акцент1 38" xfId="21397"/>
    <cellStyle name="Акцент1 39" xfId="21398"/>
    <cellStyle name="Акцент1 4" xfId="21399"/>
    <cellStyle name="Акцент1 4 2" xfId="21400"/>
    <cellStyle name="Акцент1 4 3" xfId="21401"/>
    <cellStyle name="Акцент1 4 4" xfId="21402"/>
    <cellStyle name="Акцент1 4 5" xfId="21403"/>
    <cellStyle name="Акцент1 40" xfId="21404"/>
    <cellStyle name="Акцент1 41" xfId="21405"/>
    <cellStyle name="Акцент1 42" xfId="21406"/>
    <cellStyle name="Акцент1 43" xfId="21407"/>
    <cellStyle name="Акцент1 44" xfId="21408"/>
    <cellStyle name="Акцент1 45" xfId="21409"/>
    <cellStyle name="Акцент1 46" xfId="21410"/>
    <cellStyle name="Акцент1 47" xfId="21411"/>
    <cellStyle name="Акцент1 48" xfId="21412"/>
    <cellStyle name="Акцент1 49" xfId="21413"/>
    <cellStyle name="Акцент1 5" xfId="21414"/>
    <cellStyle name="Акцент1 5 2" xfId="21415"/>
    <cellStyle name="Акцент1 5 3" xfId="21416"/>
    <cellStyle name="Акцент1 5 4" xfId="21417"/>
    <cellStyle name="Акцент1 5 5" xfId="21418"/>
    <cellStyle name="Акцент1 50" xfId="21419"/>
    <cellStyle name="Акцент1 51" xfId="21420"/>
    <cellStyle name="Акцент1 52" xfId="21421"/>
    <cellStyle name="Акцент1 53" xfId="21422"/>
    <cellStyle name="Акцент1 54" xfId="21423"/>
    <cellStyle name="Акцент1 55" xfId="21424"/>
    <cellStyle name="Акцент1 56" xfId="21425"/>
    <cellStyle name="Акцент1 57" xfId="21426"/>
    <cellStyle name="Акцент1 58" xfId="21427"/>
    <cellStyle name="Акцент1 59" xfId="21428"/>
    <cellStyle name="Акцент1 6" xfId="21429"/>
    <cellStyle name="Акцент1 6 2" xfId="21430"/>
    <cellStyle name="Акцент1 6 3" xfId="21431"/>
    <cellStyle name="Акцент1 6 4" xfId="21432"/>
    <cellStyle name="Акцент1 6 5" xfId="21433"/>
    <cellStyle name="Акцент1 60" xfId="21434"/>
    <cellStyle name="Акцент1 61" xfId="21435"/>
    <cellStyle name="Акцент1 62" xfId="21436"/>
    <cellStyle name="Акцент1 63" xfId="21437"/>
    <cellStyle name="Акцент1 64" xfId="21438"/>
    <cellStyle name="Акцент1 65" xfId="21439"/>
    <cellStyle name="Акцент1 66" xfId="21440"/>
    <cellStyle name="Акцент1 67" xfId="21441"/>
    <cellStyle name="Акцент1 68" xfId="21442"/>
    <cellStyle name="Акцент1 69" xfId="21443"/>
    <cellStyle name="Акцент1 7" xfId="21444"/>
    <cellStyle name="Акцент1 7 2" xfId="21445"/>
    <cellStyle name="Акцент1 7 3" xfId="21446"/>
    <cellStyle name="Акцент1 7 4" xfId="21447"/>
    <cellStyle name="Акцент1 7 5" xfId="21448"/>
    <cellStyle name="Акцент1 70" xfId="21449"/>
    <cellStyle name="Акцент1 71" xfId="21450"/>
    <cellStyle name="Акцент1 72" xfId="21451"/>
    <cellStyle name="Акцент1 73" xfId="21452"/>
    <cellStyle name="Акцент1 74" xfId="21453"/>
    <cellStyle name="Акцент1 75" xfId="21454"/>
    <cellStyle name="Акцент1 76" xfId="21455"/>
    <cellStyle name="Акцент1 77" xfId="21456"/>
    <cellStyle name="Акцент1 78" xfId="21457"/>
    <cellStyle name="Акцент1 79" xfId="21458"/>
    <cellStyle name="Акцент1 8" xfId="21459"/>
    <cellStyle name="Акцент1 8 2" xfId="21460"/>
    <cellStyle name="Акцент1 8 3" xfId="21461"/>
    <cellStyle name="Акцент1 8 4" xfId="21462"/>
    <cellStyle name="Акцент1 8 5" xfId="21463"/>
    <cellStyle name="Акцент1 80" xfId="21464"/>
    <cellStyle name="Акцент1 81" xfId="21465"/>
    <cellStyle name="Акцент1 82" xfId="21466"/>
    <cellStyle name="Акцент1 83" xfId="21467"/>
    <cellStyle name="Акцент1 84" xfId="21468"/>
    <cellStyle name="Акцент1 85" xfId="21469"/>
    <cellStyle name="Акцент1 86" xfId="21470"/>
    <cellStyle name="Акцент1 87" xfId="21471"/>
    <cellStyle name="Акцент1 88" xfId="21472"/>
    <cellStyle name="Акцент1 89" xfId="21473"/>
    <cellStyle name="Акцент1 9" xfId="21474"/>
    <cellStyle name="Акцент1 9 2" xfId="21475"/>
    <cellStyle name="Акцент1 9 3" xfId="21476"/>
    <cellStyle name="Акцент1 9 4" xfId="21477"/>
    <cellStyle name="Акцент1 9 5" xfId="21478"/>
    <cellStyle name="Акцент1 90" xfId="21479"/>
    <cellStyle name="Акцент1 91" xfId="21480"/>
    <cellStyle name="Акцент1 92" xfId="21481"/>
    <cellStyle name="Акцент1 93" xfId="21482"/>
    <cellStyle name="Акцент1 94" xfId="21483"/>
    <cellStyle name="Акцент1 95" xfId="21484"/>
    <cellStyle name="Акцент1 96" xfId="21485"/>
    <cellStyle name="Акцент1 97" xfId="21486"/>
    <cellStyle name="Акцент1 98" xfId="21487"/>
    <cellStyle name="Акцент1 99" xfId="21488"/>
    <cellStyle name="Акцент2" xfId="21489" builtinId="33" customBuiltin="1"/>
    <cellStyle name="Акцент2 10" xfId="21490"/>
    <cellStyle name="Акцент2 100" xfId="21491"/>
    <cellStyle name="Акцент2 101" xfId="21492"/>
    <cellStyle name="Акцент2 102" xfId="21493"/>
    <cellStyle name="Акцент2 103" xfId="21494"/>
    <cellStyle name="Акцент2 104" xfId="21495"/>
    <cellStyle name="Акцент2 105" xfId="21496"/>
    <cellStyle name="Акцент2 106" xfId="21497"/>
    <cellStyle name="Акцент2 107" xfId="21498"/>
    <cellStyle name="Акцент2 108" xfId="21499"/>
    <cellStyle name="Акцент2 109" xfId="21500"/>
    <cellStyle name="Акцент2 11" xfId="21501"/>
    <cellStyle name="Акцент2 110" xfId="21502"/>
    <cellStyle name="Акцент2 111" xfId="21503"/>
    <cellStyle name="Акцент2 112" xfId="21504"/>
    <cellStyle name="Акцент2 113" xfId="21505"/>
    <cellStyle name="Акцент2 12" xfId="21506"/>
    <cellStyle name="Акцент2 13" xfId="21507"/>
    <cellStyle name="Акцент2 14" xfId="21508"/>
    <cellStyle name="Акцент2 15" xfId="21509"/>
    <cellStyle name="Акцент2 16" xfId="21510"/>
    <cellStyle name="Акцент2 17" xfId="21511"/>
    <cellStyle name="Акцент2 18" xfId="21512"/>
    <cellStyle name="Акцент2 19" xfId="21513"/>
    <cellStyle name="Акцент2 2" xfId="21514"/>
    <cellStyle name="Акцент2 2 2" xfId="21515"/>
    <cellStyle name="Акцент2 2 3" xfId="21516"/>
    <cellStyle name="Акцент2 2 4" xfId="21517"/>
    <cellStyle name="Акцент2 2 5" xfId="21518"/>
    <cellStyle name="Акцент2 20" xfId="21519"/>
    <cellStyle name="Акцент2 21" xfId="21520"/>
    <cellStyle name="Акцент2 22" xfId="21521"/>
    <cellStyle name="Акцент2 23" xfId="21522"/>
    <cellStyle name="Акцент2 24" xfId="21523"/>
    <cellStyle name="Акцент2 25" xfId="21524"/>
    <cellStyle name="Акцент2 26" xfId="21525"/>
    <cellStyle name="Акцент2 27" xfId="21526"/>
    <cellStyle name="Акцент2 28" xfId="21527"/>
    <cellStyle name="Акцент2 29" xfId="21528"/>
    <cellStyle name="Акцент2 3" xfId="21529"/>
    <cellStyle name="Акцент2 3 2" xfId="21530"/>
    <cellStyle name="Акцент2 3 3" xfId="21531"/>
    <cellStyle name="Акцент2 3 4" xfId="21532"/>
    <cellStyle name="Акцент2 3 5" xfId="21533"/>
    <cellStyle name="Акцент2 30" xfId="21534"/>
    <cellStyle name="Акцент2 31" xfId="21535"/>
    <cellStyle name="Акцент2 32" xfId="21536"/>
    <cellStyle name="Акцент2 33" xfId="21537"/>
    <cellStyle name="Акцент2 34" xfId="21538"/>
    <cellStyle name="Акцент2 35" xfId="21539"/>
    <cellStyle name="Акцент2 36" xfId="21540"/>
    <cellStyle name="Акцент2 37" xfId="21541"/>
    <cellStyle name="Акцент2 38" xfId="21542"/>
    <cellStyle name="Акцент2 39" xfId="21543"/>
    <cellStyle name="Акцент2 4" xfId="21544"/>
    <cellStyle name="Акцент2 4 2" xfId="21545"/>
    <cellStyle name="Акцент2 4 3" xfId="21546"/>
    <cellStyle name="Акцент2 4 4" xfId="21547"/>
    <cellStyle name="Акцент2 4 5" xfId="21548"/>
    <cellStyle name="Акцент2 40" xfId="21549"/>
    <cellStyle name="Акцент2 41" xfId="21550"/>
    <cellStyle name="Акцент2 42" xfId="21551"/>
    <cellStyle name="Акцент2 43" xfId="21552"/>
    <cellStyle name="Акцент2 44" xfId="21553"/>
    <cellStyle name="Акцент2 45" xfId="21554"/>
    <cellStyle name="Акцент2 46" xfId="21555"/>
    <cellStyle name="Акцент2 47" xfId="21556"/>
    <cellStyle name="Акцент2 48" xfId="21557"/>
    <cellStyle name="Акцент2 49" xfId="21558"/>
    <cellStyle name="Акцент2 5" xfId="21559"/>
    <cellStyle name="Акцент2 5 2" xfId="21560"/>
    <cellStyle name="Акцент2 5 3" xfId="21561"/>
    <cellStyle name="Акцент2 5 4" xfId="21562"/>
    <cellStyle name="Акцент2 5 5" xfId="21563"/>
    <cellStyle name="Акцент2 50" xfId="21564"/>
    <cellStyle name="Акцент2 51" xfId="21565"/>
    <cellStyle name="Акцент2 52" xfId="21566"/>
    <cellStyle name="Акцент2 53" xfId="21567"/>
    <cellStyle name="Акцент2 54" xfId="21568"/>
    <cellStyle name="Акцент2 55" xfId="21569"/>
    <cellStyle name="Акцент2 56" xfId="21570"/>
    <cellStyle name="Акцент2 57" xfId="21571"/>
    <cellStyle name="Акцент2 58" xfId="21572"/>
    <cellStyle name="Акцент2 59" xfId="21573"/>
    <cellStyle name="Акцент2 6" xfId="21574"/>
    <cellStyle name="Акцент2 6 2" xfId="21575"/>
    <cellStyle name="Акцент2 6 3" xfId="21576"/>
    <cellStyle name="Акцент2 6 4" xfId="21577"/>
    <cellStyle name="Акцент2 6 5" xfId="21578"/>
    <cellStyle name="Акцент2 60" xfId="21579"/>
    <cellStyle name="Акцент2 61" xfId="21580"/>
    <cellStyle name="Акцент2 62" xfId="21581"/>
    <cellStyle name="Акцент2 63" xfId="21582"/>
    <cellStyle name="Акцент2 64" xfId="21583"/>
    <cellStyle name="Акцент2 65" xfId="21584"/>
    <cellStyle name="Акцент2 66" xfId="21585"/>
    <cellStyle name="Акцент2 67" xfId="21586"/>
    <cellStyle name="Акцент2 68" xfId="21587"/>
    <cellStyle name="Акцент2 69" xfId="21588"/>
    <cellStyle name="Акцент2 7" xfId="21589"/>
    <cellStyle name="Акцент2 7 2" xfId="21590"/>
    <cellStyle name="Акцент2 7 3" xfId="21591"/>
    <cellStyle name="Акцент2 7 4" xfId="21592"/>
    <cellStyle name="Акцент2 7 5" xfId="21593"/>
    <cellStyle name="Акцент2 70" xfId="21594"/>
    <cellStyle name="Акцент2 71" xfId="21595"/>
    <cellStyle name="Акцент2 72" xfId="21596"/>
    <cellStyle name="Акцент2 73" xfId="21597"/>
    <cellStyle name="Акцент2 74" xfId="21598"/>
    <cellStyle name="Акцент2 75" xfId="21599"/>
    <cellStyle name="Акцент2 76" xfId="21600"/>
    <cellStyle name="Акцент2 77" xfId="21601"/>
    <cellStyle name="Акцент2 78" xfId="21602"/>
    <cellStyle name="Акцент2 79" xfId="21603"/>
    <cellStyle name="Акцент2 8" xfId="21604"/>
    <cellStyle name="Акцент2 8 2" xfId="21605"/>
    <cellStyle name="Акцент2 8 3" xfId="21606"/>
    <cellStyle name="Акцент2 8 4" xfId="21607"/>
    <cellStyle name="Акцент2 8 5" xfId="21608"/>
    <cellStyle name="Акцент2 80" xfId="21609"/>
    <cellStyle name="Акцент2 81" xfId="21610"/>
    <cellStyle name="Акцент2 82" xfId="21611"/>
    <cellStyle name="Акцент2 83" xfId="21612"/>
    <cellStyle name="Акцент2 84" xfId="21613"/>
    <cellStyle name="Акцент2 85" xfId="21614"/>
    <cellStyle name="Акцент2 86" xfId="21615"/>
    <cellStyle name="Акцент2 87" xfId="21616"/>
    <cellStyle name="Акцент2 88" xfId="21617"/>
    <cellStyle name="Акцент2 89" xfId="21618"/>
    <cellStyle name="Акцент2 9" xfId="21619"/>
    <cellStyle name="Акцент2 9 2" xfId="21620"/>
    <cellStyle name="Акцент2 9 3" xfId="21621"/>
    <cellStyle name="Акцент2 9 4" xfId="21622"/>
    <cellStyle name="Акцент2 9 5" xfId="21623"/>
    <cellStyle name="Акцент2 90" xfId="21624"/>
    <cellStyle name="Акцент2 91" xfId="21625"/>
    <cellStyle name="Акцент2 92" xfId="21626"/>
    <cellStyle name="Акцент2 93" xfId="21627"/>
    <cellStyle name="Акцент2 94" xfId="21628"/>
    <cellStyle name="Акцент2 95" xfId="21629"/>
    <cellStyle name="Акцент2 96" xfId="21630"/>
    <cellStyle name="Акцент2 97" xfId="21631"/>
    <cellStyle name="Акцент2 98" xfId="21632"/>
    <cellStyle name="Акцент2 99" xfId="21633"/>
    <cellStyle name="Акцент3" xfId="21634" builtinId="37" customBuiltin="1"/>
    <cellStyle name="Акцент3 10" xfId="21635"/>
    <cellStyle name="Акцент3 100" xfId="21636"/>
    <cellStyle name="Акцент3 101" xfId="21637"/>
    <cellStyle name="Акцент3 102" xfId="21638"/>
    <cellStyle name="Акцент3 103" xfId="21639"/>
    <cellStyle name="Акцент3 104" xfId="21640"/>
    <cellStyle name="Акцент3 105" xfId="21641"/>
    <cellStyle name="Акцент3 106" xfId="21642"/>
    <cellStyle name="Акцент3 107" xfId="21643"/>
    <cellStyle name="Акцент3 108" xfId="21644"/>
    <cellStyle name="Акцент3 109" xfId="21645"/>
    <cellStyle name="Акцент3 11" xfId="21646"/>
    <cellStyle name="Акцент3 110" xfId="21647"/>
    <cellStyle name="Акцент3 111" xfId="21648"/>
    <cellStyle name="Акцент3 112" xfId="21649"/>
    <cellStyle name="Акцент3 113" xfId="21650"/>
    <cellStyle name="Акцент3 12" xfId="21651"/>
    <cellStyle name="Акцент3 13" xfId="21652"/>
    <cellStyle name="Акцент3 14" xfId="21653"/>
    <cellStyle name="Акцент3 15" xfId="21654"/>
    <cellStyle name="Акцент3 16" xfId="21655"/>
    <cellStyle name="Акцент3 17" xfId="21656"/>
    <cellStyle name="Акцент3 18" xfId="21657"/>
    <cellStyle name="Акцент3 19" xfId="21658"/>
    <cellStyle name="Акцент3 2" xfId="21659"/>
    <cellStyle name="Акцент3 2 2" xfId="21660"/>
    <cellStyle name="Акцент3 2 3" xfId="21661"/>
    <cellStyle name="Акцент3 2 4" xfId="21662"/>
    <cellStyle name="Акцент3 2 5" xfId="21663"/>
    <cellStyle name="Акцент3 20" xfId="21664"/>
    <cellStyle name="Акцент3 21" xfId="21665"/>
    <cellStyle name="Акцент3 22" xfId="21666"/>
    <cellStyle name="Акцент3 23" xfId="21667"/>
    <cellStyle name="Акцент3 24" xfId="21668"/>
    <cellStyle name="Акцент3 25" xfId="21669"/>
    <cellStyle name="Акцент3 26" xfId="21670"/>
    <cellStyle name="Акцент3 27" xfId="21671"/>
    <cellStyle name="Акцент3 28" xfId="21672"/>
    <cellStyle name="Акцент3 29" xfId="21673"/>
    <cellStyle name="Акцент3 3" xfId="21674"/>
    <cellStyle name="Акцент3 3 2" xfId="21675"/>
    <cellStyle name="Акцент3 3 3" xfId="21676"/>
    <cellStyle name="Акцент3 3 4" xfId="21677"/>
    <cellStyle name="Акцент3 3 5" xfId="21678"/>
    <cellStyle name="Акцент3 30" xfId="21679"/>
    <cellStyle name="Акцент3 31" xfId="21680"/>
    <cellStyle name="Акцент3 32" xfId="21681"/>
    <cellStyle name="Акцент3 33" xfId="21682"/>
    <cellStyle name="Акцент3 34" xfId="21683"/>
    <cellStyle name="Акцент3 35" xfId="21684"/>
    <cellStyle name="Акцент3 36" xfId="21685"/>
    <cellStyle name="Акцент3 37" xfId="21686"/>
    <cellStyle name="Акцент3 38" xfId="21687"/>
    <cellStyle name="Акцент3 39" xfId="21688"/>
    <cellStyle name="Акцент3 4" xfId="21689"/>
    <cellStyle name="Акцент3 4 2" xfId="21690"/>
    <cellStyle name="Акцент3 4 3" xfId="21691"/>
    <cellStyle name="Акцент3 4 4" xfId="21692"/>
    <cellStyle name="Акцент3 4 5" xfId="21693"/>
    <cellStyle name="Акцент3 40" xfId="21694"/>
    <cellStyle name="Акцент3 41" xfId="21695"/>
    <cellStyle name="Акцент3 42" xfId="21696"/>
    <cellStyle name="Акцент3 43" xfId="21697"/>
    <cellStyle name="Акцент3 44" xfId="21698"/>
    <cellStyle name="Акцент3 45" xfId="21699"/>
    <cellStyle name="Акцент3 46" xfId="21700"/>
    <cellStyle name="Акцент3 47" xfId="21701"/>
    <cellStyle name="Акцент3 48" xfId="21702"/>
    <cellStyle name="Акцент3 49" xfId="21703"/>
    <cellStyle name="Акцент3 5" xfId="21704"/>
    <cellStyle name="Акцент3 5 2" xfId="21705"/>
    <cellStyle name="Акцент3 5 3" xfId="21706"/>
    <cellStyle name="Акцент3 5 4" xfId="21707"/>
    <cellStyle name="Акцент3 5 5" xfId="21708"/>
    <cellStyle name="Акцент3 50" xfId="21709"/>
    <cellStyle name="Акцент3 51" xfId="21710"/>
    <cellStyle name="Акцент3 52" xfId="21711"/>
    <cellStyle name="Акцент3 53" xfId="21712"/>
    <cellStyle name="Акцент3 54" xfId="21713"/>
    <cellStyle name="Акцент3 55" xfId="21714"/>
    <cellStyle name="Акцент3 56" xfId="21715"/>
    <cellStyle name="Акцент3 57" xfId="21716"/>
    <cellStyle name="Акцент3 58" xfId="21717"/>
    <cellStyle name="Акцент3 59" xfId="21718"/>
    <cellStyle name="Акцент3 6" xfId="21719"/>
    <cellStyle name="Акцент3 6 2" xfId="21720"/>
    <cellStyle name="Акцент3 6 3" xfId="21721"/>
    <cellStyle name="Акцент3 6 4" xfId="21722"/>
    <cellStyle name="Акцент3 6 5" xfId="21723"/>
    <cellStyle name="Акцент3 60" xfId="21724"/>
    <cellStyle name="Акцент3 61" xfId="21725"/>
    <cellStyle name="Акцент3 62" xfId="21726"/>
    <cellStyle name="Акцент3 63" xfId="21727"/>
    <cellStyle name="Акцент3 64" xfId="21728"/>
    <cellStyle name="Акцент3 65" xfId="21729"/>
    <cellStyle name="Акцент3 66" xfId="21730"/>
    <cellStyle name="Акцент3 67" xfId="21731"/>
    <cellStyle name="Акцент3 68" xfId="21732"/>
    <cellStyle name="Акцент3 69" xfId="21733"/>
    <cellStyle name="Акцент3 7" xfId="21734"/>
    <cellStyle name="Акцент3 7 2" xfId="21735"/>
    <cellStyle name="Акцент3 7 3" xfId="21736"/>
    <cellStyle name="Акцент3 7 4" xfId="21737"/>
    <cellStyle name="Акцент3 7 5" xfId="21738"/>
    <cellStyle name="Акцент3 70" xfId="21739"/>
    <cellStyle name="Акцент3 71" xfId="21740"/>
    <cellStyle name="Акцент3 72" xfId="21741"/>
    <cellStyle name="Акцент3 73" xfId="21742"/>
    <cellStyle name="Акцент3 74" xfId="21743"/>
    <cellStyle name="Акцент3 75" xfId="21744"/>
    <cellStyle name="Акцент3 76" xfId="21745"/>
    <cellStyle name="Акцент3 77" xfId="21746"/>
    <cellStyle name="Акцент3 78" xfId="21747"/>
    <cellStyle name="Акцент3 79" xfId="21748"/>
    <cellStyle name="Акцент3 8" xfId="21749"/>
    <cellStyle name="Акцент3 8 2" xfId="21750"/>
    <cellStyle name="Акцент3 8 3" xfId="21751"/>
    <cellStyle name="Акцент3 8 4" xfId="21752"/>
    <cellStyle name="Акцент3 8 5" xfId="21753"/>
    <cellStyle name="Акцент3 80" xfId="21754"/>
    <cellStyle name="Акцент3 81" xfId="21755"/>
    <cellStyle name="Акцент3 82" xfId="21756"/>
    <cellStyle name="Акцент3 83" xfId="21757"/>
    <cellStyle name="Акцент3 84" xfId="21758"/>
    <cellStyle name="Акцент3 85" xfId="21759"/>
    <cellStyle name="Акцент3 86" xfId="21760"/>
    <cellStyle name="Акцент3 87" xfId="21761"/>
    <cellStyle name="Акцент3 88" xfId="21762"/>
    <cellStyle name="Акцент3 89" xfId="21763"/>
    <cellStyle name="Акцент3 9" xfId="21764"/>
    <cellStyle name="Акцент3 9 2" xfId="21765"/>
    <cellStyle name="Акцент3 9 3" xfId="21766"/>
    <cellStyle name="Акцент3 9 4" xfId="21767"/>
    <cellStyle name="Акцент3 9 5" xfId="21768"/>
    <cellStyle name="Акцент3 90" xfId="21769"/>
    <cellStyle name="Акцент3 91" xfId="21770"/>
    <cellStyle name="Акцент3 92" xfId="21771"/>
    <cellStyle name="Акцент3 93" xfId="21772"/>
    <cellStyle name="Акцент3 94" xfId="21773"/>
    <cellStyle name="Акцент3 95" xfId="21774"/>
    <cellStyle name="Акцент3 96" xfId="21775"/>
    <cellStyle name="Акцент3 97" xfId="21776"/>
    <cellStyle name="Акцент3 98" xfId="21777"/>
    <cellStyle name="Акцент3 99" xfId="21778"/>
    <cellStyle name="Акцент4" xfId="21779" builtinId="41" customBuiltin="1"/>
    <cellStyle name="Акцент4 10" xfId="21780"/>
    <cellStyle name="Акцент4 100" xfId="21781"/>
    <cellStyle name="Акцент4 101" xfId="21782"/>
    <cellStyle name="Акцент4 102" xfId="21783"/>
    <cellStyle name="Акцент4 103" xfId="21784"/>
    <cellStyle name="Акцент4 104" xfId="21785"/>
    <cellStyle name="Акцент4 105" xfId="21786"/>
    <cellStyle name="Акцент4 106" xfId="21787"/>
    <cellStyle name="Акцент4 107" xfId="21788"/>
    <cellStyle name="Акцент4 108" xfId="21789"/>
    <cellStyle name="Акцент4 109" xfId="21790"/>
    <cellStyle name="Акцент4 11" xfId="21791"/>
    <cellStyle name="Акцент4 110" xfId="21792"/>
    <cellStyle name="Акцент4 111" xfId="21793"/>
    <cellStyle name="Акцент4 112" xfId="21794"/>
    <cellStyle name="Акцент4 113" xfId="21795"/>
    <cellStyle name="Акцент4 12" xfId="21796"/>
    <cellStyle name="Акцент4 13" xfId="21797"/>
    <cellStyle name="Акцент4 14" xfId="21798"/>
    <cellStyle name="Акцент4 15" xfId="21799"/>
    <cellStyle name="Акцент4 16" xfId="21800"/>
    <cellStyle name="Акцент4 17" xfId="21801"/>
    <cellStyle name="Акцент4 18" xfId="21802"/>
    <cellStyle name="Акцент4 19" xfId="21803"/>
    <cellStyle name="Акцент4 2" xfId="21804"/>
    <cellStyle name="Акцент4 2 2" xfId="21805"/>
    <cellStyle name="Акцент4 2 3" xfId="21806"/>
    <cellStyle name="Акцент4 2 4" xfId="21807"/>
    <cellStyle name="Акцент4 2 5" xfId="21808"/>
    <cellStyle name="Акцент4 20" xfId="21809"/>
    <cellStyle name="Акцент4 21" xfId="21810"/>
    <cellStyle name="Акцент4 22" xfId="21811"/>
    <cellStyle name="Акцент4 23" xfId="21812"/>
    <cellStyle name="Акцент4 24" xfId="21813"/>
    <cellStyle name="Акцент4 25" xfId="21814"/>
    <cellStyle name="Акцент4 26" xfId="21815"/>
    <cellStyle name="Акцент4 27" xfId="21816"/>
    <cellStyle name="Акцент4 28" xfId="21817"/>
    <cellStyle name="Акцент4 29" xfId="21818"/>
    <cellStyle name="Акцент4 3" xfId="21819"/>
    <cellStyle name="Акцент4 3 2" xfId="21820"/>
    <cellStyle name="Акцент4 3 3" xfId="21821"/>
    <cellStyle name="Акцент4 3 4" xfId="21822"/>
    <cellStyle name="Акцент4 3 5" xfId="21823"/>
    <cellStyle name="Акцент4 30" xfId="21824"/>
    <cellStyle name="Акцент4 31" xfId="21825"/>
    <cellStyle name="Акцент4 32" xfId="21826"/>
    <cellStyle name="Акцент4 33" xfId="21827"/>
    <cellStyle name="Акцент4 34" xfId="21828"/>
    <cellStyle name="Акцент4 35" xfId="21829"/>
    <cellStyle name="Акцент4 36" xfId="21830"/>
    <cellStyle name="Акцент4 37" xfId="21831"/>
    <cellStyle name="Акцент4 38" xfId="21832"/>
    <cellStyle name="Акцент4 39" xfId="21833"/>
    <cellStyle name="Акцент4 4" xfId="21834"/>
    <cellStyle name="Акцент4 4 2" xfId="21835"/>
    <cellStyle name="Акцент4 4 3" xfId="21836"/>
    <cellStyle name="Акцент4 4 4" xfId="21837"/>
    <cellStyle name="Акцент4 4 5" xfId="21838"/>
    <cellStyle name="Акцент4 40" xfId="21839"/>
    <cellStyle name="Акцент4 41" xfId="21840"/>
    <cellStyle name="Акцент4 42" xfId="21841"/>
    <cellStyle name="Акцент4 43" xfId="21842"/>
    <cellStyle name="Акцент4 44" xfId="21843"/>
    <cellStyle name="Акцент4 45" xfId="21844"/>
    <cellStyle name="Акцент4 46" xfId="21845"/>
    <cellStyle name="Акцент4 47" xfId="21846"/>
    <cellStyle name="Акцент4 48" xfId="21847"/>
    <cellStyle name="Акцент4 49" xfId="21848"/>
    <cellStyle name="Акцент4 5" xfId="21849"/>
    <cellStyle name="Акцент4 5 2" xfId="21850"/>
    <cellStyle name="Акцент4 5 3" xfId="21851"/>
    <cellStyle name="Акцент4 5 4" xfId="21852"/>
    <cellStyle name="Акцент4 5 5" xfId="21853"/>
    <cellStyle name="Акцент4 50" xfId="21854"/>
    <cellStyle name="Акцент4 51" xfId="21855"/>
    <cellStyle name="Акцент4 52" xfId="21856"/>
    <cellStyle name="Акцент4 53" xfId="21857"/>
    <cellStyle name="Акцент4 54" xfId="21858"/>
    <cellStyle name="Акцент4 55" xfId="21859"/>
    <cellStyle name="Акцент4 56" xfId="21860"/>
    <cellStyle name="Акцент4 57" xfId="21861"/>
    <cellStyle name="Акцент4 58" xfId="21862"/>
    <cellStyle name="Акцент4 59" xfId="21863"/>
    <cellStyle name="Акцент4 6" xfId="21864"/>
    <cellStyle name="Акцент4 6 2" xfId="21865"/>
    <cellStyle name="Акцент4 6 3" xfId="21866"/>
    <cellStyle name="Акцент4 6 4" xfId="21867"/>
    <cellStyle name="Акцент4 6 5" xfId="21868"/>
    <cellStyle name="Акцент4 60" xfId="21869"/>
    <cellStyle name="Акцент4 61" xfId="21870"/>
    <cellStyle name="Акцент4 62" xfId="21871"/>
    <cellStyle name="Акцент4 63" xfId="21872"/>
    <cellStyle name="Акцент4 64" xfId="21873"/>
    <cellStyle name="Акцент4 65" xfId="21874"/>
    <cellStyle name="Акцент4 66" xfId="21875"/>
    <cellStyle name="Акцент4 67" xfId="21876"/>
    <cellStyle name="Акцент4 68" xfId="21877"/>
    <cellStyle name="Акцент4 69" xfId="21878"/>
    <cellStyle name="Акцент4 7" xfId="21879"/>
    <cellStyle name="Акцент4 7 2" xfId="21880"/>
    <cellStyle name="Акцент4 7 3" xfId="21881"/>
    <cellStyle name="Акцент4 7 4" xfId="21882"/>
    <cellStyle name="Акцент4 7 5" xfId="21883"/>
    <cellStyle name="Акцент4 70" xfId="21884"/>
    <cellStyle name="Акцент4 71" xfId="21885"/>
    <cellStyle name="Акцент4 72" xfId="21886"/>
    <cellStyle name="Акцент4 73" xfId="21887"/>
    <cellStyle name="Акцент4 74" xfId="21888"/>
    <cellStyle name="Акцент4 75" xfId="21889"/>
    <cellStyle name="Акцент4 76" xfId="21890"/>
    <cellStyle name="Акцент4 77" xfId="21891"/>
    <cellStyle name="Акцент4 78" xfId="21892"/>
    <cellStyle name="Акцент4 79" xfId="21893"/>
    <cellStyle name="Акцент4 8" xfId="21894"/>
    <cellStyle name="Акцент4 8 2" xfId="21895"/>
    <cellStyle name="Акцент4 8 3" xfId="21896"/>
    <cellStyle name="Акцент4 8 4" xfId="21897"/>
    <cellStyle name="Акцент4 8 5" xfId="21898"/>
    <cellStyle name="Акцент4 80" xfId="21899"/>
    <cellStyle name="Акцент4 81" xfId="21900"/>
    <cellStyle name="Акцент4 82" xfId="21901"/>
    <cellStyle name="Акцент4 83" xfId="21902"/>
    <cellStyle name="Акцент4 84" xfId="21903"/>
    <cellStyle name="Акцент4 85" xfId="21904"/>
    <cellStyle name="Акцент4 86" xfId="21905"/>
    <cellStyle name="Акцент4 87" xfId="21906"/>
    <cellStyle name="Акцент4 88" xfId="21907"/>
    <cellStyle name="Акцент4 89" xfId="21908"/>
    <cellStyle name="Акцент4 9" xfId="21909"/>
    <cellStyle name="Акцент4 9 2" xfId="21910"/>
    <cellStyle name="Акцент4 9 3" xfId="21911"/>
    <cellStyle name="Акцент4 9 4" xfId="21912"/>
    <cellStyle name="Акцент4 9 5" xfId="21913"/>
    <cellStyle name="Акцент4 90" xfId="21914"/>
    <cellStyle name="Акцент4 91" xfId="21915"/>
    <cellStyle name="Акцент4 92" xfId="21916"/>
    <cellStyle name="Акцент4 93" xfId="21917"/>
    <cellStyle name="Акцент4 94" xfId="21918"/>
    <cellStyle name="Акцент4 95" xfId="21919"/>
    <cellStyle name="Акцент4 96" xfId="21920"/>
    <cellStyle name="Акцент4 97" xfId="21921"/>
    <cellStyle name="Акцент4 98" xfId="21922"/>
    <cellStyle name="Акцент4 99" xfId="21923"/>
    <cellStyle name="Акцент5" xfId="21924" builtinId="45" customBuiltin="1"/>
    <cellStyle name="Акцент5 10" xfId="21925"/>
    <cellStyle name="Акцент5 100" xfId="21926"/>
    <cellStyle name="Акцент5 101" xfId="21927"/>
    <cellStyle name="Акцент5 102" xfId="21928"/>
    <cellStyle name="Акцент5 103" xfId="21929"/>
    <cellStyle name="Акцент5 104" xfId="21930"/>
    <cellStyle name="Акцент5 105" xfId="21931"/>
    <cellStyle name="Акцент5 106" xfId="21932"/>
    <cellStyle name="Акцент5 107" xfId="21933"/>
    <cellStyle name="Акцент5 108" xfId="21934"/>
    <cellStyle name="Акцент5 109" xfId="21935"/>
    <cellStyle name="Акцент5 11" xfId="21936"/>
    <cellStyle name="Акцент5 110" xfId="21937"/>
    <cellStyle name="Акцент5 111" xfId="21938"/>
    <cellStyle name="Акцент5 112" xfId="21939"/>
    <cellStyle name="Акцент5 113" xfId="21940"/>
    <cellStyle name="Акцент5 12" xfId="21941"/>
    <cellStyle name="Акцент5 13" xfId="21942"/>
    <cellStyle name="Акцент5 14" xfId="21943"/>
    <cellStyle name="Акцент5 15" xfId="21944"/>
    <cellStyle name="Акцент5 16" xfId="21945"/>
    <cellStyle name="Акцент5 17" xfId="21946"/>
    <cellStyle name="Акцент5 18" xfId="21947"/>
    <cellStyle name="Акцент5 19" xfId="21948"/>
    <cellStyle name="Акцент5 2" xfId="21949"/>
    <cellStyle name="Акцент5 2 2" xfId="21950"/>
    <cellStyle name="Акцент5 2 3" xfId="21951"/>
    <cellStyle name="Акцент5 2 4" xfId="21952"/>
    <cellStyle name="Акцент5 2 5" xfId="21953"/>
    <cellStyle name="Акцент5 20" xfId="21954"/>
    <cellStyle name="Акцент5 21" xfId="21955"/>
    <cellStyle name="Акцент5 22" xfId="21956"/>
    <cellStyle name="Акцент5 23" xfId="21957"/>
    <cellStyle name="Акцент5 24" xfId="21958"/>
    <cellStyle name="Акцент5 25" xfId="21959"/>
    <cellStyle name="Акцент5 26" xfId="21960"/>
    <cellStyle name="Акцент5 27" xfId="21961"/>
    <cellStyle name="Акцент5 28" xfId="21962"/>
    <cellStyle name="Акцент5 29" xfId="21963"/>
    <cellStyle name="Акцент5 3" xfId="21964"/>
    <cellStyle name="Акцент5 3 2" xfId="21965"/>
    <cellStyle name="Акцент5 3 3" xfId="21966"/>
    <cellStyle name="Акцент5 3 4" xfId="21967"/>
    <cellStyle name="Акцент5 3 5" xfId="21968"/>
    <cellStyle name="Акцент5 30" xfId="21969"/>
    <cellStyle name="Акцент5 31" xfId="21970"/>
    <cellStyle name="Акцент5 32" xfId="21971"/>
    <cellStyle name="Акцент5 33" xfId="21972"/>
    <cellStyle name="Акцент5 34" xfId="21973"/>
    <cellStyle name="Акцент5 35" xfId="21974"/>
    <cellStyle name="Акцент5 36" xfId="21975"/>
    <cellStyle name="Акцент5 37" xfId="21976"/>
    <cellStyle name="Акцент5 38" xfId="21977"/>
    <cellStyle name="Акцент5 39" xfId="21978"/>
    <cellStyle name="Акцент5 4" xfId="21979"/>
    <cellStyle name="Акцент5 4 2" xfId="21980"/>
    <cellStyle name="Акцент5 4 3" xfId="21981"/>
    <cellStyle name="Акцент5 4 4" xfId="21982"/>
    <cellStyle name="Акцент5 4 5" xfId="21983"/>
    <cellStyle name="Акцент5 40" xfId="21984"/>
    <cellStyle name="Акцент5 41" xfId="21985"/>
    <cellStyle name="Акцент5 42" xfId="21986"/>
    <cellStyle name="Акцент5 43" xfId="21987"/>
    <cellStyle name="Акцент5 44" xfId="21988"/>
    <cellStyle name="Акцент5 45" xfId="21989"/>
    <cellStyle name="Акцент5 46" xfId="21990"/>
    <cellStyle name="Акцент5 47" xfId="21991"/>
    <cellStyle name="Акцент5 48" xfId="21992"/>
    <cellStyle name="Акцент5 49" xfId="21993"/>
    <cellStyle name="Акцент5 5" xfId="21994"/>
    <cellStyle name="Акцент5 5 2" xfId="21995"/>
    <cellStyle name="Акцент5 5 3" xfId="21996"/>
    <cellStyle name="Акцент5 5 4" xfId="21997"/>
    <cellStyle name="Акцент5 5 5" xfId="21998"/>
    <cellStyle name="Акцент5 50" xfId="21999"/>
    <cellStyle name="Акцент5 51" xfId="22000"/>
    <cellStyle name="Акцент5 52" xfId="22001"/>
    <cellStyle name="Акцент5 53" xfId="22002"/>
    <cellStyle name="Акцент5 54" xfId="22003"/>
    <cellStyle name="Акцент5 55" xfId="22004"/>
    <cellStyle name="Акцент5 56" xfId="22005"/>
    <cellStyle name="Акцент5 57" xfId="22006"/>
    <cellStyle name="Акцент5 58" xfId="22007"/>
    <cellStyle name="Акцент5 59" xfId="22008"/>
    <cellStyle name="Акцент5 6" xfId="22009"/>
    <cellStyle name="Акцент5 6 2" xfId="22010"/>
    <cellStyle name="Акцент5 6 3" xfId="22011"/>
    <cellStyle name="Акцент5 6 4" xfId="22012"/>
    <cellStyle name="Акцент5 6 5" xfId="22013"/>
    <cellStyle name="Акцент5 60" xfId="22014"/>
    <cellStyle name="Акцент5 61" xfId="22015"/>
    <cellStyle name="Акцент5 62" xfId="22016"/>
    <cellStyle name="Акцент5 63" xfId="22017"/>
    <cellStyle name="Акцент5 64" xfId="22018"/>
    <cellStyle name="Акцент5 65" xfId="22019"/>
    <cellStyle name="Акцент5 66" xfId="22020"/>
    <cellStyle name="Акцент5 67" xfId="22021"/>
    <cellStyle name="Акцент5 68" xfId="22022"/>
    <cellStyle name="Акцент5 69" xfId="22023"/>
    <cellStyle name="Акцент5 7" xfId="22024"/>
    <cellStyle name="Акцент5 7 2" xfId="22025"/>
    <cellStyle name="Акцент5 7 3" xfId="22026"/>
    <cellStyle name="Акцент5 7 4" xfId="22027"/>
    <cellStyle name="Акцент5 7 5" xfId="22028"/>
    <cellStyle name="Акцент5 70" xfId="22029"/>
    <cellStyle name="Акцент5 71" xfId="22030"/>
    <cellStyle name="Акцент5 72" xfId="22031"/>
    <cellStyle name="Акцент5 73" xfId="22032"/>
    <cellStyle name="Акцент5 74" xfId="22033"/>
    <cellStyle name="Акцент5 75" xfId="22034"/>
    <cellStyle name="Акцент5 76" xfId="22035"/>
    <cellStyle name="Акцент5 77" xfId="22036"/>
    <cellStyle name="Акцент5 78" xfId="22037"/>
    <cellStyle name="Акцент5 79" xfId="22038"/>
    <cellStyle name="Акцент5 8" xfId="22039"/>
    <cellStyle name="Акцент5 8 2" xfId="22040"/>
    <cellStyle name="Акцент5 8 3" xfId="22041"/>
    <cellStyle name="Акцент5 8 4" xfId="22042"/>
    <cellStyle name="Акцент5 8 5" xfId="22043"/>
    <cellStyle name="Акцент5 80" xfId="22044"/>
    <cellStyle name="Акцент5 81" xfId="22045"/>
    <cellStyle name="Акцент5 82" xfId="22046"/>
    <cellStyle name="Акцент5 83" xfId="22047"/>
    <cellStyle name="Акцент5 84" xfId="22048"/>
    <cellStyle name="Акцент5 85" xfId="22049"/>
    <cellStyle name="Акцент5 86" xfId="22050"/>
    <cellStyle name="Акцент5 87" xfId="22051"/>
    <cellStyle name="Акцент5 88" xfId="22052"/>
    <cellStyle name="Акцент5 89" xfId="22053"/>
    <cellStyle name="Акцент5 9" xfId="22054"/>
    <cellStyle name="Акцент5 9 2" xfId="22055"/>
    <cellStyle name="Акцент5 9 3" xfId="22056"/>
    <cellStyle name="Акцент5 9 4" xfId="22057"/>
    <cellStyle name="Акцент5 9 5" xfId="22058"/>
    <cellStyle name="Акцент5 90" xfId="22059"/>
    <cellStyle name="Акцент5 91" xfId="22060"/>
    <cellStyle name="Акцент5 92" xfId="22061"/>
    <cellStyle name="Акцент5 93" xfId="22062"/>
    <cellStyle name="Акцент5 94" xfId="22063"/>
    <cellStyle name="Акцент5 95" xfId="22064"/>
    <cellStyle name="Акцент5 96" xfId="22065"/>
    <cellStyle name="Акцент5 97" xfId="22066"/>
    <cellStyle name="Акцент5 98" xfId="22067"/>
    <cellStyle name="Акцент5 99" xfId="22068"/>
    <cellStyle name="Акцент6" xfId="22069" builtinId="49" customBuiltin="1"/>
    <cellStyle name="Акцент6 10" xfId="22070"/>
    <cellStyle name="Акцент6 100" xfId="22071"/>
    <cellStyle name="Акцент6 101" xfId="22072"/>
    <cellStyle name="Акцент6 102" xfId="22073"/>
    <cellStyle name="Акцент6 103" xfId="22074"/>
    <cellStyle name="Акцент6 104" xfId="22075"/>
    <cellStyle name="Акцент6 105" xfId="22076"/>
    <cellStyle name="Акцент6 106" xfId="22077"/>
    <cellStyle name="Акцент6 107" xfId="22078"/>
    <cellStyle name="Акцент6 108" xfId="22079"/>
    <cellStyle name="Акцент6 109" xfId="22080"/>
    <cellStyle name="Акцент6 11" xfId="22081"/>
    <cellStyle name="Акцент6 110" xfId="22082"/>
    <cellStyle name="Акцент6 111" xfId="22083"/>
    <cellStyle name="Акцент6 112" xfId="22084"/>
    <cellStyle name="Акцент6 113" xfId="22085"/>
    <cellStyle name="Акцент6 12" xfId="22086"/>
    <cellStyle name="Акцент6 13" xfId="22087"/>
    <cellStyle name="Акцент6 14" xfId="22088"/>
    <cellStyle name="Акцент6 15" xfId="22089"/>
    <cellStyle name="Акцент6 16" xfId="22090"/>
    <cellStyle name="Акцент6 17" xfId="22091"/>
    <cellStyle name="Акцент6 18" xfId="22092"/>
    <cellStyle name="Акцент6 19" xfId="22093"/>
    <cellStyle name="Акцент6 2" xfId="22094"/>
    <cellStyle name="Акцент6 2 2" xfId="22095"/>
    <cellStyle name="Акцент6 2 3" xfId="22096"/>
    <cellStyle name="Акцент6 2 4" xfId="22097"/>
    <cellStyle name="Акцент6 2 5" xfId="22098"/>
    <cellStyle name="Акцент6 20" xfId="22099"/>
    <cellStyle name="Акцент6 21" xfId="22100"/>
    <cellStyle name="Акцент6 22" xfId="22101"/>
    <cellStyle name="Акцент6 23" xfId="22102"/>
    <cellStyle name="Акцент6 24" xfId="22103"/>
    <cellStyle name="Акцент6 25" xfId="22104"/>
    <cellStyle name="Акцент6 26" xfId="22105"/>
    <cellStyle name="Акцент6 27" xfId="22106"/>
    <cellStyle name="Акцент6 28" xfId="22107"/>
    <cellStyle name="Акцент6 29" xfId="22108"/>
    <cellStyle name="Акцент6 3" xfId="22109"/>
    <cellStyle name="Акцент6 3 2" xfId="22110"/>
    <cellStyle name="Акцент6 3 3" xfId="22111"/>
    <cellStyle name="Акцент6 3 4" xfId="22112"/>
    <cellStyle name="Акцент6 3 5" xfId="22113"/>
    <cellStyle name="Акцент6 30" xfId="22114"/>
    <cellStyle name="Акцент6 31" xfId="22115"/>
    <cellStyle name="Акцент6 32" xfId="22116"/>
    <cellStyle name="Акцент6 33" xfId="22117"/>
    <cellStyle name="Акцент6 34" xfId="22118"/>
    <cellStyle name="Акцент6 35" xfId="22119"/>
    <cellStyle name="Акцент6 36" xfId="22120"/>
    <cellStyle name="Акцент6 37" xfId="22121"/>
    <cellStyle name="Акцент6 38" xfId="22122"/>
    <cellStyle name="Акцент6 39" xfId="22123"/>
    <cellStyle name="Акцент6 4" xfId="22124"/>
    <cellStyle name="Акцент6 4 2" xfId="22125"/>
    <cellStyle name="Акцент6 4 3" xfId="22126"/>
    <cellStyle name="Акцент6 4 4" xfId="22127"/>
    <cellStyle name="Акцент6 4 5" xfId="22128"/>
    <cellStyle name="Акцент6 40" xfId="22129"/>
    <cellStyle name="Акцент6 41" xfId="22130"/>
    <cellStyle name="Акцент6 42" xfId="22131"/>
    <cellStyle name="Акцент6 43" xfId="22132"/>
    <cellStyle name="Акцент6 44" xfId="22133"/>
    <cellStyle name="Акцент6 45" xfId="22134"/>
    <cellStyle name="Акцент6 46" xfId="22135"/>
    <cellStyle name="Акцент6 47" xfId="22136"/>
    <cellStyle name="Акцент6 48" xfId="22137"/>
    <cellStyle name="Акцент6 49" xfId="22138"/>
    <cellStyle name="Акцент6 5" xfId="22139"/>
    <cellStyle name="Акцент6 5 2" xfId="22140"/>
    <cellStyle name="Акцент6 5 3" xfId="22141"/>
    <cellStyle name="Акцент6 5 4" xfId="22142"/>
    <cellStyle name="Акцент6 5 5" xfId="22143"/>
    <cellStyle name="Акцент6 50" xfId="22144"/>
    <cellStyle name="Акцент6 51" xfId="22145"/>
    <cellStyle name="Акцент6 52" xfId="22146"/>
    <cellStyle name="Акцент6 53" xfId="22147"/>
    <cellStyle name="Акцент6 54" xfId="22148"/>
    <cellStyle name="Акцент6 55" xfId="22149"/>
    <cellStyle name="Акцент6 56" xfId="22150"/>
    <cellStyle name="Акцент6 57" xfId="22151"/>
    <cellStyle name="Акцент6 58" xfId="22152"/>
    <cellStyle name="Акцент6 59" xfId="22153"/>
    <cellStyle name="Акцент6 6" xfId="22154"/>
    <cellStyle name="Акцент6 6 2" xfId="22155"/>
    <cellStyle name="Акцент6 6 3" xfId="22156"/>
    <cellStyle name="Акцент6 6 4" xfId="22157"/>
    <cellStyle name="Акцент6 6 5" xfId="22158"/>
    <cellStyle name="Акцент6 60" xfId="22159"/>
    <cellStyle name="Акцент6 61" xfId="22160"/>
    <cellStyle name="Акцент6 62" xfId="22161"/>
    <cellStyle name="Акцент6 63" xfId="22162"/>
    <cellStyle name="Акцент6 64" xfId="22163"/>
    <cellStyle name="Акцент6 65" xfId="22164"/>
    <cellStyle name="Акцент6 66" xfId="22165"/>
    <cellStyle name="Акцент6 67" xfId="22166"/>
    <cellStyle name="Акцент6 68" xfId="22167"/>
    <cellStyle name="Акцент6 69" xfId="22168"/>
    <cellStyle name="Акцент6 7" xfId="22169"/>
    <cellStyle name="Акцент6 7 2" xfId="22170"/>
    <cellStyle name="Акцент6 7 3" xfId="22171"/>
    <cellStyle name="Акцент6 7 4" xfId="22172"/>
    <cellStyle name="Акцент6 7 5" xfId="22173"/>
    <cellStyle name="Акцент6 70" xfId="22174"/>
    <cellStyle name="Акцент6 71" xfId="22175"/>
    <cellStyle name="Акцент6 72" xfId="22176"/>
    <cellStyle name="Акцент6 73" xfId="22177"/>
    <cellStyle name="Акцент6 74" xfId="22178"/>
    <cellStyle name="Акцент6 75" xfId="22179"/>
    <cellStyle name="Акцент6 76" xfId="22180"/>
    <cellStyle name="Акцент6 77" xfId="22181"/>
    <cellStyle name="Акцент6 78" xfId="22182"/>
    <cellStyle name="Акцент6 79" xfId="22183"/>
    <cellStyle name="Акцент6 8" xfId="22184"/>
    <cellStyle name="Акцент6 8 2" xfId="22185"/>
    <cellStyle name="Акцент6 8 3" xfId="22186"/>
    <cellStyle name="Акцент6 8 4" xfId="22187"/>
    <cellStyle name="Акцент6 8 5" xfId="22188"/>
    <cellStyle name="Акцент6 80" xfId="22189"/>
    <cellStyle name="Акцент6 81" xfId="22190"/>
    <cellStyle name="Акцент6 82" xfId="22191"/>
    <cellStyle name="Акцент6 83" xfId="22192"/>
    <cellStyle name="Акцент6 84" xfId="22193"/>
    <cellStyle name="Акцент6 85" xfId="22194"/>
    <cellStyle name="Акцент6 86" xfId="22195"/>
    <cellStyle name="Акцент6 87" xfId="22196"/>
    <cellStyle name="Акцент6 88" xfId="22197"/>
    <cellStyle name="Акцент6 89" xfId="22198"/>
    <cellStyle name="Акцент6 9" xfId="22199"/>
    <cellStyle name="Акцент6 9 2" xfId="22200"/>
    <cellStyle name="Акцент6 9 3" xfId="22201"/>
    <cellStyle name="Акцент6 9 4" xfId="22202"/>
    <cellStyle name="Акцент6 9 5" xfId="22203"/>
    <cellStyle name="Акцент6 90" xfId="22204"/>
    <cellStyle name="Акцент6 91" xfId="22205"/>
    <cellStyle name="Акцент6 92" xfId="22206"/>
    <cellStyle name="Акцент6 93" xfId="22207"/>
    <cellStyle name="Акцент6 94" xfId="22208"/>
    <cellStyle name="Акцент6 95" xfId="22209"/>
    <cellStyle name="Акцент6 96" xfId="22210"/>
    <cellStyle name="Акцент6 97" xfId="22211"/>
    <cellStyle name="Акцент6 98" xfId="22212"/>
    <cellStyle name="Акцент6 99" xfId="22213"/>
    <cellStyle name="Ввод " xfId="22214" builtinId="20" customBuiltin="1"/>
    <cellStyle name="Ввод  10" xfId="22215"/>
    <cellStyle name="Ввод  100" xfId="22216"/>
    <cellStyle name="Ввод  101" xfId="22217"/>
    <cellStyle name="Ввод  102" xfId="22218"/>
    <cellStyle name="Ввод  103" xfId="22219"/>
    <cellStyle name="Ввод  104" xfId="22220"/>
    <cellStyle name="Ввод  105" xfId="22221"/>
    <cellStyle name="Ввод  106" xfId="22222"/>
    <cellStyle name="Ввод  107" xfId="22223"/>
    <cellStyle name="Ввод  108" xfId="22224"/>
    <cellStyle name="Ввод  109" xfId="22225"/>
    <cellStyle name="Ввод  11" xfId="22226"/>
    <cellStyle name="Ввод  110" xfId="22227"/>
    <cellStyle name="Ввод  111" xfId="22228"/>
    <cellStyle name="Ввод  112" xfId="22229"/>
    <cellStyle name="Ввод  112 10" xfId="22230"/>
    <cellStyle name="Ввод  112 11" xfId="22231"/>
    <cellStyle name="Ввод  112 12" xfId="22232"/>
    <cellStyle name="Ввод  112 13" xfId="22233"/>
    <cellStyle name="Ввод  112 14" xfId="22234"/>
    <cellStyle name="Ввод  112 15" xfId="22235"/>
    <cellStyle name="Ввод  112 16" xfId="22236"/>
    <cellStyle name="Ввод  112 17" xfId="22237"/>
    <cellStyle name="Ввод  112 18" xfId="22238"/>
    <cellStyle name="Ввод  112 19" xfId="22239"/>
    <cellStyle name="Ввод  112 2" xfId="22240"/>
    <cellStyle name="Ввод  112 3" xfId="22241"/>
    <cellStyle name="Ввод  112 4" xfId="22242"/>
    <cellStyle name="Ввод  112 5" xfId="22243"/>
    <cellStyle name="Ввод  112 6" xfId="22244"/>
    <cellStyle name="Ввод  112 7" xfId="22245"/>
    <cellStyle name="Ввод  112 8" xfId="22246"/>
    <cellStyle name="Ввод  112 9" xfId="22247"/>
    <cellStyle name="Ввод  113" xfId="22248"/>
    <cellStyle name="Ввод  114" xfId="22249"/>
    <cellStyle name="Ввод  115" xfId="22250"/>
    <cellStyle name="Ввод  116" xfId="22251"/>
    <cellStyle name="Ввод  117" xfId="22252"/>
    <cellStyle name="Ввод  118" xfId="22253"/>
    <cellStyle name="Ввод  119" xfId="22254"/>
    <cellStyle name="Ввод  12" xfId="22255"/>
    <cellStyle name="Ввод  120" xfId="22256"/>
    <cellStyle name="Ввод  121" xfId="22257"/>
    <cellStyle name="Ввод  122" xfId="22258"/>
    <cellStyle name="Ввод  123" xfId="22259"/>
    <cellStyle name="Ввод  124" xfId="22260"/>
    <cellStyle name="Ввод  125" xfId="22261"/>
    <cellStyle name="Ввод  126" xfId="22262"/>
    <cellStyle name="Ввод  127" xfId="22263"/>
    <cellStyle name="Ввод  128" xfId="22264"/>
    <cellStyle name="Ввод  129" xfId="22265"/>
    <cellStyle name="Ввод  13" xfId="22266"/>
    <cellStyle name="Ввод  130" xfId="22267"/>
    <cellStyle name="Ввод  131" xfId="22268"/>
    <cellStyle name="Ввод  132" xfId="22269"/>
    <cellStyle name="Ввод  133" xfId="22270"/>
    <cellStyle name="Ввод  14" xfId="22271"/>
    <cellStyle name="Ввод  15" xfId="22272"/>
    <cellStyle name="Ввод  16" xfId="22273"/>
    <cellStyle name="Ввод  17" xfId="22274"/>
    <cellStyle name="Ввод  18" xfId="22275"/>
    <cellStyle name="Ввод  19" xfId="22276"/>
    <cellStyle name="Ввод  2" xfId="22277"/>
    <cellStyle name="Ввод  2 2" xfId="22278"/>
    <cellStyle name="Ввод  2 3" xfId="22279"/>
    <cellStyle name="Ввод  2 4" xfId="22280"/>
    <cellStyle name="Ввод  2 5" xfId="22281"/>
    <cellStyle name="Ввод  20" xfId="22282"/>
    <cellStyle name="Ввод  21" xfId="22283"/>
    <cellStyle name="Ввод  22" xfId="22284"/>
    <cellStyle name="Ввод  23" xfId="22285"/>
    <cellStyle name="Ввод  24" xfId="22286"/>
    <cellStyle name="Ввод  25" xfId="22287"/>
    <cellStyle name="Ввод  26" xfId="22288"/>
    <cellStyle name="Ввод  27" xfId="22289"/>
    <cellStyle name="Ввод  28" xfId="22290"/>
    <cellStyle name="Ввод  29" xfId="22291"/>
    <cellStyle name="Ввод  3" xfId="22292"/>
    <cellStyle name="Ввод  3 2" xfId="22293"/>
    <cellStyle name="Ввод  3 3" xfId="22294"/>
    <cellStyle name="Ввод  3 4" xfId="22295"/>
    <cellStyle name="Ввод  3 5" xfId="22296"/>
    <cellStyle name="Ввод  30" xfId="22297"/>
    <cellStyle name="Ввод  31" xfId="22298"/>
    <cellStyle name="Ввод  32" xfId="22299"/>
    <cellStyle name="Ввод  33" xfId="22300"/>
    <cellStyle name="Ввод  34" xfId="22301"/>
    <cellStyle name="Ввод  35" xfId="22302"/>
    <cellStyle name="Ввод  36" xfId="22303"/>
    <cellStyle name="Ввод  37" xfId="22304"/>
    <cellStyle name="Ввод  38" xfId="22305"/>
    <cellStyle name="Ввод  39" xfId="22306"/>
    <cellStyle name="Ввод  4" xfId="22307"/>
    <cellStyle name="Ввод  4 2" xfId="22308"/>
    <cellStyle name="Ввод  4 3" xfId="22309"/>
    <cellStyle name="Ввод  4 4" xfId="22310"/>
    <cellStyle name="Ввод  4 5" xfId="22311"/>
    <cellStyle name="Ввод  40" xfId="22312"/>
    <cellStyle name="Ввод  41" xfId="22313"/>
    <cellStyle name="Ввод  42" xfId="22314"/>
    <cellStyle name="Ввод  43" xfId="22315"/>
    <cellStyle name="Ввод  44" xfId="22316"/>
    <cellStyle name="Ввод  45" xfId="22317"/>
    <cellStyle name="Ввод  46" xfId="22318"/>
    <cellStyle name="Ввод  47" xfId="22319"/>
    <cellStyle name="Ввод  48" xfId="22320"/>
    <cellStyle name="Ввод  49" xfId="22321"/>
    <cellStyle name="Ввод  5" xfId="22322"/>
    <cellStyle name="Ввод  5 2" xfId="22323"/>
    <cellStyle name="Ввод  5 3" xfId="22324"/>
    <cellStyle name="Ввод  5 4" xfId="22325"/>
    <cellStyle name="Ввод  5 5" xfId="22326"/>
    <cellStyle name="Ввод  50" xfId="22327"/>
    <cellStyle name="Ввод  51" xfId="22328"/>
    <cellStyle name="Ввод  52" xfId="22329"/>
    <cellStyle name="Ввод  53" xfId="22330"/>
    <cellStyle name="Ввод  54" xfId="22331"/>
    <cellStyle name="Ввод  55" xfId="22332"/>
    <cellStyle name="Ввод  56" xfId="22333"/>
    <cellStyle name="Ввод  57" xfId="22334"/>
    <cellStyle name="Ввод  58" xfId="22335"/>
    <cellStyle name="Ввод  59" xfId="22336"/>
    <cellStyle name="Ввод  6" xfId="22337"/>
    <cellStyle name="Ввод  6 2" xfId="22338"/>
    <cellStyle name="Ввод  6 3" xfId="22339"/>
    <cellStyle name="Ввод  6 4" xfId="22340"/>
    <cellStyle name="Ввод  6 5" xfId="22341"/>
    <cellStyle name="Ввод  60" xfId="22342"/>
    <cellStyle name="Ввод  61" xfId="22343"/>
    <cellStyle name="Ввод  62" xfId="22344"/>
    <cellStyle name="Ввод  63" xfId="22345"/>
    <cellStyle name="Ввод  64" xfId="22346"/>
    <cellStyle name="Ввод  65" xfId="22347"/>
    <cellStyle name="Ввод  66" xfId="22348"/>
    <cellStyle name="Ввод  67" xfId="22349"/>
    <cellStyle name="Ввод  68" xfId="22350"/>
    <cellStyle name="Ввод  69" xfId="22351"/>
    <cellStyle name="Ввод  7" xfId="22352"/>
    <cellStyle name="Ввод  7 2" xfId="22353"/>
    <cellStyle name="Ввод  7 3" xfId="22354"/>
    <cellStyle name="Ввод  7 4" xfId="22355"/>
    <cellStyle name="Ввод  7 5" xfId="22356"/>
    <cellStyle name="Ввод  70" xfId="22357"/>
    <cellStyle name="Ввод  71" xfId="22358"/>
    <cellStyle name="Ввод  72" xfId="22359"/>
    <cellStyle name="Ввод  73" xfId="22360"/>
    <cellStyle name="Ввод  74" xfId="22361"/>
    <cellStyle name="Ввод  75" xfId="22362"/>
    <cellStyle name="Ввод  76" xfId="22363"/>
    <cellStyle name="Ввод  77" xfId="22364"/>
    <cellStyle name="Ввод  78" xfId="22365"/>
    <cellStyle name="Ввод  79" xfId="22366"/>
    <cellStyle name="Ввод  8" xfId="22367"/>
    <cellStyle name="Ввод  8 2" xfId="22368"/>
    <cellStyle name="Ввод  8 3" xfId="22369"/>
    <cellStyle name="Ввод  8 4" xfId="22370"/>
    <cellStyle name="Ввод  8 5" xfId="22371"/>
    <cellStyle name="Ввод  80" xfId="22372"/>
    <cellStyle name="Ввод  81" xfId="22373"/>
    <cellStyle name="Ввод  82" xfId="22374"/>
    <cellStyle name="Ввод  83" xfId="22375"/>
    <cellStyle name="Ввод  84" xfId="22376"/>
    <cellStyle name="Ввод  85" xfId="22377"/>
    <cellStyle name="Ввод  86" xfId="22378"/>
    <cellStyle name="Ввод  87" xfId="22379"/>
    <cellStyle name="Ввод  88" xfId="22380"/>
    <cellStyle name="Ввод  89" xfId="22381"/>
    <cellStyle name="Ввод  9" xfId="22382"/>
    <cellStyle name="Ввод  9 2" xfId="22383"/>
    <cellStyle name="Ввод  9 3" xfId="22384"/>
    <cellStyle name="Ввод  9 4" xfId="22385"/>
    <cellStyle name="Ввод  9 5" xfId="22386"/>
    <cellStyle name="Ввод  90" xfId="22387"/>
    <cellStyle name="Ввод  91" xfId="22388"/>
    <cellStyle name="Ввод  92" xfId="22389"/>
    <cellStyle name="Ввод  93" xfId="22390"/>
    <cellStyle name="Ввод  94" xfId="22391"/>
    <cellStyle name="Ввод  95" xfId="22392"/>
    <cellStyle name="Ввод  96" xfId="22393"/>
    <cellStyle name="Ввод  97" xfId="22394"/>
    <cellStyle name="Ввод  98" xfId="22395"/>
    <cellStyle name="Ввод  99" xfId="22396"/>
    <cellStyle name="Вывод" xfId="22397" builtinId="21" customBuiltin="1"/>
    <cellStyle name="Вывод 10" xfId="22398"/>
    <cellStyle name="Вывод 100" xfId="22399"/>
    <cellStyle name="Вывод 101" xfId="22400"/>
    <cellStyle name="Вывод 102" xfId="22401"/>
    <cellStyle name="Вывод 103" xfId="22402"/>
    <cellStyle name="Вывод 104" xfId="22403"/>
    <cellStyle name="Вывод 105" xfId="22404"/>
    <cellStyle name="Вывод 106" xfId="22405"/>
    <cellStyle name="Вывод 107" xfId="22406"/>
    <cellStyle name="Вывод 108" xfId="22407"/>
    <cellStyle name="Вывод 109" xfId="22408"/>
    <cellStyle name="Вывод 11" xfId="22409"/>
    <cellStyle name="Вывод 110" xfId="22410"/>
    <cellStyle name="Вывод 111" xfId="22411"/>
    <cellStyle name="Вывод 112" xfId="22412"/>
    <cellStyle name="Вывод 112 10" xfId="22413"/>
    <cellStyle name="Вывод 112 11" xfId="22414"/>
    <cellStyle name="Вывод 112 12" xfId="22415"/>
    <cellStyle name="Вывод 112 13" xfId="22416"/>
    <cellStyle name="Вывод 112 14" xfId="22417"/>
    <cellStyle name="Вывод 112 15" xfId="22418"/>
    <cellStyle name="Вывод 112 16" xfId="22419"/>
    <cellStyle name="Вывод 112 17" xfId="22420"/>
    <cellStyle name="Вывод 112 18" xfId="22421"/>
    <cellStyle name="Вывод 112 19" xfId="22422"/>
    <cellStyle name="Вывод 112 2" xfId="22423"/>
    <cellStyle name="Вывод 112 20" xfId="22424"/>
    <cellStyle name="Вывод 112 21" xfId="22425"/>
    <cellStyle name="Вывод 112 22" xfId="22426"/>
    <cellStyle name="Вывод 112 23" xfId="22427"/>
    <cellStyle name="Вывод 112 3" xfId="22428"/>
    <cellStyle name="Вывод 112 4" xfId="22429"/>
    <cellStyle name="Вывод 112 5" xfId="22430"/>
    <cellStyle name="Вывод 112 6" xfId="22431"/>
    <cellStyle name="Вывод 112 7" xfId="22432"/>
    <cellStyle name="Вывод 112 8" xfId="22433"/>
    <cellStyle name="Вывод 112 9" xfId="22434"/>
    <cellStyle name="Вывод 113" xfId="22435"/>
    <cellStyle name="Вывод 114" xfId="22436"/>
    <cellStyle name="Вывод 115" xfId="22437"/>
    <cellStyle name="Вывод 116" xfId="22438"/>
    <cellStyle name="Вывод 117" xfId="22439"/>
    <cellStyle name="Вывод 118" xfId="22440"/>
    <cellStyle name="Вывод 119" xfId="22441"/>
    <cellStyle name="Вывод 12" xfId="22442"/>
    <cellStyle name="Вывод 120" xfId="22443"/>
    <cellStyle name="Вывод 121" xfId="22444"/>
    <cellStyle name="Вывод 122" xfId="22445"/>
    <cellStyle name="Вывод 123" xfId="22446"/>
    <cellStyle name="Вывод 124" xfId="22447"/>
    <cellStyle name="Вывод 125" xfId="22448"/>
    <cellStyle name="Вывод 126" xfId="22449"/>
    <cellStyle name="Вывод 127" xfId="22450"/>
    <cellStyle name="Вывод 128" xfId="22451"/>
    <cellStyle name="Вывод 129" xfId="22452"/>
    <cellStyle name="Вывод 13" xfId="22453"/>
    <cellStyle name="Вывод 130" xfId="22454"/>
    <cellStyle name="Вывод 131" xfId="22455"/>
    <cellStyle name="Вывод 132" xfId="22456"/>
    <cellStyle name="Вывод 133" xfId="22457"/>
    <cellStyle name="Вывод 14" xfId="22458"/>
    <cellStyle name="Вывод 15" xfId="22459"/>
    <cellStyle name="Вывод 16" xfId="22460"/>
    <cellStyle name="Вывод 17" xfId="22461"/>
    <cellStyle name="Вывод 18" xfId="22462"/>
    <cellStyle name="Вывод 19" xfId="22463"/>
    <cellStyle name="Вывод 2" xfId="22464"/>
    <cellStyle name="Вывод 2 2" xfId="22465"/>
    <cellStyle name="Вывод 2 3" xfId="22466"/>
    <cellStyle name="Вывод 2 4" xfId="22467"/>
    <cellStyle name="Вывод 2 5" xfId="22468"/>
    <cellStyle name="Вывод 20" xfId="22469"/>
    <cellStyle name="Вывод 21" xfId="22470"/>
    <cellStyle name="Вывод 22" xfId="22471"/>
    <cellStyle name="Вывод 23" xfId="22472"/>
    <cellStyle name="Вывод 24" xfId="22473"/>
    <cellStyle name="Вывод 25" xfId="22474"/>
    <cellStyle name="Вывод 26" xfId="22475"/>
    <cellStyle name="Вывод 27" xfId="22476"/>
    <cellStyle name="Вывод 28" xfId="22477"/>
    <cellStyle name="Вывод 29" xfId="22478"/>
    <cellStyle name="Вывод 3" xfId="22479"/>
    <cellStyle name="Вывод 3 2" xfId="22480"/>
    <cellStyle name="Вывод 3 3" xfId="22481"/>
    <cellStyle name="Вывод 3 4" xfId="22482"/>
    <cellStyle name="Вывод 3 5" xfId="22483"/>
    <cellStyle name="Вывод 30" xfId="22484"/>
    <cellStyle name="Вывод 31" xfId="22485"/>
    <cellStyle name="Вывод 32" xfId="22486"/>
    <cellStyle name="Вывод 33" xfId="22487"/>
    <cellStyle name="Вывод 34" xfId="22488"/>
    <cellStyle name="Вывод 35" xfId="22489"/>
    <cellStyle name="Вывод 36" xfId="22490"/>
    <cellStyle name="Вывод 37" xfId="22491"/>
    <cellStyle name="Вывод 38" xfId="22492"/>
    <cellStyle name="Вывод 39" xfId="22493"/>
    <cellStyle name="Вывод 4" xfId="22494"/>
    <cellStyle name="Вывод 4 2" xfId="22495"/>
    <cellStyle name="Вывод 4 3" xfId="22496"/>
    <cellStyle name="Вывод 4 4" xfId="22497"/>
    <cellStyle name="Вывод 4 5" xfId="22498"/>
    <cellStyle name="Вывод 40" xfId="22499"/>
    <cellStyle name="Вывод 41" xfId="22500"/>
    <cellStyle name="Вывод 42" xfId="22501"/>
    <cellStyle name="Вывод 43" xfId="22502"/>
    <cellStyle name="Вывод 44" xfId="22503"/>
    <cellStyle name="Вывод 45" xfId="22504"/>
    <cellStyle name="Вывод 46" xfId="22505"/>
    <cellStyle name="Вывод 47" xfId="22506"/>
    <cellStyle name="Вывод 48" xfId="22507"/>
    <cellStyle name="Вывод 49" xfId="22508"/>
    <cellStyle name="Вывод 5" xfId="22509"/>
    <cellStyle name="Вывод 5 2" xfId="22510"/>
    <cellStyle name="Вывод 5 3" xfId="22511"/>
    <cellStyle name="Вывод 5 4" xfId="22512"/>
    <cellStyle name="Вывод 5 5" xfId="22513"/>
    <cellStyle name="Вывод 50" xfId="22514"/>
    <cellStyle name="Вывод 51" xfId="22515"/>
    <cellStyle name="Вывод 52" xfId="22516"/>
    <cellStyle name="Вывод 53" xfId="22517"/>
    <cellStyle name="Вывод 54" xfId="22518"/>
    <cellStyle name="Вывод 55" xfId="22519"/>
    <cellStyle name="Вывод 56" xfId="22520"/>
    <cellStyle name="Вывод 57" xfId="22521"/>
    <cellStyle name="Вывод 58" xfId="22522"/>
    <cellStyle name="Вывод 59" xfId="22523"/>
    <cellStyle name="Вывод 6" xfId="22524"/>
    <cellStyle name="Вывод 6 2" xfId="22525"/>
    <cellStyle name="Вывод 6 3" xfId="22526"/>
    <cellStyle name="Вывод 6 4" xfId="22527"/>
    <cellStyle name="Вывод 6 5" xfId="22528"/>
    <cellStyle name="Вывод 60" xfId="22529"/>
    <cellStyle name="Вывод 61" xfId="22530"/>
    <cellStyle name="Вывод 62" xfId="22531"/>
    <cellStyle name="Вывод 63" xfId="22532"/>
    <cellStyle name="Вывод 64" xfId="22533"/>
    <cellStyle name="Вывод 65" xfId="22534"/>
    <cellStyle name="Вывод 66" xfId="22535"/>
    <cellStyle name="Вывод 67" xfId="22536"/>
    <cellStyle name="Вывод 68" xfId="22537"/>
    <cellStyle name="Вывод 69" xfId="22538"/>
    <cellStyle name="Вывод 7" xfId="22539"/>
    <cellStyle name="Вывод 7 2" xfId="22540"/>
    <cellStyle name="Вывод 7 3" xfId="22541"/>
    <cellStyle name="Вывод 7 4" xfId="22542"/>
    <cellStyle name="Вывод 7 5" xfId="22543"/>
    <cellStyle name="Вывод 70" xfId="22544"/>
    <cellStyle name="Вывод 71" xfId="22545"/>
    <cellStyle name="Вывод 72" xfId="22546"/>
    <cellStyle name="Вывод 73" xfId="22547"/>
    <cellStyle name="Вывод 74" xfId="22548"/>
    <cellStyle name="Вывод 75" xfId="22549"/>
    <cellStyle name="Вывод 76" xfId="22550"/>
    <cellStyle name="Вывод 77" xfId="22551"/>
    <cellStyle name="Вывод 78" xfId="22552"/>
    <cellStyle name="Вывод 79" xfId="22553"/>
    <cellStyle name="Вывод 8" xfId="22554"/>
    <cellStyle name="Вывод 8 2" xfId="22555"/>
    <cellStyle name="Вывод 8 3" xfId="22556"/>
    <cellStyle name="Вывод 8 4" xfId="22557"/>
    <cellStyle name="Вывод 8 5" xfId="22558"/>
    <cellStyle name="Вывод 80" xfId="22559"/>
    <cellStyle name="Вывод 81" xfId="22560"/>
    <cellStyle name="Вывод 82" xfId="22561"/>
    <cellStyle name="Вывод 83" xfId="22562"/>
    <cellStyle name="Вывод 84" xfId="22563"/>
    <cellStyle name="Вывод 85" xfId="22564"/>
    <cellStyle name="Вывод 86" xfId="22565"/>
    <cellStyle name="Вывод 87" xfId="22566"/>
    <cellStyle name="Вывод 88" xfId="22567"/>
    <cellStyle name="Вывод 89" xfId="22568"/>
    <cellStyle name="Вывод 9" xfId="22569"/>
    <cellStyle name="Вывод 9 2" xfId="22570"/>
    <cellStyle name="Вывод 9 3" xfId="22571"/>
    <cellStyle name="Вывод 9 4" xfId="22572"/>
    <cellStyle name="Вывод 9 5" xfId="22573"/>
    <cellStyle name="Вывод 90" xfId="22574"/>
    <cellStyle name="Вывод 91" xfId="22575"/>
    <cellStyle name="Вывод 92" xfId="22576"/>
    <cellStyle name="Вывод 93" xfId="22577"/>
    <cellStyle name="Вывод 94" xfId="22578"/>
    <cellStyle name="Вывод 95" xfId="22579"/>
    <cellStyle name="Вывод 96" xfId="22580"/>
    <cellStyle name="Вывод 97" xfId="22581"/>
    <cellStyle name="Вывод 98" xfId="22582"/>
    <cellStyle name="Вывод 99" xfId="22583"/>
    <cellStyle name="Вычисление" xfId="22584" builtinId="22" customBuiltin="1"/>
    <cellStyle name="Вычисление 10" xfId="22585"/>
    <cellStyle name="Вычисление 100" xfId="22586"/>
    <cellStyle name="Вычисление 101" xfId="22587"/>
    <cellStyle name="Вычисление 102" xfId="22588"/>
    <cellStyle name="Вычисление 103" xfId="22589"/>
    <cellStyle name="Вычисление 104" xfId="22590"/>
    <cellStyle name="Вычисление 105" xfId="22591"/>
    <cellStyle name="Вычисление 106" xfId="22592"/>
    <cellStyle name="Вычисление 107" xfId="22593"/>
    <cellStyle name="Вычисление 108" xfId="22594"/>
    <cellStyle name="Вычисление 109" xfId="22595"/>
    <cellStyle name="Вычисление 11" xfId="22596"/>
    <cellStyle name="Вычисление 110" xfId="22597"/>
    <cellStyle name="Вычисление 111" xfId="22598"/>
    <cellStyle name="Вычисление 112" xfId="22599"/>
    <cellStyle name="Вычисление 112 10" xfId="22600"/>
    <cellStyle name="Вычисление 112 11" xfId="22601"/>
    <cellStyle name="Вычисление 112 12" xfId="22602"/>
    <cellStyle name="Вычисление 112 13" xfId="22603"/>
    <cellStyle name="Вычисление 112 14" xfId="22604"/>
    <cellStyle name="Вычисление 112 15" xfId="22605"/>
    <cellStyle name="Вычисление 112 16" xfId="22606"/>
    <cellStyle name="Вычисление 112 17" xfId="22607"/>
    <cellStyle name="Вычисление 112 18" xfId="22608"/>
    <cellStyle name="Вычисление 112 19" xfId="22609"/>
    <cellStyle name="Вычисление 112 2" xfId="22610"/>
    <cellStyle name="Вычисление 112 3" xfId="22611"/>
    <cellStyle name="Вычисление 112 4" xfId="22612"/>
    <cellStyle name="Вычисление 112 5" xfId="22613"/>
    <cellStyle name="Вычисление 112 6" xfId="22614"/>
    <cellStyle name="Вычисление 112 7" xfId="22615"/>
    <cellStyle name="Вычисление 112 8" xfId="22616"/>
    <cellStyle name="Вычисление 112 9" xfId="22617"/>
    <cellStyle name="Вычисление 113" xfId="22618"/>
    <cellStyle name="Вычисление 114" xfId="22619"/>
    <cellStyle name="Вычисление 115" xfId="22620"/>
    <cellStyle name="Вычисление 116" xfId="22621"/>
    <cellStyle name="Вычисление 117" xfId="22622"/>
    <cellStyle name="Вычисление 118" xfId="22623"/>
    <cellStyle name="Вычисление 119" xfId="22624"/>
    <cellStyle name="Вычисление 12" xfId="22625"/>
    <cellStyle name="Вычисление 120" xfId="22626"/>
    <cellStyle name="Вычисление 121" xfId="22627"/>
    <cellStyle name="Вычисление 122" xfId="22628"/>
    <cellStyle name="Вычисление 123" xfId="22629"/>
    <cellStyle name="Вычисление 124" xfId="22630"/>
    <cellStyle name="Вычисление 125" xfId="22631"/>
    <cellStyle name="Вычисление 126" xfId="22632"/>
    <cellStyle name="Вычисление 127" xfId="22633"/>
    <cellStyle name="Вычисление 128" xfId="22634"/>
    <cellStyle name="Вычисление 129" xfId="22635"/>
    <cellStyle name="Вычисление 13" xfId="22636"/>
    <cellStyle name="Вычисление 130" xfId="22637"/>
    <cellStyle name="Вычисление 131" xfId="22638"/>
    <cellStyle name="Вычисление 132" xfId="22639"/>
    <cellStyle name="Вычисление 133" xfId="22640"/>
    <cellStyle name="Вычисление 14" xfId="22641"/>
    <cellStyle name="Вычисление 15" xfId="22642"/>
    <cellStyle name="Вычисление 16" xfId="22643"/>
    <cellStyle name="Вычисление 17" xfId="22644"/>
    <cellStyle name="Вычисление 18" xfId="22645"/>
    <cellStyle name="Вычисление 19" xfId="22646"/>
    <cellStyle name="Вычисление 2" xfId="22647"/>
    <cellStyle name="Вычисление 2 2" xfId="22648"/>
    <cellStyle name="Вычисление 2 3" xfId="22649"/>
    <cellStyle name="Вычисление 2 4" xfId="22650"/>
    <cellStyle name="Вычисление 2 5" xfId="22651"/>
    <cellStyle name="Вычисление 20" xfId="22652"/>
    <cellStyle name="Вычисление 21" xfId="22653"/>
    <cellStyle name="Вычисление 22" xfId="22654"/>
    <cellStyle name="Вычисление 23" xfId="22655"/>
    <cellStyle name="Вычисление 24" xfId="22656"/>
    <cellStyle name="Вычисление 25" xfId="22657"/>
    <cellStyle name="Вычисление 26" xfId="22658"/>
    <cellStyle name="Вычисление 27" xfId="22659"/>
    <cellStyle name="Вычисление 28" xfId="22660"/>
    <cellStyle name="Вычисление 29" xfId="22661"/>
    <cellStyle name="Вычисление 3" xfId="22662"/>
    <cellStyle name="Вычисление 3 2" xfId="22663"/>
    <cellStyle name="Вычисление 3 3" xfId="22664"/>
    <cellStyle name="Вычисление 3 4" xfId="22665"/>
    <cellStyle name="Вычисление 3 5" xfId="22666"/>
    <cellStyle name="Вычисление 30" xfId="22667"/>
    <cellStyle name="Вычисление 31" xfId="22668"/>
    <cellStyle name="Вычисление 32" xfId="22669"/>
    <cellStyle name="Вычисление 33" xfId="22670"/>
    <cellStyle name="Вычисление 34" xfId="22671"/>
    <cellStyle name="Вычисление 35" xfId="22672"/>
    <cellStyle name="Вычисление 36" xfId="22673"/>
    <cellStyle name="Вычисление 37" xfId="22674"/>
    <cellStyle name="Вычисление 38" xfId="22675"/>
    <cellStyle name="Вычисление 39" xfId="22676"/>
    <cellStyle name="Вычисление 4" xfId="22677"/>
    <cellStyle name="Вычисление 4 2" xfId="22678"/>
    <cellStyle name="Вычисление 4 3" xfId="22679"/>
    <cellStyle name="Вычисление 4 4" xfId="22680"/>
    <cellStyle name="Вычисление 4 5" xfId="22681"/>
    <cellStyle name="Вычисление 40" xfId="22682"/>
    <cellStyle name="Вычисление 41" xfId="22683"/>
    <cellStyle name="Вычисление 42" xfId="22684"/>
    <cellStyle name="Вычисление 43" xfId="22685"/>
    <cellStyle name="Вычисление 44" xfId="22686"/>
    <cellStyle name="Вычисление 45" xfId="22687"/>
    <cellStyle name="Вычисление 46" xfId="22688"/>
    <cellStyle name="Вычисление 47" xfId="22689"/>
    <cellStyle name="Вычисление 48" xfId="22690"/>
    <cellStyle name="Вычисление 49" xfId="22691"/>
    <cellStyle name="Вычисление 5" xfId="22692"/>
    <cellStyle name="Вычисление 5 2" xfId="22693"/>
    <cellStyle name="Вычисление 5 3" xfId="22694"/>
    <cellStyle name="Вычисление 5 4" xfId="22695"/>
    <cellStyle name="Вычисление 5 5" xfId="22696"/>
    <cellStyle name="Вычисление 50" xfId="22697"/>
    <cellStyle name="Вычисление 51" xfId="22698"/>
    <cellStyle name="Вычисление 52" xfId="22699"/>
    <cellStyle name="Вычисление 53" xfId="22700"/>
    <cellStyle name="Вычисление 54" xfId="22701"/>
    <cellStyle name="Вычисление 55" xfId="22702"/>
    <cellStyle name="Вычисление 56" xfId="22703"/>
    <cellStyle name="Вычисление 57" xfId="22704"/>
    <cellStyle name="Вычисление 58" xfId="22705"/>
    <cellStyle name="Вычисление 59" xfId="22706"/>
    <cellStyle name="Вычисление 6" xfId="22707"/>
    <cellStyle name="Вычисление 6 2" xfId="22708"/>
    <cellStyle name="Вычисление 6 3" xfId="22709"/>
    <cellStyle name="Вычисление 6 4" xfId="22710"/>
    <cellStyle name="Вычисление 6 5" xfId="22711"/>
    <cellStyle name="Вычисление 60" xfId="22712"/>
    <cellStyle name="Вычисление 61" xfId="22713"/>
    <cellStyle name="Вычисление 62" xfId="22714"/>
    <cellStyle name="Вычисление 63" xfId="22715"/>
    <cellStyle name="Вычисление 64" xfId="22716"/>
    <cellStyle name="Вычисление 65" xfId="22717"/>
    <cellStyle name="Вычисление 66" xfId="22718"/>
    <cellStyle name="Вычисление 67" xfId="22719"/>
    <cellStyle name="Вычисление 68" xfId="22720"/>
    <cellStyle name="Вычисление 69" xfId="22721"/>
    <cellStyle name="Вычисление 7" xfId="22722"/>
    <cellStyle name="Вычисление 7 2" xfId="22723"/>
    <cellStyle name="Вычисление 7 3" xfId="22724"/>
    <cellStyle name="Вычисление 7 4" xfId="22725"/>
    <cellStyle name="Вычисление 7 5" xfId="22726"/>
    <cellStyle name="Вычисление 70" xfId="22727"/>
    <cellStyle name="Вычисление 71" xfId="22728"/>
    <cellStyle name="Вычисление 72" xfId="22729"/>
    <cellStyle name="Вычисление 73" xfId="22730"/>
    <cellStyle name="Вычисление 74" xfId="22731"/>
    <cellStyle name="Вычисление 75" xfId="22732"/>
    <cellStyle name="Вычисление 76" xfId="22733"/>
    <cellStyle name="Вычисление 77" xfId="22734"/>
    <cellStyle name="Вычисление 78" xfId="22735"/>
    <cellStyle name="Вычисление 79" xfId="22736"/>
    <cellStyle name="Вычисление 8" xfId="22737"/>
    <cellStyle name="Вычисление 8 2" xfId="22738"/>
    <cellStyle name="Вычисление 8 3" xfId="22739"/>
    <cellStyle name="Вычисление 8 4" xfId="22740"/>
    <cellStyle name="Вычисление 8 5" xfId="22741"/>
    <cellStyle name="Вычисление 80" xfId="22742"/>
    <cellStyle name="Вычисление 81" xfId="22743"/>
    <cellStyle name="Вычисление 82" xfId="22744"/>
    <cellStyle name="Вычисление 83" xfId="22745"/>
    <cellStyle name="Вычисление 84" xfId="22746"/>
    <cellStyle name="Вычисление 85" xfId="22747"/>
    <cellStyle name="Вычисление 86" xfId="22748"/>
    <cellStyle name="Вычисление 87" xfId="22749"/>
    <cellStyle name="Вычисление 88" xfId="22750"/>
    <cellStyle name="Вычисление 89" xfId="22751"/>
    <cellStyle name="Вычисление 9" xfId="22752"/>
    <cellStyle name="Вычисление 9 2" xfId="22753"/>
    <cellStyle name="Вычисление 9 3" xfId="22754"/>
    <cellStyle name="Вычисление 9 4" xfId="22755"/>
    <cellStyle name="Вычисление 9 5" xfId="22756"/>
    <cellStyle name="Вычисление 90" xfId="22757"/>
    <cellStyle name="Вычисление 91" xfId="22758"/>
    <cellStyle name="Вычисление 92" xfId="22759"/>
    <cellStyle name="Вычисление 93" xfId="22760"/>
    <cellStyle name="Вычисление 94" xfId="22761"/>
    <cellStyle name="Вычисление 95" xfId="22762"/>
    <cellStyle name="Вычисление 96" xfId="22763"/>
    <cellStyle name="Вычисление 97" xfId="22764"/>
    <cellStyle name="Вычисление 98" xfId="22765"/>
    <cellStyle name="Вычисление 99" xfId="22766"/>
    <cellStyle name="Заголовок 1" xfId="22767" builtinId="16" customBuiltin="1"/>
    <cellStyle name="Заголовок 1 10" xfId="22768"/>
    <cellStyle name="Заголовок 1 100" xfId="22769"/>
    <cellStyle name="Заголовок 1 101" xfId="22770"/>
    <cellStyle name="Заголовок 1 102" xfId="22771"/>
    <cellStyle name="Заголовок 1 103" xfId="22772"/>
    <cellStyle name="Заголовок 1 104" xfId="22773"/>
    <cellStyle name="Заголовок 1 105" xfId="22774"/>
    <cellStyle name="Заголовок 1 106" xfId="22775"/>
    <cellStyle name="Заголовок 1 107" xfId="22776"/>
    <cellStyle name="Заголовок 1 108" xfId="22777"/>
    <cellStyle name="Заголовок 1 109" xfId="22778"/>
    <cellStyle name="Заголовок 1 11" xfId="22779"/>
    <cellStyle name="Заголовок 1 110" xfId="22780"/>
    <cellStyle name="Заголовок 1 111" xfId="22781"/>
    <cellStyle name="Заголовок 1 112" xfId="22782"/>
    <cellStyle name="Заголовок 1 113" xfId="22783"/>
    <cellStyle name="Заголовок 1 12" xfId="22784"/>
    <cellStyle name="Заголовок 1 13" xfId="22785"/>
    <cellStyle name="Заголовок 1 14" xfId="22786"/>
    <cellStyle name="Заголовок 1 15" xfId="22787"/>
    <cellStyle name="Заголовок 1 16" xfId="22788"/>
    <cellStyle name="Заголовок 1 17" xfId="22789"/>
    <cellStyle name="Заголовок 1 18" xfId="22790"/>
    <cellStyle name="Заголовок 1 19" xfId="22791"/>
    <cellStyle name="Заголовок 1 2" xfId="22792"/>
    <cellStyle name="Заголовок 1 2 2" xfId="22793"/>
    <cellStyle name="Заголовок 1 2 3" xfId="22794"/>
    <cellStyle name="Заголовок 1 2 4" xfId="22795"/>
    <cellStyle name="Заголовок 1 2 5" xfId="22796"/>
    <cellStyle name="Заголовок 1 20" xfId="22797"/>
    <cellStyle name="Заголовок 1 21" xfId="22798"/>
    <cellStyle name="Заголовок 1 22" xfId="22799"/>
    <cellStyle name="Заголовок 1 23" xfId="22800"/>
    <cellStyle name="Заголовок 1 24" xfId="22801"/>
    <cellStyle name="Заголовок 1 25" xfId="22802"/>
    <cellStyle name="Заголовок 1 26" xfId="22803"/>
    <cellStyle name="Заголовок 1 27" xfId="22804"/>
    <cellStyle name="Заголовок 1 28" xfId="22805"/>
    <cellStyle name="Заголовок 1 29" xfId="22806"/>
    <cellStyle name="Заголовок 1 3" xfId="22807"/>
    <cellStyle name="Заголовок 1 3 2" xfId="22808"/>
    <cellStyle name="Заголовок 1 3 3" xfId="22809"/>
    <cellStyle name="Заголовок 1 3 4" xfId="22810"/>
    <cellStyle name="Заголовок 1 3 5" xfId="22811"/>
    <cellStyle name="Заголовок 1 30" xfId="22812"/>
    <cellStyle name="Заголовок 1 31" xfId="22813"/>
    <cellStyle name="Заголовок 1 32" xfId="22814"/>
    <cellStyle name="Заголовок 1 33" xfId="22815"/>
    <cellStyle name="Заголовок 1 34" xfId="22816"/>
    <cellStyle name="Заголовок 1 35" xfId="22817"/>
    <cellStyle name="Заголовок 1 36" xfId="22818"/>
    <cellStyle name="Заголовок 1 37" xfId="22819"/>
    <cellStyle name="Заголовок 1 38" xfId="22820"/>
    <cellStyle name="Заголовок 1 39" xfId="22821"/>
    <cellStyle name="Заголовок 1 4" xfId="22822"/>
    <cellStyle name="Заголовок 1 4 2" xfId="22823"/>
    <cellStyle name="Заголовок 1 4 3" xfId="22824"/>
    <cellStyle name="Заголовок 1 4 4" xfId="22825"/>
    <cellStyle name="Заголовок 1 4 5" xfId="22826"/>
    <cellStyle name="Заголовок 1 40" xfId="22827"/>
    <cellStyle name="Заголовок 1 41" xfId="22828"/>
    <cellStyle name="Заголовок 1 42" xfId="22829"/>
    <cellStyle name="Заголовок 1 43" xfId="22830"/>
    <cellStyle name="Заголовок 1 44" xfId="22831"/>
    <cellStyle name="Заголовок 1 45" xfId="22832"/>
    <cellStyle name="Заголовок 1 46" xfId="22833"/>
    <cellStyle name="Заголовок 1 47" xfId="22834"/>
    <cellStyle name="Заголовок 1 48" xfId="22835"/>
    <cellStyle name="Заголовок 1 49" xfId="22836"/>
    <cellStyle name="Заголовок 1 5" xfId="22837"/>
    <cellStyle name="Заголовок 1 5 2" xfId="22838"/>
    <cellStyle name="Заголовок 1 5 3" xfId="22839"/>
    <cellStyle name="Заголовок 1 5 4" xfId="22840"/>
    <cellStyle name="Заголовок 1 5 5" xfId="22841"/>
    <cellStyle name="Заголовок 1 50" xfId="22842"/>
    <cellStyle name="Заголовок 1 51" xfId="22843"/>
    <cellStyle name="Заголовок 1 52" xfId="22844"/>
    <cellStyle name="Заголовок 1 53" xfId="22845"/>
    <cellStyle name="Заголовок 1 54" xfId="22846"/>
    <cellStyle name="Заголовок 1 55" xfId="22847"/>
    <cellStyle name="Заголовок 1 56" xfId="22848"/>
    <cellStyle name="Заголовок 1 57" xfId="22849"/>
    <cellStyle name="Заголовок 1 58" xfId="22850"/>
    <cellStyle name="Заголовок 1 59" xfId="22851"/>
    <cellStyle name="Заголовок 1 6" xfId="22852"/>
    <cellStyle name="Заголовок 1 6 2" xfId="22853"/>
    <cellStyle name="Заголовок 1 6 3" xfId="22854"/>
    <cellStyle name="Заголовок 1 6 4" xfId="22855"/>
    <cellStyle name="Заголовок 1 6 5" xfId="22856"/>
    <cellStyle name="Заголовок 1 60" xfId="22857"/>
    <cellStyle name="Заголовок 1 61" xfId="22858"/>
    <cellStyle name="Заголовок 1 62" xfId="22859"/>
    <cellStyle name="Заголовок 1 63" xfId="22860"/>
    <cellStyle name="Заголовок 1 64" xfId="22861"/>
    <cellStyle name="Заголовок 1 65" xfId="22862"/>
    <cellStyle name="Заголовок 1 66" xfId="22863"/>
    <cellStyle name="Заголовок 1 67" xfId="22864"/>
    <cellStyle name="Заголовок 1 68" xfId="22865"/>
    <cellStyle name="Заголовок 1 69" xfId="22866"/>
    <cellStyle name="Заголовок 1 7" xfId="22867"/>
    <cellStyle name="Заголовок 1 7 2" xfId="22868"/>
    <cellStyle name="Заголовок 1 7 3" xfId="22869"/>
    <cellStyle name="Заголовок 1 7 4" xfId="22870"/>
    <cellStyle name="Заголовок 1 7 5" xfId="22871"/>
    <cellStyle name="Заголовок 1 70" xfId="22872"/>
    <cellStyle name="Заголовок 1 71" xfId="22873"/>
    <cellStyle name="Заголовок 1 72" xfId="22874"/>
    <cellStyle name="Заголовок 1 73" xfId="22875"/>
    <cellStyle name="Заголовок 1 74" xfId="22876"/>
    <cellStyle name="Заголовок 1 75" xfId="22877"/>
    <cellStyle name="Заголовок 1 76" xfId="22878"/>
    <cellStyle name="Заголовок 1 77" xfId="22879"/>
    <cellStyle name="Заголовок 1 78" xfId="22880"/>
    <cellStyle name="Заголовок 1 79" xfId="22881"/>
    <cellStyle name="Заголовок 1 8" xfId="22882"/>
    <cellStyle name="Заголовок 1 8 2" xfId="22883"/>
    <cellStyle name="Заголовок 1 8 3" xfId="22884"/>
    <cellStyle name="Заголовок 1 8 4" xfId="22885"/>
    <cellStyle name="Заголовок 1 8 5" xfId="22886"/>
    <cellStyle name="Заголовок 1 80" xfId="22887"/>
    <cellStyle name="Заголовок 1 81" xfId="22888"/>
    <cellStyle name="Заголовок 1 82" xfId="22889"/>
    <cellStyle name="Заголовок 1 83" xfId="22890"/>
    <cellStyle name="Заголовок 1 84" xfId="22891"/>
    <cellStyle name="Заголовок 1 85" xfId="22892"/>
    <cellStyle name="Заголовок 1 86" xfId="22893"/>
    <cellStyle name="Заголовок 1 87" xfId="22894"/>
    <cellStyle name="Заголовок 1 88" xfId="22895"/>
    <cellStyle name="Заголовок 1 89" xfId="22896"/>
    <cellStyle name="Заголовок 1 9" xfId="22897"/>
    <cellStyle name="Заголовок 1 9 2" xfId="22898"/>
    <cellStyle name="Заголовок 1 9 3" xfId="22899"/>
    <cellStyle name="Заголовок 1 9 4" xfId="22900"/>
    <cellStyle name="Заголовок 1 9 5" xfId="22901"/>
    <cellStyle name="Заголовок 1 90" xfId="22902"/>
    <cellStyle name="Заголовок 1 91" xfId="22903"/>
    <cellStyle name="Заголовок 1 92" xfId="22904"/>
    <cellStyle name="Заголовок 1 93" xfId="22905"/>
    <cellStyle name="Заголовок 1 94" xfId="22906"/>
    <cellStyle name="Заголовок 1 95" xfId="22907"/>
    <cellStyle name="Заголовок 1 96" xfId="22908"/>
    <cellStyle name="Заголовок 1 97" xfId="22909"/>
    <cellStyle name="Заголовок 1 98" xfId="22910"/>
    <cellStyle name="Заголовок 1 99" xfId="22911"/>
    <cellStyle name="Заголовок 2" xfId="22912" builtinId="17" customBuiltin="1"/>
    <cellStyle name="Заголовок 2 10" xfId="22913"/>
    <cellStyle name="Заголовок 2 100" xfId="22914"/>
    <cellStyle name="Заголовок 2 101" xfId="22915"/>
    <cellStyle name="Заголовок 2 102" xfId="22916"/>
    <cellStyle name="Заголовок 2 103" xfId="22917"/>
    <cellStyle name="Заголовок 2 104" xfId="22918"/>
    <cellStyle name="Заголовок 2 105" xfId="22919"/>
    <cellStyle name="Заголовок 2 106" xfId="22920"/>
    <cellStyle name="Заголовок 2 107" xfId="22921"/>
    <cellStyle name="Заголовок 2 108" xfId="22922"/>
    <cellStyle name="Заголовок 2 109" xfId="22923"/>
    <cellStyle name="Заголовок 2 11" xfId="22924"/>
    <cellStyle name="Заголовок 2 110" xfId="22925"/>
    <cellStyle name="Заголовок 2 111" xfId="22926"/>
    <cellStyle name="Заголовок 2 112" xfId="22927"/>
    <cellStyle name="Заголовок 2 113" xfId="22928"/>
    <cellStyle name="Заголовок 2 12" xfId="22929"/>
    <cellStyle name="Заголовок 2 13" xfId="22930"/>
    <cellStyle name="Заголовок 2 14" xfId="22931"/>
    <cellStyle name="Заголовок 2 15" xfId="22932"/>
    <cellStyle name="Заголовок 2 16" xfId="22933"/>
    <cellStyle name="Заголовок 2 17" xfId="22934"/>
    <cellStyle name="Заголовок 2 18" xfId="22935"/>
    <cellStyle name="Заголовок 2 19" xfId="22936"/>
    <cellStyle name="Заголовок 2 2" xfId="22937"/>
    <cellStyle name="Заголовок 2 2 2" xfId="22938"/>
    <cellStyle name="Заголовок 2 2 3" xfId="22939"/>
    <cellStyle name="Заголовок 2 2 4" xfId="22940"/>
    <cellStyle name="Заголовок 2 2 5" xfId="22941"/>
    <cellStyle name="Заголовок 2 20" xfId="22942"/>
    <cellStyle name="Заголовок 2 21" xfId="22943"/>
    <cellStyle name="Заголовок 2 22" xfId="22944"/>
    <cellStyle name="Заголовок 2 23" xfId="22945"/>
    <cellStyle name="Заголовок 2 24" xfId="22946"/>
    <cellStyle name="Заголовок 2 25" xfId="22947"/>
    <cellStyle name="Заголовок 2 26" xfId="22948"/>
    <cellStyle name="Заголовок 2 27" xfId="22949"/>
    <cellStyle name="Заголовок 2 28" xfId="22950"/>
    <cellStyle name="Заголовок 2 29" xfId="22951"/>
    <cellStyle name="Заголовок 2 3" xfId="22952"/>
    <cellStyle name="Заголовок 2 3 2" xfId="22953"/>
    <cellStyle name="Заголовок 2 3 3" xfId="22954"/>
    <cellStyle name="Заголовок 2 3 4" xfId="22955"/>
    <cellStyle name="Заголовок 2 3 5" xfId="22956"/>
    <cellStyle name="Заголовок 2 30" xfId="22957"/>
    <cellStyle name="Заголовок 2 31" xfId="22958"/>
    <cellStyle name="Заголовок 2 32" xfId="22959"/>
    <cellStyle name="Заголовок 2 33" xfId="22960"/>
    <cellStyle name="Заголовок 2 34" xfId="22961"/>
    <cellStyle name="Заголовок 2 35" xfId="22962"/>
    <cellStyle name="Заголовок 2 36" xfId="22963"/>
    <cellStyle name="Заголовок 2 37" xfId="22964"/>
    <cellStyle name="Заголовок 2 38" xfId="22965"/>
    <cellStyle name="Заголовок 2 39" xfId="22966"/>
    <cellStyle name="Заголовок 2 4" xfId="22967"/>
    <cellStyle name="Заголовок 2 4 2" xfId="22968"/>
    <cellStyle name="Заголовок 2 4 3" xfId="22969"/>
    <cellStyle name="Заголовок 2 4 4" xfId="22970"/>
    <cellStyle name="Заголовок 2 4 5" xfId="22971"/>
    <cellStyle name="Заголовок 2 40" xfId="22972"/>
    <cellStyle name="Заголовок 2 41" xfId="22973"/>
    <cellStyle name="Заголовок 2 42" xfId="22974"/>
    <cellStyle name="Заголовок 2 43" xfId="22975"/>
    <cellStyle name="Заголовок 2 44" xfId="22976"/>
    <cellStyle name="Заголовок 2 45" xfId="22977"/>
    <cellStyle name="Заголовок 2 46" xfId="22978"/>
    <cellStyle name="Заголовок 2 47" xfId="22979"/>
    <cellStyle name="Заголовок 2 48" xfId="22980"/>
    <cellStyle name="Заголовок 2 49" xfId="22981"/>
    <cellStyle name="Заголовок 2 5" xfId="22982"/>
    <cellStyle name="Заголовок 2 5 2" xfId="22983"/>
    <cellStyle name="Заголовок 2 5 3" xfId="22984"/>
    <cellStyle name="Заголовок 2 5 4" xfId="22985"/>
    <cellStyle name="Заголовок 2 5 5" xfId="22986"/>
    <cellStyle name="Заголовок 2 50" xfId="22987"/>
    <cellStyle name="Заголовок 2 51" xfId="22988"/>
    <cellStyle name="Заголовок 2 52" xfId="22989"/>
    <cellStyle name="Заголовок 2 53" xfId="22990"/>
    <cellStyle name="Заголовок 2 54" xfId="22991"/>
    <cellStyle name="Заголовок 2 55" xfId="22992"/>
    <cellStyle name="Заголовок 2 56" xfId="22993"/>
    <cellStyle name="Заголовок 2 57" xfId="22994"/>
    <cellStyle name="Заголовок 2 58" xfId="22995"/>
    <cellStyle name="Заголовок 2 59" xfId="22996"/>
    <cellStyle name="Заголовок 2 6" xfId="22997"/>
    <cellStyle name="Заголовок 2 6 2" xfId="22998"/>
    <cellStyle name="Заголовок 2 6 3" xfId="22999"/>
    <cellStyle name="Заголовок 2 6 4" xfId="23000"/>
    <cellStyle name="Заголовок 2 6 5" xfId="23001"/>
    <cellStyle name="Заголовок 2 60" xfId="23002"/>
    <cellStyle name="Заголовок 2 61" xfId="23003"/>
    <cellStyle name="Заголовок 2 62" xfId="23004"/>
    <cellStyle name="Заголовок 2 63" xfId="23005"/>
    <cellStyle name="Заголовок 2 64" xfId="23006"/>
    <cellStyle name="Заголовок 2 65" xfId="23007"/>
    <cellStyle name="Заголовок 2 66" xfId="23008"/>
    <cellStyle name="Заголовок 2 67" xfId="23009"/>
    <cellStyle name="Заголовок 2 68" xfId="23010"/>
    <cellStyle name="Заголовок 2 69" xfId="23011"/>
    <cellStyle name="Заголовок 2 7" xfId="23012"/>
    <cellStyle name="Заголовок 2 7 2" xfId="23013"/>
    <cellStyle name="Заголовок 2 7 3" xfId="23014"/>
    <cellStyle name="Заголовок 2 7 4" xfId="23015"/>
    <cellStyle name="Заголовок 2 7 5" xfId="23016"/>
    <cellStyle name="Заголовок 2 70" xfId="23017"/>
    <cellStyle name="Заголовок 2 71" xfId="23018"/>
    <cellStyle name="Заголовок 2 72" xfId="23019"/>
    <cellStyle name="Заголовок 2 73" xfId="23020"/>
    <cellStyle name="Заголовок 2 74" xfId="23021"/>
    <cellStyle name="Заголовок 2 75" xfId="23022"/>
    <cellStyle name="Заголовок 2 76" xfId="23023"/>
    <cellStyle name="Заголовок 2 77" xfId="23024"/>
    <cellStyle name="Заголовок 2 78" xfId="23025"/>
    <cellStyle name="Заголовок 2 79" xfId="23026"/>
    <cellStyle name="Заголовок 2 8" xfId="23027"/>
    <cellStyle name="Заголовок 2 8 2" xfId="23028"/>
    <cellStyle name="Заголовок 2 8 3" xfId="23029"/>
    <cellStyle name="Заголовок 2 8 4" xfId="23030"/>
    <cellStyle name="Заголовок 2 8 5" xfId="23031"/>
    <cellStyle name="Заголовок 2 80" xfId="23032"/>
    <cellStyle name="Заголовок 2 81" xfId="23033"/>
    <cellStyle name="Заголовок 2 82" xfId="23034"/>
    <cellStyle name="Заголовок 2 83" xfId="23035"/>
    <cellStyle name="Заголовок 2 84" xfId="23036"/>
    <cellStyle name="Заголовок 2 85" xfId="23037"/>
    <cellStyle name="Заголовок 2 86" xfId="23038"/>
    <cellStyle name="Заголовок 2 87" xfId="23039"/>
    <cellStyle name="Заголовок 2 88" xfId="23040"/>
    <cellStyle name="Заголовок 2 89" xfId="23041"/>
    <cellStyle name="Заголовок 2 9" xfId="23042"/>
    <cellStyle name="Заголовок 2 9 2" xfId="23043"/>
    <cellStyle name="Заголовок 2 9 3" xfId="23044"/>
    <cellStyle name="Заголовок 2 9 4" xfId="23045"/>
    <cellStyle name="Заголовок 2 9 5" xfId="23046"/>
    <cellStyle name="Заголовок 2 90" xfId="23047"/>
    <cellStyle name="Заголовок 2 91" xfId="23048"/>
    <cellStyle name="Заголовок 2 92" xfId="23049"/>
    <cellStyle name="Заголовок 2 93" xfId="23050"/>
    <cellStyle name="Заголовок 2 94" xfId="23051"/>
    <cellStyle name="Заголовок 2 95" xfId="23052"/>
    <cellStyle name="Заголовок 2 96" xfId="23053"/>
    <cellStyle name="Заголовок 2 97" xfId="23054"/>
    <cellStyle name="Заголовок 2 98" xfId="23055"/>
    <cellStyle name="Заголовок 2 99" xfId="23056"/>
    <cellStyle name="Заголовок 3" xfId="23057" builtinId="18" customBuiltin="1"/>
    <cellStyle name="Заголовок 3 10" xfId="23058"/>
    <cellStyle name="Заголовок 3 100" xfId="23059"/>
    <cellStyle name="Заголовок 3 101" xfId="23060"/>
    <cellStyle name="Заголовок 3 102" xfId="23061"/>
    <cellStyle name="Заголовок 3 103" xfId="23062"/>
    <cellStyle name="Заголовок 3 104" xfId="23063"/>
    <cellStyle name="Заголовок 3 105" xfId="23064"/>
    <cellStyle name="Заголовок 3 106" xfId="23065"/>
    <cellStyle name="Заголовок 3 107" xfId="23066"/>
    <cellStyle name="Заголовок 3 108" xfId="23067"/>
    <cellStyle name="Заголовок 3 109" xfId="23068"/>
    <cellStyle name="Заголовок 3 11" xfId="23069"/>
    <cellStyle name="Заголовок 3 110" xfId="23070"/>
    <cellStyle name="Заголовок 3 111" xfId="23071"/>
    <cellStyle name="Заголовок 3 112" xfId="23072"/>
    <cellStyle name="Заголовок 3 113" xfId="23073"/>
    <cellStyle name="Заголовок 3 12" xfId="23074"/>
    <cellStyle name="Заголовок 3 13" xfId="23075"/>
    <cellStyle name="Заголовок 3 14" xfId="23076"/>
    <cellStyle name="Заголовок 3 15" xfId="23077"/>
    <cellStyle name="Заголовок 3 16" xfId="23078"/>
    <cellStyle name="Заголовок 3 17" xfId="23079"/>
    <cellStyle name="Заголовок 3 18" xfId="23080"/>
    <cellStyle name="Заголовок 3 19" xfId="23081"/>
    <cellStyle name="Заголовок 3 2" xfId="23082"/>
    <cellStyle name="Заголовок 3 2 2" xfId="23083"/>
    <cellStyle name="Заголовок 3 2 3" xfId="23084"/>
    <cellStyle name="Заголовок 3 2 4" xfId="23085"/>
    <cellStyle name="Заголовок 3 2 5" xfId="23086"/>
    <cellStyle name="Заголовок 3 20" xfId="23087"/>
    <cellStyle name="Заголовок 3 21" xfId="23088"/>
    <cellStyle name="Заголовок 3 22" xfId="23089"/>
    <cellStyle name="Заголовок 3 23" xfId="23090"/>
    <cellStyle name="Заголовок 3 24" xfId="23091"/>
    <cellStyle name="Заголовок 3 25" xfId="23092"/>
    <cellStyle name="Заголовок 3 26" xfId="23093"/>
    <cellStyle name="Заголовок 3 27" xfId="23094"/>
    <cellStyle name="Заголовок 3 28" xfId="23095"/>
    <cellStyle name="Заголовок 3 29" xfId="23096"/>
    <cellStyle name="Заголовок 3 3" xfId="23097"/>
    <cellStyle name="Заголовок 3 3 2" xfId="23098"/>
    <cellStyle name="Заголовок 3 3 3" xfId="23099"/>
    <cellStyle name="Заголовок 3 3 4" xfId="23100"/>
    <cellStyle name="Заголовок 3 3 5" xfId="23101"/>
    <cellStyle name="Заголовок 3 30" xfId="23102"/>
    <cellStyle name="Заголовок 3 31" xfId="23103"/>
    <cellStyle name="Заголовок 3 32" xfId="23104"/>
    <cellStyle name="Заголовок 3 33" xfId="23105"/>
    <cellStyle name="Заголовок 3 34" xfId="23106"/>
    <cellStyle name="Заголовок 3 35" xfId="23107"/>
    <cellStyle name="Заголовок 3 36" xfId="23108"/>
    <cellStyle name="Заголовок 3 37" xfId="23109"/>
    <cellStyle name="Заголовок 3 38" xfId="23110"/>
    <cellStyle name="Заголовок 3 39" xfId="23111"/>
    <cellStyle name="Заголовок 3 4" xfId="23112"/>
    <cellStyle name="Заголовок 3 4 2" xfId="23113"/>
    <cellStyle name="Заголовок 3 4 3" xfId="23114"/>
    <cellStyle name="Заголовок 3 4 4" xfId="23115"/>
    <cellStyle name="Заголовок 3 4 5" xfId="23116"/>
    <cellStyle name="Заголовок 3 40" xfId="23117"/>
    <cellStyle name="Заголовок 3 41" xfId="23118"/>
    <cellStyle name="Заголовок 3 42" xfId="23119"/>
    <cellStyle name="Заголовок 3 43" xfId="23120"/>
    <cellStyle name="Заголовок 3 44" xfId="23121"/>
    <cellStyle name="Заголовок 3 45" xfId="23122"/>
    <cellStyle name="Заголовок 3 46" xfId="23123"/>
    <cellStyle name="Заголовок 3 47" xfId="23124"/>
    <cellStyle name="Заголовок 3 48" xfId="23125"/>
    <cellStyle name="Заголовок 3 49" xfId="23126"/>
    <cellStyle name="Заголовок 3 5" xfId="23127"/>
    <cellStyle name="Заголовок 3 5 2" xfId="23128"/>
    <cellStyle name="Заголовок 3 5 3" xfId="23129"/>
    <cellStyle name="Заголовок 3 5 4" xfId="23130"/>
    <cellStyle name="Заголовок 3 5 5" xfId="23131"/>
    <cellStyle name="Заголовок 3 50" xfId="23132"/>
    <cellStyle name="Заголовок 3 51" xfId="23133"/>
    <cellStyle name="Заголовок 3 52" xfId="23134"/>
    <cellStyle name="Заголовок 3 53" xfId="23135"/>
    <cellStyle name="Заголовок 3 54" xfId="23136"/>
    <cellStyle name="Заголовок 3 55" xfId="23137"/>
    <cellStyle name="Заголовок 3 56" xfId="23138"/>
    <cellStyle name="Заголовок 3 57" xfId="23139"/>
    <cellStyle name="Заголовок 3 58" xfId="23140"/>
    <cellStyle name="Заголовок 3 59" xfId="23141"/>
    <cellStyle name="Заголовок 3 6" xfId="23142"/>
    <cellStyle name="Заголовок 3 6 2" xfId="23143"/>
    <cellStyle name="Заголовок 3 6 3" xfId="23144"/>
    <cellStyle name="Заголовок 3 6 4" xfId="23145"/>
    <cellStyle name="Заголовок 3 6 5" xfId="23146"/>
    <cellStyle name="Заголовок 3 60" xfId="23147"/>
    <cellStyle name="Заголовок 3 61" xfId="23148"/>
    <cellStyle name="Заголовок 3 62" xfId="23149"/>
    <cellStyle name="Заголовок 3 63" xfId="23150"/>
    <cellStyle name="Заголовок 3 64" xfId="23151"/>
    <cellStyle name="Заголовок 3 65" xfId="23152"/>
    <cellStyle name="Заголовок 3 66" xfId="23153"/>
    <cellStyle name="Заголовок 3 67" xfId="23154"/>
    <cellStyle name="Заголовок 3 68" xfId="23155"/>
    <cellStyle name="Заголовок 3 69" xfId="23156"/>
    <cellStyle name="Заголовок 3 7" xfId="23157"/>
    <cellStyle name="Заголовок 3 7 2" xfId="23158"/>
    <cellStyle name="Заголовок 3 7 3" xfId="23159"/>
    <cellStyle name="Заголовок 3 7 4" xfId="23160"/>
    <cellStyle name="Заголовок 3 7 5" xfId="23161"/>
    <cellStyle name="Заголовок 3 70" xfId="23162"/>
    <cellStyle name="Заголовок 3 71" xfId="23163"/>
    <cellStyle name="Заголовок 3 72" xfId="23164"/>
    <cellStyle name="Заголовок 3 73" xfId="23165"/>
    <cellStyle name="Заголовок 3 74" xfId="23166"/>
    <cellStyle name="Заголовок 3 75" xfId="23167"/>
    <cellStyle name="Заголовок 3 76" xfId="23168"/>
    <cellStyle name="Заголовок 3 77" xfId="23169"/>
    <cellStyle name="Заголовок 3 78" xfId="23170"/>
    <cellStyle name="Заголовок 3 79" xfId="23171"/>
    <cellStyle name="Заголовок 3 8" xfId="23172"/>
    <cellStyle name="Заголовок 3 8 2" xfId="23173"/>
    <cellStyle name="Заголовок 3 8 3" xfId="23174"/>
    <cellStyle name="Заголовок 3 8 4" xfId="23175"/>
    <cellStyle name="Заголовок 3 8 5" xfId="23176"/>
    <cellStyle name="Заголовок 3 80" xfId="23177"/>
    <cellStyle name="Заголовок 3 81" xfId="23178"/>
    <cellStyle name="Заголовок 3 82" xfId="23179"/>
    <cellStyle name="Заголовок 3 83" xfId="23180"/>
    <cellStyle name="Заголовок 3 84" xfId="23181"/>
    <cellStyle name="Заголовок 3 85" xfId="23182"/>
    <cellStyle name="Заголовок 3 86" xfId="23183"/>
    <cellStyle name="Заголовок 3 87" xfId="23184"/>
    <cellStyle name="Заголовок 3 88" xfId="23185"/>
    <cellStyle name="Заголовок 3 89" xfId="23186"/>
    <cellStyle name="Заголовок 3 9" xfId="23187"/>
    <cellStyle name="Заголовок 3 9 2" xfId="23188"/>
    <cellStyle name="Заголовок 3 9 3" xfId="23189"/>
    <cellStyle name="Заголовок 3 9 4" xfId="23190"/>
    <cellStyle name="Заголовок 3 9 5" xfId="23191"/>
    <cellStyle name="Заголовок 3 90" xfId="23192"/>
    <cellStyle name="Заголовок 3 91" xfId="23193"/>
    <cellStyle name="Заголовок 3 92" xfId="23194"/>
    <cellStyle name="Заголовок 3 93" xfId="23195"/>
    <cellStyle name="Заголовок 3 94" xfId="23196"/>
    <cellStyle name="Заголовок 3 95" xfId="23197"/>
    <cellStyle name="Заголовок 3 96" xfId="23198"/>
    <cellStyle name="Заголовок 3 97" xfId="23199"/>
    <cellStyle name="Заголовок 3 98" xfId="23200"/>
    <cellStyle name="Заголовок 3 99" xfId="23201"/>
    <cellStyle name="Заголовок 4" xfId="23202" builtinId="19" customBuiltin="1"/>
    <cellStyle name="Заголовок 4 10" xfId="23203"/>
    <cellStyle name="Заголовок 4 100" xfId="23204"/>
    <cellStyle name="Заголовок 4 101" xfId="23205"/>
    <cellStyle name="Заголовок 4 102" xfId="23206"/>
    <cellStyle name="Заголовок 4 103" xfId="23207"/>
    <cellStyle name="Заголовок 4 104" xfId="23208"/>
    <cellStyle name="Заголовок 4 105" xfId="23209"/>
    <cellStyle name="Заголовок 4 106" xfId="23210"/>
    <cellStyle name="Заголовок 4 107" xfId="23211"/>
    <cellStyle name="Заголовок 4 108" xfId="23212"/>
    <cellStyle name="Заголовок 4 109" xfId="23213"/>
    <cellStyle name="Заголовок 4 11" xfId="23214"/>
    <cellStyle name="Заголовок 4 110" xfId="23215"/>
    <cellStyle name="Заголовок 4 111" xfId="23216"/>
    <cellStyle name="Заголовок 4 112" xfId="23217"/>
    <cellStyle name="Заголовок 4 113" xfId="23218"/>
    <cellStyle name="Заголовок 4 12" xfId="23219"/>
    <cellStyle name="Заголовок 4 13" xfId="23220"/>
    <cellStyle name="Заголовок 4 14" xfId="23221"/>
    <cellStyle name="Заголовок 4 15" xfId="23222"/>
    <cellStyle name="Заголовок 4 16" xfId="23223"/>
    <cellStyle name="Заголовок 4 17" xfId="23224"/>
    <cellStyle name="Заголовок 4 18" xfId="23225"/>
    <cellStyle name="Заголовок 4 19" xfId="23226"/>
    <cellStyle name="Заголовок 4 2" xfId="23227"/>
    <cellStyle name="Заголовок 4 2 2" xfId="23228"/>
    <cellStyle name="Заголовок 4 2 3" xfId="23229"/>
    <cellStyle name="Заголовок 4 2 4" xfId="23230"/>
    <cellStyle name="Заголовок 4 2 5" xfId="23231"/>
    <cellStyle name="Заголовок 4 20" xfId="23232"/>
    <cellStyle name="Заголовок 4 21" xfId="23233"/>
    <cellStyle name="Заголовок 4 22" xfId="23234"/>
    <cellStyle name="Заголовок 4 23" xfId="23235"/>
    <cellStyle name="Заголовок 4 24" xfId="23236"/>
    <cellStyle name="Заголовок 4 25" xfId="23237"/>
    <cellStyle name="Заголовок 4 26" xfId="23238"/>
    <cellStyle name="Заголовок 4 27" xfId="23239"/>
    <cellStyle name="Заголовок 4 28" xfId="23240"/>
    <cellStyle name="Заголовок 4 29" xfId="23241"/>
    <cellStyle name="Заголовок 4 3" xfId="23242"/>
    <cellStyle name="Заголовок 4 3 2" xfId="23243"/>
    <cellStyle name="Заголовок 4 3 3" xfId="23244"/>
    <cellStyle name="Заголовок 4 3 4" xfId="23245"/>
    <cellStyle name="Заголовок 4 3 5" xfId="23246"/>
    <cellStyle name="Заголовок 4 30" xfId="23247"/>
    <cellStyle name="Заголовок 4 31" xfId="23248"/>
    <cellStyle name="Заголовок 4 32" xfId="23249"/>
    <cellStyle name="Заголовок 4 33" xfId="23250"/>
    <cellStyle name="Заголовок 4 34" xfId="23251"/>
    <cellStyle name="Заголовок 4 35" xfId="23252"/>
    <cellStyle name="Заголовок 4 36" xfId="23253"/>
    <cellStyle name="Заголовок 4 37" xfId="23254"/>
    <cellStyle name="Заголовок 4 38" xfId="23255"/>
    <cellStyle name="Заголовок 4 39" xfId="23256"/>
    <cellStyle name="Заголовок 4 4" xfId="23257"/>
    <cellStyle name="Заголовок 4 4 2" xfId="23258"/>
    <cellStyle name="Заголовок 4 4 3" xfId="23259"/>
    <cellStyle name="Заголовок 4 4 4" xfId="23260"/>
    <cellStyle name="Заголовок 4 4 5" xfId="23261"/>
    <cellStyle name="Заголовок 4 40" xfId="23262"/>
    <cellStyle name="Заголовок 4 41" xfId="23263"/>
    <cellStyle name="Заголовок 4 42" xfId="23264"/>
    <cellStyle name="Заголовок 4 43" xfId="23265"/>
    <cellStyle name="Заголовок 4 44" xfId="23266"/>
    <cellStyle name="Заголовок 4 45" xfId="23267"/>
    <cellStyle name="Заголовок 4 46" xfId="23268"/>
    <cellStyle name="Заголовок 4 47" xfId="23269"/>
    <cellStyle name="Заголовок 4 48" xfId="23270"/>
    <cellStyle name="Заголовок 4 49" xfId="23271"/>
    <cellStyle name="Заголовок 4 5" xfId="23272"/>
    <cellStyle name="Заголовок 4 5 2" xfId="23273"/>
    <cellStyle name="Заголовок 4 5 3" xfId="23274"/>
    <cellStyle name="Заголовок 4 5 4" xfId="23275"/>
    <cellStyle name="Заголовок 4 5 5" xfId="23276"/>
    <cellStyle name="Заголовок 4 50" xfId="23277"/>
    <cellStyle name="Заголовок 4 51" xfId="23278"/>
    <cellStyle name="Заголовок 4 52" xfId="23279"/>
    <cellStyle name="Заголовок 4 53" xfId="23280"/>
    <cellStyle name="Заголовок 4 54" xfId="23281"/>
    <cellStyle name="Заголовок 4 55" xfId="23282"/>
    <cellStyle name="Заголовок 4 56" xfId="23283"/>
    <cellStyle name="Заголовок 4 57" xfId="23284"/>
    <cellStyle name="Заголовок 4 58" xfId="23285"/>
    <cellStyle name="Заголовок 4 59" xfId="23286"/>
    <cellStyle name="Заголовок 4 6" xfId="23287"/>
    <cellStyle name="Заголовок 4 6 2" xfId="23288"/>
    <cellStyle name="Заголовок 4 6 3" xfId="23289"/>
    <cellStyle name="Заголовок 4 6 4" xfId="23290"/>
    <cellStyle name="Заголовок 4 6 5" xfId="23291"/>
    <cellStyle name="Заголовок 4 60" xfId="23292"/>
    <cellStyle name="Заголовок 4 61" xfId="23293"/>
    <cellStyle name="Заголовок 4 62" xfId="23294"/>
    <cellStyle name="Заголовок 4 63" xfId="23295"/>
    <cellStyle name="Заголовок 4 64" xfId="23296"/>
    <cellStyle name="Заголовок 4 65" xfId="23297"/>
    <cellStyle name="Заголовок 4 66" xfId="23298"/>
    <cellStyle name="Заголовок 4 67" xfId="23299"/>
    <cellStyle name="Заголовок 4 68" xfId="23300"/>
    <cellStyle name="Заголовок 4 69" xfId="23301"/>
    <cellStyle name="Заголовок 4 7" xfId="23302"/>
    <cellStyle name="Заголовок 4 7 2" xfId="23303"/>
    <cellStyle name="Заголовок 4 7 3" xfId="23304"/>
    <cellStyle name="Заголовок 4 7 4" xfId="23305"/>
    <cellStyle name="Заголовок 4 7 5" xfId="23306"/>
    <cellStyle name="Заголовок 4 70" xfId="23307"/>
    <cellStyle name="Заголовок 4 71" xfId="23308"/>
    <cellStyle name="Заголовок 4 72" xfId="23309"/>
    <cellStyle name="Заголовок 4 73" xfId="23310"/>
    <cellStyle name="Заголовок 4 74" xfId="23311"/>
    <cellStyle name="Заголовок 4 75" xfId="23312"/>
    <cellStyle name="Заголовок 4 76" xfId="23313"/>
    <cellStyle name="Заголовок 4 77" xfId="23314"/>
    <cellStyle name="Заголовок 4 78" xfId="23315"/>
    <cellStyle name="Заголовок 4 79" xfId="23316"/>
    <cellStyle name="Заголовок 4 8" xfId="23317"/>
    <cellStyle name="Заголовок 4 8 2" xfId="23318"/>
    <cellStyle name="Заголовок 4 8 3" xfId="23319"/>
    <cellStyle name="Заголовок 4 8 4" xfId="23320"/>
    <cellStyle name="Заголовок 4 8 5" xfId="23321"/>
    <cellStyle name="Заголовок 4 80" xfId="23322"/>
    <cellStyle name="Заголовок 4 81" xfId="23323"/>
    <cellStyle name="Заголовок 4 82" xfId="23324"/>
    <cellStyle name="Заголовок 4 83" xfId="23325"/>
    <cellStyle name="Заголовок 4 84" xfId="23326"/>
    <cellStyle name="Заголовок 4 85" xfId="23327"/>
    <cellStyle name="Заголовок 4 86" xfId="23328"/>
    <cellStyle name="Заголовок 4 87" xfId="23329"/>
    <cellStyle name="Заголовок 4 88" xfId="23330"/>
    <cellStyle name="Заголовок 4 89" xfId="23331"/>
    <cellStyle name="Заголовок 4 9" xfId="23332"/>
    <cellStyle name="Заголовок 4 9 2" xfId="23333"/>
    <cellStyle name="Заголовок 4 9 3" xfId="23334"/>
    <cellStyle name="Заголовок 4 9 4" xfId="23335"/>
    <cellStyle name="Заголовок 4 9 5" xfId="23336"/>
    <cellStyle name="Заголовок 4 90" xfId="23337"/>
    <cellStyle name="Заголовок 4 91" xfId="23338"/>
    <cellStyle name="Заголовок 4 92" xfId="23339"/>
    <cellStyle name="Заголовок 4 93" xfId="23340"/>
    <cellStyle name="Заголовок 4 94" xfId="23341"/>
    <cellStyle name="Заголовок 4 95" xfId="23342"/>
    <cellStyle name="Заголовок 4 96" xfId="23343"/>
    <cellStyle name="Заголовок 4 97" xfId="23344"/>
    <cellStyle name="Заголовок 4 98" xfId="23345"/>
    <cellStyle name="Заголовок 4 99" xfId="23346"/>
    <cellStyle name="Итог" xfId="23347" builtinId="25" customBuiltin="1"/>
    <cellStyle name="Итог 10" xfId="23348"/>
    <cellStyle name="Итог 100" xfId="23349"/>
    <cellStyle name="Итог 101" xfId="23350"/>
    <cellStyle name="Итог 102" xfId="23351"/>
    <cellStyle name="Итог 103" xfId="23352"/>
    <cellStyle name="Итог 104" xfId="23353"/>
    <cellStyle name="Итог 105" xfId="23354"/>
    <cellStyle name="Итог 106" xfId="23355"/>
    <cellStyle name="Итог 107" xfId="23356"/>
    <cellStyle name="Итог 108" xfId="23357"/>
    <cellStyle name="Итог 109" xfId="23358"/>
    <cellStyle name="Итог 11" xfId="23359"/>
    <cellStyle name="Итог 110" xfId="23360"/>
    <cellStyle name="Итог 111" xfId="23361"/>
    <cellStyle name="Итог 112" xfId="23362"/>
    <cellStyle name="Итог 112 10" xfId="23363"/>
    <cellStyle name="Итог 112 11" xfId="23364"/>
    <cellStyle name="Итог 112 12" xfId="23365"/>
    <cellStyle name="Итог 112 13" xfId="23366"/>
    <cellStyle name="Итог 112 14" xfId="23367"/>
    <cellStyle name="Итог 112 15" xfId="23368"/>
    <cellStyle name="Итог 112 16" xfId="23369"/>
    <cellStyle name="Итог 112 17" xfId="23370"/>
    <cellStyle name="Итог 112 18" xfId="23371"/>
    <cellStyle name="Итог 112 19" xfId="23372"/>
    <cellStyle name="Итог 112 2" xfId="23373"/>
    <cellStyle name="Итог 112 3" xfId="23374"/>
    <cellStyle name="Итог 112 4" xfId="23375"/>
    <cellStyle name="Итог 112 5" xfId="23376"/>
    <cellStyle name="Итог 112 6" xfId="23377"/>
    <cellStyle name="Итог 112 7" xfId="23378"/>
    <cellStyle name="Итог 112 8" xfId="23379"/>
    <cellStyle name="Итог 112 9" xfId="23380"/>
    <cellStyle name="Итог 113" xfId="23381"/>
    <cellStyle name="Итог 114" xfId="23382"/>
    <cellStyle name="Итог 115" xfId="23383"/>
    <cellStyle name="Итог 116" xfId="23384"/>
    <cellStyle name="Итог 117" xfId="23385"/>
    <cellStyle name="Итог 118" xfId="23386"/>
    <cellStyle name="Итог 119" xfId="23387"/>
    <cellStyle name="Итог 12" xfId="23388"/>
    <cellStyle name="Итог 120" xfId="23389"/>
    <cellStyle name="Итог 121" xfId="23390"/>
    <cellStyle name="Итог 122" xfId="23391"/>
    <cellStyle name="Итог 123" xfId="23392"/>
    <cellStyle name="Итог 124" xfId="23393"/>
    <cellStyle name="Итог 125" xfId="23394"/>
    <cellStyle name="Итог 126" xfId="23395"/>
    <cellStyle name="Итог 127" xfId="23396"/>
    <cellStyle name="Итог 128" xfId="23397"/>
    <cellStyle name="Итог 129" xfId="23398"/>
    <cellStyle name="Итог 13" xfId="23399"/>
    <cellStyle name="Итог 130" xfId="23400"/>
    <cellStyle name="Итог 131" xfId="23401"/>
    <cellStyle name="Итог 132" xfId="23402"/>
    <cellStyle name="Итог 133" xfId="23403"/>
    <cellStyle name="Итог 14" xfId="23404"/>
    <cellStyle name="Итог 15" xfId="23405"/>
    <cellStyle name="Итог 16" xfId="23406"/>
    <cellStyle name="Итог 17" xfId="23407"/>
    <cellStyle name="Итог 18" xfId="23408"/>
    <cellStyle name="Итог 19" xfId="23409"/>
    <cellStyle name="Итог 2" xfId="23410"/>
    <cellStyle name="Итог 2 2" xfId="23411"/>
    <cellStyle name="Итог 2 3" xfId="23412"/>
    <cellStyle name="Итог 2 4" xfId="23413"/>
    <cellStyle name="Итог 2 5" xfId="23414"/>
    <cellStyle name="Итог 20" xfId="23415"/>
    <cellStyle name="Итог 21" xfId="23416"/>
    <cellStyle name="Итог 22" xfId="23417"/>
    <cellStyle name="Итог 23" xfId="23418"/>
    <cellStyle name="Итог 24" xfId="23419"/>
    <cellStyle name="Итог 25" xfId="23420"/>
    <cellStyle name="Итог 26" xfId="23421"/>
    <cellStyle name="Итог 27" xfId="23422"/>
    <cellStyle name="Итог 28" xfId="23423"/>
    <cellStyle name="Итог 29" xfId="23424"/>
    <cellStyle name="Итог 3" xfId="23425"/>
    <cellStyle name="Итог 3 2" xfId="23426"/>
    <cellStyle name="Итог 3 3" xfId="23427"/>
    <cellStyle name="Итог 3 4" xfId="23428"/>
    <cellStyle name="Итог 3 5" xfId="23429"/>
    <cellStyle name="Итог 30" xfId="23430"/>
    <cellStyle name="Итог 31" xfId="23431"/>
    <cellStyle name="Итог 32" xfId="23432"/>
    <cellStyle name="Итог 33" xfId="23433"/>
    <cellStyle name="Итог 34" xfId="23434"/>
    <cellStyle name="Итог 35" xfId="23435"/>
    <cellStyle name="Итог 36" xfId="23436"/>
    <cellStyle name="Итог 37" xfId="23437"/>
    <cellStyle name="Итог 38" xfId="23438"/>
    <cellStyle name="Итог 39" xfId="23439"/>
    <cellStyle name="Итог 4" xfId="23440"/>
    <cellStyle name="Итог 4 2" xfId="23441"/>
    <cellStyle name="Итог 4 3" xfId="23442"/>
    <cellStyle name="Итог 4 4" xfId="23443"/>
    <cellStyle name="Итог 4 5" xfId="23444"/>
    <cellStyle name="Итог 40" xfId="23445"/>
    <cellStyle name="Итог 41" xfId="23446"/>
    <cellStyle name="Итог 42" xfId="23447"/>
    <cellStyle name="Итог 43" xfId="23448"/>
    <cellStyle name="Итог 44" xfId="23449"/>
    <cellStyle name="Итог 45" xfId="23450"/>
    <cellStyle name="Итог 46" xfId="23451"/>
    <cellStyle name="Итог 47" xfId="23452"/>
    <cellStyle name="Итог 48" xfId="23453"/>
    <cellStyle name="Итог 49" xfId="23454"/>
    <cellStyle name="Итог 5" xfId="23455"/>
    <cellStyle name="Итог 5 2" xfId="23456"/>
    <cellStyle name="Итог 5 3" xfId="23457"/>
    <cellStyle name="Итог 5 4" xfId="23458"/>
    <cellStyle name="Итог 5 5" xfId="23459"/>
    <cellStyle name="Итог 50" xfId="23460"/>
    <cellStyle name="Итог 51" xfId="23461"/>
    <cellStyle name="Итог 52" xfId="23462"/>
    <cellStyle name="Итог 53" xfId="23463"/>
    <cellStyle name="Итог 54" xfId="23464"/>
    <cellStyle name="Итог 55" xfId="23465"/>
    <cellStyle name="Итог 56" xfId="23466"/>
    <cellStyle name="Итог 57" xfId="23467"/>
    <cellStyle name="Итог 58" xfId="23468"/>
    <cellStyle name="Итог 59" xfId="23469"/>
    <cellStyle name="Итог 6" xfId="23470"/>
    <cellStyle name="Итог 6 2" xfId="23471"/>
    <cellStyle name="Итог 6 3" xfId="23472"/>
    <cellStyle name="Итог 6 4" xfId="23473"/>
    <cellStyle name="Итог 6 5" xfId="23474"/>
    <cellStyle name="Итог 60" xfId="23475"/>
    <cellStyle name="Итог 61" xfId="23476"/>
    <cellStyle name="Итог 62" xfId="23477"/>
    <cellStyle name="Итог 63" xfId="23478"/>
    <cellStyle name="Итог 64" xfId="23479"/>
    <cellStyle name="Итог 65" xfId="23480"/>
    <cellStyle name="Итог 66" xfId="23481"/>
    <cellStyle name="Итог 67" xfId="23482"/>
    <cellStyle name="Итог 68" xfId="23483"/>
    <cellStyle name="Итог 69" xfId="23484"/>
    <cellStyle name="Итог 7" xfId="23485"/>
    <cellStyle name="Итог 7 2" xfId="23486"/>
    <cellStyle name="Итог 7 3" xfId="23487"/>
    <cellStyle name="Итог 7 4" xfId="23488"/>
    <cellStyle name="Итог 7 5" xfId="23489"/>
    <cellStyle name="Итог 70" xfId="23490"/>
    <cellStyle name="Итог 71" xfId="23491"/>
    <cellStyle name="Итог 72" xfId="23492"/>
    <cellStyle name="Итог 73" xfId="23493"/>
    <cellStyle name="Итог 74" xfId="23494"/>
    <cellStyle name="Итог 75" xfId="23495"/>
    <cellStyle name="Итог 76" xfId="23496"/>
    <cellStyle name="Итог 77" xfId="23497"/>
    <cellStyle name="Итог 78" xfId="23498"/>
    <cellStyle name="Итог 79" xfId="23499"/>
    <cellStyle name="Итог 8" xfId="23500"/>
    <cellStyle name="Итог 8 2" xfId="23501"/>
    <cellStyle name="Итог 8 3" xfId="23502"/>
    <cellStyle name="Итог 8 4" xfId="23503"/>
    <cellStyle name="Итог 8 5" xfId="23504"/>
    <cellStyle name="Итог 80" xfId="23505"/>
    <cellStyle name="Итог 81" xfId="23506"/>
    <cellStyle name="Итог 82" xfId="23507"/>
    <cellStyle name="Итог 83" xfId="23508"/>
    <cellStyle name="Итог 84" xfId="23509"/>
    <cellStyle name="Итог 85" xfId="23510"/>
    <cellStyle name="Итог 86" xfId="23511"/>
    <cellStyle name="Итог 87" xfId="23512"/>
    <cellStyle name="Итог 88" xfId="23513"/>
    <cellStyle name="Итог 89" xfId="23514"/>
    <cellStyle name="Итог 9" xfId="23515"/>
    <cellStyle name="Итог 9 2" xfId="23516"/>
    <cellStyle name="Итог 9 3" xfId="23517"/>
    <cellStyle name="Итог 9 4" xfId="23518"/>
    <cellStyle name="Итог 9 5" xfId="23519"/>
    <cellStyle name="Итог 90" xfId="23520"/>
    <cellStyle name="Итог 91" xfId="23521"/>
    <cellStyle name="Итог 92" xfId="23522"/>
    <cellStyle name="Итог 93" xfId="23523"/>
    <cellStyle name="Итог 94" xfId="23524"/>
    <cellStyle name="Итог 95" xfId="23525"/>
    <cellStyle name="Итог 96" xfId="23526"/>
    <cellStyle name="Итог 97" xfId="23527"/>
    <cellStyle name="Итог 98" xfId="23528"/>
    <cellStyle name="Итог 99" xfId="23529"/>
    <cellStyle name="Контрольная ячейка" xfId="23530" builtinId="23" customBuiltin="1"/>
    <cellStyle name="Контрольная ячейка 10" xfId="23531"/>
    <cellStyle name="Контрольная ячейка 100" xfId="23532"/>
    <cellStyle name="Контрольная ячейка 101" xfId="23533"/>
    <cellStyle name="Контрольная ячейка 102" xfId="23534"/>
    <cellStyle name="Контрольная ячейка 103" xfId="23535"/>
    <cellStyle name="Контрольная ячейка 104" xfId="23536"/>
    <cellStyle name="Контрольная ячейка 105" xfId="23537"/>
    <cellStyle name="Контрольная ячейка 106" xfId="23538"/>
    <cellStyle name="Контрольная ячейка 107" xfId="23539"/>
    <cellStyle name="Контрольная ячейка 108" xfId="23540"/>
    <cellStyle name="Контрольная ячейка 109" xfId="23541"/>
    <cellStyle name="Контрольная ячейка 11" xfId="23542"/>
    <cellStyle name="Контрольная ячейка 110" xfId="23543"/>
    <cellStyle name="Контрольная ячейка 111" xfId="23544"/>
    <cellStyle name="Контрольная ячейка 112" xfId="23545"/>
    <cellStyle name="Контрольная ячейка 113" xfId="23546"/>
    <cellStyle name="Контрольная ячейка 12" xfId="23547"/>
    <cellStyle name="Контрольная ячейка 13" xfId="23548"/>
    <cellStyle name="Контрольная ячейка 14" xfId="23549"/>
    <cellStyle name="Контрольная ячейка 15" xfId="23550"/>
    <cellStyle name="Контрольная ячейка 16" xfId="23551"/>
    <cellStyle name="Контрольная ячейка 17" xfId="23552"/>
    <cellStyle name="Контрольная ячейка 18" xfId="23553"/>
    <cellStyle name="Контрольная ячейка 19" xfId="23554"/>
    <cellStyle name="Контрольная ячейка 2" xfId="23555"/>
    <cellStyle name="Контрольная ячейка 2 2" xfId="23556"/>
    <cellStyle name="Контрольная ячейка 2 3" xfId="23557"/>
    <cellStyle name="Контрольная ячейка 2 4" xfId="23558"/>
    <cellStyle name="Контрольная ячейка 2 5" xfId="23559"/>
    <cellStyle name="Контрольная ячейка 20" xfId="23560"/>
    <cellStyle name="Контрольная ячейка 21" xfId="23561"/>
    <cellStyle name="Контрольная ячейка 22" xfId="23562"/>
    <cellStyle name="Контрольная ячейка 23" xfId="23563"/>
    <cellStyle name="Контрольная ячейка 24" xfId="23564"/>
    <cellStyle name="Контрольная ячейка 25" xfId="23565"/>
    <cellStyle name="Контрольная ячейка 26" xfId="23566"/>
    <cellStyle name="Контрольная ячейка 27" xfId="23567"/>
    <cellStyle name="Контрольная ячейка 28" xfId="23568"/>
    <cellStyle name="Контрольная ячейка 29" xfId="23569"/>
    <cellStyle name="Контрольная ячейка 3" xfId="23570"/>
    <cellStyle name="Контрольная ячейка 3 2" xfId="23571"/>
    <cellStyle name="Контрольная ячейка 3 3" xfId="23572"/>
    <cellStyle name="Контрольная ячейка 3 4" xfId="23573"/>
    <cellStyle name="Контрольная ячейка 3 5" xfId="23574"/>
    <cellStyle name="Контрольная ячейка 30" xfId="23575"/>
    <cellStyle name="Контрольная ячейка 31" xfId="23576"/>
    <cellStyle name="Контрольная ячейка 32" xfId="23577"/>
    <cellStyle name="Контрольная ячейка 33" xfId="23578"/>
    <cellStyle name="Контрольная ячейка 34" xfId="23579"/>
    <cellStyle name="Контрольная ячейка 35" xfId="23580"/>
    <cellStyle name="Контрольная ячейка 36" xfId="23581"/>
    <cellStyle name="Контрольная ячейка 37" xfId="23582"/>
    <cellStyle name="Контрольная ячейка 38" xfId="23583"/>
    <cellStyle name="Контрольная ячейка 39" xfId="23584"/>
    <cellStyle name="Контрольная ячейка 4" xfId="23585"/>
    <cellStyle name="Контрольная ячейка 4 2" xfId="23586"/>
    <cellStyle name="Контрольная ячейка 4 3" xfId="23587"/>
    <cellStyle name="Контрольная ячейка 4 4" xfId="23588"/>
    <cellStyle name="Контрольная ячейка 4 5" xfId="23589"/>
    <cellStyle name="Контрольная ячейка 40" xfId="23590"/>
    <cellStyle name="Контрольная ячейка 41" xfId="23591"/>
    <cellStyle name="Контрольная ячейка 42" xfId="23592"/>
    <cellStyle name="Контрольная ячейка 43" xfId="23593"/>
    <cellStyle name="Контрольная ячейка 44" xfId="23594"/>
    <cellStyle name="Контрольная ячейка 45" xfId="23595"/>
    <cellStyle name="Контрольная ячейка 46" xfId="23596"/>
    <cellStyle name="Контрольная ячейка 47" xfId="23597"/>
    <cellStyle name="Контрольная ячейка 48" xfId="23598"/>
    <cellStyle name="Контрольная ячейка 49" xfId="23599"/>
    <cellStyle name="Контрольная ячейка 5" xfId="23600"/>
    <cellStyle name="Контрольная ячейка 5 2" xfId="23601"/>
    <cellStyle name="Контрольная ячейка 5 3" xfId="23602"/>
    <cellStyle name="Контрольная ячейка 5 4" xfId="23603"/>
    <cellStyle name="Контрольная ячейка 5 5" xfId="23604"/>
    <cellStyle name="Контрольная ячейка 50" xfId="23605"/>
    <cellStyle name="Контрольная ячейка 51" xfId="23606"/>
    <cellStyle name="Контрольная ячейка 52" xfId="23607"/>
    <cellStyle name="Контрольная ячейка 53" xfId="23608"/>
    <cellStyle name="Контрольная ячейка 54" xfId="23609"/>
    <cellStyle name="Контрольная ячейка 55" xfId="23610"/>
    <cellStyle name="Контрольная ячейка 56" xfId="23611"/>
    <cellStyle name="Контрольная ячейка 57" xfId="23612"/>
    <cellStyle name="Контрольная ячейка 58" xfId="23613"/>
    <cellStyle name="Контрольная ячейка 59" xfId="23614"/>
    <cellStyle name="Контрольная ячейка 6" xfId="23615"/>
    <cellStyle name="Контрольная ячейка 6 2" xfId="23616"/>
    <cellStyle name="Контрольная ячейка 6 3" xfId="23617"/>
    <cellStyle name="Контрольная ячейка 6 4" xfId="23618"/>
    <cellStyle name="Контрольная ячейка 6 5" xfId="23619"/>
    <cellStyle name="Контрольная ячейка 60" xfId="23620"/>
    <cellStyle name="Контрольная ячейка 61" xfId="23621"/>
    <cellStyle name="Контрольная ячейка 62" xfId="23622"/>
    <cellStyle name="Контрольная ячейка 63" xfId="23623"/>
    <cellStyle name="Контрольная ячейка 64" xfId="23624"/>
    <cellStyle name="Контрольная ячейка 65" xfId="23625"/>
    <cellStyle name="Контрольная ячейка 66" xfId="23626"/>
    <cellStyle name="Контрольная ячейка 67" xfId="23627"/>
    <cellStyle name="Контрольная ячейка 68" xfId="23628"/>
    <cellStyle name="Контрольная ячейка 69" xfId="23629"/>
    <cellStyle name="Контрольная ячейка 7" xfId="23630"/>
    <cellStyle name="Контрольная ячейка 7 2" xfId="23631"/>
    <cellStyle name="Контрольная ячейка 7 3" xfId="23632"/>
    <cellStyle name="Контрольная ячейка 7 4" xfId="23633"/>
    <cellStyle name="Контрольная ячейка 7 5" xfId="23634"/>
    <cellStyle name="Контрольная ячейка 70" xfId="23635"/>
    <cellStyle name="Контрольная ячейка 71" xfId="23636"/>
    <cellStyle name="Контрольная ячейка 72" xfId="23637"/>
    <cellStyle name="Контрольная ячейка 73" xfId="23638"/>
    <cellStyle name="Контрольная ячейка 74" xfId="23639"/>
    <cellStyle name="Контрольная ячейка 75" xfId="23640"/>
    <cellStyle name="Контрольная ячейка 76" xfId="23641"/>
    <cellStyle name="Контрольная ячейка 77" xfId="23642"/>
    <cellStyle name="Контрольная ячейка 78" xfId="23643"/>
    <cellStyle name="Контрольная ячейка 79" xfId="23644"/>
    <cellStyle name="Контрольная ячейка 8" xfId="23645"/>
    <cellStyle name="Контрольная ячейка 8 2" xfId="23646"/>
    <cellStyle name="Контрольная ячейка 8 3" xfId="23647"/>
    <cellStyle name="Контрольная ячейка 8 4" xfId="23648"/>
    <cellStyle name="Контрольная ячейка 8 5" xfId="23649"/>
    <cellStyle name="Контрольная ячейка 80" xfId="23650"/>
    <cellStyle name="Контрольная ячейка 81" xfId="23651"/>
    <cellStyle name="Контрольная ячейка 82" xfId="23652"/>
    <cellStyle name="Контрольная ячейка 83" xfId="23653"/>
    <cellStyle name="Контрольная ячейка 84" xfId="23654"/>
    <cellStyle name="Контрольная ячейка 85" xfId="23655"/>
    <cellStyle name="Контрольная ячейка 86" xfId="23656"/>
    <cellStyle name="Контрольная ячейка 87" xfId="23657"/>
    <cellStyle name="Контрольная ячейка 88" xfId="23658"/>
    <cellStyle name="Контрольная ячейка 89" xfId="23659"/>
    <cellStyle name="Контрольная ячейка 9" xfId="23660"/>
    <cellStyle name="Контрольная ячейка 9 2" xfId="23661"/>
    <cellStyle name="Контрольная ячейка 9 3" xfId="23662"/>
    <cellStyle name="Контрольная ячейка 9 4" xfId="23663"/>
    <cellStyle name="Контрольная ячейка 9 5" xfId="23664"/>
    <cellStyle name="Контрольная ячейка 90" xfId="23665"/>
    <cellStyle name="Контрольная ячейка 91" xfId="23666"/>
    <cellStyle name="Контрольная ячейка 92" xfId="23667"/>
    <cellStyle name="Контрольная ячейка 93" xfId="23668"/>
    <cellStyle name="Контрольная ячейка 94" xfId="23669"/>
    <cellStyle name="Контрольная ячейка 95" xfId="23670"/>
    <cellStyle name="Контрольная ячейка 96" xfId="23671"/>
    <cellStyle name="Контрольная ячейка 97" xfId="23672"/>
    <cellStyle name="Контрольная ячейка 98" xfId="23673"/>
    <cellStyle name="Контрольная ячейка 99" xfId="23674"/>
    <cellStyle name="Название" xfId="23675" builtinId="15" customBuiltin="1"/>
    <cellStyle name="Название 10" xfId="23676"/>
    <cellStyle name="Название 100" xfId="23677"/>
    <cellStyle name="Название 101" xfId="23678"/>
    <cellStyle name="Название 102" xfId="23679"/>
    <cellStyle name="Название 103" xfId="23680"/>
    <cellStyle name="Название 104" xfId="23681"/>
    <cellStyle name="Название 105" xfId="23682"/>
    <cellStyle name="Название 106" xfId="23683"/>
    <cellStyle name="Название 107" xfId="23684"/>
    <cellStyle name="Название 108" xfId="23685"/>
    <cellStyle name="Название 109" xfId="23686"/>
    <cellStyle name="Название 11" xfId="23687"/>
    <cellStyle name="Название 110" xfId="23688"/>
    <cellStyle name="Название 111" xfId="23689"/>
    <cellStyle name="Название 112" xfId="23690"/>
    <cellStyle name="Название 113" xfId="23691"/>
    <cellStyle name="Название 12" xfId="23692"/>
    <cellStyle name="Название 13" xfId="23693"/>
    <cellStyle name="Название 14" xfId="23694"/>
    <cellStyle name="Название 15" xfId="23695"/>
    <cellStyle name="Название 16" xfId="23696"/>
    <cellStyle name="Название 17" xfId="23697"/>
    <cellStyle name="Название 18" xfId="23698"/>
    <cellStyle name="Название 19" xfId="23699"/>
    <cellStyle name="Название 2" xfId="23700"/>
    <cellStyle name="Название 2 2" xfId="23701"/>
    <cellStyle name="Название 2 3" xfId="23702"/>
    <cellStyle name="Название 2 4" xfId="23703"/>
    <cellStyle name="Название 2 5" xfId="23704"/>
    <cellStyle name="Название 20" xfId="23705"/>
    <cellStyle name="Название 21" xfId="23706"/>
    <cellStyle name="Название 22" xfId="23707"/>
    <cellStyle name="Название 23" xfId="23708"/>
    <cellStyle name="Название 24" xfId="23709"/>
    <cellStyle name="Название 25" xfId="23710"/>
    <cellStyle name="Название 26" xfId="23711"/>
    <cellStyle name="Название 27" xfId="23712"/>
    <cellStyle name="Название 28" xfId="23713"/>
    <cellStyle name="Название 29" xfId="23714"/>
    <cellStyle name="Название 3" xfId="23715"/>
    <cellStyle name="Название 3 2" xfId="23716"/>
    <cellStyle name="Название 3 3" xfId="23717"/>
    <cellStyle name="Название 3 4" xfId="23718"/>
    <cellStyle name="Название 3 5" xfId="23719"/>
    <cellStyle name="Название 30" xfId="23720"/>
    <cellStyle name="Название 31" xfId="23721"/>
    <cellStyle name="Название 32" xfId="23722"/>
    <cellStyle name="Название 33" xfId="23723"/>
    <cellStyle name="Название 34" xfId="23724"/>
    <cellStyle name="Название 35" xfId="23725"/>
    <cellStyle name="Название 36" xfId="23726"/>
    <cellStyle name="Название 37" xfId="23727"/>
    <cellStyle name="Название 38" xfId="23728"/>
    <cellStyle name="Название 39" xfId="23729"/>
    <cellStyle name="Название 4" xfId="23730"/>
    <cellStyle name="Название 4 2" xfId="23731"/>
    <cellStyle name="Название 4 3" xfId="23732"/>
    <cellStyle name="Название 4 4" xfId="23733"/>
    <cellStyle name="Название 4 5" xfId="23734"/>
    <cellStyle name="Название 40" xfId="23735"/>
    <cellStyle name="Название 41" xfId="23736"/>
    <cellStyle name="Название 42" xfId="23737"/>
    <cellStyle name="Название 43" xfId="23738"/>
    <cellStyle name="Название 44" xfId="23739"/>
    <cellStyle name="Название 45" xfId="23740"/>
    <cellStyle name="Название 46" xfId="23741"/>
    <cellStyle name="Название 47" xfId="23742"/>
    <cellStyle name="Название 48" xfId="23743"/>
    <cellStyle name="Название 49" xfId="23744"/>
    <cellStyle name="Название 5" xfId="23745"/>
    <cellStyle name="Название 5 2" xfId="23746"/>
    <cellStyle name="Название 5 3" xfId="23747"/>
    <cellStyle name="Название 5 4" xfId="23748"/>
    <cellStyle name="Название 5 5" xfId="23749"/>
    <cellStyle name="Название 50" xfId="23750"/>
    <cellStyle name="Название 51" xfId="23751"/>
    <cellStyle name="Название 52" xfId="23752"/>
    <cellStyle name="Название 53" xfId="23753"/>
    <cellStyle name="Название 54" xfId="23754"/>
    <cellStyle name="Название 55" xfId="23755"/>
    <cellStyle name="Название 56" xfId="23756"/>
    <cellStyle name="Название 57" xfId="23757"/>
    <cellStyle name="Название 58" xfId="23758"/>
    <cellStyle name="Название 59" xfId="23759"/>
    <cellStyle name="Название 6" xfId="23760"/>
    <cellStyle name="Название 6 2" xfId="23761"/>
    <cellStyle name="Название 6 3" xfId="23762"/>
    <cellStyle name="Название 6 4" xfId="23763"/>
    <cellStyle name="Название 6 5" xfId="23764"/>
    <cellStyle name="Название 60" xfId="23765"/>
    <cellStyle name="Название 61" xfId="23766"/>
    <cellStyle name="Название 62" xfId="23767"/>
    <cellStyle name="Название 63" xfId="23768"/>
    <cellStyle name="Название 64" xfId="23769"/>
    <cellStyle name="Название 65" xfId="23770"/>
    <cellStyle name="Название 66" xfId="23771"/>
    <cellStyle name="Название 67" xfId="23772"/>
    <cellStyle name="Название 68" xfId="23773"/>
    <cellStyle name="Название 69" xfId="23774"/>
    <cellStyle name="Название 7" xfId="23775"/>
    <cellStyle name="Название 7 2" xfId="23776"/>
    <cellStyle name="Название 7 3" xfId="23777"/>
    <cellStyle name="Название 7 4" xfId="23778"/>
    <cellStyle name="Название 7 5" xfId="23779"/>
    <cellStyle name="Название 70" xfId="23780"/>
    <cellStyle name="Название 71" xfId="23781"/>
    <cellStyle name="Название 72" xfId="23782"/>
    <cellStyle name="Название 73" xfId="23783"/>
    <cellStyle name="Название 74" xfId="23784"/>
    <cellStyle name="Название 75" xfId="23785"/>
    <cellStyle name="Название 76" xfId="23786"/>
    <cellStyle name="Название 77" xfId="23787"/>
    <cellStyle name="Название 78" xfId="23788"/>
    <cellStyle name="Название 79" xfId="23789"/>
    <cellStyle name="Название 8" xfId="23790"/>
    <cellStyle name="Название 8 2" xfId="23791"/>
    <cellStyle name="Название 8 3" xfId="23792"/>
    <cellStyle name="Название 8 4" xfId="23793"/>
    <cellStyle name="Название 8 5" xfId="23794"/>
    <cellStyle name="Название 80" xfId="23795"/>
    <cellStyle name="Название 81" xfId="23796"/>
    <cellStyle name="Название 82" xfId="23797"/>
    <cellStyle name="Название 83" xfId="23798"/>
    <cellStyle name="Название 84" xfId="23799"/>
    <cellStyle name="Название 85" xfId="23800"/>
    <cellStyle name="Название 86" xfId="23801"/>
    <cellStyle name="Название 87" xfId="23802"/>
    <cellStyle name="Название 88" xfId="23803"/>
    <cellStyle name="Название 89" xfId="23804"/>
    <cellStyle name="Название 9" xfId="23805"/>
    <cellStyle name="Название 9 2" xfId="23806"/>
    <cellStyle name="Название 9 3" xfId="23807"/>
    <cellStyle name="Название 9 4" xfId="23808"/>
    <cellStyle name="Название 9 5" xfId="23809"/>
    <cellStyle name="Название 90" xfId="23810"/>
    <cellStyle name="Название 91" xfId="23811"/>
    <cellStyle name="Название 92" xfId="23812"/>
    <cellStyle name="Название 93" xfId="23813"/>
    <cellStyle name="Название 94" xfId="23814"/>
    <cellStyle name="Название 95" xfId="23815"/>
    <cellStyle name="Название 96" xfId="23816"/>
    <cellStyle name="Название 97" xfId="23817"/>
    <cellStyle name="Название 98" xfId="23818"/>
    <cellStyle name="Название 99" xfId="23819"/>
    <cellStyle name="Нейтральный" xfId="23820" builtinId="28" customBuiltin="1"/>
    <cellStyle name="Нейтральный 10" xfId="23821"/>
    <cellStyle name="Нейтральный 100" xfId="23822"/>
    <cellStyle name="Нейтральный 101" xfId="23823"/>
    <cellStyle name="Нейтральный 102" xfId="23824"/>
    <cellStyle name="Нейтральный 103" xfId="23825"/>
    <cellStyle name="Нейтральный 104" xfId="23826"/>
    <cellStyle name="Нейтральный 105" xfId="23827"/>
    <cellStyle name="Нейтральный 106" xfId="23828"/>
    <cellStyle name="Нейтральный 107" xfId="23829"/>
    <cellStyle name="Нейтральный 108" xfId="23830"/>
    <cellStyle name="Нейтральный 109" xfId="23831"/>
    <cellStyle name="Нейтральный 11" xfId="23832"/>
    <cellStyle name="Нейтральный 110" xfId="23833"/>
    <cellStyle name="Нейтральный 111" xfId="23834"/>
    <cellStyle name="Нейтральный 112" xfId="23835"/>
    <cellStyle name="Нейтральный 113" xfId="23836"/>
    <cellStyle name="Нейтральный 12" xfId="23837"/>
    <cellStyle name="Нейтральный 13" xfId="23838"/>
    <cellStyle name="Нейтральный 14" xfId="23839"/>
    <cellStyle name="Нейтральный 15" xfId="23840"/>
    <cellStyle name="Нейтральный 16" xfId="23841"/>
    <cellStyle name="Нейтральный 17" xfId="23842"/>
    <cellStyle name="Нейтральный 18" xfId="23843"/>
    <cellStyle name="Нейтральный 19" xfId="23844"/>
    <cellStyle name="Нейтральный 2" xfId="23845"/>
    <cellStyle name="Нейтральный 2 2" xfId="23846"/>
    <cellStyle name="Нейтральный 2 3" xfId="23847"/>
    <cellStyle name="Нейтральный 2 4" xfId="23848"/>
    <cellStyle name="Нейтральный 2 5" xfId="23849"/>
    <cellStyle name="Нейтральный 20" xfId="23850"/>
    <cellStyle name="Нейтральный 21" xfId="23851"/>
    <cellStyle name="Нейтральный 22" xfId="23852"/>
    <cellStyle name="Нейтральный 23" xfId="23853"/>
    <cellStyle name="Нейтральный 24" xfId="23854"/>
    <cellStyle name="Нейтральный 25" xfId="23855"/>
    <cellStyle name="Нейтральный 26" xfId="23856"/>
    <cellStyle name="Нейтральный 27" xfId="23857"/>
    <cellStyle name="Нейтральный 28" xfId="23858"/>
    <cellStyle name="Нейтральный 29" xfId="23859"/>
    <cellStyle name="Нейтральный 3" xfId="23860"/>
    <cellStyle name="Нейтральный 3 2" xfId="23861"/>
    <cellStyle name="Нейтральный 3 3" xfId="23862"/>
    <cellStyle name="Нейтральный 3 4" xfId="23863"/>
    <cellStyle name="Нейтральный 3 5" xfId="23864"/>
    <cellStyle name="Нейтральный 30" xfId="23865"/>
    <cellStyle name="Нейтральный 31" xfId="23866"/>
    <cellStyle name="Нейтральный 32" xfId="23867"/>
    <cellStyle name="Нейтральный 33" xfId="23868"/>
    <cellStyle name="Нейтральный 34" xfId="23869"/>
    <cellStyle name="Нейтральный 35" xfId="23870"/>
    <cellStyle name="Нейтральный 36" xfId="23871"/>
    <cellStyle name="Нейтральный 37" xfId="23872"/>
    <cellStyle name="Нейтральный 38" xfId="23873"/>
    <cellStyle name="Нейтральный 39" xfId="23874"/>
    <cellStyle name="Нейтральный 4" xfId="23875"/>
    <cellStyle name="Нейтральный 4 2" xfId="23876"/>
    <cellStyle name="Нейтральный 4 3" xfId="23877"/>
    <cellStyle name="Нейтральный 4 4" xfId="23878"/>
    <cellStyle name="Нейтральный 4 5" xfId="23879"/>
    <cellStyle name="Нейтральный 40" xfId="23880"/>
    <cellStyle name="Нейтральный 41" xfId="23881"/>
    <cellStyle name="Нейтральный 42" xfId="23882"/>
    <cellStyle name="Нейтральный 43" xfId="23883"/>
    <cellStyle name="Нейтральный 44" xfId="23884"/>
    <cellStyle name="Нейтральный 45" xfId="23885"/>
    <cellStyle name="Нейтральный 46" xfId="23886"/>
    <cellStyle name="Нейтральный 47" xfId="23887"/>
    <cellStyle name="Нейтральный 48" xfId="23888"/>
    <cellStyle name="Нейтральный 49" xfId="23889"/>
    <cellStyle name="Нейтральный 5" xfId="23890"/>
    <cellStyle name="Нейтральный 5 2" xfId="23891"/>
    <cellStyle name="Нейтральный 5 3" xfId="23892"/>
    <cellStyle name="Нейтральный 5 4" xfId="23893"/>
    <cellStyle name="Нейтральный 5 5" xfId="23894"/>
    <cellStyle name="Нейтральный 50" xfId="23895"/>
    <cellStyle name="Нейтральный 51" xfId="23896"/>
    <cellStyle name="Нейтральный 52" xfId="23897"/>
    <cellStyle name="Нейтральный 53" xfId="23898"/>
    <cellStyle name="Нейтральный 54" xfId="23899"/>
    <cellStyle name="Нейтральный 55" xfId="23900"/>
    <cellStyle name="Нейтральный 56" xfId="23901"/>
    <cellStyle name="Нейтральный 57" xfId="23902"/>
    <cellStyle name="Нейтральный 58" xfId="23903"/>
    <cellStyle name="Нейтральный 59" xfId="23904"/>
    <cellStyle name="Нейтральный 6" xfId="23905"/>
    <cellStyle name="Нейтральный 6 2" xfId="23906"/>
    <cellStyle name="Нейтральный 6 3" xfId="23907"/>
    <cellStyle name="Нейтральный 6 4" xfId="23908"/>
    <cellStyle name="Нейтральный 6 5" xfId="23909"/>
    <cellStyle name="Нейтральный 60" xfId="23910"/>
    <cellStyle name="Нейтральный 61" xfId="23911"/>
    <cellStyle name="Нейтральный 62" xfId="23912"/>
    <cellStyle name="Нейтральный 63" xfId="23913"/>
    <cellStyle name="Нейтральный 64" xfId="23914"/>
    <cellStyle name="Нейтральный 65" xfId="23915"/>
    <cellStyle name="Нейтральный 66" xfId="23916"/>
    <cellStyle name="Нейтральный 67" xfId="23917"/>
    <cellStyle name="Нейтральный 68" xfId="23918"/>
    <cellStyle name="Нейтральный 69" xfId="23919"/>
    <cellStyle name="Нейтральный 7" xfId="23920"/>
    <cellStyle name="Нейтральный 7 2" xfId="23921"/>
    <cellStyle name="Нейтральный 7 3" xfId="23922"/>
    <cellStyle name="Нейтральный 7 4" xfId="23923"/>
    <cellStyle name="Нейтральный 7 5" xfId="23924"/>
    <cellStyle name="Нейтральный 70" xfId="23925"/>
    <cellStyle name="Нейтральный 71" xfId="23926"/>
    <cellStyle name="Нейтральный 72" xfId="23927"/>
    <cellStyle name="Нейтральный 73" xfId="23928"/>
    <cellStyle name="Нейтральный 74" xfId="23929"/>
    <cellStyle name="Нейтральный 75" xfId="23930"/>
    <cellStyle name="Нейтральный 76" xfId="23931"/>
    <cellStyle name="Нейтральный 77" xfId="23932"/>
    <cellStyle name="Нейтральный 78" xfId="23933"/>
    <cellStyle name="Нейтральный 79" xfId="23934"/>
    <cellStyle name="Нейтральный 8" xfId="23935"/>
    <cellStyle name="Нейтральный 8 2" xfId="23936"/>
    <cellStyle name="Нейтральный 8 3" xfId="23937"/>
    <cellStyle name="Нейтральный 8 4" xfId="23938"/>
    <cellStyle name="Нейтральный 8 5" xfId="23939"/>
    <cellStyle name="Нейтральный 80" xfId="23940"/>
    <cellStyle name="Нейтральный 81" xfId="23941"/>
    <cellStyle name="Нейтральный 82" xfId="23942"/>
    <cellStyle name="Нейтральный 83" xfId="23943"/>
    <cellStyle name="Нейтральный 84" xfId="23944"/>
    <cellStyle name="Нейтральный 85" xfId="23945"/>
    <cellStyle name="Нейтральный 86" xfId="23946"/>
    <cellStyle name="Нейтральный 87" xfId="23947"/>
    <cellStyle name="Нейтральный 88" xfId="23948"/>
    <cellStyle name="Нейтральный 89" xfId="23949"/>
    <cellStyle name="Нейтральный 9" xfId="23950"/>
    <cellStyle name="Нейтральный 9 2" xfId="23951"/>
    <cellStyle name="Нейтральный 9 3" xfId="23952"/>
    <cellStyle name="Нейтральный 9 4" xfId="23953"/>
    <cellStyle name="Нейтральный 9 5" xfId="23954"/>
    <cellStyle name="Нейтральный 90" xfId="23955"/>
    <cellStyle name="Нейтральный 91" xfId="23956"/>
    <cellStyle name="Нейтральный 92" xfId="23957"/>
    <cellStyle name="Нейтральный 93" xfId="23958"/>
    <cellStyle name="Нейтральный 94" xfId="23959"/>
    <cellStyle name="Нейтральный 95" xfId="23960"/>
    <cellStyle name="Нейтральный 96" xfId="23961"/>
    <cellStyle name="Нейтральный 97" xfId="23962"/>
    <cellStyle name="Нейтральный 98" xfId="23963"/>
    <cellStyle name="Нейтральный 99" xfId="23964"/>
    <cellStyle name="Обычный" xfId="0" builtinId="0"/>
    <cellStyle name="Обычный 10" xfId="23965"/>
    <cellStyle name="Обычный 10 2" xfId="23966"/>
    <cellStyle name="Обычный 10 2 2" xfId="23967"/>
    <cellStyle name="Обычный 10 3" xfId="23968"/>
    <cellStyle name="Обычный 11" xfId="23969"/>
    <cellStyle name="Обычный 11 2" xfId="23970"/>
    <cellStyle name="Обычный 11 2 2" xfId="23971"/>
    <cellStyle name="Обычный 11 3" xfId="23972"/>
    <cellStyle name="Обычный 12" xfId="23973"/>
    <cellStyle name="Обычный 12 2" xfId="23974"/>
    <cellStyle name="Обычный 12 2 2" xfId="23975"/>
    <cellStyle name="Обычный 12 3" xfId="23976"/>
    <cellStyle name="Обычный 13" xfId="23977"/>
    <cellStyle name="Обычный 13 2" xfId="23978"/>
    <cellStyle name="Обычный 13 2 2" xfId="23979"/>
    <cellStyle name="Обычный 13 3" xfId="23980"/>
    <cellStyle name="Обычный 14" xfId="23981"/>
    <cellStyle name="Обычный 14 2" xfId="23982"/>
    <cellStyle name="Обычный 14 2 2" xfId="23983"/>
    <cellStyle name="Обычный 14 3" xfId="23984"/>
    <cellStyle name="Обычный 15" xfId="23985"/>
    <cellStyle name="Обычный 15 2" xfId="23986"/>
    <cellStyle name="Обычный 15 2 2" xfId="23987"/>
    <cellStyle name="Обычный 15 3" xfId="23988"/>
    <cellStyle name="Обычный 16" xfId="23989"/>
    <cellStyle name="Обычный 16 2" xfId="23990"/>
    <cellStyle name="Обычный 16 2 2" xfId="23991"/>
    <cellStyle name="Обычный 16 3" xfId="23992"/>
    <cellStyle name="Обычный 17" xfId="23993"/>
    <cellStyle name="Обычный 17 2" xfId="23994"/>
    <cellStyle name="Обычный 17 2 2" xfId="23995"/>
    <cellStyle name="Обычный 17 3" xfId="23996"/>
    <cellStyle name="Обычный 18" xfId="23997"/>
    <cellStyle name="Обычный 18 2" xfId="23998"/>
    <cellStyle name="Обычный 18 2 2" xfId="23999"/>
    <cellStyle name="Обычный 18 3" xfId="24000"/>
    <cellStyle name="Обычный 19" xfId="24001"/>
    <cellStyle name="Обычный 19 2" xfId="24002"/>
    <cellStyle name="Обычный 19 2 2" xfId="24003"/>
    <cellStyle name="Обычный 19 3" xfId="24004"/>
    <cellStyle name="Обычный 2" xfId="24005"/>
    <cellStyle name="Обычный 2 10" xfId="24006"/>
    <cellStyle name="Обычный 2 2" xfId="24007"/>
    <cellStyle name="Обычный 2 3" xfId="24008"/>
    <cellStyle name="Обычный 2 4" xfId="24009"/>
    <cellStyle name="Обычный 2 5" xfId="24010"/>
    <cellStyle name="Обычный 2 6" xfId="24011"/>
    <cellStyle name="Обычный 2 6 2" xfId="24012"/>
    <cellStyle name="Обычный 2 6 2 2" xfId="24013"/>
    <cellStyle name="Обычный 2 6 3" xfId="24014"/>
    <cellStyle name="Обычный 2 7" xfId="24015"/>
    <cellStyle name="Обычный 2 7 2" xfId="24016"/>
    <cellStyle name="Обычный 2 7 2 2" xfId="24017"/>
    <cellStyle name="Обычный 2 7 3" xfId="24018"/>
    <cellStyle name="Обычный 2 8" xfId="24019"/>
    <cellStyle name="Обычный 2 9" xfId="24020"/>
    <cellStyle name="Обычный 2 9 2" xfId="24021"/>
    <cellStyle name="Обычный 20" xfId="24022"/>
    <cellStyle name="Обычный 20 2" xfId="24023"/>
    <cellStyle name="Обычный 20 2 2" xfId="24024"/>
    <cellStyle name="Обычный 20 3" xfId="24025"/>
    <cellStyle name="Обычный 21" xfId="24026"/>
    <cellStyle name="Обычный 21 2" xfId="24027"/>
    <cellStyle name="Обычный 21 2 2" xfId="24028"/>
    <cellStyle name="Обычный 21 3" xfId="24029"/>
    <cellStyle name="Обычный 22" xfId="24030"/>
    <cellStyle name="Обычный 22 2" xfId="24031"/>
    <cellStyle name="Обычный 22 2 2" xfId="24032"/>
    <cellStyle name="Обычный 22 3" xfId="24033"/>
    <cellStyle name="Обычный 23" xfId="24034"/>
    <cellStyle name="Обычный 23 2" xfId="24035"/>
    <cellStyle name="Обычный 23 2 2" xfId="24036"/>
    <cellStyle name="Обычный 23 3" xfId="24037"/>
    <cellStyle name="Обычный 24" xfId="24038"/>
    <cellStyle name="Обычный 24 2" xfId="24039"/>
    <cellStyle name="Обычный 24 2 2" xfId="24040"/>
    <cellStyle name="Обычный 24 3" xfId="24041"/>
    <cellStyle name="Обычный 25" xfId="24042"/>
    <cellStyle name="Обычный 25 2" xfId="24043"/>
    <cellStyle name="Обычный 25 2 2" xfId="24044"/>
    <cellStyle name="Обычный 25 3" xfId="24045"/>
    <cellStyle name="Обычный 26" xfId="24046"/>
    <cellStyle name="Обычный 27" xfId="24047"/>
    <cellStyle name="Обычный 28" xfId="24048"/>
    <cellStyle name="Обычный 29" xfId="24049"/>
    <cellStyle name="Обычный 3" xfId="24050"/>
    <cellStyle name="Обычный 3 10" xfId="24051"/>
    <cellStyle name="Обычный 3 2" xfId="24052"/>
    <cellStyle name="Обычный 3 3" xfId="24053"/>
    <cellStyle name="Обычный 3 4" xfId="24054"/>
    <cellStyle name="Обычный 3 5" xfId="24055"/>
    <cellStyle name="Обычный 3 6" xfId="24056"/>
    <cellStyle name="Обычный 3 6 2" xfId="24057"/>
    <cellStyle name="Обычный 3 6 2 2" xfId="24058"/>
    <cellStyle name="Обычный 3 6 3" xfId="24059"/>
    <cellStyle name="Обычный 3 7" xfId="24060"/>
    <cellStyle name="Обычный 3 7 2" xfId="24061"/>
    <cellStyle name="Обычный 3 7 2 2" xfId="24062"/>
    <cellStyle name="Обычный 3 7 3" xfId="24063"/>
    <cellStyle name="Обычный 3 8" xfId="24064"/>
    <cellStyle name="Обычный 3 9" xfId="24065"/>
    <cellStyle name="Обычный 3 9 2" xfId="24066"/>
    <cellStyle name="Обычный 30" xfId="24067"/>
    <cellStyle name="Обычный 31" xfId="24068"/>
    <cellStyle name="Обычный 32" xfId="24069"/>
    <cellStyle name="Обычный 33" xfId="24070"/>
    <cellStyle name="Обычный 34" xfId="24071"/>
    <cellStyle name="Обычный 35" xfId="24072"/>
    <cellStyle name="Обычный 36" xfId="24073"/>
    <cellStyle name="Обычный 37" xfId="24074"/>
    <cellStyle name="Обычный 38" xfId="24075"/>
    <cellStyle name="Обычный 39" xfId="24076"/>
    <cellStyle name="Обычный 4" xfId="24077"/>
    <cellStyle name="Обычный 4 10" xfId="24078"/>
    <cellStyle name="Обычный 4 2" xfId="24079"/>
    <cellStyle name="Обычный 4 3" xfId="24080"/>
    <cellStyle name="Обычный 4 4" xfId="24081"/>
    <cellStyle name="Обычный 4 5" xfId="24082"/>
    <cellStyle name="Обычный 4 6" xfId="24083"/>
    <cellStyle name="Обычный 4 6 2" xfId="24084"/>
    <cellStyle name="Обычный 4 6 2 2" xfId="24085"/>
    <cellStyle name="Обычный 4 6 3" xfId="24086"/>
    <cellStyle name="Обычный 4 7" xfId="24087"/>
    <cellStyle name="Обычный 4 7 2" xfId="24088"/>
    <cellStyle name="Обычный 4 7 2 2" xfId="24089"/>
    <cellStyle name="Обычный 4 7 3" xfId="24090"/>
    <cellStyle name="Обычный 4 8" xfId="24091"/>
    <cellStyle name="Обычный 4 9" xfId="24092"/>
    <cellStyle name="Обычный 4 9 2" xfId="24093"/>
    <cellStyle name="Обычный 40" xfId="24094"/>
    <cellStyle name="Обычный 41" xfId="24095"/>
    <cellStyle name="Обычный 42" xfId="24096"/>
    <cellStyle name="Обычный 43" xfId="24097"/>
    <cellStyle name="Обычный 44" xfId="24098"/>
    <cellStyle name="Обычный 45" xfId="24099"/>
    <cellStyle name="Обычный 46" xfId="24100"/>
    <cellStyle name="Обычный 47" xfId="24101"/>
    <cellStyle name="Обычный 48" xfId="24102"/>
    <cellStyle name="Обычный 49" xfId="24103"/>
    <cellStyle name="Обычный 5" xfId="24104"/>
    <cellStyle name="Обычный 5 2" xfId="24105"/>
    <cellStyle name="Обычный 5 2 2" xfId="24106"/>
    <cellStyle name="Обычный 5 2 2 2" xfId="24107"/>
    <cellStyle name="Обычный 5 2 3" xfId="24108"/>
    <cellStyle name="Обычный 5 3" xfId="24109"/>
    <cellStyle name="Обычный 5 3 2" xfId="24110"/>
    <cellStyle name="Обычный 5 3 2 2" xfId="24111"/>
    <cellStyle name="Обычный 5 3 3" xfId="24112"/>
    <cellStyle name="Обычный 5 4" xfId="24113"/>
    <cellStyle name="Обычный 5 4 2" xfId="24114"/>
    <cellStyle name="Обычный 5 5" xfId="24115"/>
    <cellStyle name="Обычный 50" xfId="24116"/>
    <cellStyle name="Обычный 51" xfId="24117"/>
    <cellStyle name="Обычный 52" xfId="24118"/>
    <cellStyle name="Обычный 53" xfId="24119"/>
    <cellStyle name="Обычный 54" xfId="24120"/>
    <cellStyle name="Обычный 55" xfId="24121"/>
    <cellStyle name="Обычный 56" xfId="24122"/>
    <cellStyle name="Обычный 57" xfId="24123"/>
    <cellStyle name="Обычный 58" xfId="24124"/>
    <cellStyle name="Обычный 59" xfId="24125"/>
    <cellStyle name="Обычный 6" xfId="24126"/>
    <cellStyle name="Обычный 6 2" xfId="24127"/>
    <cellStyle name="Обычный 6 3" xfId="24128"/>
    <cellStyle name="Обычный 6 4" xfId="24129"/>
    <cellStyle name="Обычный 6 5" xfId="24130"/>
    <cellStyle name="Обычный 6 6" xfId="24131"/>
    <cellStyle name="Обычный 6 6 2" xfId="24132"/>
    <cellStyle name="Обычный 6 7" xfId="24133"/>
    <cellStyle name="Обычный 60" xfId="24134"/>
    <cellStyle name="Обычный 61" xfId="24135"/>
    <cellStyle name="Обычный 62" xfId="24136"/>
    <cellStyle name="Обычный 63" xfId="24137"/>
    <cellStyle name="Обычный 64" xfId="24138"/>
    <cellStyle name="Обычный 65" xfId="24139"/>
    <cellStyle name="Обычный 66" xfId="24140"/>
    <cellStyle name="Обычный 67" xfId="24141"/>
    <cellStyle name="Обычный 68" xfId="24142"/>
    <cellStyle name="Обычный 69" xfId="24143"/>
    <cellStyle name="Обычный 7" xfId="24144"/>
    <cellStyle name="Обычный 7 2" xfId="24145"/>
    <cellStyle name="Обычный 7 3" xfId="24146"/>
    <cellStyle name="Обычный 7 4" xfId="24147"/>
    <cellStyle name="Обычный 7 5" xfId="24148"/>
    <cellStyle name="Обычный 7 6" xfId="24149"/>
    <cellStyle name="Обычный 7 6 2" xfId="24150"/>
    <cellStyle name="Обычный 7 7" xfId="24151"/>
    <cellStyle name="Обычный 70" xfId="24152"/>
    <cellStyle name="Обычный 71" xfId="24153"/>
    <cellStyle name="Обычный 72" xfId="24154"/>
    <cellStyle name="Обычный 73" xfId="24155"/>
    <cellStyle name="Обычный 8" xfId="24156"/>
    <cellStyle name="Обычный 8 2" xfId="24157"/>
    <cellStyle name="Обычный 8 2 2" xfId="24158"/>
    <cellStyle name="Обычный 8 3" xfId="24159"/>
    <cellStyle name="Обычный 9" xfId="24160"/>
    <cellStyle name="Обычный 9 2" xfId="24161"/>
    <cellStyle name="Обычный 9 3" xfId="24162"/>
    <cellStyle name="Обычный 9 4" xfId="24163"/>
    <cellStyle name="Обычный 9 5" xfId="24164"/>
    <cellStyle name="Обычный 9 6" xfId="24165"/>
    <cellStyle name="Обычный 9 6 2" xfId="24166"/>
    <cellStyle name="Обычный 9 7" xfId="24167"/>
    <cellStyle name="Плохой" xfId="24168" builtinId="27" customBuiltin="1"/>
    <cellStyle name="Плохой 10" xfId="24169"/>
    <cellStyle name="Плохой 100" xfId="24170"/>
    <cellStyle name="Плохой 101" xfId="24171"/>
    <cellStyle name="Плохой 102" xfId="24172"/>
    <cellStyle name="Плохой 103" xfId="24173"/>
    <cellStyle name="Плохой 104" xfId="24174"/>
    <cellStyle name="Плохой 105" xfId="24175"/>
    <cellStyle name="Плохой 106" xfId="24176"/>
    <cellStyle name="Плохой 107" xfId="24177"/>
    <cellStyle name="Плохой 108" xfId="24178"/>
    <cellStyle name="Плохой 109" xfId="24179"/>
    <cellStyle name="Плохой 11" xfId="24180"/>
    <cellStyle name="Плохой 110" xfId="24181"/>
    <cellStyle name="Плохой 111" xfId="24182"/>
    <cellStyle name="Плохой 112" xfId="24183"/>
    <cellStyle name="Плохой 113" xfId="24184"/>
    <cellStyle name="Плохой 12" xfId="24185"/>
    <cellStyle name="Плохой 13" xfId="24186"/>
    <cellStyle name="Плохой 14" xfId="24187"/>
    <cellStyle name="Плохой 15" xfId="24188"/>
    <cellStyle name="Плохой 16" xfId="24189"/>
    <cellStyle name="Плохой 17" xfId="24190"/>
    <cellStyle name="Плохой 18" xfId="24191"/>
    <cellStyle name="Плохой 19" xfId="24192"/>
    <cellStyle name="Плохой 2" xfId="24193"/>
    <cellStyle name="Плохой 2 2" xfId="24194"/>
    <cellStyle name="Плохой 2 3" xfId="24195"/>
    <cellStyle name="Плохой 2 4" xfId="24196"/>
    <cellStyle name="Плохой 2 5" xfId="24197"/>
    <cellStyle name="Плохой 20" xfId="24198"/>
    <cellStyle name="Плохой 21" xfId="24199"/>
    <cellStyle name="Плохой 22" xfId="24200"/>
    <cellStyle name="Плохой 23" xfId="24201"/>
    <cellStyle name="Плохой 24" xfId="24202"/>
    <cellStyle name="Плохой 25" xfId="24203"/>
    <cellStyle name="Плохой 26" xfId="24204"/>
    <cellStyle name="Плохой 27" xfId="24205"/>
    <cellStyle name="Плохой 28" xfId="24206"/>
    <cellStyle name="Плохой 29" xfId="24207"/>
    <cellStyle name="Плохой 3" xfId="24208"/>
    <cellStyle name="Плохой 3 2" xfId="24209"/>
    <cellStyle name="Плохой 3 3" xfId="24210"/>
    <cellStyle name="Плохой 3 4" xfId="24211"/>
    <cellStyle name="Плохой 3 5" xfId="24212"/>
    <cellStyle name="Плохой 30" xfId="24213"/>
    <cellStyle name="Плохой 31" xfId="24214"/>
    <cellStyle name="Плохой 32" xfId="24215"/>
    <cellStyle name="Плохой 33" xfId="24216"/>
    <cellStyle name="Плохой 34" xfId="24217"/>
    <cellStyle name="Плохой 35" xfId="24218"/>
    <cellStyle name="Плохой 36" xfId="24219"/>
    <cellStyle name="Плохой 37" xfId="24220"/>
    <cellStyle name="Плохой 38" xfId="24221"/>
    <cellStyle name="Плохой 39" xfId="24222"/>
    <cellStyle name="Плохой 4" xfId="24223"/>
    <cellStyle name="Плохой 4 2" xfId="24224"/>
    <cellStyle name="Плохой 4 3" xfId="24225"/>
    <cellStyle name="Плохой 4 4" xfId="24226"/>
    <cellStyle name="Плохой 4 5" xfId="24227"/>
    <cellStyle name="Плохой 40" xfId="24228"/>
    <cellStyle name="Плохой 41" xfId="24229"/>
    <cellStyle name="Плохой 42" xfId="24230"/>
    <cellStyle name="Плохой 43" xfId="24231"/>
    <cellStyle name="Плохой 44" xfId="24232"/>
    <cellStyle name="Плохой 45" xfId="24233"/>
    <cellStyle name="Плохой 46" xfId="24234"/>
    <cellStyle name="Плохой 47" xfId="24235"/>
    <cellStyle name="Плохой 48" xfId="24236"/>
    <cellStyle name="Плохой 49" xfId="24237"/>
    <cellStyle name="Плохой 5" xfId="24238"/>
    <cellStyle name="Плохой 5 2" xfId="24239"/>
    <cellStyle name="Плохой 5 3" xfId="24240"/>
    <cellStyle name="Плохой 5 4" xfId="24241"/>
    <cellStyle name="Плохой 5 5" xfId="24242"/>
    <cellStyle name="Плохой 50" xfId="24243"/>
    <cellStyle name="Плохой 51" xfId="24244"/>
    <cellStyle name="Плохой 52" xfId="24245"/>
    <cellStyle name="Плохой 53" xfId="24246"/>
    <cellStyle name="Плохой 54" xfId="24247"/>
    <cellStyle name="Плохой 55" xfId="24248"/>
    <cellStyle name="Плохой 56" xfId="24249"/>
    <cellStyle name="Плохой 57" xfId="24250"/>
    <cellStyle name="Плохой 58" xfId="24251"/>
    <cellStyle name="Плохой 59" xfId="24252"/>
    <cellStyle name="Плохой 6" xfId="24253"/>
    <cellStyle name="Плохой 6 2" xfId="24254"/>
    <cellStyle name="Плохой 6 3" xfId="24255"/>
    <cellStyle name="Плохой 6 4" xfId="24256"/>
    <cellStyle name="Плохой 6 5" xfId="24257"/>
    <cellStyle name="Плохой 60" xfId="24258"/>
    <cellStyle name="Плохой 61" xfId="24259"/>
    <cellStyle name="Плохой 62" xfId="24260"/>
    <cellStyle name="Плохой 63" xfId="24261"/>
    <cellStyle name="Плохой 64" xfId="24262"/>
    <cellStyle name="Плохой 65" xfId="24263"/>
    <cellStyle name="Плохой 66" xfId="24264"/>
    <cellStyle name="Плохой 67" xfId="24265"/>
    <cellStyle name="Плохой 68" xfId="24266"/>
    <cellStyle name="Плохой 69" xfId="24267"/>
    <cellStyle name="Плохой 7" xfId="24268"/>
    <cellStyle name="Плохой 7 2" xfId="24269"/>
    <cellStyle name="Плохой 7 3" xfId="24270"/>
    <cellStyle name="Плохой 7 4" xfId="24271"/>
    <cellStyle name="Плохой 7 5" xfId="24272"/>
    <cellStyle name="Плохой 70" xfId="24273"/>
    <cellStyle name="Плохой 71" xfId="24274"/>
    <cellStyle name="Плохой 72" xfId="24275"/>
    <cellStyle name="Плохой 73" xfId="24276"/>
    <cellStyle name="Плохой 74" xfId="24277"/>
    <cellStyle name="Плохой 75" xfId="24278"/>
    <cellStyle name="Плохой 76" xfId="24279"/>
    <cellStyle name="Плохой 77" xfId="24280"/>
    <cellStyle name="Плохой 78" xfId="24281"/>
    <cellStyle name="Плохой 79" xfId="24282"/>
    <cellStyle name="Плохой 8" xfId="24283"/>
    <cellStyle name="Плохой 8 2" xfId="24284"/>
    <cellStyle name="Плохой 8 3" xfId="24285"/>
    <cellStyle name="Плохой 8 4" xfId="24286"/>
    <cellStyle name="Плохой 8 5" xfId="24287"/>
    <cellStyle name="Плохой 80" xfId="24288"/>
    <cellStyle name="Плохой 81" xfId="24289"/>
    <cellStyle name="Плохой 82" xfId="24290"/>
    <cellStyle name="Плохой 83" xfId="24291"/>
    <cellStyle name="Плохой 84" xfId="24292"/>
    <cellStyle name="Плохой 85" xfId="24293"/>
    <cellStyle name="Плохой 86" xfId="24294"/>
    <cellStyle name="Плохой 87" xfId="24295"/>
    <cellStyle name="Плохой 88" xfId="24296"/>
    <cellStyle name="Плохой 89" xfId="24297"/>
    <cellStyle name="Плохой 9" xfId="24298"/>
    <cellStyle name="Плохой 9 2" xfId="24299"/>
    <cellStyle name="Плохой 9 3" xfId="24300"/>
    <cellStyle name="Плохой 9 4" xfId="24301"/>
    <cellStyle name="Плохой 9 5" xfId="24302"/>
    <cellStyle name="Плохой 90" xfId="24303"/>
    <cellStyle name="Плохой 91" xfId="24304"/>
    <cellStyle name="Плохой 92" xfId="24305"/>
    <cellStyle name="Плохой 93" xfId="24306"/>
    <cellStyle name="Плохой 94" xfId="24307"/>
    <cellStyle name="Плохой 95" xfId="24308"/>
    <cellStyle name="Плохой 96" xfId="24309"/>
    <cellStyle name="Плохой 97" xfId="24310"/>
    <cellStyle name="Плохой 98" xfId="24311"/>
    <cellStyle name="Плохой 99" xfId="24312"/>
    <cellStyle name="Пояснение" xfId="24313" builtinId="53" customBuiltin="1"/>
    <cellStyle name="Пояснение 10" xfId="24314"/>
    <cellStyle name="Пояснение 100" xfId="24315"/>
    <cellStyle name="Пояснение 101" xfId="24316"/>
    <cellStyle name="Пояснение 102" xfId="24317"/>
    <cellStyle name="Пояснение 103" xfId="24318"/>
    <cellStyle name="Пояснение 104" xfId="24319"/>
    <cellStyle name="Пояснение 105" xfId="24320"/>
    <cellStyle name="Пояснение 106" xfId="24321"/>
    <cellStyle name="Пояснение 107" xfId="24322"/>
    <cellStyle name="Пояснение 108" xfId="24323"/>
    <cellStyle name="Пояснение 109" xfId="24324"/>
    <cellStyle name="Пояснение 11" xfId="24325"/>
    <cellStyle name="Пояснение 110" xfId="24326"/>
    <cellStyle name="Пояснение 111" xfId="24327"/>
    <cellStyle name="Пояснение 112" xfId="24328"/>
    <cellStyle name="Пояснение 113" xfId="24329"/>
    <cellStyle name="Пояснение 12" xfId="24330"/>
    <cellStyle name="Пояснение 13" xfId="24331"/>
    <cellStyle name="Пояснение 14" xfId="24332"/>
    <cellStyle name="Пояснение 15" xfId="24333"/>
    <cellStyle name="Пояснение 16" xfId="24334"/>
    <cellStyle name="Пояснение 17" xfId="24335"/>
    <cellStyle name="Пояснение 18" xfId="24336"/>
    <cellStyle name="Пояснение 19" xfId="24337"/>
    <cellStyle name="Пояснение 2" xfId="24338"/>
    <cellStyle name="Пояснение 2 2" xfId="24339"/>
    <cellStyle name="Пояснение 2 3" xfId="24340"/>
    <cellStyle name="Пояснение 2 4" xfId="24341"/>
    <cellStyle name="Пояснение 2 5" xfId="24342"/>
    <cellStyle name="Пояснение 20" xfId="24343"/>
    <cellStyle name="Пояснение 21" xfId="24344"/>
    <cellStyle name="Пояснение 22" xfId="24345"/>
    <cellStyle name="Пояснение 23" xfId="24346"/>
    <cellStyle name="Пояснение 24" xfId="24347"/>
    <cellStyle name="Пояснение 25" xfId="24348"/>
    <cellStyle name="Пояснение 26" xfId="24349"/>
    <cellStyle name="Пояснение 27" xfId="24350"/>
    <cellStyle name="Пояснение 28" xfId="24351"/>
    <cellStyle name="Пояснение 29" xfId="24352"/>
    <cellStyle name="Пояснение 3" xfId="24353"/>
    <cellStyle name="Пояснение 3 2" xfId="24354"/>
    <cellStyle name="Пояснение 3 3" xfId="24355"/>
    <cellStyle name="Пояснение 3 4" xfId="24356"/>
    <cellStyle name="Пояснение 3 5" xfId="24357"/>
    <cellStyle name="Пояснение 30" xfId="24358"/>
    <cellStyle name="Пояснение 31" xfId="24359"/>
    <cellStyle name="Пояснение 32" xfId="24360"/>
    <cellStyle name="Пояснение 33" xfId="24361"/>
    <cellStyle name="Пояснение 34" xfId="24362"/>
    <cellStyle name="Пояснение 35" xfId="24363"/>
    <cellStyle name="Пояснение 36" xfId="24364"/>
    <cellStyle name="Пояснение 37" xfId="24365"/>
    <cellStyle name="Пояснение 38" xfId="24366"/>
    <cellStyle name="Пояснение 39" xfId="24367"/>
    <cellStyle name="Пояснение 4" xfId="24368"/>
    <cellStyle name="Пояснение 4 2" xfId="24369"/>
    <cellStyle name="Пояснение 4 3" xfId="24370"/>
    <cellStyle name="Пояснение 4 4" xfId="24371"/>
    <cellStyle name="Пояснение 4 5" xfId="24372"/>
    <cellStyle name="Пояснение 40" xfId="24373"/>
    <cellStyle name="Пояснение 41" xfId="24374"/>
    <cellStyle name="Пояснение 42" xfId="24375"/>
    <cellStyle name="Пояснение 43" xfId="24376"/>
    <cellStyle name="Пояснение 44" xfId="24377"/>
    <cellStyle name="Пояснение 45" xfId="24378"/>
    <cellStyle name="Пояснение 46" xfId="24379"/>
    <cellStyle name="Пояснение 47" xfId="24380"/>
    <cellStyle name="Пояснение 48" xfId="24381"/>
    <cellStyle name="Пояснение 49" xfId="24382"/>
    <cellStyle name="Пояснение 5" xfId="24383"/>
    <cellStyle name="Пояснение 5 2" xfId="24384"/>
    <cellStyle name="Пояснение 5 3" xfId="24385"/>
    <cellStyle name="Пояснение 5 4" xfId="24386"/>
    <cellStyle name="Пояснение 5 5" xfId="24387"/>
    <cellStyle name="Пояснение 50" xfId="24388"/>
    <cellStyle name="Пояснение 51" xfId="24389"/>
    <cellStyle name="Пояснение 52" xfId="24390"/>
    <cellStyle name="Пояснение 53" xfId="24391"/>
    <cellStyle name="Пояснение 54" xfId="24392"/>
    <cellStyle name="Пояснение 55" xfId="24393"/>
    <cellStyle name="Пояснение 56" xfId="24394"/>
    <cellStyle name="Пояснение 57" xfId="24395"/>
    <cellStyle name="Пояснение 58" xfId="24396"/>
    <cellStyle name="Пояснение 59" xfId="24397"/>
    <cellStyle name="Пояснение 6" xfId="24398"/>
    <cellStyle name="Пояснение 6 2" xfId="24399"/>
    <cellStyle name="Пояснение 6 3" xfId="24400"/>
    <cellStyle name="Пояснение 6 4" xfId="24401"/>
    <cellStyle name="Пояснение 6 5" xfId="24402"/>
    <cellStyle name="Пояснение 60" xfId="24403"/>
    <cellStyle name="Пояснение 61" xfId="24404"/>
    <cellStyle name="Пояснение 62" xfId="24405"/>
    <cellStyle name="Пояснение 63" xfId="24406"/>
    <cellStyle name="Пояснение 64" xfId="24407"/>
    <cellStyle name="Пояснение 65" xfId="24408"/>
    <cellStyle name="Пояснение 66" xfId="24409"/>
    <cellStyle name="Пояснение 67" xfId="24410"/>
    <cellStyle name="Пояснение 68" xfId="24411"/>
    <cellStyle name="Пояснение 69" xfId="24412"/>
    <cellStyle name="Пояснение 7" xfId="24413"/>
    <cellStyle name="Пояснение 7 2" xfId="24414"/>
    <cellStyle name="Пояснение 7 3" xfId="24415"/>
    <cellStyle name="Пояснение 7 4" xfId="24416"/>
    <cellStyle name="Пояснение 7 5" xfId="24417"/>
    <cellStyle name="Пояснение 70" xfId="24418"/>
    <cellStyle name="Пояснение 71" xfId="24419"/>
    <cellStyle name="Пояснение 72" xfId="24420"/>
    <cellStyle name="Пояснение 73" xfId="24421"/>
    <cellStyle name="Пояснение 74" xfId="24422"/>
    <cellStyle name="Пояснение 75" xfId="24423"/>
    <cellStyle name="Пояснение 76" xfId="24424"/>
    <cellStyle name="Пояснение 77" xfId="24425"/>
    <cellStyle name="Пояснение 78" xfId="24426"/>
    <cellStyle name="Пояснение 79" xfId="24427"/>
    <cellStyle name="Пояснение 8" xfId="24428"/>
    <cellStyle name="Пояснение 8 2" xfId="24429"/>
    <cellStyle name="Пояснение 8 3" xfId="24430"/>
    <cellStyle name="Пояснение 8 4" xfId="24431"/>
    <cellStyle name="Пояснение 8 5" xfId="24432"/>
    <cellStyle name="Пояснение 80" xfId="24433"/>
    <cellStyle name="Пояснение 81" xfId="24434"/>
    <cellStyle name="Пояснение 82" xfId="24435"/>
    <cellStyle name="Пояснение 83" xfId="24436"/>
    <cellStyle name="Пояснение 84" xfId="24437"/>
    <cellStyle name="Пояснение 85" xfId="24438"/>
    <cellStyle name="Пояснение 86" xfId="24439"/>
    <cellStyle name="Пояснение 87" xfId="24440"/>
    <cellStyle name="Пояснение 88" xfId="24441"/>
    <cellStyle name="Пояснение 89" xfId="24442"/>
    <cellStyle name="Пояснение 9" xfId="24443"/>
    <cellStyle name="Пояснение 9 2" xfId="24444"/>
    <cellStyle name="Пояснение 9 3" xfId="24445"/>
    <cellStyle name="Пояснение 9 4" xfId="24446"/>
    <cellStyle name="Пояснение 9 5" xfId="24447"/>
    <cellStyle name="Пояснение 90" xfId="24448"/>
    <cellStyle name="Пояснение 91" xfId="24449"/>
    <cellStyle name="Пояснение 92" xfId="24450"/>
    <cellStyle name="Пояснение 93" xfId="24451"/>
    <cellStyle name="Пояснение 94" xfId="24452"/>
    <cellStyle name="Пояснение 95" xfId="24453"/>
    <cellStyle name="Пояснение 96" xfId="24454"/>
    <cellStyle name="Пояснение 97" xfId="24455"/>
    <cellStyle name="Пояснение 98" xfId="24456"/>
    <cellStyle name="Пояснение 99" xfId="24457"/>
    <cellStyle name="Примечание" xfId="24458" builtinId="10" customBuiltin="1"/>
    <cellStyle name="Примечание 10" xfId="24459"/>
    <cellStyle name="Примечание 100" xfId="24460"/>
    <cellStyle name="Примечание 100 2" xfId="24461"/>
    <cellStyle name="Примечание 100 2 2" xfId="24462"/>
    <cellStyle name="Примечание 100 3" xfId="24463"/>
    <cellStyle name="Примечание 101" xfId="24464"/>
    <cellStyle name="Примечание 101 2" xfId="24465"/>
    <cellStyle name="Примечание 101 2 2" xfId="24466"/>
    <cellStyle name="Примечание 101 3" xfId="24467"/>
    <cellStyle name="Примечание 102" xfId="24468"/>
    <cellStyle name="Примечание 102 2" xfId="24469"/>
    <cellStyle name="Примечание 102 2 2" xfId="24470"/>
    <cellStyle name="Примечание 102 3" xfId="24471"/>
    <cellStyle name="Примечание 103" xfId="24472"/>
    <cellStyle name="Примечание 103 2" xfId="24473"/>
    <cellStyle name="Примечание 103 2 2" xfId="24474"/>
    <cellStyle name="Примечание 103 3" xfId="24475"/>
    <cellStyle name="Примечание 104" xfId="24476"/>
    <cellStyle name="Примечание 104 2" xfId="24477"/>
    <cellStyle name="Примечание 104 2 2" xfId="24478"/>
    <cellStyle name="Примечание 104 3" xfId="24479"/>
    <cellStyle name="Примечание 105" xfId="24480"/>
    <cellStyle name="Примечание 105 2" xfId="24481"/>
    <cellStyle name="Примечание 105 2 2" xfId="24482"/>
    <cellStyle name="Примечание 105 3" xfId="24483"/>
    <cellStyle name="Примечание 106" xfId="24484"/>
    <cellStyle name="Примечание 106 2" xfId="24485"/>
    <cellStyle name="Примечание 106 2 2" xfId="24486"/>
    <cellStyle name="Примечание 106 3" xfId="24487"/>
    <cellStyle name="Примечание 107" xfId="24488"/>
    <cellStyle name="Примечание 107 2" xfId="24489"/>
    <cellStyle name="Примечание 107 2 2" xfId="24490"/>
    <cellStyle name="Примечание 107 3" xfId="24491"/>
    <cellStyle name="Примечание 108" xfId="24492"/>
    <cellStyle name="Примечание 108 2" xfId="24493"/>
    <cellStyle name="Примечание 108 2 2" xfId="24494"/>
    <cellStyle name="Примечание 108 3" xfId="24495"/>
    <cellStyle name="Примечание 109" xfId="24496"/>
    <cellStyle name="Примечание 109 2" xfId="24497"/>
    <cellStyle name="Примечание 109 2 2" xfId="24498"/>
    <cellStyle name="Примечание 109 3" xfId="24499"/>
    <cellStyle name="Примечание 11" xfId="24500"/>
    <cellStyle name="Примечание 110" xfId="24501"/>
    <cellStyle name="Примечание 110 2" xfId="24502"/>
    <cellStyle name="Примечание 110 2 2" xfId="24503"/>
    <cellStyle name="Примечание 110 3" xfId="24504"/>
    <cellStyle name="Примечание 111" xfId="24505"/>
    <cellStyle name="Примечание 111 2" xfId="24506"/>
    <cellStyle name="Примечание 111 2 2" xfId="24507"/>
    <cellStyle name="Примечание 111 3" xfId="24508"/>
    <cellStyle name="Примечание 112" xfId="24509"/>
    <cellStyle name="Примечание 112 2" xfId="24510"/>
    <cellStyle name="Примечание 112 2 2" xfId="24511"/>
    <cellStyle name="Примечание 112 3" xfId="24512"/>
    <cellStyle name="Примечание 113" xfId="24513"/>
    <cellStyle name="Примечание 113 2" xfId="24514"/>
    <cellStyle name="Примечание 113 2 2" xfId="24515"/>
    <cellStyle name="Примечание 113 3" xfId="24516"/>
    <cellStyle name="Примечание 114" xfId="24517"/>
    <cellStyle name="Примечание 114 2" xfId="24518"/>
    <cellStyle name="Примечание 114 2 2" xfId="24519"/>
    <cellStyle name="Примечание 114 3" xfId="24520"/>
    <cellStyle name="Примечание 115" xfId="24521"/>
    <cellStyle name="Примечание 115 2" xfId="24522"/>
    <cellStyle name="Примечание 115 2 2" xfId="24523"/>
    <cellStyle name="Примечание 115 3" xfId="24524"/>
    <cellStyle name="Примечание 116" xfId="24525"/>
    <cellStyle name="Примечание 116 2" xfId="24526"/>
    <cellStyle name="Примечание 116 2 2" xfId="24527"/>
    <cellStyle name="Примечание 116 3" xfId="24528"/>
    <cellStyle name="Примечание 117" xfId="24529"/>
    <cellStyle name="Примечание 117 2" xfId="24530"/>
    <cellStyle name="Примечание 117 2 2" xfId="24531"/>
    <cellStyle name="Примечание 117 3" xfId="24532"/>
    <cellStyle name="Примечание 118" xfId="24533"/>
    <cellStyle name="Примечание 118 2" xfId="24534"/>
    <cellStyle name="Примечание 118 2 2" xfId="24535"/>
    <cellStyle name="Примечание 118 3" xfId="24536"/>
    <cellStyle name="Примечание 119" xfId="24537"/>
    <cellStyle name="Примечание 119 2" xfId="24538"/>
    <cellStyle name="Примечание 119 2 2" xfId="24539"/>
    <cellStyle name="Примечание 119 3" xfId="24540"/>
    <cellStyle name="Примечание 12" xfId="24541"/>
    <cellStyle name="Примечание 120" xfId="24542"/>
    <cellStyle name="Примечание 120 2" xfId="24543"/>
    <cellStyle name="Примечание 120 2 2" xfId="24544"/>
    <cellStyle name="Примечание 120 3" xfId="24545"/>
    <cellStyle name="Примечание 121" xfId="24546"/>
    <cellStyle name="Примечание 121 2" xfId="24547"/>
    <cellStyle name="Примечание 121 2 2" xfId="24548"/>
    <cellStyle name="Примечание 121 3" xfId="24549"/>
    <cellStyle name="Примечание 122" xfId="24550"/>
    <cellStyle name="Примечание 122 2" xfId="24551"/>
    <cellStyle name="Примечание 122 2 2" xfId="24552"/>
    <cellStyle name="Примечание 122 3" xfId="24553"/>
    <cellStyle name="Примечание 123" xfId="24554"/>
    <cellStyle name="Примечание 123 2" xfId="24555"/>
    <cellStyle name="Примечание 123 2 2" xfId="24556"/>
    <cellStyle name="Примечание 123 3" xfId="24557"/>
    <cellStyle name="Примечание 124" xfId="24558"/>
    <cellStyle name="Примечание 124 2" xfId="24559"/>
    <cellStyle name="Примечание 124 2 2" xfId="24560"/>
    <cellStyle name="Примечание 124 3" xfId="24561"/>
    <cellStyle name="Примечание 125" xfId="24562"/>
    <cellStyle name="Примечание 125 2" xfId="24563"/>
    <cellStyle name="Примечание 125 2 2" xfId="24564"/>
    <cellStyle name="Примечание 125 3" xfId="24565"/>
    <cellStyle name="Примечание 126" xfId="24566"/>
    <cellStyle name="Примечание 126 2" xfId="24567"/>
    <cellStyle name="Примечание 126 2 2" xfId="24568"/>
    <cellStyle name="Примечание 126 3" xfId="24569"/>
    <cellStyle name="Примечание 127" xfId="24570"/>
    <cellStyle name="Примечание 127 2" xfId="24571"/>
    <cellStyle name="Примечание 127 2 2" xfId="24572"/>
    <cellStyle name="Примечание 127 3" xfId="24573"/>
    <cellStyle name="Примечание 128" xfId="24574"/>
    <cellStyle name="Примечание 128 2" xfId="24575"/>
    <cellStyle name="Примечание 128 2 2" xfId="24576"/>
    <cellStyle name="Примечание 128 3" xfId="24577"/>
    <cellStyle name="Примечание 129" xfId="24578"/>
    <cellStyle name="Примечание 129 2" xfId="24579"/>
    <cellStyle name="Примечание 129 2 2" xfId="24580"/>
    <cellStyle name="Примечание 129 3" xfId="24581"/>
    <cellStyle name="Примечание 13" xfId="24582"/>
    <cellStyle name="Примечание 130" xfId="24583"/>
    <cellStyle name="Примечание 130 2" xfId="24584"/>
    <cellStyle name="Примечание 130 2 2" xfId="24585"/>
    <cellStyle name="Примечание 130 3" xfId="24586"/>
    <cellStyle name="Примечание 131" xfId="24587"/>
    <cellStyle name="Примечание 131 2" xfId="24588"/>
    <cellStyle name="Примечание 131 2 2" xfId="24589"/>
    <cellStyle name="Примечание 131 3" xfId="24590"/>
    <cellStyle name="Примечание 132" xfId="24591"/>
    <cellStyle name="Примечание 132 2" xfId="24592"/>
    <cellStyle name="Примечание 132 2 2" xfId="24593"/>
    <cellStyle name="Примечание 132 3" xfId="24594"/>
    <cellStyle name="Примечание 133" xfId="24595"/>
    <cellStyle name="Примечание 133 2" xfId="24596"/>
    <cellStyle name="Примечание 133 2 2" xfId="24597"/>
    <cellStyle name="Примечание 133 3" xfId="24598"/>
    <cellStyle name="Примечание 134" xfId="24599"/>
    <cellStyle name="Примечание 134 2" xfId="24600"/>
    <cellStyle name="Примечание 134 2 2" xfId="24601"/>
    <cellStyle name="Примечание 134 3" xfId="24602"/>
    <cellStyle name="Примечание 135" xfId="24603"/>
    <cellStyle name="Примечание 135 2" xfId="24604"/>
    <cellStyle name="Примечание 135 2 2" xfId="24605"/>
    <cellStyle name="Примечание 135 3" xfId="24606"/>
    <cellStyle name="Примечание 136" xfId="24607"/>
    <cellStyle name="Примечание 136 2" xfId="24608"/>
    <cellStyle name="Примечание 136 2 2" xfId="24609"/>
    <cellStyle name="Примечание 136 3" xfId="24610"/>
    <cellStyle name="Примечание 137" xfId="24611"/>
    <cellStyle name="Примечание 137 2" xfId="24612"/>
    <cellStyle name="Примечание 137 2 2" xfId="24613"/>
    <cellStyle name="Примечание 137 3" xfId="24614"/>
    <cellStyle name="Примечание 138" xfId="24615"/>
    <cellStyle name="Примечание 138 2" xfId="24616"/>
    <cellStyle name="Примечание 138 2 2" xfId="24617"/>
    <cellStyle name="Примечание 138 3" xfId="24618"/>
    <cellStyle name="Примечание 139" xfId="24619"/>
    <cellStyle name="Примечание 139 2" xfId="24620"/>
    <cellStyle name="Примечание 139 2 2" xfId="24621"/>
    <cellStyle name="Примечание 139 3" xfId="24622"/>
    <cellStyle name="Примечание 14" xfId="24623"/>
    <cellStyle name="Примечание 140" xfId="24624"/>
    <cellStyle name="Примечание 140 2" xfId="24625"/>
    <cellStyle name="Примечание 140 2 2" xfId="24626"/>
    <cellStyle name="Примечание 140 3" xfId="24627"/>
    <cellStyle name="Примечание 141" xfId="24628"/>
    <cellStyle name="Примечание 142" xfId="24629"/>
    <cellStyle name="Примечание 15" xfId="24630"/>
    <cellStyle name="Примечание 16" xfId="24631"/>
    <cellStyle name="Примечание 17" xfId="24632"/>
    <cellStyle name="Примечание 18" xfId="24633"/>
    <cellStyle name="Примечание 19" xfId="24634"/>
    <cellStyle name="Примечание 2" xfId="24635"/>
    <cellStyle name="Примечание 2 10" xfId="24636"/>
    <cellStyle name="Примечание 2 10 2" xfId="24637"/>
    <cellStyle name="Примечание 2 10 2 2" xfId="24638"/>
    <cellStyle name="Примечание 2 10 3" xfId="24639"/>
    <cellStyle name="Примечание 2 11" xfId="24640"/>
    <cellStyle name="Примечание 2 11 2" xfId="24641"/>
    <cellStyle name="Примечание 2 11 2 2" xfId="24642"/>
    <cellStyle name="Примечание 2 11 3" xfId="24643"/>
    <cellStyle name="Примечание 2 12" xfId="24644"/>
    <cellStyle name="Примечание 2 12 2" xfId="24645"/>
    <cellStyle name="Примечание 2 12 2 2" xfId="24646"/>
    <cellStyle name="Примечание 2 12 3" xfId="24647"/>
    <cellStyle name="Примечание 2 13" xfId="24648"/>
    <cellStyle name="Примечание 2 13 2" xfId="24649"/>
    <cellStyle name="Примечание 2 13 2 2" xfId="24650"/>
    <cellStyle name="Примечание 2 13 3" xfId="24651"/>
    <cellStyle name="Примечание 2 14" xfId="24652"/>
    <cellStyle name="Примечание 2 14 2" xfId="24653"/>
    <cellStyle name="Примечание 2 14 2 2" xfId="24654"/>
    <cellStyle name="Примечание 2 14 3" xfId="24655"/>
    <cellStyle name="Примечание 2 15" xfId="24656"/>
    <cellStyle name="Примечание 2 15 2" xfId="24657"/>
    <cellStyle name="Примечание 2 15 2 2" xfId="24658"/>
    <cellStyle name="Примечание 2 15 3" xfId="24659"/>
    <cellStyle name="Примечание 2 16" xfId="24660"/>
    <cellStyle name="Примечание 2 16 2" xfId="24661"/>
    <cellStyle name="Примечание 2 16 2 2" xfId="24662"/>
    <cellStyle name="Примечание 2 16 3" xfId="24663"/>
    <cellStyle name="Примечание 2 17" xfId="24664"/>
    <cellStyle name="Примечание 2 17 2" xfId="24665"/>
    <cellStyle name="Примечание 2 17 2 2" xfId="24666"/>
    <cellStyle name="Примечание 2 17 3" xfId="24667"/>
    <cellStyle name="Примечание 2 18" xfId="24668"/>
    <cellStyle name="Примечание 2 18 2" xfId="24669"/>
    <cellStyle name="Примечание 2 18 2 2" xfId="24670"/>
    <cellStyle name="Примечание 2 18 3" xfId="24671"/>
    <cellStyle name="Примечание 2 19" xfId="24672"/>
    <cellStyle name="Примечание 2 19 2" xfId="24673"/>
    <cellStyle name="Примечание 2 19 2 2" xfId="24674"/>
    <cellStyle name="Примечание 2 19 3" xfId="24675"/>
    <cellStyle name="Примечание 2 2" xfId="24676"/>
    <cellStyle name="Примечание 2 20" xfId="24677"/>
    <cellStyle name="Примечание 2 20 2" xfId="24678"/>
    <cellStyle name="Примечание 2 20 2 2" xfId="24679"/>
    <cellStyle name="Примечание 2 20 3" xfId="24680"/>
    <cellStyle name="Примечание 2 21" xfId="24681"/>
    <cellStyle name="Примечание 2 21 2" xfId="24682"/>
    <cellStyle name="Примечание 2 21 2 2" xfId="24683"/>
    <cellStyle name="Примечание 2 21 3" xfId="24684"/>
    <cellStyle name="Примечание 2 22" xfId="24685"/>
    <cellStyle name="Примечание 2 22 2" xfId="24686"/>
    <cellStyle name="Примечание 2 22 2 2" xfId="24687"/>
    <cellStyle name="Примечание 2 22 3" xfId="24688"/>
    <cellStyle name="Примечание 2 3" xfId="24689"/>
    <cellStyle name="Примечание 2 4" xfId="24690"/>
    <cellStyle name="Примечание 2 5" xfId="24691"/>
    <cellStyle name="Примечание 2 6" xfId="24692"/>
    <cellStyle name="Примечание 2 6 2" xfId="24693"/>
    <cellStyle name="Примечание 2 6 2 2" xfId="24694"/>
    <cellStyle name="Примечание 2 6 3" xfId="24695"/>
    <cellStyle name="Примечание 2 7" xfId="24696"/>
    <cellStyle name="Примечание 2 7 2" xfId="24697"/>
    <cellStyle name="Примечание 2 7 2 2" xfId="24698"/>
    <cellStyle name="Примечание 2 7 3" xfId="24699"/>
    <cellStyle name="Примечание 2 8" xfId="24700"/>
    <cellStyle name="Примечание 2 8 2" xfId="24701"/>
    <cellStyle name="Примечание 2 8 2 2" xfId="24702"/>
    <cellStyle name="Примечание 2 8 3" xfId="24703"/>
    <cellStyle name="Примечание 2 9" xfId="24704"/>
    <cellStyle name="Примечание 2 9 2" xfId="24705"/>
    <cellStyle name="Примечание 2 9 2 2" xfId="24706"/>
    <cellStyle name="Примечание 2 9 3" xfId="24707"/>
    <cellStyle name="Примечание 20" xfId="24708"/>
    <cellStyle name="Примечание 21" xfId="24709"/>
    <cellStyle name="Примечание 22" xfId="24710"/>
    <cellStyle name="Примечание 23" xfId="24711"/>
    <cellStyle name="Примечание 24" xfId="24712"/>
    <cellStyle name="Примечание 25" xfId="24713"/>
    <cellStyle name="Примечание 26" xfId="24714"/>
    <cellStyle name="Примечание 27" xfId="24715"/>
    <cellStyle name="Примечание 28" xfId="24716"/>
    <cellStyle name="Примечание 29" xfId="24717"/>
    <cellStyle name="Примечание 3" xfId="24718"/>
    <cellStyle name="Примечание 3 2" xfId="24719"/>
    <cellStyle name="Примечание 3 3" xfId="24720"/>
    <cellStyle name="Примечание 3 4" xfId="24721"/>
    <cellStyle name="Примечание 3 5" xfId="24722"/>
    <cellStyle name="Примечание 30" xfId="24723"/>
    <cellStyle name="Примечание 31" xfId="24724"/>
    <cellStyle name="Примечание 32" xfId="24725"/>
    <cellStyle name="Примечание 33" xfId="24726"/>
    <cellStyle name="Примечание 34" xfId="24727"/>
    <cellStyle name="Примечание 35" xfId="24728"/>
    <cellStyle name="Примечание 36" xfId="24729"/>
    <cellStyle name="Примечание 37" xfId="24730"/>
    <cellStyle name="Примечание 38" xfId="24731"/>
    <cellStyle name="Примечание 39" xfId="24732"/>
    <cellStyle name="Примечание 4" xfId="24733"/>
    <cellStyle name="Примечание 4 2" xfId="24734"/>
    <cellStyle name="Примечание 4 3" xfId="24735"/>
    <cellStyle name="Примечание 4 4" xfId="24736"/>
    <cellStyle name="Примечание 4 5" xfId="24737"/>
    <cellStyle name="Примечание 40" xfId="24738"/>
    <cellStyle name="Примечание 41" xfId="24739"/>
    <cellStyle name="Примечание 42" xfId="24740"/>
    <cellStyle name="Примечание 43" xfId="24741"/>
    <cellStyle name="Примечание 44" xfId="24742"/>
    <cellStyle name="Примечание 45" xfId="24743"/>
    <cellStyle name="Примечание 46" xfId="24744"/>
    <cellStyle name="Примечание 47" xfId="24745"/>
    <cellStyle name="Примечание 48" xfId="24746"/>
    <cellStyle name="Примечание 49" xfId="24747"/>
    <cellStyle name="Примечание 5" xfId="24748"/>
    <cellStyle name="Примечание 5 2" xfId="24749"/>
    <cellStyle name="Примечание 5 3" xfId="24750"/>
    <cellStyle name="Примечание 5 4" xfId="24751"/>
    <cellStyle name="Примечание 5 5" xfId="24752"/>
    <cellStyle name="Примечание 50" xfId="24753"/>
    <cellStyle name="Примечание 51" xfId="24754"/>
    <cellStyle name="Примечание 52" xfId="24755"/>
    <cellStyle name="Примечание 53" xfId="24756"/>
    <cellStyle name="Примечание 54" xfId="24757"/>
    <cellStyle name="Примечание 55" xfId="24758"/>
    <cellStyle name="Примечание 56" xfId="24759"/>
    <cellStyle name="Примечание 57" xfId="24760"/>
    <cellStyle name="Примечание 58" xfId="24761"/>
    <cellStyle name="Примечание 59" xfId="24762"/>
    <cellStyle name="Примечание 6" xfId="24763"/>
    <cellStyle name="Примечание 6 2" xfId="24764"/>
    <cellStyle name="Примечание 6 3" xfId="24765"/>
    <cellStyle name="Примечание 6 4" xfId="24766"/>
    <cellStyle name="Примечание 6 5" xfId="24767"/>
    <cellStyle name="Примечание 60" xfId="24768"/>
    <cellStyle name="Примечание 61" xfId="24769"/>
    <cellStyle name="Примечание 62" xfId="24770"/>
    <cellStyle name="Примечание 63" xfId="24771"/>
    <cellStyle name="Примечание 64" xfId="24772"/>
    <cellStyle name="Примечание 65" xfId="24773"/>
    <cellStyle name="Примечание 66" xfId="24774"/>
    <cellStyle name="Примечание 67" xfId="24775"/>
    <cellStyle name="Примечание 68" xfId="24776"/>
    <cellStyle name="Примечание 69" xfId="24777"/>
    <cellStyle name="Примечание 7" xfId="24778"/>
    <cellStyle name="Примечание 7 2" xfId="24779"/>
    <cellStyle name="Примечание 7 3" xfId="24780"/>
    <cellStyle name="Примечание 7 4" xfId="24781"/>
    <cellStyle name="Примечание 7 5" xfId="24782"/>
    <cellStyle name="Примечание 70" xfId="24783"/>
    <cellStyle name="Примечание 71" xfId="24784"/>
    <cellStyle name="Примечание 72" xfId="24785"/>
    <cellStyle name="Примечание 73" xfId="24786"/>
    <cellStyle name="Примечание 74" xfId="24787"/>
    <cellStyle name="Примечание 75" xfId="24788"/>
    <cellStyle name="Примечание 76" xfId="24789"/>
    <cellStyle name="Примечание 77" xfId="24790"/>
    <cellStyle name="Примечание 78" xfId="24791"/>
    <cellStyle name="Примечание 79" xfId="24792"/>
    <cellStyle name="Примечание 8" xfId="24793"/>
    <cellStyle name="Примечание 8 2" xfId="24794"/>
    <cellStyle name="Примечание 8 3" xfId="24795"/>
    <cellStyle name="Примечание 8 4" xfId="24796"/>
    <cellStyle name="Примечание 8 5" xfId="24797"/>
    <cellStyle name="Примечание 80" xfId="24798"/>
    <cellStyle name="Примечание 81" xfId="24799"/>
    <cellStyle name="Примечание 82" xfId="24800"/>
    <cellStyle name="Примечание 83" xfId="24801"/>
    <cellStyle name="Примечание 84" xfId="24802"/>
    <cellStyle name="Примечание 85" xfId="24803"/>
    <cellStyle name="Примечание 86" xfId="24804"/>
    <cellStyle name="Примечание 87" xfId="24805"/>
    <cellStyle name="Примечание 88" xfId="24806"/>
    <cellStyle name="Примечание 88 2" xfId="24807"/>
    <cellStyle name="Примечание 88 2 2" xfId="24808"/>
    <cellStyle name="Примечание 88 2 2 2" xfId="24809"/>
    <cellStyle name="Примечание 88 2 3" xfId="24810"/>
    <cellStyle name="Примечание 88 3" xfId="24811"/>
    <cellStyle name="Примечание 88 3 2" xfId="24812"/>
    <cellStyle name="Примечание 88 3 2 2" xfId="24813"/>
    <cellStyle name="Примечание 88 3 3" xfId="24814"/>
    <cellStyle name="Примечание 88 4" xfId="24815"/>
    <cellStyle name="Примечание 88 4 2" xfId="24816"/>
    <cellStyle name="Примечание 88 5" xfId="24817"/>
    <cellStyle name="Примечание 89" xfId="24818"/>
    <cellStyle name="Примечание 89 2" xfId="24819"/>
    <cellStyle name="Примечание 89 2 2" xfId="24820"/>
    <cellStyle name="Примечание 89 2 2 2" xfId="24821"/>
    <cellStyle name="Примечание 89 2 3" xfId="24822"/>
    <cellStyle name="Примечание 89 3" xfId="24823"/>
    <cellStyle name="Примечание 89 3 2" xfId="24824"/>
    <cellStyle name="Примечание 89 3 2 2" xfId="24825"/>
    <cellStyle name="Примечание 89 3 3" xfId="24826"/>
    <cellStyle name="Примечание 89 4" xfId="24827"/>
    <cellStyle name="Примечание 89 4 2" xfId="24828"/>
    <cellStyle name="Примечание 89 5" xfId="24829"/>
    <cellStyle name="Примечание 9" xfId="24830"/>
    <cellStyle name="Примечание 9 2" xfId="24831"/>
    <cellStyle name="Примечание 9 3" xfId="24832"/>
    <cellStyle name="Примечание 9 4" xfId="24833"/>
    <cellStyle name="Примечание 9 5" xfId="24834"/>
    <cellStyle name="Примечание 90" xfId="24835"/>
    <cellStyle name="Примечание 90 2" xfId="24836"/>
    <cellStyle name="Примечание 90 2 2" xfId="24837"/>
    <cellStyle name="Примечание 90 2 2 2" xfId="24838"/>
    <cellStyle name="Примечание 90 2 3" xfId="24839"/>
    <cellStyle name="Примечание 90 3" xfId="24840"/>
    <cellStyle name="Примечание 90 3 2" xfId="24841"/>
    <cellStyle name="Примечание 90 3 2 2" xfId="24842"/>
    <cellStyle name="Примечание 90 3 3" xfId="24843"/>
    <cellStyle name="Примечание 90 4" xfId="24844"/>
    <cellStyle name="Примечание 90 4 2" xfId="24845"/>
    <cellStyle name="Примечание 90 5" xfId="24846"/>
    <cellStyle name="Примечание 91" xfId="24847"/>
    <cellStyle name="Примечание 91 2" xfId="24848"/>
    <cellStyle name="Примечание 91 2 2" xfId="24849"/>
    <cellStyle name="Примечание 91 2 2 2" xfId="24850"/>
    <cellStyle name="Примечание 91 2 3" xfId="24851"/>
    <cellStyle name="Примечание 91 3" xfId="24852"/>
    <cellStyle name="Примечание 91 3 2" xfId="24853"/>
    <cellStyle name="Примечание 91 3 2 2" xfId="24854"/>
    <cellStyle name="Примечание 91 3 3" xfId="24855"/>
    <cellStyle name="Примечание 91 4" xfId="24856"/>
    <cellStyle name="Примечание 91 4 2" xfId="24857"/>
    <cellStyle name="Примечание 91 5" xfId="24858"/>
    <cellStyle name="Примечание 92" xfId="24859"/>
    <cellStyle name="Примечание 92 2" xfId="24860"/>
    <cellStyle name="Примечание 92 2 2" xfId="24861"/>
    <cellStyle name="Примечание 92 3" xfId="24862"/>
    <cellStyle name="Примечание 93" xfId="24863"/>
    <cellStyle name="Примечание 93 2" xfId="24864"/>
    <cellStyle name="Примечание 93 2 2" xfId="24865"/>
    <cellStyle name="Примечание 93 3" xfId="24866"/>
    <cellStyle name="Примечание 94" xfId="24867"/>
    <cellStyle name="Примечание 94 2" xfId="24868"/>
    <cellStyle name="Примечание 94 2 2" xfId="24869"/>
    <cellStyle name="Примечание 94 3" xfId="24870"/>
    <cellStyle name="Примечание 95" xfId="24871"/>
    <cellStyle name="Примечание 95 2" xfId="24872"/>
    <cellStyle name="Примечание 95 2 2" xfId="24873"/>
    <cellStyle name="Примечание 95 3" xfId="24874"/>
    <cellStyle name="Примечание 96" xfId="24875"/>
    <cellStyle name="Примечание 96 2" xfId="24876"/>
    <cellStyle name="Примечание 96 2 2" xfId="24877"/>
    <cellStyle name="Примечание 96 3" xfId="24878"/>
    <cellStyle name="Примечание 97" xfId="24879"/>
    <cellStyle name="Примечание 97 2" xfId="24880"/>
    <cellStyle name="Примечание 97 2 2" xfId="24881"/>
    <cellStyle name="Примечание 97 3" xfId="24882"/>
    <cellStyle name="Примечание 98" xfId="24883"/>
    <cellStyle name="Примечание 98 2" xfId="24884"/>
    <cellStyle name="Примечание 98 2 2" xfId="24885"/>
    <cellStyle name="Примечание 98 3" xfId="24886"/>
    <cellStyle name="Примечание 99" xfId="24887"/>
    <cellStyle name="Примечание 99 2" xfId="24888"/>
    <cellStyle name="Примечание 99 2 2" xfId="24889"/>
    <cellStyle name="Примечание 99 3" xfId="24890"/>
    <cellStyle name="Процентный" xfId="25333" builtinId="5"/>
    <cellStyle name="Связанная ячейка" xfId="24891" builtinId="24" customBuiltin="1"/>
    <cellStyle name="Связанная ячейка 10" xfId="24892"/>
    <cellStyle name="Связанная ячейка 100" xfId="24893"/>
    <cellStyle name="Связанная ячейка 101" xfId="24894"/>
    <cellStyle name="Связанная ячейка 102" xfId="24895"/>
    <cellStyle name="Связанная ячейка 103" xfId="24896"/>
    <cellStyle name="Связанная ячейка 104" xfId="24897"/>
    <cellStyle name="Связанная ячейка 105" xfId="24898"/>
    <cellStyle name="Связанная ячейка 106" xfId="24899"/>
    <cellStyle name="Связанная ячейка 107" xfId="24900"/>
    <cellStyle name="Связанная ячейка 108" xfId="24901"/>
    <cellStyle name="Связанная ячейка 109" xfId="24902"/>
    <cellStyle name="Связанная ячейка 11" xfId="24903"/>
    <cellStyle name="Связанная ячейка 110" xfId="24904"/>
    <cellStyle name="Связанная ячейка 111" xfId="24905"/>
    <cellStyle name="Связанная ячейка 112" xfId="24906"/>
    <cellStyle name="Связанная ячейка 113" xfId="24907"/>
    <cellStyle name="Связанная ячейка 12" xfId="24908"/>
    <cellStyle name="Связанная ячейка 13" xfId="24909"/>
    <cellStyle name="Связанная ячейка 14" xfId="24910"/>
    <cellStyle name="Связанная ячейка 15" xfId="24911"/>
    <cellStyle name="Связанная ячейка 16" xfId="24912"/>
    <cellStyle name="Связанная ячейка 17" xfId="24913"/>
    <cellStyle name="Связанная ячейка 18" xfId="24914"/>
    <cellStyle name="Связанная ячейка 19" xfId="24915"/>
    <cellStyle name="Связанная ячейка 2" xfId="24916"/>
    <cellStyle name="Связанная ячейка 2 2" xfId="24917"/>
    <cellStyle name="Связанная ячейка 2 3" xfId="24918"/>
    <cellStyle name="Связанная ячейка 2 4" xfId="24919"/>
    <cellStyle name="Связанная ячейка 2 5" xfId="24920"/>
    <cellStyle name="Связанная ячейка 20" xfId="24921"/>
    <cellStyle name="Связанная ячейка 21" xfId="24922"/>
    <cellStyle name="Связанная ячейка 22" xfId="24923"/>
    <cellStyle name="Связанная ячейка 23" xfId="24924"/>
    <cellStyle name="Связанная ячейка 24" xfId="24925"/>
    <cellStyle name="Связанная ячейка 25" xfId="24926"/>
    <cellStyle name="Связанная ячейка 26" xfId="24927"/>
    <cellStyle name="Связанная ячейка 27" xfId="24928"/>
    <cellStyle name="Связанная ячейка 28" xfId="24929"/>
    <cellStyle name="Связанная ячейка 29" xfId="24930"/>
    <cellStyle name="Связанная ячейка 3" xfId="24931"/>
    <cellStyle name="Связанная ячейка 3 2" xfId="24932"/>
    <cellStyle name="Связанная ячейка 3 3" xfId="24933"/>
    <cellStyle name="Связанная ячейка 3 4" xfId="24934"/>
    <cellStyle name="Связанная ячейка 3 5" xfId="24935"/>
    <cellStyle name="Связанная ячейка 30" xfId="24936"/>
    <cellStyle name="Связанная ячейка 31" xfId="24937"/>
    <cellStyle name="Связанная ячейка 32" xfId="24938"/>
    <cellStyle name="Связанная ячейка 33" xfId="24939"/>
    <cellStyle name="Связанная ячейка 34" xfId="24940"/>
    <cellStyle name="Связанная ячейка 35" xfId="24941"/>
    <cellStyle name="Связанная ячейка 36" xfId="24942"/>
    <cellStyle name="Связанная ячейка 37" xfId="24943"/>
    <cellStyle name="Связанная ячейка 38" xfId="24944"/>
    <cellStyle name="Связанная ячейка 39" xfId="24945"/>
    <cellStyle name="Связанная ячейка 4" xfId="24946"/>
    <cellStyle name="Связанная ячейка 4 2" xfId="24947"/>
    <cellStyle name="Связанная ячейка 4 3" xfId="24948"/>
    <cellStyle name="Связанная ячейка 4 4" xfId="24949"/>
    <cellStyle name="Связанная ячейка 4 5" xfId="24950"/>
    <cellStyle name="Связанная ячейка 40" xfId="24951"/>
    <cellStyle name="Связанная ячейка 41" xfId="24952"/>
    <cellStyle name="Связанная ячейка 42" xfId="24953"/>
    <cellStyle name="Связанная ячейка 43" xfId="24954"/>
    <cellStyle name="Связанная ячейка 44" xfId="24955"/>
    <cellStyle name="Связанная ячейка 45" xfId="24956"/>
    <cellStyle name="Связанная ячейка 46" xfId="24957"/>
    <cellStyle name="Связанная ячейка 47" xfId="24958"/>
    <cellStyle name="Связанная ячейка 48" xfId="24959"/>
    <cellStyle name="Связанная ячейка 49" xfId="24960"/>
    <cellStyle name="Связанная ячейка 5" xfId="24961"/>
    <cellStyle name="Связанная ячейка 5 2" xfId="24962"/>
    <cellStyle name="Связанная ячейка 5 3" xfId="24963"/>
    <cellStyle name="Связанная ячейка 5 4" xfId="24964"/>
    <cellStyle name="Связанная ячейка 5 5" xfId="24965"/>
    <cellStyle name="Связанная ячейка 50" xfId="24966"/>
    <cellStyle name="Связанная ячейка 51" xfId="24967"/>
    <cellStyle name="Связанная ячейка 52" xfId="24968"/>
    <cellStyle name="Связанная ячейка 53" xfId="24969"/>
    <cellStyle name="Связанная ячейка 54" xfId="24970"/>
    <cellStyle name="Связанная ячейка 55" xfId="24971"/>
    <cellStyle name="Связанная ячейка 56" xfId="24972"/>
    <cellStyle name="Связанная ячейка 57" xfId="24973"/>
    <cellStyle name="Связанная ячейка 58" xfId="24974"/>
    <cellStyle name="Связанная ячейка 59" xfId="24975"/>
    <cellStyle name="Связанная ячейка 6" xfId="24976"/>
    <cellStyle name="Связанная ячейка 6 2" xfId="24977"/>
    <cellStyle name="Связанная ячейка 6 3" xfId="24978"/>
    <cellStyle name="Связанная ячейка 6 4" xfId="24979"/>
    <cellStyle name="Связанная ячейка 6 5" xfId="24980"/>
    <cellStyle name="Связанная ячейка 60" xfId="24981"/>
    <cellStyle name="Связанная ячейка 61" xfId="24982"/>
    <cellStyle name="Связанная ячейка 62" xfId="24983"/>
    <cellStyle name="Связанная ячейка 63" xfId="24984"/>
    <cellStyle name="Связанная ячейка 64" xfId="24985"/>
    <cellStyle name="Связанная ячейка 65" xfId="24986"/>
    <cellStyle name="Связанная ячейка 66" xfId="24987"/>
    <cellStyle name="Связанная ячейка 67" xfId="24988"/>
    <cellStyle name="Связанная ячейка 68" xfId="24989"/>
    <cellStyle name="Связанная ячейка 69" xfId="24990"/>
    <cellStyle name="Связанная ячейка 7" xfId="24991"/>
    <cellStyle name="Связанная ячейка 7 2" xfId="24992"/>
    <cellStyle name="Связанная ячейка 7 3" xfId="24993"/>
    <cellStyle name="Связанная ячейка 7 4" xfId="24994"/>
    <cellStyle name="Связанная ячейка 7 5" xfId="24995"/>
    <cellStyle name="Связанная ячейка 70" xfId="24996"/>
    <cellStyle name="Связанная ячейка 71" xfId="24997"/>
    <cellStyle name="Связанная ячейка 72" xfId="24998"/>
    <cellStyle name="Связанная ячейка 73" xfId="24999"/>
    <cellStyle name="Связанная ячейка 74" xfId="25000"/>
    <cellStyle name="Связанная ячейка 75" xfId="25001"/>
    <cellStyle name="Связанная ячейка 76" xfId="25002"/>
    <cellStyle name="Связанная ячейка 77" xfId="25003"/>
    <cellStyle name="Связанная ячейка 78" xfId="25004"/>
    <cellStyle name="Связанная ячейка 79" xfId="25005"/>
    <cellStyle name="Связанная ячейка 8" xfId="25006"/>
    <cellStyle name="Связанная ячейка 8 2" xfId="25007"/>
    <cellStyle name="Связанная ячейка 8 3" xfId="25008"/>
    <cellStyle name="Связанная ячейка 8 4" xfId="25009"/>
    <cellStyle name="Связанная ячейка 8 5" xfId="25010"/>
    <cellStyle name="Связанная ячейка 80" xfId="25011"/>
    <cellStyle name="Связанная ячейка 81" xfId="25012"/>
    <cellStyle name="Связанная ячейка 82" xfId="25013"/>
    <cellStyle name="Связанная ячейка 83" xfId="25014"/>
    <cellStyle name="Связанная ячейка 84" xfId="25015"/>
    <cellStyle name="Связанная ячейка 85" xfId="25016"/>
    <cellStyle name="Связанная ячейка 86" xfId="25017"/>
    <cellStyle name="Связанная ячейка 87" xfId="25018"/>
    <cellStyle name="Связанная ячейка 88" xfId="25019"/>
    <cellStyle name="Связанная ячейка 89" xfId="25020"/>
    <cellStyle name="Связанная ячейка 9" xfId="25021"/>
    <cellStyle name="Связанная ячейка 9 2" xfId="25022"/>
    <cellStyle name="Связанная ячейка 9 3" xfId="25023"/>
    <cellStyle name="Связанная ячейка 9 4" xfId="25024"/>
    <cellStyle name="Связанная ячейка 9 5" xfId="25025"/>
    <cellStyle name="Связанная ячейка 90" xfId="25026"/>
    <cellStyle name="Связанная ячейка 91" xfId="25027"/>
    <cellStyle name="Связанная ячейка 92" xfId="25028"/>
    <cellStyle name="Связанная ячейка 93" xfId="25029"/>
    <cellStyle name="Связанная ячейка 94" xfId="25030"/>
    <cellStyle name="Связанная ячейка 95" xfId="25031"/>
    <cellStyle name="Связанная ячейка 96" xfId="25032"/>
    <cellStyle name="Связанная ячейка 97" xfId="25033"/>
    <cellStyle name="Связанная ячейка 98" xfId="25034"/>
    <cellStyle name="Связанная ячейка 99" xfId="25035"/>
    <cellStyle name="Текст предупреждения" xfId="25036" builtinId="11" customBuiltin="1"/>
    <cellStyle name="Текст предупреждения 10" xfId="25037"/>
    <cellStyle name="Текст предупреждения 100" xfId="25038"/>
    <cellStyle name="Текст предупреждения 101" xfId="25039"/>
    <cellStyle name="Текст предупреждения 102" xfId="25040"/>
    <cellStyle name="Текст предупреждения 103" xfId="25041"/>
    <cellStyle name="Текст предупреждения 104" xfId="25042"/>
    <cellStyle name="Текст предупреждения 105" xfId="25043"/>
    <cellStyle name="Текст предупреждения 106" xfId="25044"/>
    <cellStyle name="Текст предупреждения 107" xfId="25045"/>
    <cellStyle name="Текст предупреждения 108" xfId="25046"/>
    <cellStyle name="Текст предупреждения 109" xfId="25047"/>
    <cellStyle name="Текст предупреждения 11" xfId="25048"/>
    <cellStyle name="Текст предупреждения 110" xfId="25049"/>
    <cellStyle name="Текст предупреждения 111" xfId="25050"/>
    <cellStyle name="Текст предупреждения 112" xfId="25051"/>
    <cellStyle name="Текст предупреждения 113" xfId="25052"/>
    <cellStyle name="Текст предупреждения 12" xfId="25053"/>
    <cellStyle name="Текст предупреждения 13" xfId="25054"/>
    <cellStyle name="Текст предупреждения 14" xfId="25055"/>
    <cellStyle name="Текст предупреждения 15" xfId="25056"/>
    <cellStyle name="Текст предупреждения 16" xfId="25057"/>
    <cellStyle name="Текст предупреждения 17" xfId="25058"/>
    <cellStyle name="Текст предупреждения 18" xfId="25059"/>
    <cellStyle name="Текст предупреждения 19" xfId="25060"/>
    <cellStyle name="Текст предупреждения 2" xfId="25061"/>
    <cellStyle name="Текст предупреждения 2 2" xfId="25062"/>
    <cellStyle name="Текст предупреждения 2 3" xfId="25063"/>
    <cellStyle name="Текст предупреждения 2 4" xfId="25064"/>
    <cellStyle name="Текст предупреждения 2 5" xfId="25065"/>
    <cellStyle name="Текст предупреждения 20" xfId="25066"/>
    <cellStyle name="Текст предупреждения 21" xfId="25067"/>
    <cellStyle name="Текст предупреждения 22" xfId="25068"/>
    <cellStyle name="Текст предупреждения 23" xfId="25069"/>
    <cellStyle name="Текст предупреждения 24" xfId="25070"/>
    <cellStyle name="Текст предупреждения 25" xfId="25071"/>
    <cellStyle name="Текст предупреждения 26" xfId="25072"/>
    <cellStyle name="Текст предупреждения 27" xfId="25073"/>
    <cellStyle name="Текст предупреждения 28" xfId="25074"/>
    <cellStyle name="Текст предупреждения 29" xfId="25075"/>
    <cellStyle name="Текст предупреждения 3" xfId="25076"/>
    <cellStyle name="Текст предупреждения 3 2" xfId="25077"/>
    <cellStyle name="Текст предупреждения 3 3" xfId="25078"/>
    <cellStyle name="Текст предупреждения 3 4" xfId="25079"/>
    <cellStyle name="Текст предупреждения 3 5" xfId="25080"/>
    <cellStyle name="Текст предупреждения 30" xfId="25081"/>
    <cellStyle name="Текст предупреждения 31" xfId="25082"/>
    <cellStyle name="Текст предупреждения 32" xfId="25083"/>
    <cellStyle name="Текст предупреждения 33" xfId="25084"/>
    <cellStyle name="Текст предупреждения 34" xfId="25085"/>
    <cellStyle name="Текст предупреждения 35" xfId="25086"/>
    <cellStyle name="Текст предупреждения 36" xfId="25087"/>
    <cellStyle name="Текст предупреждения 37" xfId="25088"/>
    <cellStyle name="Текст предупреждения 38" xfId="25089"/>
    <cellStyle name="Текст предупреждения 39" xfId="25090"/>
    <cellStyle name="Текст предупреждения 4" xfId="25091"/>
    <cellStyle name="Текст предупреждения 4 2" xfId="25092"/>
    <cellStyle name="Текст предупреждения 4 3" xfId="25093"/>
    <cellStyle name="Текст предупреждения 4 4" xfId="25094"/>
    <cellStyle name="Текст предупреждения 4 5" xfId="25095"/>
    <cellStyle name="Текст предупреждения 40" xfId="25096"/>
    <cellStyle name="Текст предупреждения 41" xfId="25097"/>
    <cellStyle name="Текст предупреждения 42" xfId="25098"/>
    <cellStyle name="Текст предупреждения 43" xfId="25099"/>
    <cellStyle name="Текст предупреждения 44" xfId="25100"/>
    <cellStyle name="Текст предупреждения 45" xfId="25101"/>
    <cellStyle name="Текст предупреждения 46" xfId="25102"/>
    <cellStyle name="Текст предупреждения 47" xfId="25103"/>
    <cellStyle name="Текст предупреждения 48" xfId="25104"/>
    <cellStyle name="Текст предупреждения 49" xfId="25105"/>
    <cellStyle name="Текст предупреждения 5" xfId="25106"/>
    <cellStyle name="Текст предупреждения 5 2" xfId="25107"/>
    <cellStyle name="Текст предупреждения 5 3" xfId="25108"/>
    <cellStyle name="Текст предупреждения 5 4" xfId="25109"/>
    <cellStyle name="Текст предупреждения 5 5" xfId="25110"/>
    <cellStyle name="Текст предупреждения 50" xfId="25111"/>
    <cellStyle name="Текст предупреждения 51" xfId="25112"/>
    <cellStyle name="Текст предупреждения 52" xfId="25113"/>
    <cellStyle name="Текст предупреждения 53" xfId="25114"/>
    <cellStyle name="Текст предупреждения 54" xfId="25115"/>
    <cellStyle name="Текст предупреждения 55" xfId="25116"/>
    <cellStyle name="Текст предупреждения 56" xfId="25117"/>
    <cellStyle name="Текст предупреждения 57" xfId="25118"/>
    <cellStyle name="Текст предупреждения 58" xfId="25119"/>
    <cellStyle name="Текст предупреждения 59" xfId="25120"/>
    <cellStyle name="Текст предупреждения 6" xfId="25121"/>
    <cellStyle name="Текст предупреждения 6 2" xfId="25122"/>
    <cellStyle name="Текст предупреждения 6 3" xfId="25123"/>
    <cellStyle name="Текст предупреждения 6 4" xfId="25124"/>
    <cellStyle name="Текст предупреждения 6 5" xfId="25125"/>
    <cellStyle name="Текст предупреждения 60" xfId="25126"/>
    <cellStyle name="Текст предупреждения 61" xfId="25127"/>
    <cellStyle name="Текст предупреждения 62" xfId="25128"/>
    <cellStyle name="Текст предупреждения 63" xfId="25129"/>
    <cellStyle name="Текст предупреждения 64" xfId="25130"/>
    <cellStyle name="Текст предупреждения 65" xfId="25131"/>
    <cellStyle name="Текст предупреждения 66" xfId="25132"/>
    <cellStyle name="Текст предупреждения 67" xfId="25133"/>
    <cellStyle name="Текст предупреждения 68" xfId="25134"/>
    <cellStyle name="Текст предупреждения 69" xfId="25135"/>
    <cellStyle name="Текст предупреждения 7" xfId="25136"/>
    <cellStyle name="Текст предупреждения 7 2" xfId="25137"/>
    <cellStyle name="Текст предупреждения 7 3" xfId="25138"/>
    <cellStyle name="Текст предупреждения 7 4" xfId="25139"/>
    <cellStyle name="Текст предупреждения 7 5" xfId="25140"/>
    <cellStyle name="Текст предупреждения 70" xfId="25141"/>
    <cellStyle name="Текст предупреждения 71" xfId="25142"/>
    <cellStyle name="Текст предупреждения 72" xfId="25143"/>
    <cellStyle name="Текст предупреждения 73" xfId="25144"/>
    <cellStyle name="Текст предупреждения 74" xfId="25145"/>
    <cellStyle name="Текст предупреждения 75" xfId="25146"/>
    <cellStyle name="Текст предупреждения 76" xfId="25147"/>
    <cellStyle name="Текст предупреждения 77" xfId="25148"/>
    <cellStyle name="Текст предупреждения 78" xfId="25149"/>
    <cellStyle name="Текст предупреждения 79" xfId="25150"/>
    <cellStyle name="Текст предупреждения 8" xfId="25151"/>
    <cellStyle name="Текст предупреждения 8 2" xfId="25152"/>
    <cellStyle name="Текст предупреждения 8 3" xfId="25153"/>
    <cellStyle name="Текст предупреждения 8 4" xfId="25154"/>
    <cellStyle name="Текст предупреждения 8 5" xfId="25155"/>
    <cellStyle name="Текст предупреждения 80" xfId="25156"/>
    <cellStyle name="Текст предупреждения 81" xfId="25157"/>
    <cellStyle name="Текст предупреждения 82" xfId="25158"/>
    <cellStyle name="Текст предупреждения 83" xfId="25159"/>
    <cellStyle name="Текст предупреждения 84" xfId="25160"/>
    <cellStyle name="Текст предупреждения 85" xfId="25161"/>
    <cellStyle name="Текст предупреждения 86" xfId="25162"/>
    <cellStyle name="Текст предупреждения 87" xfId="25163"/>
    <cellStyle name="Текст предупреждения 88" xfId="25164"/>
    <cellStyle name="Текст предупреждения 89" xfId="25165"/>
    <cellStyle name="Текст предупреждения 9" xfId="25166"/>
    <cellStyle name="Текст предупреждения 9 2" xfId="25167"/>
    <cellStyle name="Текст предупреждения 9 3" xfId="25168"/>
    <cellStyle name="Текст предупреждения 9 4" xfId="25169"/>
    <cellStyle name="Текст предупреждения 9 5" xfId="25170"/>
    <cellStyle name="Текст предупреждения 90" xfId="25171"/>
    <cellStyle name="Текст предупреждения 91" xfId="25172"/>
    <cellStyle name="Текст предупреждения 92" xfId="25173"/>
    <cellStyle name="Текст предупреждения 93" xfId="25174"/>
    <cellStyle name="Текст предупреждения 94" xfId="25175"/>
    <cellStyle name="Текст предупреждения 95" xfId="25176"/>
    <cellStyle name="Текст предупреждения 96" xfId="25177"/>
    <cellStyle name="Текст предупреждения 97" xfId="25178"/>
    <cellStyle name="Текст предупреждения 98" xfId="25179"/>
    <cellStyle name="Текст предупреждения 99" xfId="25180"/>
    <cellStyle name="Финансовый" xfId="25332" builtinId="3"/>
    <cellStyle name="Финансовый 10" xfId="25181"/>
    <cellStyle name="Финансовый 2" xfId="25182"/>
    <cellStyle name="Финансовый 4 2" xfId="25183"/>
    <cellStyle name="Финансовый 4 3" xfId="25184"/>
    <cellStyle name="Финансовый 4 4" xfId="25185"/>
    <cellStyle name="Финансовый 4 5" xfId="25186"/>
    <cellStyle name="Хороший" xfId="25187" builtinId="26" customBuiltin="1"/>
    <cellStyle name="Хороший 10" xfId="25188"/>
    <cellStyle name="Хороший 100" xfId="25189"/>
    <cellStyle name="Хороший 101" xfId="25190"/>
    <cellStyle name="Хороший 102" xfId="25191"/>
    <cellStyle name="Хороший 103" xfId="25192"/>
    <cellStyle name="Хороший 104" xfId="25193"/>
    <cellStyle name="Хороший 105" xfId="25194"/>
    <cellStyle name="Хороший 106" xfId="25195"/>
    <cellStyle name="Хороший 107" xfId="25196"/>
    <cellStyle name="Хороший 108" xfId="25197"/>
    <cellStyle name="Хороший 109" xfId="25198"/>
    <cellStyle name="Хороший 11" xfId="25199"/>
    <cellStyle name="Хороший 110" xfId="25200"/>
    <cellStyle name="Хороший 111" xfId="25201"/>
    <cellStyle name="Хороший 112" xfId="25202"/>
    <cellStyle name="Хороший 113" xfId="25203"/>
    <cellStyle name="Хороший 12" xfId="25204"/>
    <cellStyle name="Хороший 13" xfId="25205"/>
    <cellStyle name="Хороший 14" xfId="25206"/>
    <cellStyle name="Хороший 15" xfId="25207"/>
    <cellStyle name="Хороший 16" xfId="25208"/>
    <cellStyle name="Хороший 17" xfId="25209"/>
    <cellStyle name="Хороший 18" xfId="25210"/>
    <cellStyle name="Хороший 19" xfId="25211"/>
    <cellStyle name="Хороший 2" xfId="25212"/>
    <cellStyle name="Хороший 2 2" xfId="25213"/>
    <cellStyle name="Хороший 2 3" xfId="25214"/>
    <cellStyle name="Хороший 2 4" xfId="25215"/>
    <cellStyle name="Хороший 2 5" xfId="25216"/>
    <cellStyle name="Хороший 20" xfId="25217"/>
    <cellStyle name="Хороший 21" xfId="25218"/>
    <cellStyle name="Хороший 22" xfId="25219"/>
    <cellStyle name="Хороший 23" xfId="25220"/>
    <cellStyle name="Хороший 24" xfId="25221"/>
    <cellStyle name="Хороший 25" xfId="25222"/>
    <cellStyle name="Хороший 26" xfId="25223"/>
    <cellStyle name="Хороший 27" xfId="25224"/>
    <cellStyle name="Хороший 28" xfId="25225"/>
    <cellStyle name="Хороший 29" xfId="25226"/>
    <cellStyle name="Хороший 3" xfId="25227"/>
    <cellStyle name="Хороший 3 2" xfId="25228"/>
    <cellStyle name="Хороший 3 3" xfId="25229"/>
    <cellStyle name="Хороший 3 4" xfId="25230"/>
    <cellStyle name="Хороший 3 5" xfId="25231"/>
    <cellStyle name="Хороший 30" xfId="25232"/>
    <cellStyle name="Хороший 31" xfId="25233"/>
    <cellStyle name="Хороший 32" xfId="25234"/>
    <cellStyle name="Хороший 33" xfId="25235"/>
    <cellStyle name="Хороший 34" xfId="25236"/>
    <cellStyle name="Хороший 35" xfId="25237"/>
    <cellStyle name="Хороший 36" xfId="25238"/>
    <cellStyle name="Хороший 37" xfId="25239"/>
    <cellStyle name="Хороший 38" xfId="25240"/>
    <cellStyle name="Хороший 39" xfId="25241"/>
    <cellStyle name="Хороший 4" xfId="25242"/>
    <cellStyle name="Хороший 4 2" xfId="25243"/>
    <cellStyle name="Хороший 4 3" xfId="25244"/>
    <cellStyle name="Хороший 4 4" xfId="25245"/>
    <cellStyle name="Хороший 4 5" xfId="25246"/>
    <cellStyle name="Хороший 40" xfId="25247"/>
    <cellStyle name="Хороший 41" xfId="25248"/>
    <cellStyle name="Хороший 42" xfId="25249"/>
    <cellStyle name="Хороший 43" xfId="25250"/>
    <cellStyle name="Хороший 44" xfId="25251"/>
    <cellStyle name="Хороший 45" xfId="25252"/>
    <cellStyle name="Хороший 46" xfId="25253"/>
    <cellStyle name="Хороший 47" xfId="25254"/>
    <cellStyle name="Хороший 48" xfId="25255"/>
    <cellStyle name="Хороший 49" xfId="25256"/>
    <cellStyle name="Хороший 5" xfId="25257"/>
    <cellStyle name="Хороший 5 2" xfId="25258"/>
    <cellStyle name="Хороший 5 3" xfId="25259"/>
    <cellStyle name="Хороший 5 4" xfId="25260"/>
    <cellStyle name="Хороший 5 5" xfId="25261"/>
    <cellStyle name="Хороший 50" xfId="25262"/>
    <cellStyle name="Хороший 51" xfId="25263"/>
    <cellStyle name="Хороший 52" xfId="25264"/>
    <cellStyle name="Хороший 53" xfId="25265"/>
    <cellStyle name="Хороший 54" xfId="25266"/>
    <cellStyle name="Хороший 55" xfId="25267"/>
    <cellStyle name="Хороший 56" xfId="25268"/>
    <cellStyle name="Хороший 57" xfId="25269"/>
    <cellStyle name="Хороший 58" xfId="25270"/>
    <cellStyle name="Хороший 59" xfId="25271"/>
    <cellStyle name="Хороший 6" xfId="25272"/>
    <cellStyle name="Хороший 6 2" xfId="25273"/>
    <cellStyle name="Хороший 6 3" xfId="25274"/>
    <cellStyle name="Хороший 6 4" xfId="25275"/>
    <cellStyle name="Хороший 6 5" xfId="25276"/>
    <cellStyle name="Хороший 60" xfId="25277"/>
    <cellStyle name="Хороший 61" xfId="25278"/>
    <cellStyle name="Хороший 62" xfId="25279"/>
    <cellStyle name="Хороший 63" xfId="25280"/>
    <cellStyle name="Хороший 64" xfId="25281"/>
    <cellStyle name="Хороший 65" xfId="25282"/>
    <cellStyle name="Хороший 66" xfId="25283"/>
    <cellStyle name="Хороший 67" xfId="25284"/>
    <cellStyle name="Хороший 68" xfId="25285"/>
    <cellStyle name="Хороший 69" xfId="25286"/>
    <cellStyle name="Хороший 7" xfId="25287"/>
    <cellStyle name="Хороший 7 2" xfId="25288"/>
    <cellStyle name="Хороший 7 3" xfId="25289"/>
    <cellStyle name="Хороший 7 4" xfId="25290"/>
    <cellStyle name="Хороший 7 5" xfId="25291"/>
    <cellStyle name="Хороший 70" xfId="25292"/>
    <cellStyle name="Хороший 71" xfId="25293"/>
    <cellStyle name="Хороший 72" xfId="25294"/>
    <cellStyle name="Хороший 73" xfId="25295"/>
    <cellStyle name="Хороший 74" xfId="25296"/>
    <cellStyle name="Хороший 75" xfId="25297"/>
    <cellStyle name="Хороший 76" xfId="25298"/>
    <cellStyle name="Хороший 77" xfId="25299"/>
    <cellStyle name="Хороший 78" xfId="25300"/>
    <cellStyle name="Хороший 79" xfId="25301"/>
    <cellStyle name="Хороший 8" xfId="25302"/>
    <cellStyle name="Хороший 8 2" xfId="25303"/>
    <cellStyle name="Хороший 8 3" xfId="25304"/>
    <cellStyle name="Хороший 8 4" xfId="25305"/>
    <cellStyle name="Хороший 8 5" xfId="25306"/>
    <cellStyle name="Хороший 80" xfId="25307"/>
    <cellStyle name="Хороший 81" xfId="25308"/>
    <cellStyle name="Хороший 82" xfId="25309"/>
    <cellStyle name="Хороший 83" xfId="25310"/>
    <cellStyle name="Хороший 84" xfId="25311"/>
    <cellStyle name="Хороший 85" xfId="25312"/>
    <cellStyle name="Хороший 86" xfId="25313"/>
    <cellStyle name="Хороший 87" xfId="25314"/>
    <cellStyle name="Хороший 88" xfId="25315"/>
    <cellStyle name="Хороший 89" xfId="25316"/>
    <cellStyle name="Хороший 9" xfId="25317"/>
    <cellStyle name="Хороший 9 2" xfId="25318"/>
    <cellStyle name="Хороший 9 3" xfId="25319"/>
    <cellStyle name="Хороший 9 4" xfId="25320"/>
    <cellStyle name="Хороший 9 5" xfId="25321"/>
    <cellStyle name="Хороший 90" xfId="25322"/>
    <cellStyle name="Хороший 91" xfId="25323"/>
    <cellStyle name="Хороший 92" xfId="25324"/>
    <cellStyle name="Хороший 93" xfId="25325"/>
    <cellStyle name="Хороший 94" xfId="25326"/>
    <cellStyle name="Хороший 95" xfId="25327"/>
    <cellStyle name="Хороший 96" xfId="25328"/>
    <cellStyle name="Хороший 97" xfId="25329"/>
    <cellStyle name="Хороший 98" xfId="25330"/>
    <cellStyle name="Хороший 99" xfId="25331"/>
  </cellStyles>
  <dxfs count="0"/>
  <tableStyles count="0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T17" sqref="T17"/>
    </sheetView>
  </sheetViews>
  <sheetFormatPr defaultRowHeight="13.5" customHeight="1"/>
  <cols>
    <col min="1" max="1" width="18.140625" style="35" customWidth="1"/>
    <col min="2" max="2" width="17.5703125" style="35" customWidth="1"/>
    <col min="3" max="3" width="15.28515625" style="35" customWidth="1"/>
    <col min="4" max="4" width="10.7109375" style="35" customWidth="1"/>
    <col min="5" max="5" width="17.42578125" style="35" customWidth="1"/>
    <col min="6" max="6" width="19.85546875" style="35" customWidth="1"/>
    <col min="7" max="7" width="10.7109375" style="35" customWidth="1"/>
    <col min="8" max="8" width="14.85546875" style="35" customWidth="1"/>
    <col min="9" max="9" width="14.7109375" style="35" customWidth="1"/>
    <col min="10" max="10" width="10.7109375" style="35" customWidth="1"/>
    <col min="11" max="11" width="20.28515625" style="35" customWidth="1"/>
    <col min="12" max="13" width="14.140625" style="35" customWidth="1"/>
    <col min="14" max="16384" width="9.140625" style="47"/>
  </cols>
  <sheetData>
    <row r="1" spans="1:13" ht="20.25" customHeight="1">
      <c r="A1" s="52" t="s">
        <v>390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38.25" customHeight="1">
      <c r="A2" s="65" t="s">
        <v>477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38" customFormat="1" ht="15.75" customHeight="1">
      <c r="A3" s="62"/>
      <c r="B3" s="56" t="s">
        <v>180</v>
      </c>
      <c r="C3" s="57"/>
      <c r="D3" s="58"/>
      <c r="E3" s="56" t="s">
        <v>181</v>
      </c>
      <c r="F3" s="57"/>
      <c r="G3" s="58"/>
      <c r="H3" s="56" t="s">
        <v>177</v>
      </c>
      <c r="I3" s="57"/>
      <c r="J3" s="58"/>
      <c r="K3" s="56" t="s">
        <v>178</v>
      </c>
      <c r="L3" s="57"/>
      <c r="M3" s="58"/>
    </row>
    <row r="4" spans="1:13" s="38" customFormat="1" ht="36.75" customHeight="1">
      <c r="A4" s="63"/>
      <c r="B4" s="59"/>
      <c r="C4" s="60"/>
      <c r="D4" s="61"/>
      <c r="E4" s="59"/>
      <c r="F4" s="60"/>
      <c r="G4" s="61"/>
      <c r="H4" s="59"/>
      <c r="I4" s="60"/>
      <c r="J4" s="61"/>
      <c r="K4" s="59"/>
      <c r="L4" s="60"/>
      <c r="M4" s="61"/>
    </row>
    <row r="5" spans="1:13" s="38" customFormat="1" ht="15.75" customHeight="1">
      <c r="A5" s="64"/>
      <c r="B5" s="43" t="s">
        <v>182</v>
      </c>
      <c r="C5" s="43" t="s">
        <v>183</v>
      </c>
      <c r="D5" s="43" t="s">
        <v>184</v>
      </c>
      <c r="E5" s="43" t="s">
        <v>182</v>
      </c>
      <c r="F5" s="43" t="s">
        <v>183</v>
      </c>
      <c r="G5" s="43" t="s">
        <v>184</v>
      </c>
      <c r="H5" s="43" t="s">
        <v>182</v>
      </c>
      <c r="I5" s="43" t="s">
        <v>183</v>
      </c>
      <c r="J5" s="43" t="s">
        <v>184</v>
      </c>
      <c r="K5" s="43" t="s">
        <v>182</v>
      </c>
      <c r="L5" s="43" t="s">
        <v>183</v>
      </c>
      <c r="M5" s="43" t="s">
        <v>184</v>
      </c>
    </row>
    <row r="6" spans="1:13" s="38" customFormat="1" ht="15.75" customHeight="1">
      <c r="A6" s="62"/>
      <c r="B6" s="56"/>
      <c r="C6" s="57"/>
      <c r="D6" s="58"/>
      <c r="E6" s="56" t="s">
        <v>243</v>
      </c>
      <c r="F6" s="57"/>
      <c r="G6" s="58"/>
      <c r="H6" s="53" t="s">
        <v>202</v>
      </c>
      <c r="I6" s="54"/>
      <c r="J6" s="55"/>
      <c r="K6" s="53" t="s">
        <v>203</v>
      </c>
      <c r="L6" s="54"/>
      <c r="M6" s="55"/>
    </row>
    <row r="7" spans="1:13" s="38" customFormat="1" ht="15.75" customHeight="1">
      <c r="A7" s="64"/>
      <c r="B7" s="59"/>
      <c r="C7" s="60"/>
      <c r="D7" s="61"/>
      <c r="E7" s="59"/>
      <c r="F7" s="60"/>
      <c r="G7" s="61"/>
      <c r="H7" s="53" t="s">
        <v>304</v>
      </c>
      <c r="I7" s="54"/>
      <c r="J7" s="55"/>
      <c r="K7" s="53" t="s">
        <v>305</v>
      </c>
      <c r="L7" s="54"/>
      <c r="M7" s="55"/>
    </row>
    <row r="8" spans="1:1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10" customFormat="1" ht="12.75">
      <c r="A9" s="2" t="s">
        <v>162</v>
      </c>
      <c r="B9" s="48">
        <f>B10+B11</f>
        <v>9435534.4160500001</v>
      </c>
      <c r="C9" s="48">
        <f>C10+C11</f>
        <v>2615297.44722</v>
      </c>
      <c r="D9" s="48">
        <f t="shared" ref="D9:D44" si="0">C9/B9*100</f>
        <v>27.717533866140485</v>
      </c>
      <c r="E9" s="48">
        <f>E10+E11</f>
        <v>1309182.5</v>
      </c>
      <c r="F9" s="48">
        <f>F10+F11</f>
        <v>410377.39999999997</v>
      </c>
      <c r="G9" s="48">
        <f>F9/E9*100</f>
        <v>31.346080473883507</v>
      </c>
      <c r="H9" s="48">
        <f>H10+H11</f>
        <v>1148467.9000000001</v>
      </c>
      <c r="I9" s="48">
        <f>I10+I11</f>
        <v>376074.9</v>
      </c>
      <c r="J9" s="48">
        <f>I9/H9*100</f>
        <v>32.745791153588186</v>
      </c>
      <c r="K9" s="48">
        <f>K10+K11</f>
        <v>160714.6</v>
      </c>
      <c r="L9" s="48">
        <f>L10+L11</f>
        <v>34302.5</v>
      </c>
      <c r="M9" s="48">
        <f>L9/K9*100</f>
        <v>21.343736038916187</v>
      </c>
    </row>
    <row r="10" spans="1:13" s="10" customFormat="1" ht="12.75">
      <c r="A10" s="2" t="s">
        <v>164</v>
      </c>
      <c r="B10" s="48">
        <f>B13+B16+B19+B22+B25+B28+B31+B34+B37+B40+B43+B46+B49+B52</f>
        <v>8739710.8557699993</v>
      </c>
      <c r="C10" s="48">
        <f>C13+C16+C19+C22+C25+C28+C31+C34+C37+C40+C43+C46+C49+C52</f>
        <v>2480783.98863</v>
      </c>
      <c r="D10" s="48">
        <f t="shared" si="0"/>
        <v>28.385195226363518</v>
      </c>
      <c r="E10" s="48">
        <f>E13+E16+E19+E22+E25+E28+E31+E34+E37+E40+E43+E46+E49+E52</f>
        <v>1309182.5</v>
      </c>
      <c r="F10" s="48">
        <f>F13+F16+F19+F22+F25+F28+F31+F34+F37+F40+F43+F46+F49+F52</f>
        <v>410377.39999999997</v>
      </c>
      <c r="G10" s="48">
        <f>F10/E10*100</f>
        <v>31.346080473883507</v>
      </c>
      <c r="H10" s="48">
        <f>H13+H16+H19+H22+H25+H28+H31+H34+H37+H40+H43+H46+H49+H52</f>
        <v>1148467.9000000001</v>
      </c>
      <c r="I10" s="48">
        <f>I13+I16+I19+I22+I25+I28+I31+I34+I37+I40+I43+I46+I49+I52</f>
        <v>376074.9</v>
      </c>
      <c r="J10" s="48">
        <f>I10/H10*100</f>
        <v>32.745791153588186</v>
      </c>
      <c r="K10" s="48">
        <f>K13+K16+K19+K22+K25+K28+K31+K34+K37+K40+K43+K46+K49+K52</f>
        <v>160714.6</v>
      </c>
      <c r="L10" s="48">
        <f>L13+L16+L19+L22+L25+L28+L31+L34+L37+L40+L43+L46+L49+L52</f>
        <v>34302.5</v>
      </c>
      <c r="M10" s="48">
        <f>L10/K10*100</f>
        <v>21.343736038916187</v>
      </c>
    </row>
    <row r="11" spans="1:13" s="10" customFormat="1" ht="12.75">
      <c r="A11" s="2" t="s">
        <v>165</v>
      </c>
      <c r="B11" s="48">
        <f>B14+B17+B20+B23+B26+B29+B32+B35+B38+B41+B44+B47+B50+B53</f>
        <v>695823.56027999998</v>
      </c>
      <c r="C11" s="48">
        <f>C14+C17+C20+C23+C26+C29+C32+C35+C38+C41+C44+C47+C50+C53</f>
        <v>134513.45858999999</v>
      </c>
      <c r="D11" s="48">
        <f t="shared" si="0"/>
        <v>19.331546999626124</v>
      </c>
      <c r="E11" s="48">
        <f>E14+E17+E20+E23+E26+E29+E32+E35+E38+E41+E44+E47+E50+E53</f>
        <v>0</v>
      </c>
      <c r="F11" s="48">
        <f>F14+F17+F20+F23+F26+F29+F32+F35+F38+F41+F44+F47+F50+F53</f>
        <v>0</v>
      </c>
      <c r="G11" s="48"/>
      <c r="H11" s="48">
        <f>H14+H17+H20+H23+H26+H29+H32+H35+H38+H41+H44+H47+H50+H53</f>
        <v>0</v>
      </c>
      <c r="I11" s="48">
        <f>I14+I17+I20+I23+I26+I29+I32+I35+I38+I41+I44+I47+I50+I53</f>
        <v>0</v>
      </c>
      <c r="J11" s="48"/>
      <c r="K11" s="48">
        <f>K14+K17+K20+K23+K26+K29+K32+K35+K38+K41+K44+K47+K50+K53</f>
        <v>0</v>
      </c>
      <c r="L11" s="48">
        <f>L14+L17+L20+L23+L26+L29+L32+L35+L38+L41+L44+L47+L50+L53</f>
        <v>0</v>
      </c>
      <c r="M11" s="48"/>
    </row>
    <row r="12" spans="1:13" s="10" customFormat="1" ht="12.75">
      <c r="A12" s="2" t="s">
        <v>144</v>
      </c>
      <c r="B12" s="48">
        <f>B13+B14</f>
        <v>545535.29947999993</v>
      </c>
      <c r="C12" s="48">
        <f>C13+C14</f>
        <v>164151.14222000001</v>
      </c>
      <c r="D12" s="48">
        <f t="shared" si="0"/>
        <v>30.089921289505483</v>
      </c>
      <c r="E12" s="48">
        <f>E13+E14</f>
        <v>73038.899999999994</v>
      </c>
      <c r="F12" s="48">
        <f>F13+F14</f>
        <v>20739.900000000001</v>
      </c>
      <c r="G12" s="48">
        <f>F12/E12*100</f>
        <v>28.395690515601963</v>
      </c>
      <c r="H12" s="48">
        <f>H13+H14</f>
        <v>67832.2</v>
      </c>
      <c r="I12" s="48">
        <f>I13+I14</f>
        <v>16160.2</v>
      </c>
      <c r="J12" s="48">
        <f>I12/H12*100</f>
        <v>23.823788702120822</v>
      </c>
      <c r="K12" s="48">
        <f>K13+K14</f>
        <v>5206.7</v>
      </c>
      <c r="L12" s="48">
        <f>L13+L14</f>
        <v>4579.7</v>
      </c>
      <c r="M12" s="48">
        <f>L12/K12*100</f>
        <v>87.957823573472638</v>
      </c>
    </row>
    <row r="13" spans="1:13" ht="12.75">
      <c r="A13" s="1" t="s">
        <v>130</v>
      </c>
      <c r="B13" s="49">
        <f>E13+'субсидии '!B13+субвенции!B12+' иные '!B13</f>
        <v>531699.83074999996</v>
      </c>
      <c r="C13" s="49">
        <f>F13+'субсидии '!C13+субвенции!C12+' иные '!C13</f>
        <v>163716.87886</v>
      </c>
      <c r="D13" s="49">
        <f t="shared" si="0"/>
        <v>30.791222677100695</v>
      </c>
      <c r="E13" s="49">
        <f>H13+K13</f>
        <v>73038.899999999994</v>
      </c>
      <c r="F13" s="49">
        <f>I13+L13</f>
        <v>20739.900000000001</v>
      </c>
      <c r="G13" s="49">
        <f>F13/E13*100</f>
        <v>28.395690515601963</v>
      </c>
      <c r="H13" s="49">
        <v>67832.2</v>
      </c>
      <c r="I13" s="49">
        <v>16160.2</v>
      </c>
      <c r="J13" s="49">
        <f>I13/H13*100</f>
        <v>23.823788702120822</v>
      </c>
      <c r="K13" s="49">
        <v>5206.7</v>
      </c>
      <c r="L13" s="49">
        <v>4579.7</v>
      </c>
      <c r="M13" s="49">
        <f>L13/K13*100</f>
        <v>87.957823573472638</v>
      </c>
    </row>
    <row r="14" spans="1:13" s="10" customFormat="1" ht="12.75">
      <c r="A14" s="2" t="s">
        <v>160</v>
      </c>
      <c r="B14" s="48">
        <f>E14+'субсидии '!B14+субвенции!B13+' иные '!B14</f>
        <v>13835.468729999999</v>
      </c>
      <c r="C14" s="48">
        <f>F14+'субсидии '!C14+субвенции!C13+' иные '!C14</f>
        <v>434.26336000000003</v>
      </c>
      <c r="D14" s="48">
        <f t="shared" si="0"/>
        <v>3.1387686855767267</v>
      </c>
      <c r="E14" s="48">
        <f>H14+K14</f>
        <v>0</v>
      </c>
      <c r="F14" s="48">
        <f>I14+L14</f>
        <v>0</v>
      </c>
      <c r="G14" s="48"/>
      <c r="H14" s="48"/>
      <c r="I14" s="48"/>
      <c r="J14" s="48"/>
      <c r="K14" s="48"/>
      <c r="L14" s="48"/>
      <c r="M14" s="48"/>
    </row>
    <row r="15" spans="1:13" s="10" customFormat="1" ht="12.75">
      <c r="A15" s="2" t="s">
        <v>145</v>
      </c>
      <c r="B15" s="48">
        <f>B16+B17</f>
        <v>794006.08288999996</v>
      </c>
      <c r="C15" s="48">
        <f>C16+C17</f>
        <v>200281.48858</v>
      </c>
      <c r="D15" s="48">
        <f t="shared" si="0"/>
        <v>25.224175594602666</v>
      </c>
      <c r="E15" s="48">
        <f>E16+E17</f>
        <v>170284.3</v>
      </c>
      <c r="F15" s="48">
        <f>F16+F17</f>
        <v>45553.35</v>
      </c>
      <c r="G15" s="48">
        <f>F15/E15*100</f>
        <v>26.751350535545555</v>
      </c>
      <c r="H15" s="48">
        <f>H16+H17</f>
        <v>160926</v>
      </c>
      <c r="I15" s="48">
        <f>I16+I17</f>
        <v>44335.6</v>
      </c>
      <c r="J15" s="48">
        <f>I15/H15*100</f>
        <v>27.550302623566107</v>
      </c>
      <c r="K15" s="48">
        <f>K16+K17</f>
        <v>9358.2999999999993</v>
      </c>
      <c r="L15" s="48">
        <f>L16+L17</f>
        <v>1217.75</v>
      </c>
      <c r="M15" s="48">
        <f>L15/K15*100</f>
        <v>13.012512956413024</v>
      </c>
    </row>
    <row r="16" spans="1:13" ht="12.75">
      <c r="A16" s="1" t="s">
        <v>131</v>
      </c>
      <c r="B16" s="49">
        <f>E16+'субсидии '!B24+субвенции!B23+' иные '!B20</f>
        <v>789727.07707999996</v>
      </c>
      <c r="C16" s="49">
        <f>F16+'субсидии '!C24+субвенции!C23+' иные '!C20</f>
        <v>199884.14331000001</v>
      </c>
      <c r="D16" s="49">
        <f t="shared" si="0"/>
        <v>25.310534374618083</v>
      </c>
      <c r="E16" s="49">
        <f>H16+K16</f>
        <v>170284.3</v>
      </c>
      <c r="F16" s="49">
        <f>I16+L16</f>
        <v>45553.35</v>
      </c>
      <c r="G16" s="49">
        <f>F16/E16*100</f>
        <v>26.751350535545555</v>
      </c>
      <c r="H16" s="49">
        <v>160926</v>
      </c>
      <c r="I16" s="49">
        <v>44335.6</v>
      </c>
      <c r="J16" s="49">
        <f>I16/H16*100</f>
        <v>27.550302623566107</v>
      </c>
      <c r="K16" s="49">
        <v>9358.2999999999993</v>
      </c>
      <c r="L16" s="49">
        <v>1217.75</v>
      </c>
      <c r="M16" s="49">
        <f>L16/K16*100</f>
        <v>13.012512956413024</v>
      </c>
    </row>
    <row r="17" spans="1:13" s="10" customFormat="1" ht="12.75">
      <c r="A17" s="2" t="s">
        <v>160</v>
      </c>
      <c r="B17" s="48">
        <f>E17+'субсидии '!B25+субвенции!B24+' иные '!B21</f>
        <v>4279.0058099999997</v>
      </c>
      <c r="C17" s="48">
        <f>F17+'субсидии '!C25+субвенции!C24+' иные '!C21</f>
        <v>397.34526999999997</v>
      </c>
      <c r="D17" s="48">
        <f t="shared" si="0"/>
        <v>9.285924993871415</v>
      </c>
      <c r="E17" s="48">
        <f>H17+K17</f>
        <v>0</v>
      </c>
      <c r="F17" s="48">
        <f>I17+L17</f>
        <v>0</v>
      </c>
      <c r="G17" s="48"/>
      <c r="H17" s="48"/>
      <c r="I17" s="48"/>
      <c r="J17" s="48"/>
      <c r="K17" s="48"/>
      <c r="L17" s="48"/>
      <c r="M17" s="48"/>
    </row>
    <row r="18" spans="1:13" s="10" customFormat="1" ht="12.75">
      <c r="A18" s="2" t="s">
        <v>146</v>
      </c>
      <c r="B18" s="48">
        <f>B19+B20</f>
        <v>1161080.8883300002</v>
      </c>
      <c r="C18" s="48">
        <f>C19+C20</f>
        <v>357888.34096999996</v>
      </c>
      <c r="D18" s="48">
        <f t="shared" si="0"/>
        <v>30.823721634481128</v>
      </c>
      <c r="E18" s="48">
        <f>E19+E20</f>
        <v>90472</v>
      </c>
      <c r="F18" s="48">
        <f>F19+F20</f>
        <v>27821.55</v>
      </c>
      <c r="G18" s="48">
        <f>F18/E18*100</f>
        <v>30.751558493235475</v>
      </c>
      <c r="H18" s="48">
        <f>H19+H20</f>
        <v>65771</v>
      </c>
      <c r="I18" s="48">
        <f>I19+I20</f>
        <v>23398.799999999999</v>
      </c>
      <c r="J18" s="48">
        <f>I18/H18*100</f>
        <v>35.576165787353084</v>
      </c>
      <c r="K18" s="48">
        <f>K19+K20</f>
        <v>24701</v>
      </c>
      <c r="L18" s="48">
        <f>L19+L20</f>
        <v>4422.75</v>
      </c>
      <c r="M18" s="48">
        <f>L18/K18*100</f>
        <v>17.905145540666371</v>
      </c>
    </row>
    <row r="19" spans="1:13" ht="12.75">
      <c r="A19" s="1" t="s">
        <v>133</v>
      </c>
      <c r="B19" s="49">
        <f>E19+'субсидии '!B37+субвенции!B36+' иные '!B32</f>
        <v>828509.33998000016</v>
      </c>
      <c r="C19" s="49">
        <f>F19+'субсидии '!C37+субвенции!C36+' иные '!C32</f>
        <v>242494.89536999998</v>
      </c>
      <c r="D19" s="49">
        <f t="shared" si="0"/>
        <v>29.268818547761178</v>
      </c>
      <c r="E19" s="49">
        <f>H19+K19</f>
        <v>90472</v>
      </c>
      <c r="F19" s="49">
        <f>I19+L19</f>
        <v>27821.55</v>
      </c>
      <c r="G19" s="49">
        <f>F19/E19*100</f>
        <v>30.751558493235475</v>
      </c>
      <c r="H19" s="49">
        <v>65771</v>
      </c>
      <c r="I19" s="49">
        <v>23398.799999999999</v>
      </c>
      <c r="J19" s="49">
        <f>I19/H19*100</f>
        <v>35.576165787353084</v>
      </c>
      <c r="K19" s="49">
        <v>24701</v>
      </c>
      <c r="L19" s="49">
        <v>4422.75</v>
      </c>
      <c r="M19" s="49">
        <f>L19/K19*100</f>
        <v>17.905145540666371</v>
      </c>
    </row>
    <row r="20" spans="1:13" s="10" customFormat="1" ht="12.75">
      <c r="A20" s="2" t="s">
        <v>160</v>
      </c>
      <c r="B20" s="48">
        <f>E20+'субсидии '!B38+субвенции!B37+' иные '!B33</f>
        <v>332571.54835</v>
      </c>
      <c r="C20" s="48">
        <f>F20+'субсидии '!C38+субвенции!C37+' иные '!C33</f>
        <v>115393.44559999999</v>
      </c>
      <c r="D20" s="48">
        <f t="shared" si="0"/>
        <v>34.697329393481169</v>
      </c>
      <c r="E20" s="48">
        <f>H20+K20</f>
        <v>0</v>
      </c>
      <c r="F20" s="48">
        <f>I20+L20</f>
        <v>0</v>
      </c>
      <c r="G20" s="48"/>
      <c r="H20" s="48"/>
      <c r="I20" s="48"/>
      <c r="J20" s="48"/>
      <c r="K20" s="48"/>
      <c r="L20" s="48"/>
      <c r="M20" s="48"/>
    </row>
    <row r="21" spans="1:13" s="10" customFormat="1" ht="12.75">
      <c r="A21" s="2" t="s">
        <v>147</v>
      </c>
      <c r="B21" s="48">
        <f>B22+B23</f>
        <v>456595.54714000004</v>
      </c>
      <c r="C21" s="48">
        <f>C22+C23</f>
        <v>126283.13471</v>
      </c>
      <c r="D21" s="48">
        <f t="shared" si="0"/>
        <v>27.657548458587883</v>
      </c>
      <c r="E21" s="48">
        <f>E22+E23</f>
        <v>105725.5</v>
      </c>
      <c r="F21" s="48">
        <f>F22+F23</f>
        <v>28436.75</v>
      </c>
      <c r="G21" s="48">
        <f>F21/E21*100</f>
        <v>26.896775139393998</v>
      </c>
      <c r="H21" s="48">
        <f>H22+H23</f>
        <v>100312.9</v>
      </c>
      <c r="I21" s="48">
        <f>I22+I23</f>
        <v>27449.5</v>
      </c>
      <c r="J21" s="48">
        <f>I21/H21*100</f>
        <v>27.363878424410021</v>
      </c>
      <c r="K21" s="48">
        <f>K22+K23</f>
        <v>5412.6</v>
      </c>
      <c r="L21" s="48">
        <f>L22+L23</f>
        <v>987.25</v>
      </c>
      <c r="M21" s="48">
        <f>L21/K21*100</f>
        <v>18.239847762627942</v>
      </c>
    </row>
    <row r="22" spans="1:13" ht="12.75">
      <c r="A22" s="1" t="s">
        <v>132</v>
      </c>
      <c r="B22" s="49">
        <f>E22+'субсидии '!B49+субвенции!B48+' иные '!B41</f>
        <v>434741.30078000005</v>
      </c>
      <c r="C22" s="49">
        <f>F22+'субсидии '!C49+субвенции!C48+' иные '!C41</f>
        <v>125973.38238</v>
      </c>
      <c r="D22" s="49">
        <f t="shared" si="0"/>
        <v>28.976630965123917</v>
      </c>
      <c r="E22" s="49">
        <f>H22+K22</f>
        <v>105725.5</v>
      </c>
      <c r="F22" s="49">
        <f>I22+L22</f>
        <v>28436.75</v>
      </c>
      <c r="G22" s="49">
        <f>F22/E22*100</f>
        <v>26.896775139393998</v>
      </c>
      <c r="H22" s="49">
        <v>100312.9</v>
      </c>
      <c r="I22" s="49">
        <v>27449.5</v>
      </c>
      <c r="J22" s="49">
        <f>I22/H22*100</f>
        <v>27.363878424410021</v>
      </c>
      <c r="K22" s="49">
        <v>5412.6</v>
      </c>
      <c r="L22" s="49">
        <v>987.25</v>
      </c>
      <c r="M22" s="49">
        <f>L22/K22*100</f>
        <v>18.239847762627942</v>
      </c>
    </row>
    <row r="23" spans="1:13" s="10" customFormat="1" ht="12.75">
      <c r="A23" s="2" t="s">
        <v>160</v>
      </c>
      <c r="B23" s="48">
        <f>E23+'субсидии '!B50+субвенции!B49+' иные '!B42</f>
        <v>21854.246360000001</v>
      </c>
      <c r="C23" s="48">
        <f>F23+'субсидии '!C50+субвенции!C49+' иные '!C42</f>
        <v>309.75233000000003</v>
      </c>
      <c r="D23" s="48">
        <f t="shared" si="0"/>
        <v>1.417355350065707</v>
      </c>
      <c r="E23" s="48">
        <f>H23+K23</f>
        <v>0</v>
      </c>
      <c r="F23" s="48">
        <f>I23+L23</f>
        <v>0</v>
      </c>
      <c r="G23" s="48"/>
      <c r="H23" s="48"/>
      <c r="I23" s="48"/>
      <c r="J23" s="48"/>
      <c r="K23" s="48"/>
      <c r="L23" s="48"/>
      <c r="M23" s="48"/>
    </row>
    <row r="24" spans="1:13" s="10" customFormat="1" ht="12.75">
      <c r="A24" s="2" t="s">
        <v>151</v>
      </c>
      <c r="B24" s="48">
        <f>B25+B26</f>
        <v>418184.41636999999</v>
      </c>
      <c r="C24" s="48">
        <f>C25+C26</f>
        <v>97770.537500000006</v>
      </c>
      <c r="D24" s="48">
        <f t="shared" si="0"/>
        <v>23.379765881446637</v>
      </c>
      <c r="E24" s="48">
        <f>E25+E26</f>
        <v>56280.1</v>
      </c>
      <c r="F24" s="48">
        <f>F25+F26</f>
        <v>15576.55</v>
      </c>
      <c r="G24" s="48">
        <f>F24/E24*100</f>
        <v>27.676834262909978</v>
      </c>
      <c r="H24" s="48">
        <f>H25+H26</f>
        <v>52034.2</v>
      </c>
      <c r="I24" s="48">
        <f>I25+I26</f>
        <v>15027.8</v>
      </c>
      <c r="J24" s="48">
        <f>I24/H24*100</f>
        <v>28.880620822459075</v>
      </c>
      <c r="K24" s="48">
        <f>K25+K26</f>
        <v>4245.8999999999996</v>
      </c>
      <c r="L24" s="48">
        <f>L25+L26</f>
        <v>548.75</v>
      </c>
      <c r="M24" s="48">
        <f>L24/K24*100</f>
        <v>12.924232789279069</v>
      </c>
    </row>
    <row r="25" spans="1:13" ht="12.75">
      <c r="A25" s="1" t="s">
        <v>152</v>
      </c>
      <c r="B25" s="49">
        <f>E25+'субсидии '!B58+субвенции!B57+' иные '!B46</f>
        <v>401944.35060000001</v>
      </c>
      <c r="C25" s="49">
        <f>F25+'субсидии '!C58+субвенции!C57+' иные '!C46</f>
        <v>96208.365969999999</v>
      </c>
      <c r="D25" s="49">
        <f t="shared" si="0"/>
        <v>23.935742802799826</v>
      </c>
      <c r="E25" s="49">
        <f>H25+K25</f>
        <v>56280.1</v>
      </c>
      <c r="F25" s="49">
        <f>I25+L25</f>
        <v>15576.55</v>
      </c>
      <c r="G25" s="49">
        <f>F25/E25*100</f>
        <v>27.676834262909978</v>
      </c>
      <c r="H25" s="49">
        <v>52034.2</v>
      </c>
      <c r="I25" s="49">
        <v>15027.8</v>
      </c>
      <c r="J25" s="49">
        <f>I25/H25*100</f>
        <v>28.880620822459075</v>
      </c>
      <c r="K25" s="49">
        <v>4245.8999999999996</v>
      </c>
      <c r="L25" s="49">
        <v>548.75</v>
      </c>
      <c r="M25" s="49">
        <f>L25/K25*100</f>
        <v>12.924232789279069</v>
      </c>
    </row>
    <row r="26" spans="1:13" s="10" customFormat="1" ht="12.75">
      <c r="A26" s="2" t="s">
        <v>160</v>
      </c>
      <c r="B26" s="48">
        <f>E26+'субсидии '!B59+субвенции!B58+' иные '!B47</f>
        <v>16240.065770000001</v>
      </c>
      <c r="C26" s="48">
        <f>F26+'субсидии '!C59+субвенции!C58+' иные '!C47</f>
        <v>1562.1715299999998</v>
      </c>
      <c r="D26" s="48">
        <f t="shared" si="0"/>
        <v>9.6192438634440318</v>
      </c>
      <c r="E26" s="48">
        <f>H26+K26</f>
        <v>0</v>
      </c>
      <c r="F26" s="48">
        <f>I26+L26</f>
        <v>0</v>
      </c>
      <c r="G26" s="48"/>
      <c r="H26" s="48"/>
      <c r="I26" s="48"/>
      <c r="J26" s="48"/>
      <c r="K26" s="48"/>
      <c r="L26" s="48"/>
      <c r="M26" s="48"/>
    </row>
    <row r="27" spans="1:13" s="10" customFormat="1" ht="12.75">
      <c r="A27" s="2" t="s">
        <v>148</v>
      </c>
      <c r="B27" s="48">
        <f>B28+B29</f>
        <v>610069.21644000011</v>
      </c>
      <c r="C27" s="48">
        <f>C28+C29</f>
        <v>173510.13334000003</v>
      </c>
      <c r="D27" s="48">
        <f t="shared" si="0"/>
        <v>28.441056959487586</v>
      </c>
      <c r="E27" s="48">
        <f>E28+E29</f>
        <v>121596.7</v>
      </c>
      <c r="F27" s="48">
        <f>F28+F29</f>
        <v>32618.55</v>
      </c>
      <c r="G27" s="48">
        <f>F27/E27*100</f>
        <v>26.825193446861633</v>
      </c>
      <c r="H27" s="48">
        <f>H28+H29</f>
        <v>109548.7</v>
      </c>
      <c r="I27" s="48">
        <f>I28+I29</f>
        <v>30290.3</v>
      </c>
      <c r="J27" s="48">
        <f>I27/H27*100</f>
        <v>27.650077089002423</v>
      </c>
      <c r="K27" s="48">
        <f>K28+K29</f>
        <v>12048</v>
      </c>
      <c r="L27" s="48">
        <f>L28+L29</f>
        <v>2328.25</v>
      </c>
      <c r="M27" s="48">
        <f>L27/K27*100</f>
        <v>19.324784196547146</v>
      </c>
    </row>
    <row r="28" spans="1:13" ht="12.75">
      <c r="A28" s="1" t="s">
        <v>153</v>
      </c>
      <c r="B28" s="49">
        <f>E28+'субсидии '!B70+субвенции!B68+' иные '!B54</f>
        <v>592899.87970000017</v>
      </c>
      <c r="C28" s="49">
        <f>F28+'субсидии '!C70+субвенции!C68+' иные '!C54</f>
        <v>173307.00437000004</v>
      </c>
      <c r="D28" s="49">
        <f t="shared" si="0"/>
        <v>29.230399651572064</v>
      </c>
      <c r="E28" s="49">
        <f>H28+K28</f>
        <v>121596.7</v>
      </c>
      <c r="F28" s="49">
        <f>I28+L28</f>
        <v>32618.55</v>
      </c>
      <c r="G28" s="49">
        <f>F28/E28*100</f>
        <v>26.825193446861633</v>
      </c>
      <c r="H28" s="49">
        <v>109548.7</v>
      </c>
      <c r="I28" s="49">
        <v>30290.3</v>
      </c>
      <c r="J28" s="49">
        <f>I28/H28*100</f>
        <v>27.650077089002423</v>
      </c>
      <c r="K28" s="74">
        <v>12048</v>
      </c>
      <c r="L28" s="49">
        <v>2328.25</v>
      </c>
      <c r="M28" s="49">
        <f>L28/K28*100</f>
        <v>19.324784196547146</v>
      </c>
    </row>
    <row r="29" spans="1:13" s="51" customFormat="1" ht="12.75">
      <c r="A29" s="46" t="s">
        <v>160</v>
      </c>
      <c r="B29" s="50">
        <f>E29+'субсидии '!B71+субвенции!B69+' иные '!B55</f>
        <v>17169.336739999999</v>
      </c>
      <c r="C29" s="50">
        <f>F29+'субсидии '!C71+субвенции!C69+' иные '!C55</f>
        <v>203.12896999999998</v>
      </c>
      <c r="D29" s="50">
        <f t="shared" si="0"/>
        <v>1.1830915374078683</v>
      </c>
      <c r="E29" s="48">
        <f>H29+K29</f>
        <v>0</v>
      </c>
      <c r="F29" s="48">
        <f>I29+L29</f>
        <v>0</v>
      </c>
      <c r="G29" s="50"/>
      <c r="H29" s="50"/>
      <c r="I29" s="50"/>
      <c r="J29" s="50"/>
      <c r="K29" s="50"/>
      <c r="L29" s="50"/>
      <c r="M29" s="50"/>
    </row>
    <row r="30" spans="1:13" s="10" customFormat="1" ht="13.5" customHeight="1">
      <c r="A30" s="2" t="s">
        <v>149</v>
      </c>
      <c r="B30" s="48">
        <f>B31+B32</f>
        <v>1669635.5618100001</v>
      </c>
      <c r="C30" s="48">
        <f>C31+C32</f>
        <v>476237.58042999991</v>
      </c>
      <c r="D30" s="48">
        <f t="shared" si="0"/>
        <v>28.523444955480315</v>
      </c>
      <c r="E30" s="48">
        <f>E31+E32</f>
        <v>126861.20000000001</v>
      </c>
      <c r="F30" s="48">
        <f>F31+F32</f>
        <v>55715.4</v>
      </c>
      <c r="G30" s="48">
        <f>F30/E30*100</f>
        <v>43.918392700053282</v>
      </c>
      <c r="H30" s="48">
        <f>H31+H32</f>
        <v>77445.600000000006</v>
      </c>
      <c r="I30" s="48">
        <f>I31+I32</f>
        <v>52066.400000000001</v>
      </c>
      <c r="J30" s="48">
        <f>I30/H30*100</f>
        <v>67.22964248453107</v>
      </c>
      <c r="K30" s="48">
        <f>K31+K32</f>
        <v>49415.6</v>
      </c>
      <c r="L30" s="48">
        <f>L31+L32</f>
        <v>3649</v>
      </c>
      <c r="M30" s="48">
        <f>L30/K30*100</f>
        <v>7.3843077894430103</v>
      </c>
    </row>
    <row r="31" spans="1:13" ht="12.75">
      <c r="A31" s="1" t="s">
        <v>154</v>
      </c>
      <c r="B31" s="49">
        <f>E31+'субсидии '!B79+субвенции!B76+' иные '!B60</f>
        <v>1604205.9636900001</v>
      </c>
      <c r="C31" s="49">
        <f>F31+'субсидии '!C79+субвенции!C76+' иные '!C60</f>
        <v>474307.33663999994</v>
      </c>
      <c r="D31" s="49">
        <f t="shared" si="0"/>
        <v>29.566486310086802</v>
      </c>
      <c r="E31" s="49">
        <f>H31+K31</f>
        <v>126861.20000000001</v>
      </c>
      <c r="F31" s="49">
        <f>I31+L31</f>
        <v>55715.4</v>
      </c>
      <c r="G31" s="49">
        <f>F31/E31*100</f>
        <v>43.918392700053282</v>
      </c>
      <c r="H31" s="49">
        <v>77445.600000000006</v>
      </c>
      <c r="I31" s="49">
        <v>52066.400000000001</v>
      </c>
      <c r="J31" s="49">
        <f>I31/H31*100</f>
        <v>67.22964248453107</v>
      </c>
      <c r="K31" s="49">
        <v>49415.6</v>
      </c>
      <c r="L31" s="49">
        <v>3649</v>
      </c>
      <c r="M31" s="49">
        <f>L31/K31*100</f>
        <v>7.3843077894430103</v>
      </c>
    </row>
    <row r="32" spans="1:13" s="10" customFormat="1" ht="12.75">
      <c r="A32" s="2" t="s">
        <v>160</v>
      </c>
      <c r="B32" s="48">
        <f>E32+'субсидии '!B80+субвенции!B77+' иные '!B61</f>
        <v>65429.598119999995</v>
      </c>
      <c r="C32" s="48">
        <f>F32+'субсидии '!C80+субвенции!C77+' иные '!C61</f>
        <v>1930.24379</v>
      </c>
      <c r="D32" s="48">
        <f t="shared" si="0"/>
        <v>2.9501079717162111</v>
      </c>
      <c r="E32" s="48">
        <f>H32+K32</f>
        <v>0</v>
      </c>
      <c r="F32" s="48">
        <f>I32+L32</f>
        <v>0</v>
      </c>
      <c r="G32" s="48"/>
      <c r="H32" s="48"/>
      <c r="I32" s="48"/>
      <c r="J32" s="48"/>
      <c r="K32" s="48"/>
      <c r="L32" s="48"/>
      <c r="M32" s="48"/>
    </row>
    <row r="33" spans="1:13" s="10" customFormat="1" ht="12.75">
      <c r="A33" s="2" t="s">
        <v>150</v>
      </c>
      <c r="B33" s="48">
        <f>B34+B35</f>
        <v>702461.55410999991</v>
      </c>
      <c r="C33" s="48">
        <f>C34+C35</f>
        <v>202112.99378999998</v>
      </c>
      <c r="D33" s="48">
        <f t="shared" si="0"/>
        <v>28.772107542037904</v>
      </c>
      <c r="E33" s="48">
        <f>E34+E35</f>
        <v>112398.8</v>
      </c>
      <c r="F33" s="48">
        <f>F34+F35</f>
        <v>43508.5</v>
      </c>
      <c r="G33" s="48">
        <f>F33/E33*100</f>
        <v>38.709043157044384</v>
      </c>
      <c r="H33" s="48">
        <f>H34+H35</f>
        <v>96908.800000000003</v>
      </c>
      <c r="I33" s="48">
        <f>I34+I35</f>
        <v>36583.5</v>
      </c>
      <c r="J33" s="48">
        <f>I33/H33*100</f>
        <v>37.750441652357679</v>
      </c>
      <c r="K33" s="48">
        <f>K34+K35</f>
        <v>15490</v>
      </c>
      <c r="L33" s="48">
        <f>L34+L35</f>
        <v>6925</v>
      </c>
      <c r="M33" s="48">
        <f>L33/K33*100</f>
        <v>44.706262104583608</v>
      </c>
    </row>
    <row r="34" spans="1:13" ht="12.75">
      <c r="A34" s="1" t="s">
        <v>155</v>
      </c>
      <c r="B34" s="49">
        <f>E34+'субсидии '!B100+субвенции!B96+' иные '!B74</f>
        <v>686437.86749999993</v>
      </c>
      <c r="C34" s="49">
        <f>F34+'субсидии '!C100+субвенции!C96+' иные '!C74</f>
        <v>201786.50935999997</v>
      </c>
      <c r="D34" s="49">
        <f t="shared" si="0"/>
        <v>29.396179743828014</v>
      </c>
      <c r="E34" s="49">
        <f>H34+K34</f>
        <v>112398.8</v>
      </c>
      <c r="F34" s="49">
        <f>I34+L34</f>
        <v>43508.5</v>
      </c>
      <c r="G34" s="49">
        <f>F34/E34*100</f>
        <v>38.709043157044384</v>
      </c>
      <c r="H34" s="49">
        <v>96908.800000000003</v>
      </c>
      <c r="I34" s="49">
        <v>36583.5</v>
      </c>
      <c r="J34" s="49">
        <f>I34/H34*100</f>
        <v>37.750441652357679</v>
      </c>
      <c r="K34" s="49">
        <v>15490</v>
      </c>
      <c r="L34" s="49">
        <v>6925</v>
      </c>
      <c r="M34" s="49">
        <f>L34/K34*100</f>
        <v>44.706262104583608</v>
      </c>
    </row>
    <row r="35" spans="1:13" s="10" customFormat="1" ht="12.75">
      <c r="A35" s="2" t="s">
        <v>160</v>
      </c>
      <c r="B35" s="48">
        <f>E35+'субсидии '!B101+субвенции!B97+' иные '!B75</f>
        <v>16023.686610000001</v>
      </c>
      <c r="C35" s="48">
        <f>F35+'субсидии '!C101+субвенции!C97+' иные '!C75</f>
        <v>326.48443000000003</v>
      </c>
      <c r="D35" s="48">
        <f t="shared" si="0"/>
        <v>2.0375113289862323</v>
      </c>
      <c r="E35" s="48">
        <f>H35+K35</f>
        <v>0</v>
      </c>
      <c r="F35" s="48">
        <f>I35+L35</f>
        <v>0</v>
      </c>
      <c r="G35" s="48"/>
      <c r="H35" s="48"/>
      <c r="I35" s="48"/>
      <c r="J35" s="48"/>
      <c r="K35" s="48"/>
      <c r="L35" s="48"/>
      <c r="M35" s="48"/>
    </row>
    <row r="36" spans="1:13" s="10" customFormat="1" ht="12.75">
      <c r="A36" s="2" t="s">
        <v>159</v>
      </c>
      <c r="B36" s="48">
        <f>B37+B38</f>
        <v>488535.97352000006</v>
      </c>
      <c r="C36" s="48">
        <f>C37+C38</f>
        <v>122032.45298</v>
      </c>
      <c r="D36" s="48">
        <f t="shared" si="0"/>
        <v>24.979215368876854</v>
      </c>
      <c r="E36" s="48">
        <f>E37+E38</f>
        <v>118255.09999999999</v>
      </c>
      <c r="F36" s="48">
        <f>F37+F38</f>
        <v>32834.85</v>
      </c>
      <c r="G36" s="48">
        <f>F36/E36*100</f>
        <v>27.76611748668768</v>
      </c>
      <c r="H36" s="48">
        <f>H37+H38</f>
        <v>114831.4</v>
      </c>
      <c r="I36" s="48">
        <f>I37+I38</f>
        <v>30508.400000000001</v>
      </c>
      <c r="J36" s="48">
        <f>I36/H36*100</f>
        <v>26.567994468411953</v>
      </c>
      <c r="K36" s="48">
        <f>K37+K38</f>
        <v>3423.7</v>
      </c>
      <c r="L36" s="48">
        <f>L37+L38</f>
        <v>2326.4499999999998</v>
      </c>
      <c r="M36" s="48">
        <f>L36/K36*100</f>
        <v>67.951339194438759</v>
      </c>
    </row>
    <row r="37" spans="1:13" ht="12.75">
      <c r="A37" s="1" t="s">
        <v>135</v>
      </c>
      <c r="B37" s="49">
        <f>E37+'субсидии '!B113+субвенции!B108+' иные '!B80</f>
        <v>461888.28054000007</v>
      </c>
      <c r="C37" s="49">
        <f>F37+'субсидии '!C113+субвенции!C108+' иные '!C80</f>
        <v>121847.10503999999</v>
      </c>
      <c r="D37" s="49">
        <f t="shared" si="0"/>
        <v>26.380211443673531</v>
      </c>
      <c r="E37" s="49">
        <f>H37+K37</f>
        <v>118255.09999999999</v>
      </c>
      <c r="F37" s="49">
        <f>I37+L37</f>
        <v>32834.85</v>
      </c>
      <c r="G37" s="49">
        <f>F37/E37*100</f>
        <v>27.76611748668768</v>
      </c>
      <c r="H37" s="49">
        <v>114831.4</v>
      </c>
      <c r="I37" s="49">
        <v>30508.400000000001</v>
      </c>
      <c r="J37" s="49">
        <f>I37/H37*100</f>
        <v>26.567994468411953</v>
      </c>
      <c r="K37" s="49">
        <v>3423.7</v>
      </c>
      <c r="L37" s="49">
        <v>2326.4499999999998</v>
      </c>
      <c r="M37" s="49">
        <f>L37/K37*100</f>
        <v>67.951339194438759</v>
      </c>
    </row>
    <row r="38" spans="1:13" s="10" customFormat="1" ht="12.75">
      <c r="A38" s="2" t="s">
        <v>160</v>
      </c>
      <c r="B38" s="48">
        <f>E38+'субсидии '!B114+субвенции!B109+' иные '!B81</f>
        <v>26647.69298</v>
      </c>
      <c r="C38" s="48">
        <f>F38+'субсидии '!C114+субвенции!C109+' иные '!C81</f>
        <v>185.34793999999999</v>
      </c>
      <c r="D38" s="48">
        <f t="shared" si="0"/>
        <v>0.69554966780467609</v>
      </c>
      <c r="E38" s="48">
        <f>H38+K38</f>
        <v>0</v>
      </c>
      <c r="F38" s="48">
        <f>I38+L38</f>
        <v>0</v>
      </c>
      <c r="G38" s="48"/>
      <c r="H38" s="48"/>
      <c r="I38" s="48"/>
      <c r="J38" s="48"/>
      <c r="K38" s="48"/>
      <c r="L38" s="48"/>
      <c r="M38" s="48"/>
    </row>
    <row r="39" spans="1:13" s="10" customFormat="1" ht="12.75">
      <c r="A39" s="2" t="s">
        <v>137</v>
      </c>
      <c r="B39" s="48">
        <f>B40+B41</f>
        <v>542457.81806000008</v>
      </c>
      <c r="C39" s="48">
        <f>C40+C41</f>
        <v>135576.83091000002</v>
      </c>
      <c r="D39" s="48">
        <f t="shared" si="0"/>
        <v>24.99306423398329</v>
      </c>
      <c r="E39" s="48">
        <f>E40+E41</f>
        <v>70419.600000000006</v>
      </c>
      <c r="F39" s="48">
        <f>F40+F41</f>
        <v>21643.7</v>
      </c>
      <c r="G39" s="48">
        <f>F39/E39*100</f>
        <v>30.735335048764835</v>
      </c>
      <c r="H39" s="48">
        <f>H40+H41</f>
        <v>67161.100000000006</v>
      </c>
      <c r="I39" s="48">
        <f>I40+I41</f>
        <v>21643.7</v>
      </c>
      <c r="J39" s="48">
        <f>I39/H39*100</f>
        <v>32.226541852352028</v>
      </c>
      <c r="K39" s="48">
        <f>K40+K41</f>
        <v>3258.5</v>
      </c>
      <c r="L39" s="48">
        <f>L40+L41</f>
        <v>0</v>
      </c>
      <c r="M39" s="48">
        <f>L39/K39*100</f>
        <v>0</v>
      </c>
    </row>
    <row r="40" spans="1:13" ht="12.75">
      <c r="A40" s="1" t="s">
        <v>136</v>
      </c>
      <c r="B40" s="49">
        <f>E40+'субсидии '!B121+субвенции!B115+' иные '!B86</f>
        <v>493227.75388000003</v>
      </c>
      <c r="C40" s="49">
        <f>F40+'субсидии '!C121+субвенции!C115+' иные '!C86</f>
        <v>123004.47925</v>
      </c>
      <c r="D40" s="49">
        <f t="shared" si="0"/>
        <v>24.938677574888946</v>
      </c>
      <c r="E40" s="49">
        <f>H40+K40</f>
        <v>70419.600000000006</v>
      </c>
      <c r="F40" s="49">
        <f>I40+L40</f>
        <v>21643.7</v>
      </c>
      <c r="G40" s="49">
        <f>F40/E40*100</f>
        <v>30.735335048764835</v>
      </c>
      <c r="H40" s="49">
        <v>67161.100000000006</v>
      </c>
      <c r="I40" s="49">
        <v>21643.7</v>
      </c>
      <c r="J40" s="49">
        <f>I40/H40*100</f>
        <v>32.226541852352028</v>
      </c>
      <c r="K40" s="74">
        <v>3258.5</v>
      </c>
      <c r="L40" s="49"/>
      <c r="M40" s="49">
        <f>L40/K40*100</f>
        <v>0</v>
      </c>
    </row>
    <row r="41" spans="1:13" s="10" customFormat="1" ht="12.75">
      <c r="A41" s="2" t="s">
        <v>160</v>
      </c>
      <c r="B41" s="48">
        <f>E41+'субсидии '!B122+субвенции!B116+' иные '!B87</f>
        <v>49230.064180000001</v>
      </c>
      <c r="C41" s="48">
        <f>F41+'субсидии '!C122+субвенции!C116+' иные '!C87</f>
        <v>12572.35166</v>
      </c>
      <c r="D41" s="48">
        <f t="shared" si="0"/>
        <v>25.537955047207905</v>
      </c>
      <c r="E41" s="48">
        <f>H41+K41</f>
        <v>0</v>
      </c>
      <c r="F41" s="48">
        <f>I41+L41</f>
        <v>0</v>
      </c>
      <c r="G41" s="48"/>
      <c r="H41" s="48"/>
      <c r="I41" s="48"/>
      <c r="J41" s="48"/>
      <c r="K41" s="48"/>
      <c r="L41" s="48"/>
      <c r="M41" s="48"/>
    </row>
    <row r="42" spans="1:13" s="10" customFormat="1" ht="12.75">
      <c r="A42" s="2" t="s">
        <v>157</v>
      </c>
      <c r="B42" s="48">
        <f>B43+B44</f>
        <v>545992.93483000004</v>
      </c>
      <c r="C42" s="48">
        <f>C43+C44</f>
        <v>148603.92401000002</v>
      </c>
      <c r="D42" s="48">
        <f t="shared" si="0"/>
        <v>27.21718808619185</v>
      </c>
      <c r="E42" s="48">
        <f>E43+E44</f>
        <v>82467</v>
      </c>
      <c r="F42" s="48">
        <f>F43+F44</f>
        <v>28917.35</v>
      </c>
      <c r="G42" s="48">
        <f>F42/E42*100</f>
        <v>35.065359477124183</v>
      </c>
      <c r="H42" s="48">
        <f>H43+H44</f>
        <v>74854.3</v>
      </c>
      <c r="I42" s="48">
        <f>I43+I44</f>
        <v>27796.6</v>
      </c>
      <c r="J42" s="48">
        <f>I42/H42*100</f>
        <v>37.13427284738485</v>
      </c>
      <c r="K42" s="48">
        <f>K43+K44</f>
        <v>7612.7</v>
      </c>
      <c r="L42" s="48">
        <f>L43+L44</f>
        <v>1120.75</v>
      </c>
      <c r="M42" s="48">
        <f>L42/K42*100</f>
        <v>14.722109107149894</v>
      </c>
    </row>
    <row r="43" spans="1:13" ht="12.75">
      <c r="A43" s="1" t="s">
        <v>156</v>
      </c>
      <c r="B43" s="49">
        <f>E43+'субсидии '!B128+субвенции!B121+' иные '!B93</f>
        <v>528716.44695000001</v>
      </c>
      <c r="C43" s="49">
        <f>F43+'субсидии '!C128+субвенции!C121+' иные '!C93</f>
        <v>148352.45433000001</v>
      </c>
      <c r="D43" s="49">
        <f t="shared" si="0"/>
        <v>28.058982311936571</v>
      </c>
      <c r="E43" s="49">
        <f>H43+K43</f>
        <v>82467</v>
      </c>
      <c r="F43" s="49">
        <f>I43+L43</f>
        <v>28917.35</v>
      </c>
      <c r="G43" s="49">
        <f>F43/E43*100</f>
        <v>35.065359477124183</v>
      </c>
      <c r="H43" s="49">
        <v>74854.3</v>
      </c>
      <c r="I43" s="49">
        <v>27796.6</v>
      </c>
      <c r="J43" s="49">
        <f>I43/H43*100</f>
        <v>37.13427284738485</v>
      </c>
      <c r="K43" s="74">
        <v>7612.7</v>
      </c>
      <c r="L43" s="49">
        <v>1120.75</v>
      </c>
      <c r="M43" s="49">
        <f>L43/K43*100</f>
        <v>14.722109107149894</v>
      </c>
    </row>
    <row r="44" spans="1:13" s="10" customFormat="1" ht="12.75">
      <c r="A44" s="2" t="s">
        <v>160</v>
      </c>
      <c r="B44" s="48">
        <f>E44+'субсидии '!B129+субвенции!B122+' иные '!B94</f>
        <v>17276.487880000001</v>
      </c>
      <c r="C44" s="48">
        <f>F44+'субсидии '!C129+субвенции!C122+' иные '!C94</f>
        <v>251.46967999999998</v>
      </c>
      <c r="D44" s="48">
        <f t="shared" si="0"/>
        <v>1.4555601910913387</v>
      </c>
      <c r="E44" s="48">
        <f>H44+K44</f>
        <v>0</v>
      </c>
      <c r="F44" s="48">
        <f>I44+L44</f>
        <v>0</v>
      </c>
      <c r="G44" s="48"/>
      <c r="H44" s="48"/>
      <c r="I44" s="48"/>
      <c r="J44" s="48"/>
      <c r="K44" s="48"/>
      <c r="L44" s="48"/>
      <c r="M44" s="48"/>
    </row>
    <row r="45" spans="1:13" s="10" customFormat="1" ht="12.75">
      <c r="A45" s="2" t="s">
        <v>138</v>
      </c>
      <c r="B45" s="48">
        <f>B46+B47</f>
        <v>546126.94697000016</v>
      </c>
      <c r="C45" s="48">
        <f>C46+C47</f>
        <v>167143.31294999999</v>
      </c>
      <c r="D45" s="48">
        <f t="shared" ref="D45:D58" si="1">C45/B45*100</f>
        <v>30.605212556776017</v>
      </c>
      <c r="E45" s="48">
        <f>E46+E47</f>
        <v>39640.699999999997</v>
      </c>
      <c r="F45" s="48">
        <f>F46+F47</f>
        <v>11024.3</v>
      </c>
      <c r="G45" s="48">
        <f>F45/E45*100</f>
        <v>27.810558340291671</v>
      </c>
      <c r="H45" s="48">
        <f>H46+H47</f>
        <v>32558.6</v>
      </c>
      <c r="I45" s="48">
        <f>I46+I47</f>
        <v>6448.7</v>
      </c>
      <c r="J45" s="48">
        <f>I45/H45*100</f>
        <v>19.806441308901487</v>
      </c>
      <c r="K45" s="48">
        <f>K46+K47</f>
        <v>7082.1</v>
      </c>
      <c r="L45" s="48">
        <f>L46+L47</f>
        <v>4575.6000000000004</v>
      </c>
      <c r="M45" s="48">
        <f>L45/K45*100</f>
        <v>64.607955267505403</v>
      </c>
    </row>
    <row r="46" spans="1:13" ht="12.75">
      <c r="A46" s="1" t="s">
        <v>139</v>
      </c>
      <c r="B46" s="49">
        <f>E46+'субсидии '!B140+субвенции!B133+' иные '!B104</f>
        <v>523390.25468000013</v>
      </c>
      <c r="C46" s="49">
        <f>F46+'субсидии '!C140+субвенции!C133+' иные '!C104</f>
        <v>166716.02995</v>
      </c>
      <c r="D46" s="49">
        <f t="shared" si="1"/>
        <v>31.853101669218102</v>
      </c>
      <c r="E46" s="49">
        <f>H46+K46</f>
        <v>39640.699999999997</v>
      </c>
      <c r="F46" s="49">
        <f>I46+L46</f>
        <v>11024.3</v>
      </c>
      <c r="G46" s="49">
        <f>F46/E46*100</f>
        <v>27.810558340291671</v>
      </c>
      <c r="H46" s="49">
        <v>32558.6</v>
      </c>
      <c r="I46" s="49">
        <v>6448.7</v>
      </c>
      <c r="J46" s="49">
        <f>I46/H46*100</f>
        <v>19.806441308901487</v>
      </c>
      <c r="K46" s="74">
        <v>7082.1</v>
      </c>
      <c r="L46" s="74">
        <v>4575.6000000000004</v>
      </c>
      <c r="M46" s="49">
        <f>L46/K46*100</f>
        <v>64.607955267505403</v>
      </c>
    </row>
    <row r="47" spans="1:13" s="10" customFormat="1" ht="12.75">
      <c r="A47" s="2" t="s">
        <v>160</v>
      </c>
      <c r="B47" s="48">
        <f>E47+'субсидии '!B141+субвенции!B134+' иные '!B105</f>
        <v>22736.692290000003</v>
      </c>
      <c r="C47" s="48">
        <f>F47+'субсидии '!C141+субвенции!C134+' иные '!C105</f>
        <v>427.28300000000007</v>
      </c>
      <c r="D47" s="48">
        <f t="shared" si="1"/>
        <v>1.8792663178536599</v>
      </c>
      <c r="E47" s="48">
        <f>H47+K47</f>
        <v>0</v>
      </c>
      <c r="F47" s="48">
        <f>I47+L47</f>
        <v>0</v>
      </c>
      <c r="G47" s="48"/>
      <c r="H47" s="48"/>
      <c r="I47" s="48"/>
      <c r="J47" s="48"/>
      <c r="K47" s="48"/>
      <c r="L47" s="48"/>
      <c r="M47" s="48"/>
    </row>
    <row r="48" spans="1:13" s="10" customFormat="1" ht="12.75">
      <c r="A48" s="2" t="s">
        <v>158</v>
      </c>
      <c r="B48" s="48">
        <f>B49+B50</f>
        <v>676609.25560000003</v>
      </c>
      <c r="C48" s="48">
        <f>C49+C50</f>
        <v>169268.28363999998</v>
      </c>
      <c r="D48" s="48">
        <f t="shared" si="1"/>
        <v>25.017139839433195</v>
      </c>
      <c r="E48" s="48">
        <f>E49+E50</f>
        <v>94844.800000000003</v>
      </c>
      <c r="F48" s="48">
        <f>F49+F50</f>
        <v>31506.45</v>
      </c>
      <c r="G48" s="48">
        <f>F48/E48*100</f>
        <v>33.218953490333682</v>
      </c>
      <c r="H48" s="48">
        <f>H49+H50</f>
        <v>82886.5</v>
      </c>
      <c r="I48" s="48">
        <f>I49+I50</f>
        <v>29999.200000000001</v>
      </c>
      <c r="J48" s="48">
        <f>I48/H48*100</f>
        <v>36.193107442104569</v>
      </c>
      <c r="K48" s="48">
        <f>K49+K50</f>
        <v>11958.3</v>
      </c>
      <c r="L48" s="48">
        <f>L49+L50</f>
        <v>1507.25</v>
      </c>
      <c r="M48" s="48">
        <f>L48/K48*100</f>
        <v>12.604216318373012</v>
      </c>
    </row>
    <row r="49" spans="1:13" ht="12.75">
      <c r="A49" s="1" t="s">
        <v>141</v>
      </c>
      <c r="B49" s="49">
        <f>E49+'субсидии '!B152+субвенции!B144+' иные '!B115</f>
        <v>589639.28872000007</v>
      </c>
      <c r="C49" s="49">
        <f>F49+'субсидии '!C152+субвенции!C144+' иные '!C115</f>
        <v>168970.15699999998</v>
      </c>
      <c r="D49" s="49">
        <f>C49/B49*100</f>
        <v>28.656529548226601</v>
      </c>
      <c r="E49" s="49">
        <f>H49+K49</f>
        <v>94844.800000000003</v>
      </c>
      <c r="F49" s="49">
        <f>I49+L49</f>
        <v>31506.45</v>
      </c>
      <c r="G49" s="49">
        <f>F49/E49*100</f>
        <v>33.218953490333682</v>
      </c>
      <c r="H49" s="49">
        <v>82886.5</v>
      </c>
      <c r="I49" s="49">
        <v>29999.200000000001</v>
      </c>
      <c r="J49" s="49">
        <f>I49/H49*100</f>
        <v>36.193107442104569</v>
      </c>
      <c r="K49" s="74">
        <v>11958.3</v>
      </c>
      <c r="L49" s="49">
        <v>1507.25</v>
      </c>
      <c r="M49" s="49">
        <f>L49/K49*100</f>
        <v>12.604216318373012</v>
      </c>
    </row>
    <row r="50" spans="1:13" s="10" customFormat="1" ht="12.75">
      <c r="A50" s="2" t="s">
        <v>160</v>
      </c>
      <c r="B50" s="48">
        <f>E50+'субсидии '!B153+субвенции!B145+' иные '!B116</f>
        <v>86969.966880000007</v>
      </c>
      <c r="C50" s="48">
        <f>F50+'субсидии '!C153+субвенции!C145+' иные '!C116</f>
        <v>298.12664000000001</v>
      </c>
      <c r="D50" s="48">
        <f>C50/B50*100</f>
        <v>0.34279263370463409</v>
      </c>
      <c r="E50" s="48">
        <f>H50+K50</f>
        <v>0</v>
      </c>
      <c r="F50" s="48">
        <f>I50+L50</f>
        <v>0</v>
      </c>
      <c r="G50" s="48"/>
      <c r="H50" s="48"/>
      <c r="I50" s="48"/>
      <c r="J50" s="48"/>
      <c r="K50" s="48"/>
      <c r="L50" s="48"/>
      <c r="M50" s="48"/>
    </row>
    <row r="51" spans="1:13" s="10" customFormat="1" ht="12.75">
      <c r="A51" s="2" t="s">
        <v>142</v>
      </c>
      <c r="B51" s="48">
        <f>B52+B53</f>
        <v>278242.92050000001</v>
      </c>
      <c r="C51" s="48">
        <f>C52+C53</f>
        <v>74437.291189999989</v>
      </c>
      <c r="D51" s="48">
        <f t="shared" si="1"/>
        <v>26.752627184992473</v>
      </c>
      <c r="E51" s="48">
        <f>E52+E53</f>
        <v>46897.799999999996</v>
      </c>
      <c r="F51" s="48">
        <f>F52+F53</f>
        <v>14480.2</v>
      </c>
      <c r="G51" s="48">
        <f>F51/E51*100</f>
        <v>30.876075210351022</v>
      </c>
      <c r="H51" s="48">
        <f>H52+H53</f>
        <v>45396.6</v>
      </c>
      <c r="I51" s="48">
        <f>I52+I53</f>
        <v>14366.2</v>
      </c>
      <c r="J51" s="48">
        <f>I51/H51*100</f>
        <v>31.645982298233793</v>
      </c>
      <c r="K51" s="48">
        <f>K52+K53</f>
        <v>1501.2</v>
      </c>
      <c r="L51" s="48">
        <f>L52+L53</f>
        <v>114</v>
      </c>
      <c r="M51" s="48">
        <f>L51/K51*100</f>
        <v>7.59392486011191</v>
      </c>
    </row>
    <row r="52" spans="1:13" ht="12.75">
      <c r="A52" s="1" t="s">
        <v>143</v>
      </c>
      <c r="B52" s="49">
        <f>E52+'субсидии '!B163+субвенции!B154+' иные '!B124</f>
        <v>272683.22091999999</v>
      </c>
      <c r="C52" s="49">
        <f>F52+'субсидии '!C163+субвенции!C154+' иные '!C124</f>
        <v>74215.246799999994</v>
      </c>
      <c r="D52" s="49">
        <f t="shared" si="1"/>
        <v>27.21665328347186</v>
      </c>
      <c r="E52" s="49">
        <f>H52+K52</f>
        <v>46897.799999999996</v>
      </c>
      <c r="F52" s="49">
        <f>I52+L52</f>
        <v>14480.2</v>
      </c>
      <c r="G52" s="49">
        <f>F52/E52*100</f>
        <v>30.876075210351022</v>
      </c>
      <c r="H52" s="49">
        <v>45396.6</v>
      </c>
      <c r="I52" s="49">
        <v>14366.2</v>
      </c>
      <c r="J52" s="49">
        <f>I52/H52*100</f>
        <v>31.645982298233793</v>
      </c>
      <c r="K52" s="74">
        <v>1501.2</v>
      </c>
      <c r="L52" s="49">
        <v>114</v>
      </c>
      <c r="M52" s="49">
        <f>L52/K52*100</f>
        <v>7.59392486011191</v>
      </c>
    </row>
    <row r="53" spans="1:13" s="10" customFormat="1" ht="12.75">
      <c r="A53" s="2" t="s">
        <v>160</v>
      </c>
      <c r="B53" s="48">
        <f>E53+'субсидии '!B164+субвенции!B155+' иные '!B125</f>
        <v>5559.6995800000004</v>
      </c>
      <c r="C53" s="48">
        <f>F53+'субсидии '!C164+субвенции!C155+' иные '!C125</f>
        <v>222.04438999999999</v>
      </c>
      <c r="D53" s="48">
        <f t="shared" si="1"/>
        <v>3.9938199322633179</v>
      </c>
      <c r="E53" s="48">
        <f>H53+K53</f>
        <v>0</v>
      </c>
      <c r="F53" s="48">
        <f>I53+L53</f>
        <v>0</v>
      </c>
      <c r="G53" s="48"/>
      <c r="H53" s="48"/>
      <c r="I53" s="48"/>
      <c r="J53" s="48"/>
      <c r="K53" s="48"/>
      <c r="L53" s="48"/>
      <c r="M53" s="48"/>
    </row>
    <row r="54" spans="1:13" s="10" customFormat="1" ht="12.75">
      <c r="A54" s="2" t="s">
        <v>6</v>
      </c>
      <c r="B54" s="48">
        <f>B55+B56+B57</f>
        <v>6313110.4612499997</v>
      </c>
      <c r="C54" s="48">
        <f>SUM(C55:C57)</f>
        <v>1642411.1513399999</v>
      </c>
      <c r="D54" s="48">
        <f t="shared" si="1"/>
        <v>26.01587856605952</v>
      </c>
      <c r="E54" s="48">
        <f>SUM(E55:E57)</f>
        <v>217370.8</v>
      </c>
      <c r="F54" s="48">
        <f>SUM(F55:F57)</f>
        <v>65375.75</v>
      </c>
      <c r="G54" s="48">
        <f>F54/E54*100</f>
        <v>30.075681738301558</v>
      </c>
      <c r="H54" s="48">
        <f>SUM(H55:H57)</f>
        <v>201876.2</v>
      </c>
      <c r="I54" s="48">
        <f>SUM(I55:I57)</f>
        <v>62126.5</v>
      </c>
      <c r="J54" s="48">
        <f>I54/H54*100</f>
        <v>30.774553909772422</v>
      </c>
      <c r="K54" s="48">
        <f>SUM(K55:K57)</f>
        <v>15494.6</v>
      </c>
      <c r="L54" s="48">
        <f>SUM(L55:L57)</f>
        <v>3249.25</v>
      </c>
      <c r="M54" s="48">
        <f>L54/K54*100</f>
        <v>20.970208976030356</v>
      </c>
    </row>
    <row r="55" spans="1:13" ht="12.75">
      <c r="A55" s="1" t="s">
        <v>1</v>
      </c>
      <c r="B55" s="49">
        <f>E55+'субсидии '!B171+субвенции!B163+' иные '!B127</f>
        <v>4444821.3024399998</v>
      </c>
      <c r="C55" s="49">
        <f>F55+'субсидии '!C171+субвенции!C163+' иные '!C127</f>
        <v>1191981.5077599999</v>
      </c>
      <c r="D55" s="49">
        <f t="shared" si="1"/>
        <v>26.817310003118855</v>
      </c>
      <c r="E55" s="49">
        <f t="shared" ref="E55:E57" si="2">H55+K55</f>
        <v>0</v>
      </c>
      <c r="F55" s="49">
        <f t="shared" ref="F55:F57" si="3">I55+L55</f>
        <v>0</v>
      </c>
      <c r="G55" s="49"/>
      <c r="H55" s="49"/>
      <c r="I55" s="49"/>
      <c r="J55" s="49"/>
      <c r="K55" s="74"/>
      <c r="L55" s="74"/>
      <c r="M55" s="49"/>
    </row>
    <row r="56" spans="1:13" ht="12.75">
      <c r="A56" s="1" t="s">
        <v>2</v>
      </c>
      <c r="B56" s="49">
        <f>E56+'субсидии '!B172+субвенции!B164+' иные '!B128</f>
        <v>1361600.0681699999</v>
      </c>
      <c r="C56" s="49">
        <f>F56+'субсидии '!C172+субвенции!C164+' иные '!C128</f>
        <v>338751.00152999995</v>
      </c>
      <c r="D56" s="49">
        <f t="shared" si="1"/>
        <v>24.878891346214729</v>
      </c>
      <c r="E56" s="49">
        <f t="shared" si="2"/>
        <v>134629.4</v>
      </c>
      <c r="F56" s="49">
        <f t="shared" si="3"/>
        <v>37692.1</v>
      </c>
      <c r="G56" s="49">
        <f>F56/E56*100</f>
        <v>27.996930833829758</v>
      </c>
      <c r="H56" s="49">
        <v>122914.7</v>
      </c>
      <c r="I56" s="49">
        <v>35116.6</v>
      </c>
      <c r="J56" s="49">
        <f>I56/H56*100</f>
        <v>28.569894406446096</v>
      </c>
      <c r="K56" s="74">
        <v>11714.7</v>
      </c>
      <c r="L56" s="49">
        <v>2575.5</v>
      </c>
      <c r="M56" s="49">
        <f>L56/K56*100</f>
        <v>21.985198084457988</v>
      </c>
    </row>
    <row r="57" spans="1:13" ht="12.75">
      <c r="A57" s="1" t="s">
        <v>3</v>
      </c>
      <c r="B57" s="49">
        <f>E57+'субсидии '!B173+субвенции!B165+' иные '!B129</f>
        <v>506689.09064000007</v>
      </c>
      <c r="C57" s="49">
        <f>F57+'субсидии '!C173+субвенции!C165+' иные '!C129</f>
        <v>111678.64205000001</v>
      </c>
      <c r="D57" s="49">
        <f t="shared" si="1"/>
        <v>22.040861765730636</v>
      </c>
      <c r="E57" s="49">
        <f t="shared" si="2"/>
        <v>82741.399999999994</v>
      </c>
      <c r="F57" s="49">
        <f t="shared" si="3"/>
        <v>27683.65</v>
      </c>
      <c r="G57" s="49">
        <f>F57/E57*100</f>
        <v>33.458039143645145</v>
      </c>
      <c r="H57" s="49">
        <v>78961.5</v>
      </c>
      <c r="I57" s="49">
        <v>27009.9</v>
      </c>
      <c r="J57" s="49">
        <f>I57/H57*100</f>
        <v>34.206417051347806</v>
      </c>
      <c r="K57" s="49">
        <v>3779.9</v>
      </c>
      <c r="L57" s="49">
        <v>673.75</v>
      </c>
      <c r="M57" s="49">
        <f>L57/K57*100</f>
        <v>17.824545622900075</v>
      </c>
    </row>
    <row r="58" spans="1:13" s="10" customFormat="1" ht="13.5" customHeight="1">
      <c r="A58" s="2" t="s">
        <v>5</v>
      </c>
      <c r="B58" s="48">
        <f>B54+B9</f>
        <v>15748644.8773</v>
      </c>
      <c r="C58" s="48">
        <f>C54+C9</f>
        <v>4257708.5985599998</v>
      </c>
      <c r="D58" s="48">
        <f t="shared" si="1"/>
        <v>27.035396580038672</v>
      </c>
      <c r="E58" s="48">
        <f>E54+E51+E48+E45+E42+E39+E36+E33+E30+E27+E24+E21+E18+E15+E12</f>
        <v>1526553.3</v>
      </c>
      <c r="F58" s="48">
        <f>F54+F9</f>
        <v>475753.14999999997</v>
      </c>
      <c r="G58" s="48">
        <f>F58/E58*100</f>
        <v>31.16518434043541</v>
      </c>
      <c r="H58" s="48">
        <f>H9+H54</f>
        <v>1350344.1</v>
      </c>
      <c r="I58" s="48">
        <f>I9+I54</f>
        <v>438201.4</v>
      </c>
      <c r="J58" s="48">
        <f>I58/H58*100</f>
        <v>32.451091540297021</v>
      </c>
      <c r="K58" s="48">
        <f>K9+K54</f>
        <v>176209.2</v>
      </c>
      <c r="L58" s="48">
        <f>L9+L54</f>
        <v>37551.75</v>
      </c>
      <c r="M58" s="48">
        <f>L58/K58*100</f>
        <v>21.310890691291938</v>
      </c>
    </row>
    <row r="61" spans="1:13" ht="13.5" customHeight="1">
      <c r="A61" s="35" t="s">
        <v>200</v>
      </c>
    </row>
  </sheetData>
  <customSheetViews>
    <customSheetView guid="{23AA7850-0BCA-44C6-A8DB-6750B6FCE36A}" scale="90" showPageBreaks="1" printArea="1" showAutoFilter="1">
      <pane xSplit="1" ySplit="7" topLeftCell="U29" activePane="bottomRight" state="frozen"/>
      <selection pane="bottomRight" activeCell="AB34" sqref="AB34"/>
      <pageMargins left="0.31496062992125984" right="0.19685039370078741" top="0.19685039370078741" bottom="0" header="0.19685039370078741" footer="0.19685039370078741"/>
      <pageSetup paperSize="9" scale="70" orientation="landscape" r:id="rId1"/>
      <headerFooter alignWithMargins="0"/>
      <autoFilter ref="A7:ALW63"/>
    </customSheetView>
    <customSheetView guid="{3556436A-C311-4B70-B0DA-7F2536446A45}" scale="90" showPageBreaks="1" printArea="1" showAutoFilter="1">
      <pane xSplit="1" ySplit="7" topLeftCell="AB11" activePane="bottomRight" state="frozen"/>
      <selection pane="bottomRight" activeCell="A35" sqref="A35:XFD35"/>
      <pageMargins left="0.31496062992125984" right="0.19685039370078741" top="0.19685039370078741" bottom="0" header="0.19685039370078741" footer="0.19685039370078741"/>
      <pageSetup paperSize="9" scale="70" orientation="landscape" r:id="rId2"/>
      <headerFooter alignWithMargins="0"/>
      <autoFilter ref="A7:ALT63"/>
    </customSheetView>
    <customSheetView guid="{F005480A-D133-4FA5-B5A6-C8C7D1CE1272}" scale="90" showAutoFilter="1">
      <pane xSplit="1" ySplit="7" topLeftCell="B32" activePane="bottomRight" state="frozen"/>
      <selection pane="bottomRight" activeCell="C54" sqref="C54"/>
      <pageMargins left="0.31496062992125984" right="0.19685039370078741" top="0.19685039370078741" bottom="0" header="0.19685039370078741" footer="0.19685039370078741"/>
      <pageSetup paperSize="9" scale="70" orientation="landscape" r:id="rId3"/>
      <headerFooter alignWithMargins="0"/>
      <autoFilter ref="A7:ALY61"/>
    </customSheetView>
    <customSheetView guid="{E2495AD0-B87A-4C01-9209-9BB683D27353}" scale="90" printArea="1" showAutoFilter="1" hiddenColumns="1">
      <pane xSplit="1" ySplit="7" topLeftCell="K19" activePane="bottomRight" state="frozen"/>
      <selection pane="bottomRight" activeCell="N59" sqref="N59:N60"/>
      <pageMargins left="0.31496062992125984" right="0.19685039370078741" top="0.19685039370078741" bottom="0" header="0.19685039370078741" footer="0.19685039370078741"/>
      <pageSetup paperSize="9" scale="70" orientation="landscape" r:id="rId4"/>
      <headerFooter alignWithMargins="0"/>
      <autoFilter ref="A7:ALT63"/>
    </customSheetView>
    <customSheetView guid="{C8322F89-87C6-45E7-889E-2904A1FABC31}" scale="90" showAutoFilter="1">
      <pane xSplit="1" ySplit="7" topLeftCell="U29" activePane="bottomRight" state="frozen"/>
      <selection pane="bottomRight" activeCell="AB34" sqref="AB34"/>
      <pageMargins left="0.31496062992125984" right="0.19685039370078741" top="0.19685039370078741" bottom="0" header="0.19685039370078741" footer="0.19685039370078741"/>
      <pageSetup paperSize="9" scale="70" orientation="landscape" r:id="rId5"/>
      <headerFooter alignWithMargins="0"/>
      <autoFilter ref="A7:ALW63"/>
    </customSheetView>
  </customSheetViews>
  <mergeCells count="14">
    <mergeCell ref="A1:M1"/>
    <mergeCell ref="K6:M6"/>
    <mergeCell ref="K7:M7"/>
    <mergeCell ref="H7:J7"/>
    <mergeCell ref="B6:D7"/>
    <mergeCell ref="K3:M4"/>
    <mergeCell ref="B3:D4"/>
    <mergeCell ref="E3:G4"/>
    <mergeCell ref="A3:A5"/>
    <mergeCell ref="H3:J4"/>
    <mergeCell ref="A6:A7"/>
    <mergeCell ref="H6:J6"/>
    <mergeCell ref="E6:G7"/>
    <mergeCell ref="A2:M2"/>
  </mergeCells>
  <pageMargins left="0.31496062992125984" right="0.19685039370078741" top="0.19685039370078741" bottom="0" header="0.19685039370078741" footer="0.19685039370078741"/>
  <pageSetup paperSize="9" scale="70" orientation="landscape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Y538"/>
  <sheetViews>
    <sheetView zoomScale="60" zoomScaleNormal="6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11" sqref="A11:XFD11"/>
    </sheetView>
  </sheetViews>
  <sheetFormatPr defaultRowHeight="12.75"/>
  <cols>
    <col min="1" max="1" width="20.7109375" style="9" customWidth="1"/>
    <col min="2" max="2" width="17.5703125" style="9" customWidth="1"/>
    <col min="3" max="3" width="16.5703125" style="9" customWidth="1"/>
    <col min="4" max="4" width="11" style="9" customWidth="1"/>
    <col min="5" max="6" width="15.5703125" style="9" customWidth="1"/>
    <col min="7" max="7" width="15.5703125" style="25" customWidth="1"/>
    <col min="8" max="9" width="15.5703125" style="9" customWidth="1"/>
    <col min="10" max="10" width="15.5703125" style="25" customWidth="1"/>
    <col min="11" max="12" width="15.5703125" style="9" customWidth="1"/>
    <col min="13" max="13" width="15.5703125" style="25" customWidth="1"/>
    <col min="14" max="15" width="15.5703125" style="9" customWidth="1"/>
    <col min="16" max="16" width="15.5703125" style="25" customWidth="1"/>
    <col min="17" max="17" width="15.7109375" style="9" customWidth="1"/>
    <col min="18" max="18" width="15.5703125" style="9" customWidth="1"/>
    <col min="19" max="19" width="15.5703125" style="25" customWidth="1"/>
    <col min="20" max="21" width="15.5703125" style="9" customWidth="1"/>
    <col min="22" max="22" width="15.5703125" style="25" customWidth="1"/>
    <col min="23" max="23" width="17" style="13" customWidth="1"/>
    <col min="24" max="24" width="17.42578125" style="9" customWidth="1"/>
    <col min="25" max="25" width="15.5703125" style="9" customWidth="1"/>
    <col min="26" max="26" width="15.5703125" style="25" customWidth="1"/>
    <col min="27" max="28" width="15.5703125" style="9" customWidth="1"/>
    <col min="29" max="29" width="15.5703125" style="25" customWidth="1"/>
    <col min="30" max="31" width="15.5703125" style="9" customWidth="1"/>
    <col min="32" max="32" width="16.140625" style="25" customWidth="1"/>
    <col min="33" max="33" width="17" style="9" customWidth="1"/>
    <col min="34" max="34" width="15.5703125" style="9" customWidth="1"/>
    <col min="35" max="35" width="15.5703125" style="25" customWidth="1"/>
    <col min="36" max="36" width="18.7109375" style="9" customWidth="1"/>
    <col min="37" max="37" width="15.5703125" style="9" customWidth="1"/>
    <col min="38" max="38" width="15.5703125" style="25" customWidth="1"/>
    <col min="39" max="40" width="15.5703125" style="9" customWidth="1"/>
    <col min="41" max="41" width="15.5703125" style="25" customWidth="1"/>
    <col min="42" max="42" width="17" style="9" customWidth="1"/>
    <col min="43" max="43" width="15.5703125" style="9" customWidth="1"/>
    <col min="44" max="44" width="15.5703125" style="25" customWidth="1"/>
    <col min="45" max="45" width="18.7109375" style="9" customWidth="1"/>
    <col min="46" max="46" width="15.5703125" style="9" customWidth="1"/>
    <col min="47" max="47" width="15.5703125" style="25" customWidth="1"/>
    <col min="48" max="49" width="15.5703125" style="9" customWidth="1"/>
    <col min="50" max="50" width="15.5703125" style="25" customWidth="1"/>
    <col min="51" max="52" width="15.5703125" style="9" customWidth="1"/>
    <col min="53" max="53" width="15.5703125" style="25" customWidth="1"/>
    <col min="54" max="55" width="15.5703125" style="9" customWidth="1"/>
    <col min="56" max="56" width="15.5703125" style="25" customWidth="1"/>
    <col min="57" max="58" width="15.5703125" style="9" customWidth="1"/>
    <col min="59" max="59" width="15.5703125" style="25" customWidth="1"/>
    <col min="60" max="60" width="18.5703125" style="9" customWidth="1"/>
    <col min="61" max="61" width="15.5703125" style="9" customWidth="1"/>
    <col min="62" max="62" width="15.5703125" style="25" customWidth="1"/>
    <col min="63" max="63" width="19.42578125" style="9" customWidth="1"/>
    <col min="64" max="64" width="15.5703125" style="9" customWidth="1"/>
    <col min="65" max="65" width="15.5703125" style="25" customWidth="1"/>
    <col min="66" max="67" width="15.5703125" style="9" customWidth="1"/>
    <col min="68" max="68" width="15.5703125" style="25" customWidth="1"/>
    <col min="69" max="70" width="15.5703125" style="9" customWidth="1"/>
    <col min="71" max="71" width="15.5703125" style="25" customWidth="1"/>
    <col min="72" max="72" width="15.5703125" style="35" customWidth="1"/>
    <col min="73" max="73" width="15.5703125" style="9" customWidth="1"/>
    <col min="74" max="74" width="15.5703125" style="25" customWidth="1"/>
    <col min="75" max="76" width="15.5703125" style="9" customWidth="1"/>
    <col min="77" max="77" width="15.5703125" style="25" customWidth="1"/>
    <col min="78" max="79" width="15.5703125" style="9" customWidth="1"/>
    <col min="80" max="80" width="15.5703125" style="25" customWidth="1"/>
    <col min="81" max="82" width="15.5703125" style="9" customWidth="1"/>
    <col min="83" max="83" width="15.5703125" style="25" customWidth="1"/>
    <col min="84" max="85" width="15.5703125" style="9" customWidth="1"/>
    <col min="86" max="86" width="15.5703125" style="25" customWidth="1"/>
    <col min="87" max="87" width="15.5703125" style="13" customWidth="1"/>
    <col min="88" max="89" width="15.5703125" style="9" customWidth="1"/>
    <col min="90" max="90" width="15.5703125" style="25" customWidth="1"/>
    <col min="91" max="92" width="15.5703125" style="9" customWidth="1"/>
    <col min="93" max="93" width="15.5703125" style="25" customWidth="1"/>
    <col min="94" max="95" width="15.5703125" style="9" customWidth="1"/>
    <col min="96" max="96" width="15.7109375" style="25" customWidth="1"/>
    <col min="97" max="98" width="15.5703125" style="9" customWidth="1"/>
    <col min="99" max="99" width="15.5703125" style="25" customWidth="1"/>
    <col min="100" max="101" width="15.5703125" style="9" customWidth="1"/>
    <col min="102" max="102" width="15.5703125" style="25" customWidth="1"/>
    <col min="103" max="104" width="15.5703125" style="9" customWidth="1"/>
    <col min="105" max="105" width="15.5703125" style="25" customWidth="1"/>
    <col min="106" max="107" width="15.5703125" style="9" customWidth="1"/>
    <col min="108" max="108" width="15.5703125" style="25" customWidth="1"/>
    <col min="109" max="110" width="15.5703125" style="9" customWidth="1"/>
    <col min="111" max="111" width="15.5703125" style="25" customWidth="1"/>
    <col min="112" max="112" width="15.5703125" style="9" customWidth="1"/>
    <col min="113" max="113" width="13.140625" style="9" customWidth="1"/>
    <col min="114" max="114" width="15.5703125" style="25" customWidth="1"/>
    <col min="115" max="115" width="20.140625" style="9" customWidth="1"/>
    <col min="116" max="116" width="15.5703125" style="9" customWidth="1"/>
    <col min="117" max="117" width="15.5703125" style="25" customWidth="1"/>
    <col min="118" max="118" width="18" style="9" customWidth="1"/>
    <col min="119" max="119" width="15.5703125" style="9" customWidth="1"/>
    <col min="120" max="120" width="15.5703125" style="25" customWidth="1"/>
    <col min="121" max="121" width="19.85546875" style="9" customWidth="1"/>
    <col min="122" max="122" width="15.5703125" style="9" customWidth="1"/>
    <col min="123" max="123" width="15.5703125" style="25" customWidth="1"/>
    <col min="124" max="125" width="15.5703125" style="9" customWidth="1"/>
    <col min="126" max="126" width="15.5703125" style="25" customWidth="1"/>
    <col min="127" max="128" width="15.5703125" style="9" customWidth="1"/>
    <col min="129" max="129" width="15.5703125" style="25" customWidth="1"/>
    <col min="130" max="131" width="15.5703125" style="9" customWidth="1"/>
    <col min="132" max="132" width="15.5703125" style="25" customWidth="1"/>
    <col min="133" max="134" width="15.5703125" style="9" customWidth="1"/>
    <col min="135" max="135" width="15.5703125" style="25" customWidth="1"/>
    <col min="136" max="136" width="22.28515625" style="9" customWidth="1"/>
    <col min="137" max="137" width="15.5703125" style="9" customWidth="1"/>
    <col min="138" max="138" width="15.5703125" style="25" customWidth="1"/>
    <col min="139" max="139" width="15.5703125" style="35" customWidth="1"/>
    <col min="140" max="140" width="15.5703125" style="9" customWidth="1"/>
    <col min="141" max="141" width="15.5703125" style="25" customWidth="1"/>
    <col min="142" max="143" width="15.5703125" style="9" customWidth="1"/>
    <col min="144" max="144" width="15.5703125" style="25" customWidth="1"/>
    <col min="145" max="146" width="15.5703125" style="9" customWidth="1"/>
    <col min="147" max="147" width="15.5703125" style="25" customWidth="1"/>
    <col min="148" max="149" width="15.5703125" style="9" customWidth="1"/>
    <col min="150" max="150" width="15.5703125" style="25" customWidth="1"/>
    <col min="151" max="152" width="15.5703125" style="9" customWidth="1"/>
    <col min="153" max="153" width="15.5703125" style="25" customWidth="1"/>
    <col min="154" max="155" width="15.5703125" style="9" customWidth="1"/>
    <col min="156" max="156" width="15.5703125" style="25" customWidth="1"/>
    <col min="157" max="158" width="15.5703125" style="9" customWidth="1"/>
    <col min="159" max="159" width="15.5703125" style="25" customWidth="1"/>
    <col min="160" max="161" width="15.5703125" style="9" customWidth="1"/>
    <col min="162" max="162" width="13.5703125" style="25" customWidth="1"/>
    <col min="163" max="164" width="15.5703125" style="9" customWidth="1"/>
    <col min="165" max="165" width="15.5703125" style="25" customWidth="1"/>
    <col min="166" max="167" width="15.5703125" style="9" customWidth="1"/>
    <col min="168" max="168" width="15.5703125" style="25" customWidth="1"/>
    <col min="169" max="170" width="15.5703125" style="9" customWidth="1"/>
    <col min="171" max="171" width="13.5703125" style="25" customWidth="1"/>
    <col min="172" max="173" width="15.5703125" style="9" customWidth="1"/>
    <col min="174" max="174" width="15.5703125" style="25" customWidth="1"/>
    <col min="175" max="176" width="15.5703125" style="9" customWidth="1"/>
    <col min="177" max="177" width="15.5703125" style="25" customWidth="1"/>
    <col min="178" max="179" width="15.5703125" style="9" customWidth="1"/>
    <col min="180" max="180" width="13.5703125" style="25" customWidth="1"/>
    <col min="181" max="182" width="15.5703125" style="9" customWidth="1"/>
    <col min="183" max="183" width="15.5703125" style="25" customWidth="1"/>
    <col min="184" max="185" width="15.5703125" style="9" customWidth="1"/>
    <col min="186" max="186" width="15.5703125" style="25" customWidth="1"/>
    <col min="187" max="188" width="15.5703125" style="9" customWidth="1"/>
    <col min="189" max="189" width="13.5703125" style="25" customWidth="1"/>
    <col min="190" max="191" width="15.5703125" style="9" customWidth="1"/>
    <col min="192" max="192" width="15.5703125" style="25" customWidth="1"/>
    <col min="193" max="194" width="15.5703125" style="9" customWidth="1"/>
    <col min="195" max="195" width="15.5703125" style="25" customWidth="1"/>
    <col min="196" max="197" width="15.5703125" style="9" customWidth="1"/>
    <col min="198" max="198" width="13.5703125" style="25" customWidth="1"/>
    <col min="199" max="200" width="15.5703125" style="9" customWidth="1"/>
    <col min="201" max="201" width="15.5703125" style="25" customWidth="1"/>
    <col min="202" max="203" width="15.5703125" style="9" customWidth="1"/>
    <col min="204" max="204" width="15.5703125" style="25" customWidth="1"/>
    <col min="205" max="206" width="15.5703125" style="9" customWidth="1"/>
    <col min="207" max="207" width="13.5703125" style="25" customWidth="1"/>
    <col min="208" max="209" width="16.85546875" style="9" customWidth="1"/>
    <col min="210" max="210" width="16.85546875" style="24" customWidth="1"/>
    <col min="211" max="212" width="15.5703125" style="9" customWidth="1"/>
    <col min="213" max="213" width="15.5703125" style="25" customWidth="1"/>
    <col min="214" max="215" width="15.5703125" style="9" customWidth="1"/>
    <col min="216" max="216" width="13.5703125" style="25" customWidth="1"/>
    <col min="217" max="218" width="16.85546875" style="9" customWidth="1"/>
    <col min="219" max="219" width="16.85546875" style="24" customWidth="1"/>
    <col min="220" max="221" width="15.5703125" style="9" customWidth="1"/>
    <col min="222" max="222" width="15.5703125" style="25" customWidth="1"/>
    <col min="223" max="224" width="15.5703125" style="9" customWidth="1"/>
    <col min="225" max="225" width="13.5703125" style="25" customWidth="1"/>
    <col min="226" max="227" width="16.85546875" style="9" customWidth="1"/>
    <col min="228" max="228" width="16.85546875" style="24" customWidth="1"/>
    <col min="229" max="230" width="15.5703125" style="9" customWidth="1"/>
    <col min="231" max="231" width="15.5703125" style="25" customWidth="1"/>
    <col min="232" max="233" width="15.5703125" style="9" customWidth="1"/>
    <col min="234" max="234" width="13.5703125" style="25" customWidth="1"/>
    <col min="235" max="236" width="16.85546875" style="9" customWidth="1"/>
    <col min="237" max="237" width="16.85546875" style="24" customWidth="1"/>
    <col min="238" max="239" width="15.5703125" style="9" customWidth="1"/>
    <col min="240" max="240" width="15.5703125" style="25" customWidth="1"/>
    <col min="241" max="242" width="15.5703125" style="9" customWidth="1"/>
    <col min="243" max="243" width="13.5703125" style="25" customWidth="1"/>
    <col min="244" max="244" width="17" style="9" customWidth="1"/>
    <col min="245" max="245" width="15.5703125" style="9" customWidth="1"/>
    <col min="246" max="246" width="15.5703125" style="25" customWidth="1"/>
    <col min="247" max="247" width="18.7109375" style="9" customWidth="1"/>
    <col min="248" max="248" width="15.5703125" style="9" customWidth="1"/>
    <col min="249" max="249" width="15.5703125" style="25" customWidth="1"/>
    <col min="250" max="251" width="15.5703125" style="9" customWidth="1"/>
    <col min="252" max="252" width="15.5703125" style="25" customWidth="1"/>
    <col min="253" max="254" width="15.5703125" style="9" customWidth="1"/>
    <col min="255" max="255" width="15.5703125" style="25" customWidth="1"/>
    <col min="256" max="257" width="15.5703125" style="9" customWidth="1"/>
    <col min="258" max="258" width="15.5703125" style="25" customWidth="1"/>
    <col min="259" max="259" width="9.140625" style="18"/>
    <col min="260" max="16384" width="9.140625" style="9"/>
  </cols>
  <sheetData>
    <row r="1" spans="1:258" s="4" customFormat="1" ht="21" customHeight="1">
      <c r="A1" s="66"/>
      <c r="B1" s="56" t="s">
        <v>189</v>
      </c>
      <c r="C1" s="57"/>
      <c r="D1" s="58"/>
      <c r="E1" s="66" t="s">
        <v>392</v>
      </c>
      <c r="F1" s="66"/>
      <c r="G1" s="66"/>
      <c r="H1" s="66" t="s">
        <v>393</v>
      </c>
      <c r="I1" s="66"/>
      <c r="J1" s="66"/>
      <c r="K1" s="66" t="s">
        <v>7</v>
      </c>
      <c r="L1" s="66"/>
      <c r="M1" s="66"/>
      <c r="N1" s="66"/>
      <c r="O1" s="66"/>
      <c r="P1" s="66"/>
      <c r="Q1" s="66" t="s">
        <v>394</v>
      </c>
      <c r="R1" s="66"/>
      <c r="S1" s="66"/>
      <c r="T1" s="66" t="s">
        <v>395</v>
      </c>
      <c r="U1" s="66"/>
      <c r="V1" s="66"/>
      <c r="W1" s="66" t="s">
        <v>185</v>
      </c>
      <c r="X1" s="66" t="s">
        <v>396</v>
      </c>
      <c r="Y1" s="66"/>
      <c r="Z1" s="66"/>
      <c r="AA1" s="66" t="s">
        <v>7</v>
      </c>
      <c r="AB1" s="66"/>
      <c r="AC1" s="66"/>
      <c r="AD1" s="66"/>
      <c r="AE1" s="66"/>
      <c r="AF1" s="66"/>
      <c r="AG1" s="66" t="s">
        <v>397</v>
      </c>
      <c r="AH1" s="66"/>
      <c r="AI1" s="66"/>
      <c r="AJ1" s="66" t="s">
        <v>7</v>
      </c>
      <c r="AK1" s="66"/>
      <c r="AL1" s="66"/>
      <c r="AM1" s="66"/>
      <c r="AN1" s="66"/>
      <c r="AO1" s="66"/>
      <c r="AP1" s="66" t="s">
        <v>398</v>
      </c>
      <c r="AQ1" s="66"/>
      <c r="AR1" s="66"/>
      <c r="AS1" s="66" t="s">
        <v>7</v>
      </c>
      <c r="AT1" s="66"/>
      <c r="AU1" s="66"/>
      <c r="AV1" s="66"/>
      <c r="AW1" s="66"/>
      <c r="AX1" s="66"/>
      <c r="AY1" s="66" t="s">
        <v>399</v>
      </c>
      <c r="AZ1" s="66"/>
      <c r="BA1" s="66"/>
      <c r="BB1" s="66" t="s">
        <v>7</v>
      </c>
      <c r="BC1" s="66"/>
      <c r="BD1" s="66"/>
      <c r="BE1" s="66"/>
      <c r="BF1" s="66"/>
      <c r="BG1" s="66"/>
      <c r="BH1" s="66" t="s">
        <v>400</v>
      </c>
      <c r="BI1" s="66"/>
      <c r="BJ1" s="66"/>
      <c r="BK1" s="66" t="s">
        <v>7</v>
      </c>
      <c r="BL1" s="66"/>
      <c r="BM1" s="66"/>
      <c r="BN1" s="66"/>
      <c r="BO1" s="66"/>
      <c r="BP1" s="66"/>
      <c r="BQ1" s="66" t="s">
        <v>401</v>
      </c>
      <c r="BR1" s="66"/>
      <c r="BS1" s="66"/>
      <c r="BT1" s="66" t="s">
        <v>7</v>
      </c>
      <c r="BU1" s="66"/>
      <c r="BV1" s="66"/>
      <c r="BW1" s="66"/>
      <c r="BX1" s="66"/>
      <c r="BY1" s="66"/>
      <c r="BZ1" s="66" t="s">
        <v>377</v>
      </c>
      <c r="CA1" s="66"/>
      <c r="CB1" s="66"/>
      <c r="CC1" s="53" t="s">
        <v>7</v>
      </c>
      <c r="CD1" s="54"/>
      <c r="CE1" s="54"/>
      <c r="CF1" s="54"/>
      <c r="CG1" s="54"/>
      <c r="CH1" s="54"/>
      <c r="CI1" s="62" t="s">
        <v>185</v>
      </c>
      <c r="CJ1" s="56" t="s">
        <v>402</v>
      </c>
      <c r="CK1" s="57"/>
      <c r="CL1" s="58"/>
      <c r="CM1" s="66" t="s">
        <v>7</v>
      </c>
      <c r="CN1" s="66"/>
      <c r="CO1" s="66"/>
      <c r="CP1" s="66"/>
      <c r="CQ1" s="66"/>
      <c r="CR1" s="66"/>
      <c r="CS1" s="66" t="s">
        <v>403</v>
      </c>
      <c r="CT1" s="66"/>
      <c r="CU1" s="66"/>
      <c r="CV1" s="66" t="s">
        <v>7</v>
      </c>
      <c r="CW1" s="66"/>
      <c r="CX1" s="66"/>
      <c r="CY1" s="66"/>
      <c r="CZ1" s="66"/>
      <c r="DA1" s="66"/>
      <c r="DB1" s="66" t="s">
        <v>404</v>
      </c>
      <c r="DC1" s="66"/>
      <c r="DD1" s="66"/>
      <c r="DE1" s="66" t="s">
        <v>7</v>
      </c>
      <c r="DF1" s="66"/>
      <c r="DG1" s="66"/>
      <c r="DH1" s="66"/>
      <c r="DI1" s="66"/>
      <c r="DJ1" s="66"/>
      <c r="DK1" s="66" t="s">
        <v>405</v>
      </c>
      <c r="DL1" s="66"/>
      <c r="DM1" s="66"/>
      <c r="DN1" s="66" t="s">
        <v>7</v>
      </c>
      <c r="DO1" s="66"/>
      <c r="DP1" s="66"/>
      <c r="DQ1" s="66"/>
      <c r="DR1" s="66"/>
      <c r="DS1" s="66"/>
      <c r="DT1" s="66" t="s">
        <v>406</v>
      </c>
      <c r="DU1" s="66"/>
      <c r="DV1" s="66"/>
      <c r="DW1" s="66" t="s">
        <v>7</v>
      </c>
      <c r="DX1" s="66"/>
      <c r="DY1" s="66"/>
      <c r="DZ1" s="66"/>
      <c r="EA1" s="66"/>
      <c r="EB1" s="66"/>
      <c r="EC1" s="66" t="s">
        <v>354</v>
      </c>
      <c r="ED1" s="66"/>
      <c r="EE1" s="66"/>
      <c r="EF1" s="66" t="s">
        <v>407</v>
      </c>
      <c r="EG1" s="66"/>
      <c r="EH1" s="66"/>
      <c r="EI1" s="66" t="s">
        <v>7</v>
      </c>
      <c r="EJ1" s="66"/>
      <c r="EK1" s="66"/>
      <c r="EL1" s="66"/>
      <c r="EM1" s="66"/>
      <c r="EN1" s="66"/>
      <c r="EO1" s="66" t="s">
        <v>254</v>
      </c>
      <c r="EP1" s="66"/>
      <c r="EQ1" s="66"/>
      <c r="ER1" s="66" t="s">
        <v>7</v>
      </c>
      <c r="ES1" s="66"/>
      <c r="ET1" s="66"/>
      <c r="EU1" s="66"/>
      <c r="EV1" s="66"/>
      <c r="EW1" s="66"/>
      <c r="EX1" s="56" t="s">
        <v>408</v>
      </c>
      <c r="EY1" s="57"/>
      <c r="EZ1" s="58"/>
      <c r="FA1" s="66" t="s">
        <v>7</v>
      </c>
      <c r="FB1" s="66"/>
      <c r="FC1" s="66"/>
      <c r="FD1" s="66"/>
      <c r="FE1" s="66"/>
      <c r="FF1" s="66"/>
      <c r="FG1" s="66" t="s">
        <v>409</v>
      </c>
      <c r="FH1" s="66"/>
      <c r="FI1" s="66"/>
      <c r="FJ1" s="66" t="s">
        <v>7</v>
      </c>
      <c r="FK1" s="66"/>
      <c r="FL1" s="66"/>
      <c r="FM1" s="66"/>
      <c r="FN1" s="66"/>
      <c r="FO1" s="66"/>
      <c r="FP1" s="66" t="s">
        <v>410</v>
      </c>
      <c r="FQ1" s="66"/>
      <c r="FR1" s="66"/>
      <c r="FS1" s="66" t="s">
        <v>7</v>
      </c>
      <c r="FT1" s="66"/>
      <c r="FU1" s="66"/>
      <c r="FV1" s="66"/>
      <c r="FW1" s="66"/>
      <c r="FX1" s="66"/>
      <c r="FY1" s="66" t="s">
        <v>411</v>
      </c>
      <c r="FZ1" s="66"/>
      <c r="GA1" s="66"/>
      <c r="GB1" s="66" t="s">
        <v>7</v>
      </c>
      <c r="GC1" s="66"/>
      <c r="GD1" s="66"/>
      <c r="GE1" s="66"/>
      <c r="GF1" s="66"/>
      <c r="GG1" s="66"/>
      <c r="GH1" s="66" t="s">
        <v>412</v>
      </c>
      <c r="GI1" s="66"/>
      <c r="GJ1" s="66"/>
      <c r="GK1" s="66" t="s">
        <v>7</v>
      </c>
      <c r="GL1" s="66"/>
      <c r="GM1" s="66"/>
      <c r="GN1" s="66"/>
      <c r="GO1" s="66"/>
      <c r="GP1" s="66"/>
      <c r="GQ1" s="66" t="s">
        <v>413</v>
      </c>
      <c r="GR1" s="66"/>
      <c r="GS1" s="66"/>
      <c r="GT1" s="66" t="s">
        <v>7</v>
      </c>
      <c r="GU1" s="66"/>
      <c r="GV1" s="66"/>
      <c r="GW1" s="66"/>
      <c r="GX1" s="66"/>
      <c r="GY1" s="66"/>
      <c r="GZ1" s="66" t="s">
        <v>414</v>
      </c>
      <c r="HA1" s="66"/>
      <c r="HB1" s="66"/>
      <c r="HC1" s="66" t="s">
        <v>7</v>
      </c>
      <c r="HD1" s="66"/>
      <c r="HE1" s="66"/>
      <c r="HF1" s="66"/>
      <c r="HG1" s="66"/>
      <c r="HH1" s="66"/>
      <c r="HI1" s="66" t="s">
        <v>415</v>
      </c>
      <c r="HJ1" s="66"/>
      <c r="HK1" s="66"/>
      <c r="HL1" s="66" t="s">
        <v>7</v>
      </c>
      <c r="HM1" s="66"/>
      <c r="HN1" s="66"/>
      <c r="HO1" s="66"/>
      <c r="HP1" s="66"/>
      <c r="HQ1" s="66"/>
      <c r="HR1" s="66" t="s">
        <v>416</v>
      </c>
      <c r="HS1" s="66"/>
      <c r="HT1" s="66"/>
      <c r="HU1" s="66" t="s">
        <v>7</v>
      </c>
      <c r="HV1" s="66"/>
      <c r="HW1" s="66"/>
      <c r="HX1" s="66"/>
      <c r="HY1" s="66"/>
      <c r="HZ1" s="66"/>
      <c r="IA1" s="66" t="s">
        <v>417</v>
      </c>
      <c r="IB1" s="66"/>
      <c r="IC1" s="66"/>
      <c r="ID1" s="66" t="s">
        <v>7</v>
      </c>
      <c r="IE1" s="66"/>
      <c r="IF1" s="66"/>
      <c r="IG1" s="66"/>
      <c r="IH1" s="66"/>
      <c r="II1" s="66"/>
      <c r="IJ1" s="66" t="s">
        <v>418</v>
      </c>
      <c r="IK1" s="66"/>
      <c r="IL1" s="66"/>
      <c r="IM1" s="66" t="s">
        <v>7</v>
      </c>
      <c r="IN1" s="66"/>
      <c r="IO1" s="66"/>
      <c r="IP1" s="66"/>
      <c r="IQ1" s="66"/>
      <c r="IR1" s="66"/>
      <c r="IS1" s="66" t="s">
        <v>386</v>
      </c>
      <c r="IT1" s="66"/>
      <c r="IU1" s="66"/>
      <c r="IV1" s="66" t="s">
        <v>388</v>
      </c>
      <c r="IW1" s="66"/>
      <c r="IX1" s="66"/>
    </row>
    <row r="2" spans="1:258" s="4" customFormat="1" ht="138" customHeight="1">
      <c r="A2" s="66"/>
      <c r="B2" s="59"/>
      <c r="C2" s="60"/>
      <c r="D2" s="61"/>
      <c r="E2" s="66"/>
      <c r="F2" s="66"/>
      <c r="G2" s="66"/>
      <c r="H2" s="66"/>
      <c r="I2" s="66"/>
      <c r="J2" s="66"/>
      <c r="K2" s="66" t="s">
        <v>419</v>
      </c>
      <c r="L2" s="66"/>
      <c r="M2" s="66"/>
      <c r="N2" s="66" t="s">
        <v>420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 t="s">
        <v>421</v>
      </c>
      <c r="AB2" s="66"/>
      <c r="AC2" s="66"/>
      <c r="AD2" s="66" t="s">
        <v>422</v>
      </c>
      <c r="AE2" s="66"/>
      <c r="AF2" s="66"/>
      <c r="AG2" s="66"/>
      <c r="AH2" s="66"/>
      <c r="AI2" s="66"/>
      <c r="AJ2" s="66" t="s">
        <v>423</v>
      </c>
      <c r="AK2" s="66"/>
      <c r="AL2" s="66"/>
      <c r="AM2" s="66" t="s">
        <v>424</v>
      </c>
      <c r="AN2" s="66"/>
      <c r="AO2" s="66"/>
      <c r="AP2" s="66"/>
      <c r="AQ2" s="66"/>
      <c r="AR2" s="66"/>
      <c r="AS2" s="66" t="s">
        <v>425</v>
      </c>
      <c r="AT2" s="66"/>
      <c r="AU2" s="66"/>
      <c r="AV2" s="66" t="s">
        <v>426</v>
      </c>
      <c r="AW2" s="66"/>
      <c r="AX2" s="66"/>
      <c r="AY2" s="66"/>
      <c r="AZ2" s="66"/>
      <c r="BA2" s="66"/>
      <c r="BB2" s="66" t="s">
        <v>427</v>
      </c>
      <c r="BC2" s="66"/>
      <c r="BD2" s="66"/>
      <c r="BE2" s="66" t="s">
        <v>428</v>
      </c>
      <c r="BF2" s="66"/>
      <c r="BG2" s="66"/>
      <c r="BH2" s="66"/>
      <c r="BI2" s="66"/>
      <c r="BJ2" s="66"/>
      <c r="BK2" s="66" t="s">
        <v>429</v>
      </c>
      <c r="BL2" s="66"/>
      <c r="BM2" s="66"/>
      <c r="BN2" s="66" t="s">
        <v>430</v>
      </c>
      <c r="BO2" s="66"/>
      <c r="BP2" s="66"/>
      <c r="BQ2" s="66"/>
      <c r="BR2" s="66"/>
      <c r="BS2" s="66"/>
      <c r="BT2" s="66" t="s">
        <v>299</v>
      </c>
      <c r="BU2" s="66"/>
      <c r="BV2" s="66"/>
      <c r="BW2" s="66" t="s">
        <v>299</v>
      </c>
      <c r="BX2" s="66"/>
      <c r="BY2" s="66"/>
      <c r="BZ2" s="66"/>
      <c r="CA2" s="66"/>
      <c r="CB2" s="66"/>
      <c r="CC2" s="66" t="s">
        <v>175</v>
      </c>
      <c r="CD2" s="66"/>
      <c r="CE2" s="66"/>
      <c r="CF2" s="66" t="s">
        <v>176</v>
      </c>
      <c r="CG2" s="66"/>
      <c r="CH2" s="66"/>
      <c r="CI2" s="64"/>
      <c r="CJ2" s="59"/>
      <c r="CK2" s="60"/>
      <c r="CL2" s="61"/>
      <c r="CM2" s="53" t="s">
        <v>431</v>
      </c>
      <c r="CN2" s="54"/>
      <c r="CO2" s="55"/>
      <c r="CP2" s="53" t="s">
        <v>432</v>
      </c>
      <c r="CQ2" s="54"/>
      <c r="CR2" s="55"/>
      <c r="CS2" s="66"/>
      <c r="CT2" s="66"/>
      <c r="CU2" s="66"/>
      <c r="CV2" s="66" t="s">
        <v>433</v>
      </c>
      <c r="CW2" s="66"/>
      <c r="CX2" s="66"/>
      <c r="CY2" s="66" t="s">
        <v>434</v>
      </c>
      <c r="CZ2" s="66"/>
      <c r="DA2" s="66"/>
      <c r="DB2" s="66"/>
      <c r="DC2" s="66"/>
      <c r="DD2" s="66"/>
      <c r="DE2" s="66" t="s">
        <v>435</v>
      </c>
      <c r="DF2" s="66"/>
      <c r="DG2" s="66"/>
      <c r="DH2" s="66" t="s">
        <v>436</v>
      </c>
      <c r="DI2" s="66"/>
      <c r="DJ2" s="66"/>
      <c r="DK2" s="66"/>
      <c r="DL2" s="66"/>
      <c r="DM2" s="66"/>
      <c r="DN2" s="66" t="s">
        <v>437</v>
      </c>
      <c r="DO2" s="66"/>
      <c r="DP2" s="66"/>
      <c r="DQ2" s="66" t="s">
        <v>438</v>
      </c>
      <c r="DR2" s="66"/>
      <c r="DS2" s="66"/>
      <c r="DT2" s="66"/>
      <c r="DU2" s="66"/>
      <c r="DV2" s="66"/>
      <c r="DW2" s="66" t="s">
        <v>439</v>
      </c>
      <c r="DX2" s="66"/>
      <c r="DY2" s="66"/>
      <c r="DZ2" s="66" t="s">
        <v>440</v>
      </c>
      <c r="EA2" s="66"/>
      <c r="EB2" s="66"/>
      <c r="EC2" s="66"/>
      <c r="ED2" s="66"/>
      <c r="EE2" s="66"/>
      <c r="EF2" s="66"/>
      <c r="EG2" s="66"/>
      <c r="EH2" s="66"/>
      <c r="EI2" s="66" t="s">
        <v>300</v>
      </c>
      <c r="EJ2" s="66"/>
      <c r="EK2" s="66"/>
      <c r="EL2" s="66" t="s">
        <v>300</v>
      </c>
      <c r="EM2" s="66"/>
      <c r="EN2" s="66"/>
      <c r="EO2" s="66"/>
      <c r="EP2" s="66"/>
      <c r="EQ2" s="66"/>
      <c r="ER2" s="53" t="s">
        <v>441</v>
      </c>
      <c r="ES2" s="54"/>
      <c r="ET2" s="55"/>
      <c r="EU2" s="53" t="s">
        <v>442</v>
      </c>
      <c r="EV2" s="54"/>
      <c r="EW2" s="55"/>
      <c r="EX2" s="59"/>
      <c r="EY2" s="60"/>
      <c r="EZ2" s="61"/>
      <c r="FA2" s="66" t="s">
        <v>443</v>
      </c>
      <c r="FB2" s="66"/>
      <c r="FC2" s="66"/>
      <c r="FD2" s="66" t="s">
        <v>444</v>
      </c>
      <c r="FE2" s="66"/>
      <c r="FF2" s="66"/>
      <c r="FG2" s="66"/>
      <c r="FH2" s="66"/>
      <c r="FI2" s="66"/>
      <c r="FJ2" s="66" t="s">
        <v>445</v>
      </c>
      <c r="FK2" s="66"/>
      <c r="FL2" s="66"/>
      <c r="FM2" s="66" t="s">
        <v>446</v>
      </c>
      <c r="FN2" s="66"/>
      <c r="FO2" s="66"/>
      <c r="FP2" s="66"/>
      <c r="FQ2" s="66"/>
      <c r="FR2" s="66"/>
      <c r="FS2" s="66" t="s">
        <v>447</v>
      </c>
      <c r="FT2" s="66"/>
      <c r="FU2" s="66"/>
      <c r="FV2" s="66" t="s">
        <v>448</v>
      </c>
      <c r="FW2" s="66"/>
      <c r="FX2" s="66"/>
      <c r="FY2" s="66"/>
      <c r="FZ2" s="66"/>
      <c r="GA2" s="66"/>
      <c r="GB2" s="66" t="s">
        <v>449</v>
      </c>
      <c r="GC2" s="66"/>
      <c r="GD2" s="66"/>
      <c r="GE2" s="66" t="s">
        <v>450</v>
      </c>
      <c r="GF2" s="66"/>
      <c r="GG2" s="66"/>
      <c r="GH2" s="66"/>
      <c r="GI2" s="66"/>
      <c r="GJ2" s="66"/>
      <c r="GK2" s="66" t="s">
        <v>451</v>
      </c>
      <c r="GL2" s="66"/>
      <c r="GM2" s="66"/>
      <c r="GN2" s="66" t="s">
        <v>452</v>
      </c>
      <c r="GO2" s="66"/>
      <c r="GP2" s="66"/>
      <c r="GQ2" s="66"/>
      <c r="GR2" s="66"/>
      <c r="GS2" s="66"/>
      <c r="GT2" s="66" t="s">
        <v>453</v>
      </c>
      <c r="GU2" s="66"/>
      <c r="GV2" s="66"/>
      <c r="GW2" s="66" t="s">
        <v>454</v>
      </c>
      <c r="GX2" s="66"/>
      <c r="GY2" s="66"/>
      <c r="GZ2" s="66"/>
      <c r="HA2" s="66"/>
      <c r="HB2" s="66"/>
      <c r="HC2" s="66" t="s">
        <v>455</v>
      </c>
      <c r="HD2" s="66"/>
      <c r="HE2" s="66"/>
      <c r="HF2" s="66" t="s">
        <v>456</v>
      </c>
      <c r="HG2" s="66"/>
      <c r="HH2" s="66"/>
      <c r="HI2" s="66"/>
      <c r="HJ2" s="66"/>
      <c r="HK2" s="66"/>
      <c r="HL2" s="66" t="s">
        <v>457</v>
      </c>
      <c r="HM2" s="66"/>
      <c r="HN2" s="66"/>
      <c r="HO2" s="66" t="s">
        <v>458</v>
      </c>
      <c r="HP2" s="66"/>
      <c r="HQ2" s="66"/>
      <c r="HR2" s="66"/>
      <c r="HS2" s="66"/>
      <c r="HT2" s="66"/>
      <c r="HU2" s="66" t="s">
        <v>459</v>
      </c>
      <c r="HV2" s="66"/>
      <c r="HW2" s="66"/>
      <c r="HX2" s="66" t="s">
        <v>460</v>
      </c>
      <c r="HY2" s="66"/>
      <c r="HZ2" s="66"/>
      <c r="IA2" s="66"/>
      <c r="IB2" s="66"/>
      <c r="IC2" s="66"/>
      <c r="ID2" s="66" t="s">
        <v>461</v>
      </c>
      <c r="IE2" s="66"/>
      <c r="IF2" s="66"/>
      <c r="IG2" s="66" t="s">
        <v>462</v>
      </c>
      <c r="IH2" s="66"/>
      <c r="II2" s="66"/>
      <c r="IJ2" s="66"/>
      <c r="IK2" s="66"/>
      <c r="IL2" s="66"/>
      <c r="IM2" s="66" t="s">
        <v>463</v>
      </c>
      <c r="IN2" s="66"/>
      <c r="IO2" s="66"/>
      <c r="IP2" s="66" t="s">
        <v>464</v>
      </c>
      <c r="IQ2" s="66"/>
      <c r="IR2" s="66"/>
      <c r="IS2" s="66"/>
      <c r="IT2" s="66"/>
      <c r="IU2" s="66"/>
      <c r="IV2" s="66"/>
      <c r="IW2" s="66"/>
      <c r="IX2" s="66"/>
    </row>
    <row r="3" spans="1:258" s="4" customFormat="1" ht="38.25">
      <c r="A3" s="66"/>
      <c r="B3" s="43" t="s">
        <v>182</v>
      </c>
      <c r="C3" s="43" t="s">
        <v>183</v>
      </c>
      <c r="D3" s="43" t="s">
        <v>186</v>
      </c>
      <c r="E3" s="43" t="s">
        <v>182</v>
      </c>
      <c r="F3" s="43" t="s">
        <v>183</v>
      </c>
      <c r="G3" s="30" t="s">
        <v>186</v>
      </c>
      <c r="H3" s="43" t="s">
        <v>182</v>
      </c>
      <c r="I3" s="43" t="s">
        <v>183</v>
      </c>
      <c r="J3" s="30" t="s">
        <v>186</v>
      </c>
      <c r="K3" s="43" t="s">
        <v>182</v>
      </c>
      <c r="L3" s="43" t="s">
        <v>183</v>
      </c>
      <c r="M3" s="30" t="s">
        <v>186</v>
      </c>
      <c r="N3" s="43" t="s">
        <v>182</v>
      </c>
      <c r="O3" s="43" t="s">
        <v>183</v>
      </c>
      <c r="P3" s="30" t="s">
        <v>186</v>
      </c>
      <c r="Q3" s="43" t="s">
        <v>182</v>
      </c>
      <c r="R3" s="43" t="s">
        <v>183</v>
      </c>
      <c r="S3" s="30" t="s">
        <v>186</v>
      </c>
      <c r="T3" s="43" t="s">
        <v>182</v>
      </c>
      <c r="U3" s="43" t="s">
        <v>183</v>
      </c>
      <c r="V3" s="30" t="s">
        <v>186</v>
      </c>
      <c r="W3" s="43" t="s">
        <v>8</v>
      </c>
      <c r="X3" s="43" t="s">
        <v>182</v>
      </c>
      <c r="Y3" s="43" t="s">
        <v>183</v>
      </c>
      <c r="Z3" s="30" t="s">
        <v>186</v>
      </c>
      <c r="AA3" s="43" t="s">
        <v>182</v>
      </c>
      <c r="AB3" s="43" t="s">
        <v>183</v>
      </c>
      <c r="AC3" s="30" t="s">
        <v>186</v>
      </c>
      <c r="AD3" s="43" t="s">
        <v>182</v>
      </c>
      <c r="AE3" s="43" t="s">
        <v>183</v>
      </c>
      <c r="AF3" s="30" t="s">
        <v>186</v>
      </c>
      <c r="AG3" s="43" t="s">
        <v>182</v>
      </c>
      <c r="AH3" s="43" t="s">
        <v>183</v>
      </c>
      <c r="AI3" s="30" t="s">
        <v>186</v>
      </c>
      <c r="AJ3" s="43" t="s">
        <v>182</v>
      </c>
      <c r="AK3" s="43" t="s">
        <v>183</v>
      </c>
      <c r="AL3" s="30" t="s">
        <v>186</v>
      </c>
      <c r="AM3" s="43" t="s">
        <v>182</v>
      </c>
      <c r="AN3" s="43" t="s">
        <v>183</v>
      </c>
      <c r="AO3" s="30" t="s">
        <v>186</v>
      </c>
      <c r="AP3" s="43" t="s">
        <v>182</v>
      </c>
      <c r="AQ3" s="43" t="s">
        <v>183</v>
      </c>
      <c r="AR3" s="30" t="s">
        <v>186</v>
      </c>
      <c r="AS3" s="43" t="s">
        <v>182</v>
      </c>
      <c r="AT3" s="43" t="s">
        <v>183</v>
      </c>
      <c r="AU3" s="30" t="s">
        <v>186</v>
      </c>
      <c r="AV3" s="43" t="s">
        <v>182</v>
      </c>
      <c r="AW3" s="43" t="s">
        <v>183</v>
      </c>
      <c r="AX3" s="30" t="s">
        <v>186</v>
      </c>
      <c r="AY3" s="43" t="s">
        <v>182</v>
      </c>
      <c r="AZ3" s="43" t="s">
        <v>183</v>
      </c>
      <c r="BA3" s="30" t="s">
        <v>186</v>
      </c>
      <c r="BB3" s="43" t="s">
        <v>182</v>
      </c>
      <c r="BC3" s="43" t="s">
        <v>183</v>
      </c>
      <c r="BD3" s="30" t="s">
        <v>186</v>
      </c>
      <c r="BE3" s="43" t="s">
        <v>182</v>
      </c>
      <c r="BF3" s="43" t="s">
        <v>183</v>
      </c>
      <c r="BG3" s="30" t="s">
        <v>186</v>
      </c>
      <c r="BH3" s="43" t="s">
        <v>182</v>
      </c>
      <c r="BI3" s="43" t="s">
        <v>183</v>
      </c>
      <c r="BJ3" s="30" t="s">
        <v>186</v>
      </c>
      <c r="BK3" s="43" t="s">
        <v>182</v>
      </c>
      <c r="BL3" s="43" t="s">
        <v>183</v>
      </c>
      <c r="BM3" s="30" t="s">
        <v>186</v>
      </c>
      <c r="BN3" s="43" t="s">
        <v>182</v>
      </c>
      <c r="BO3" s="43" t="s">
        <v>183</v>
      </c>
      <c r="BP3" s="30" t="s">
        <v>186</v>
      </c>
      <c r="BQ3" s="43" t="s">
        <v>182</v>
      </c>
      <c r="BR3" s="43" t="s">
        <v>183</v>
      </c>
      <c r="BS3" s="30" t="s">
        <v>186</v>
      </c>
      <c r="BT3" s="43" t="s">
        <v>182</v>
      </c>
      <c r="BU3" s="43" t="s">
        <v>183</v>
      </c>
      <c r="BV3" s="30" t="s">
        <v>186</v>
      </c>
      <c r="BW3" s="43" t="s">
        <v>182</v>
      </c>
      <c r="BX3" s="43" t="s">
        <v>183</v>
      </c>
      <c r="BY3" s="30" t="s">
        <v>186</v>
      </c>
      <c r="BZ3" s="43" t="s">
        <v>182</v>
      </c>
      <c r="CA3" s="43" t="s">
        <v>183</v>
      </c>
      <c r="CB3" s="30" t="s">
        <v>186</v>
      </c>
      <c r="CC3" s="43" t="s">
        <v>182</v>
      </c>
      <c r="CD3" s="43" t="s">
        <v>183</v>
      </c>
      <c r="CE3" s="30" t="s">
        <v>186</v>
      </c>
      <c r="CF3" s="43" t="s">
        <v>182</v>
      </c>
      <c r="CG3" s="43" t="s">
        <v>183</v>
      </c>
      <c r="CH3" s="30" t="s">
        <v>186</v>
      </c>
      <c r="CI3" s="43"/>
      <c r="CJ3" s="43" t="s">
        <v>182</v>
      </c>
      <c r="CK3" s="43" t="s">
        <v>183</v>
      </c>
      <c r="CL3" s="30" t="s">
        <v>186</v>
      </c>
      <c r="CM3" s="43" t="s">
        <v>182</v>
      </c>
      <c r="CN3" s="43" t="s">
        <v>183</v>
      </c>
      <c r="CO3" s="30" t="s">
        <v>186</v>
      </c>
      <c r="CP3" s="43" t="s">
        <v>182</v>
      </c>
      <c r="CQ3" s="43" t="s">
        <v>183</v>
      </c>
      <c r="CR3" s="30" t="s">
        <v>186</v>
      </c>
      <c r="CS3" s="43" t="s">
        <v>182</v>
      </c>
      <c r="CT3" s="43" t="s">
        <v>183</v>
      </c>
      <c r="CU3" s="30" t="s">
        <v>186</v>
      </c>
      <c r="CV3" s="43" t="s">
        <v>182</v>
      </c>
      <c r="CW3" s="43" t="s">
        <v>183</v>
      </c>
      <c r="CX3" s="30" t="s">
        <v>186</v>
      </c>
      <c r="CY3" s="43" t="s">
        <v>182</v>
      </c>
      <c r="CZ3" s="43" t="s">
        <v>183</v>
      </c>
      <c r="DA3" s="30" t="s">
        <v>186</v>
      </c>
      <c r="DB3" s="43" t="s">
        <v>182</v>
      </c>
      <c r="DC3" s="43" t="s">
        <v>183</v>
      </c>
      <c r="DD3" s="30" t="s">
        <v>186</v>
      </c>
      <c r="DE3" s="43" t="s">
        <v>182</v>
      </c>
      <c r="DF3" s="43" t="s">
        <v>183</v>
      </c>
      <c r="DG3" s="30" t="s">
        <v>186</v>
      </c>
      <c r="DH3" s="43" t="s">
        <v>182</v>
      </c>
      <c r="DI3" s="43" t="s">
        <v>183</v>
      </c>
      <c r="DJ3" s="30" t="s">
        <v>186</v>
      </c>
      <c r="DK3" s="43" t="s">
        <v>182</v>
      </c>
      <c r="DL3" s="43" t="s">
        <v>183</v>
      </c>
      <c r="DM3" s="30" t="s">
        <v>186</v>
      </c>
      <c r="DN3" s="43" t="s">
        <v>182</v>
      </c>
      <c r="DO3" s="43" t="s">
        <v>183</v>
      </c>
      <c r="DP3" s="30" t="s">
        <v>186</v>
      </c>
      <c r="DQ3" s="43" t="s">
        <v>182</v>
      </c>
      <c r="DR3" s="43" t="s">
        <v>183</v>
      </c>
      <c r="DS3" s="30" t="s">
        <v>186</v>
      </c>
      <c r="DT3" s="43" t="s">
        <v>182</v>
      </c>
      <c r="DU3" s="43" t="s">
        <v>183</v>
      </c>
      <c r="DV3" s="30" t="s">
        <v>186</v>
      </c>
      <c r="DW3" s="43" t="s">
        <v>182</v>
      </c>
      <c r="DX3" s="43" t="s">
        <v>183</v>
      </c>
      <c r="DY3" s="30" t="s">
        <v>186</v>
      </c>
      <c r="DZ3" s="43" t="s">
        <v>182</v>
      </c>
      <c r="EA3" s="43" t="s">
        <v>183</v>
      </c>
      <c r="EB3" s="30" t="s">
        <v>186</v>
      </c>
      <c r="EC3" s="43" t="s">
        <v>182</v>
      </c>
      <c r="ED3" s="43" t="s">
        <v>183</v>
      </c>
      <c r="EE3" s="30" t="s">
        <v>186</v>
      </c>
      <c r="EF3" s="43" t="s">
        <v>182</v>
      </c>
      <c r="EG3" s="43" t="s">
        <v>183</v>
      </c>
      <c r="EH3" s="30" t="s">
        <v>186</v>
      </c>
      <c r="EI3" s="43" t="s">
        <v>182</v>
      </c>
      <c r="EJ3" s="43" t="s">
        <v>183</v>
      </c>
      <c r="EK3" s="30" t="s">
        <v>186</v>
      </c>
      <c r="EL3" s="43" t="s">
        <v>182</v>
      </c>
      <c r="EM3" s="43" t="s">
        <v>183</v>
      </c>
      <c r="EN3" s="30" t="s">
        <v>186</v>
      </c>
      <c r="EO3" s="43" t="s">
        <v>182</v>
      </c>
      <c r="EP3" s="43" t="s">
        <v>183</v>
      </c>
      <c r="EQ3" s="30" t="s">
        <v>186</v>
      </c>
      <c r="ER3" s="43" t="s">
        <v>182</v>
      </c>
      <c r="ES3" s="43" t="s">
        <v>183</v>
      </c>
      <c r="ET3" s="30" t="s">
        <v>186</v>
      </c>
      <c r="EU3" s="43" t="s">
        <v>182</v>
      </c>
      <c r="EV3" s="43" t="s">
        <v>183</v>
      </c>
      <c r="EW3" s="30" t="s">
        <v>186</v>
      </c>
      <c r="EX3" s="43" t="s">
        <v>182</v>
      </c>
      <c r="EY3" s="43" t="s">
        <v>183</v>
      </c>
      <c r="EZ3" s="30" t="s">
        <v>186</v>
      </c>
      <c r="FA3" s="43" t="s">
        <v>182</v>
      </c>
      <c r="FB3" s="43" t="s">
        <v>183</v>
      </c>
      <c r="FC3" s="30" t="s">
        <v>186</v>
      </c>
      <c r="FD3" s="43" t="s">
        <v>182</v>
      </c>
      <c r="FE3" s="43" t="s">
        <v>183</v>
      </c>
      <c r="FF3" s="30" t="s">
        <v>186</v>
      </c>
      <c r="FG3" s="43" t="s">
        <v>182</v>
      </c>
      <c r="FH3" s="43" t="s">
        <v>183</v>
      </c>
      <c r="FI3" s="30" t="s">
        <v>186</v>
      </c>
      <c r="FJ3" s="43" t="s">
        <v>182</v>
      </c>
      <c r="FK3" s="43" t="s">
        <v>183</v>
      </c>
      <c r="FL3" s="30" t="s">
        <v>186</v>
      </c>
      <c r="FM3" s="43" t="s">
        <v>182</v>
      </c>
      <c r="FN3" s="43" t="s">
        <v>183</v>
      </c>
      <c r="FO3" s="30" t="s">
        <v>186</v>
      </c>
      <c r="FP3" s="43" t="s">
        <v>182</v>
      </c>
      <c r="FQ3" s="43" t="s">
        <v>183</v>
      </c>
      <c r="FR3" s="30" t="s">
        <v>186</v>
      </c>
      <c r="FS3" s="43" t="s">
        <v>182</v>
      </c>
      <c r="FT3" s="43" t="s">
        <v>183</v>
      </c>
      <c r="FU3" s="30" t="s">
        <v>186</v>
      </c>
      <c r="FV3" s="43" t="s">
        <v>182</v>
      </c>
      <c r="FW3" s="43" t="s">
        <v>183</v>
      </c>
      <c r="FX3" s="30" t="s">
        <v>186</v>
      </c>
      <c r="FY3" s="43" t="s">
        <v>182</v>
      </c>
      <c r="FZ3" s="43" t="s">
        <v>183</v>
      </c>
      <c r="GA3" s="30" t="s">
        <v>186</v>
      </c>
      <c r="GB3" s="43" t="s">
        <v>182</v>
      </c>
      <c r="GC3" s="43" t="s">
        <v>183</v>
      </c>
      <c r="GD3" s="30" t="s">
        <v>186</v>
      </c>
      <c r="GE3" s="43" t="s">
        <v>182</v>
      </c>
      <c r="GF3" s="43" t="s">
        <v>183</v>
      </c>
      <c r="GG3" s="30" t="s">
        <v>186</v>
      </c>
      <c r="GH3" s="43" t="s">
        <v>182</v>
      </c>
      <c r="GI3" s="43" t="s">
        <v>183</v>
      </c>
      <c r="GJ3" s="30" t="s">
        <v>186</v>
      </c>
      <c r="GK3" s="43" t="s">
        <v>182</v>
      </c>
      <c r="GL3" s="43" t="s">
        <v>183</v>
      </c>
      <c r="GM3" s="30" t="s">
        <v>186</v>
      </c>
      <c r="GN3" s="43" t="s">
        <v>182</v>
      </c>
      <c r="GO3" s="43" t="s">
        <v>183</v>
      </c>
      <c r="GP3" s="30" t="s">
        <v>186</v>
      </c>
      <c r="GQ3" s="43" t="s">
        <v>182</v>
      </c>
      <c r="GR3" s="43" t="s">
        <v>183</v>
      </c>
      <c r="GS3" s="30" t="s">
        <v>186</v>
      </c>
      <c r="GT3" s="43" t="s">
        <v>182</v>
      </c>
      <c r="GU3" s="43" t="s">
        <v>183</v>
      </c>
      <c r="GV3" s="30" t="s">
        <v>186</v>
      </c>
      <c r="GW3" s="43" t="s">
        <v>182</v>
      </c>
      <c r="GX3" s="43" t="s">
        <v>183</v>
      </c>
      <c r="GY3" s="30" t="s">
        <v>186</v>
      </c>
      <c r="GZ3" s="43" t="s">
        <v>182</v>
      </c>
      <c r="HA3" s="40" t="s">
        <v>183</v>
      </c>
      <c r="HB3" s="30" t="s">
        <v>186</v>
      </c>
      <c r="HC3" s="43" t="s">
        <v>182</v>
      </c>
      <c r="HD3" s="43" t="s">
        <v>183</v>
      </c>
      <c r="HE3" s="30" t="s">
        <v>186</v>
      </c>
      <c r="HF3" s="43" t="s">
        <v>182</v>
      </c>
      <c r="HG3" s="43" t="s">
        <v>183</v>
      </c>
      <c r="HH3" s="30" t="s">
        <v>186</v>
      </c>
      <c r="HI3" s="43" t="s">
        <v>182</v>
      </c>
      <c r="HJ3" s="40" t="s">
        <v>183</v>
      </c>
      <c r="HK3" s="30" t="s">
        <v>186</v>
      </c>
      <c r="HL3" s="43" t="s">
        <v>182</v>
      </c>
      <c r="HM3" s="43" t="s">
        <v>183</v>
      </c>
      <c r="HN3" s="30" t="s">
        <v>186</v>
      </c>
      <c r="HO3" s="43" t="s">
        <v>182</v>
      </c>
      <c r="HP3" s="43" t="s">
        <v>183</v>
      </c>
      <c r="HQ3" s="30" t="s">
        <v>186</v>
      </c>
      <c r="HR3" s="43" t="s">
        <v>182</v>
      </c>
      <c r="HS3" s="40" t="s">
        <v>183</v>
      </c>
      <c r="HT3" s="30" t="s">
        <v>186</v>
      </c>
      <c r="HU3" s="43" t="s">
        <v>182</v>
      </c>
      <c r="HV3" s="43" t="s">
        <v>183</v>
      </c>
      <c r="HW3" s="30" t="s">
        <v>186</v>
      </c>
      <c r="HX3" s="43" t="s">
        <v>182</v>
      </c>
      <c r="HY3" s="43" t="s">
        <v>183</v>
      </c>
      <c r="HZ3" s="30" t="s">
        <v>186</v>
      </c>
      <c r="IA3" s="43" t="s">
        <v>182</v>
      </c>
      <c r="IB3" s="40" t="s">
        <v>183</v>
      </c>
      <c r="IC3" s="30" t="s">
        <v>186</v>
      </c>
      <c r="ID3" s="43" t="s">
        <v>182</v>
      </c>
      <c r="IE3" s="43" t="s">
        <v>183</v>
      </c>
      <c r="IF3" s="30" t="s">
        <v>186</v>
      </c>
      <c r="IG3" s="43" t="s">
        <v>182</v>
      </c>
      <c r="IH3" s="43" t="s">
        <v>183</v>
      </c>
      <c r="II3" s="30" t="s">
        <v>186</v>
      </c>
      <c r="IJ3" s="43" t="s">
        <v>182</v>
      </c>
      <c r="IK3" s="43" t="s">
        <v>183</v>
      </c>
      <c r="IL3" s="30" t="s">
        <v>186</v>
      </c>
      <c r="IM3" s="43" t="s">
        <v>182</v>
      </c>
      <c r="IN3" s="43" t="s">
        <v>183</v>
      </c>
      <c r="IO3" s="30" t="s">
        <v>186</v>
      </c>
      <c r="IP3" s="43" t="s">
        <v>182</v>
      </c>
      <c r="IQ3" s="43" t="s">
        <v>183</v>
      </c>
      <c r="IR3" s="30" t="s">
        <v>186</v>
      </c>
      <c r="IS3" s="43" t="s">
        <v>182</v>
      </c>
      <c r="IT3" s="43" t="s">
        <v>183</v>
      </c>
      <c r="IU3" s="30" t="s">
        <v>186</v>
      </c>
      <c r="IV3" s="43" t="s">
        <v>182</v>
      </c>
      <c r="IW3" s="43" t="s">
        <v>183</v>
      </c>
      <c r="IX3" s="30" t="s">
        <v>186</v>
      </c>
    </row>
    <row r="4" spans="1:258" s="4" customFormat="1" ht="55.5" customHeight="1">
      <c r="A4" s="70"/>
      <c r="B4" s="70" t="s">
        <v>249</v>
      </c>
      <c r="C4" s="70"/>
      <c r="D4" s="70"/>
      <c r="E4" s="66" t="s">
        <v>201</v>
      </c>
      <c r="F4" s="66"/>
      <c r="G4" s="66"/>
      <c r="H4" s="66" t="s">
        <v>204</v>
      </c>
      <c r="I4" s="66"/>
      <c r="J4" s="66"/>
      <c r="K4" s="66" t="s">
        <v>204</v>
      </c>
      <c r="L4" s="66"/>
      <c r="M4" s="66"/>
      <c r="N4" s="66" t="s">
        <v>204</v>
      </c>
      <c r="O4" s="66"/>
      <c r="P4" s="66"/>
      <c r="Q4" s="66" t="s">
        <v>205</v>
      </c>
      <c r="R4" s="66"/>
      <c r="S4" s="66"/>
      <c r="T4" s="66" t="s">
        <v>206</v>
      </c>
      <c r="U4" s="66"/>
      <c r="V4" s="66"/>
      <c r="W4" s="43"/>
      <c r="X4" s="66" t="s">
        <v>207</v>
      </c>
      <c r="Y4" s="66"/>
      <c r="Z4" s="66"/>
      <c r="AA4" s="66" t="s">
        <v>207</v>
      </c>
      <c r="AB4" s="66"/>
      <c r="AC4" s="66"/>
      <c r="AD4" s="66" t="s">
        <v>207</v>
      </c>
      <c r="AE4" s="66"/>
      <c r="AF4" s="66"/>
      <c r="AG4" s="66" t="s">
        <v>208</v>
      </c>
      <c r="AH4" s="66"/>
      <c r="AI4" s="66"/>
      <c r="AJ4" s="66" t="s">
        <v>208</v>
      </c>
      <c r="AK4" s="66"/>
      <c r="AL4" s="66"/>
      <c r="AM4" s="66" t="s">
        <v>208</v>
      </c>
      <c r="AN4" s="66"/>
      <c r="AO4" s="66"/>
      <c r="AP4" s="66" t="s">
        <v>291</v>
      </c>
      <c r="AQ4" s="66"/>
      <c r="AR4" s="66"/>
      <c r="AS4" s="66" t="s">
        <v>291</v>
      </c>
      <c r="AT4" s="66"/>
      <c r="AU4" s="66"/>
      <c r="AV4" s="66" t="s">
        <v>291</v>
      </c>
      <c r="AW4" s="66"/>
      <c r="AX4" s="66"/>
      <c r="AY4" s="66" t="s">
        <v>378</v>
      </c>
      <c r="AZ4" s="66"/>
      <c r="BA4" s="66"/>
      <c r="BB4" s="66" t="s">
        <v>301</v>
      </c>
      <c r="BC4" s="66"/>
      <c r="BD4" s="66"/>
      <c r="BE4" s="66" t="s">
        <v>301</v>
      </c>
      <c r="BF4" s="66"/>
      <c r="BG4" s="66"/>
      <c r="BH4" s="66" t="s">
        <v>209</v>
      </c>
      <c r="BI4" s="66"/>
      <c r="BJ4" s="66"/>
      <c r="BK4" s="66" t="s">
        <v>209</v>
      </c>
      <c r="BL4" s="66"/>
      <c r="BM4" s="66"/>
      <c r="BN4" s="66" t="s">
        <v>209</v>
      </c>
      <c r="BO4" s="66"/>
      <c r="BP4" s="66"/>
      <c r="BQ4" s="66" t="s">
        <v>252</v>
      </c>
      <c r="BR4" s="66"/>
      <c r="BS4" s="66"/>
      <c r="BT4" s="66" t="s">
        <v>210</v>
      </c>
      <c r="BU4" s="66"/>
      <c r="BV4" s="66"/>
      <c r="BW4" s="66" t="s">
        <v>211</v>
      </c>
      <c r="BX4" s="66"/>
      <c r="BY4" s="66"/>
      <c r="BZ4" s="66" t="s">
        <v>380</v>
      </c>
      <c r="CA4" s="66"/>
      <c r="CB4" s="66"/>
      <c r="CC4" s="66" t="s">
        <v>212</v>
      </c>
      <c r="CD4" s="66"/>
      <c r="CE4" s="66"/>
      <c r="CF4" s="66" t="s">
        <v>213</v>
      </c>
      <c r="CG4" s="66"/>
      <c r="CH4" s="66"/>
      <c r="CI4" s="43"/>
      <c r="CJ4" s="53" t="s">
        <v>214</v>
      </c>
      <c r="CK4" s="54"/>
      <c r="CL4" s="55"/>
      <c r="CM4" s="66" t="s">
        <v>214</v>
      </c>
      <c r="CN4" s="66"/>
      <c r="CO4" s="66"/>
      <c r="CP4" s="66" t="s">
        <v>214</v>
      </c>
      <c r="CQ4" s="66"/>
      <c r="CR4" s="66"/>
      <c r="CS4" s="66" t="s">
        <v>215</v>
      </c>
      <c r="CT4" s="66"/>
      <c r="CU4" s="66"/>
      <c r="CV4" s="66" t="s">
        <v>216</v>
      </c>
      <c r="CW4" s="66"/>
      <c r="CX4" s="66"/>
      <c r="CY4" s="66" t="s">
        <v>216</v>
      </c>
      <c r="CZ4" s="66"/>
      <c r="DA4" s="66"/>
      <c r="DB4" s="66" t="s">
        <v>303</v>
      </c>
      <c r="DC4" s="66"/>
      <c r="DD4" s="66"/>
      <c r="DE4" s="66" t="s">
        <v>303</v>
      </c>
      <c r="DF4" s="66"/>
      <c r="DG4" s="66"/>
      <c r="DH4" s="66" t="s">
        <v>303</v>
      </c>
      <c r="DI4" s="66"/>
      <c r="DJ4" s="66"/>
      <c r="DK4" s="66" t="s">
        <v>217</v>
      </c>
      <c r="DL4" s="66"/>
      <c r="DM4" s="66"/>
      <c r="DN4" s="66" t="s">
        <v>217</v>
      </c>
      <c r="DO4" s="66"/>
      <c r="DP4" s="66"/>
      <c r="DQ4" s="66" t="s">
        <v>217</v>
      </c>
      <c r="DR4" s="66"/>
      <c r="DS4" s="66"/>
      <c r="DT4" s="66" t="s">
        <v>358</v>
      </c>
      <c r="DU4" s="66"/>
      <c r="DV4" s="66"/>
      <c r="DW4" s="66" t="s">
        <v>358</v>
      </c>
      <c r="DX4" s="66"/>
      <c r="DY4" s="66"/>
      <c r="DZ4" s="66" t="s">
        <v>358</v>
      </c>
      <c r="EA4" s="66"/>
      <c r="EB4" s="66"/>
      <c r="EC4" s="66" t="s">
        <v>355</v>
      </c>
      <c r="ED4" s="66"/>
      <c r="EE4" s="66"/>
      <c r="EF4" s="66" t="s">
        <v>239</v>
      </c>
      <c r="EG4" s="66"/>
      <c r="EH4" s="66"/>
      <c r="EI4" s="66" t="s">
        <v>257</v>
      </c>
      <c r="EJ4" s="66"/>
      <c r="EK4" s="66"/>
      <c r="EL4" s="66" t="s">
        <v>258</v>
      </c>
      <c r="EM4" s="66"/>
      <c r="EN4" s="66"/>
      <c r="EO4" s="66" t="s">
        <v>255</v>
      </c>
      <c r="EP4" s="66"/>
      <c r="EQ4" s="66"/>
      <c r="ER4" s="66" t="s">
        <v>255</v>
      </c>
      <c r="ES4" s="66"/>
      <c r="ET4" s="66"/>
      <c r="EU4" s="66" t="s">
        <v>255</v>
      </c>
      <c r="EV4" s="66"/>
      <c r="EW4" s="66"/>
      <c r="EX4" s="66" t="s">
        <v>297</v>
      </c>
      <c r="EY4" s="66"/>
      <c r="EZ4" s="66"/>
      <c r="FA4" s="66" t="s">
        <v>295</v>
      </c>
      <c r="FB4" s="66"/>
      <c r="FC4" s="66"/>
      <c r="FD4" s="66" t="s">
        <v>295</v>
      </c>
      <c r="FE4" s="66"/>
      <c r="FF4" s="66"/>
      <c r="FG4" s="66" t="s">
        <v>302</v>
      </c>
      <c r="FH4" s="66"/>
      <c r="FI4" s="66"/>
      <c r="FJ4" s="66" t="s">
        <v>302</v>
      </c>
      <c r="FK4" s="66"/>
      <c r="FL4" s="66"/>
      <c r="FM4" s="66" t="s">
        <v>302</v>
      </c>
      <c r="FN4" s="66"/>
      <c r="FO4" s="66"/>
      <c r="FP4" s="66" t="s">
        <v>240</v>
      </c>
      <c r="FQ4" s="66"/>
      <c r="FR4" s="66"/>
      <c r="FS4" s="66" t="s">
        <v>240</v>
      </c>
      <c r="FT4" s="66"/>
      <c r="FU4" s="66"/>
      <c r="FV4" s="66" t="s">
        <v>240</v>
      </c>
      <c r="FW4" s="66"/>
      <c r="FX4" s="66"/>
      <c r="FY4" s="66" t="s">
        <v>241</v>
      </c>
      <c r="FZ4" s="66"/>
      <c r="GA4" s="66"/>
      <c r="GB4" s="66" t="s">
        <v>241</v>
      </c>
      <c r="GC4" s="66"/>
      <c r="GD4" s="66"/>
      <c r="GE4" s="66" t="s">
        <v>241</v>
      </c>
      <c r="GF4" s="66"/>
      <c r="GG4" s="66"/>
      <c r="GH4" s="66" t="s">
        <v>298</v>
      </c>
      <c r="GI4" s="66"/>
      <c r="GJ4" s="66"/>
      <c r="GK4" s="66" t="s">
        <v>298</v>
      </c>
      <c r="GL4" s="66"/>
      <c r="GM4" s="66"/>
      <c r="GN4" s="66" t="s">
        <v>298</v>
      </c>
      <c r="GO4" s="66"/>
      <c r="GP4" s="66"/>
      <c r="GQ4" s="66" t="s">
        <v>245</v>
      </c>
      <c r="GR4" s="66"/>
      <c r="GS4" s="66"/>
      <c r="GT4" s="66" t="s">
        <v>245</v>
      </c>
      <c r="GU4" s="66"/>
      <c r="GV4" s="66"/>
      <c r="GW4" s="66" t="s">
        <v>245</v>
      </c>
      <c r="GX4" s="66"/>
      <c r="GY4" s="66"/>
      <c r="GZ4" s="53" t="s">
        <v>379</v>
      </c>
      <c r="HA4" s="54"/>
      <c r="HB4" s="55"/>
      <c r="HC4" s="53" t="s">
        <v>379</v>
      </c>
      <c r="HD4" s="54"/>
      <c r="HE4" s="55"/>
      <c r="HF4" s="53" t="s">
        <v>379</v>
      </c>
      <c r="HG4" s="54"/>
      <c r="HH4" s="55"/>
      <c r="HI4" s="66" t="s">
        <v>292</v>
      </c>
      <c r="HJ4" s="66"/>
      <c r="HK4" s="66"/>
      <c r="HL4" s="66" t="s">
        <v>292</v>
      </c>
      <c r="HM4" s="66"/>
      <c r="HN4" s="66"/>
      <c r="HO4" s="66" t="s">
        <v>292</v>
      </c>
      <c r="HP4" s="66"/>
      <c r="HQ4" s="66"/>
      <c r="HR4" s="66" t="s">
        <v>293</v>
      </c>
      <c r="HS4" s="66"/>
      <c r="HT4" s="66"/>
      <c r="HU4" s="66" t="s">
        <v>293</v>
      </c>
      <c r="HV4" s="66"/>
      <c r="HW4" s="66"/>
      <c r="HX4" s="66" t="s">
        <v>293</v>
      </c>
      <c r="HY4" s="66"/>
      <c r="HZ4" s="66"/>
      <c r="IA4" s="66" t="s">
        <v>293</v>
      </c>
      <c r="IB4" s="66"/>
      <c r="IC4" s="66"/>
      <c r="ID4" s="66" t="s">
        <v>293</v>
      </c>
      <c r="IE4" s="66"/>
      <c r="IF4" s="66"/>
      <c r="IG4" s="66" t="s">
        <v>293</v>
      </c>
      <c r="IH4" s="66"/>
      <c r="II4" s="66"/>
      <c r="IJ4" s="66" t="s">
        <v>296</v>
      </c>
      <c r="IK4" s="66"/>
      <c r="IL4" s="66"/>
      <c r="IM4" s="66" t="s">
        <v>294</v>
      </c>
      <c r="IN4" s="66"/>
      <c r="IO4" s="66"/>
      <c r="IP4" s="66" t="s">
        <v>294</v>
      </c>
      <c r="IQ4" s="66"/>
      <c r="IR4" s="66"/>
      <c r="IS4" s="66" t="s">
        <v>385</v>
      </c>
      <c r="IT4" s="66"/>
      <c r="IU4" s="66"/>
      <c r="IV4" s="66" t="s">
        <v>387</v>
      </c>
      <c r="IW4" s="66"/>
      <c r="IX4" s="66"/>
    </row>
    <row r="5" spans="1:258" s="36" customFormat="1" ht="30.75" customHeight="1">
      <c r="A5" s="70"/>
      <c r="B5" s="70"/>
      <c r="C5" s="70"/>
      <c r="D5" s="70"/>
      <c r="E5" s="70" t="s">
        <v>312</v>
      </c>
      <c r="F5" s="70"/>
      <c r="G5" s="70"/>
      <c r="H5" s="70" t="s">
        <v>306</v>
      </c>
      <c r="I5" s="70"/>
      <c r="J5" s="70"/>
      <c r="K5" s="70" t="s">
        <v>306</v>
      </c>
      <c r="L5" s="70"/>
      <c r="M5" s="70"/>
      <c r="N5" s="70" t="s">
        <v>306</v>
      </c>
      <c r="O5" s="70"/>
      <c r="P5" s="70"/>
      <c r="Q5" s="70" t="s">
        <v>307</v>
      </c>
      <c r="R5" s="70"/>
      <c r="S5" s="70"/>
      <c r="T5" s="70" t="s">
        <v>342</v>
      </c>
      <c r="U5" s="70"/>
      <c r="V5" s="70"/>
      <c r="W5" s="42"/>
      <c r="X5" s="70" t="s">
        <v>308</v>
      </c>
      <c r="Y5" s="70"/>
      <c r="Z5" s="70"/>
      <c r="AA5" s="70" t="s">
        <v>308</v>
      </c>
      <c r="AB5" s="70"/>
      <c r="AC5" s="70"/>
      <c r="AD5" s="70" t="s">
        <v>308</v>
      </c>
      <c r="AE5" s="70"/>
      <c r="AF5" s="70"/>
      <c r="AG5" s="70" t="s">
        <v>338</v>
      </c>
      <c r="AH5" s="70"/>
      <c r="AI5" s="70"/>
      <c r="AJ5" s="70" t="s">
        <v>338</v>
      </c>
      <c r="AK5" s="70"/>
      <c r="AL5" s="70"/>
      <c r="AM5" s="70" t="s">
        <v>338</v>
      </c>
      <c r="AN5" s="70"/>
      <c r="AO5" s="70"/>
      <c r="AP5" s="70" t="s">
        <v>309</v>
      </c>
      <c r="AQ5" s="70"/>
      <c r="AR5" s="70"/>
      <c r="AS5" s="70" t="s">
        <v>309</v>
      </c>
      <c r="AT5" s="70"/>
      <c r="AU5" s="70"/>
      <c r="AV5" s="70" t="s">
        <v>309</v>
      </c>
      <c r="AW5" s="70"/>
      <c r="AX5" s="70"/>
      <c r="AY5" s="70" t="s">
        <v>349</v>
      </c>
      <c r="AZ5" s="70"/>
      <c r="BA5" s="70"/>
      <c r="BB5" s="70" t="s">
        <v>349</v>
      </c>
      <c r="BC5" s="70"/>
      <c r="BD5" s="70"/>
      <c r="BE5" s="70" t="s">
        <v>349</v>
      </c>
      <c r="BF5" s="70"/>
      <c r="BG5" s="70"/>
      <c r="BH5" s="70" t="s">
        <v>374</v>
      </c>
      <c r="BI5" s="70"/>
      <c r="BJ5" s="70"/>
      <c r="BK5" s="70" t="s">
        <v>374</v>
      </c>
      <c r="BL5" s="70"/>
      <c r="BM5" s="70"/>
      <c r="BN5" s="70" t="s">
        <v>374</v>
      </c>
      <c r="BO5" s="70"/>
      <c r="BP5" s="70"/>
      <c r="BQ5" s="70" t="s">
        <v>373</v>
      </c>
      <c r="BR5" s="70"/>
      <c r="BS5" s="70"/>
      <c r="BT5" s="70" t="s">
        <v>373</v>
      </c>
      <c r="BU5" s="70"/>
      <c r="BV5" s="70"/>
      <c r="BW5" s="70" t="s">
        <v>373</v>
      </c>
      <c r="BX5" s="70"/>
      <c r="BY5" s="70"/>
      <c r="BZ5" s="70" t="s">
        <v>372</v>
      </c>
      <c r="CA5" s="70"/>
      <c r="CB5" s="70"/>
      <c r="CC5" s="70" t="s">
        <v>310</v>
      </c>
      <c r="CD5" s="70"/>
      <c r="CE5" s="70"/>
      <c r="CF5" s="70" t="s">
        <v>311</v>
      </c>
      <c r="CG5" s="70"/>
      <c r="CH5" s="70"/>
      <c r="CI5" s="15"/>
      <c r="CJ5" s="70" t="s">
        <v>371</v>
      </c>
      <c r="CK5" s="70"/>
      <c r="CL5" s="70"/>
      <c r="CM5" s="70" t="s">
        <v>371</v>
      </c>
      <c r="CN5" s="70"/>
      <c r="CO5" s="70"/>
      <c r="CP5" s="70" t="s">
        <v>371</v>
      </c>
      <c r="CQ5" s="70"/>
      <c r="CR5" s="70"/>
      <c r="CS5" s="70" t="s">
        <v>350</v>
      </c>
      <c r="CT5" s="70"/>
      <c r="CU5" s="70"/>
      <c r="CV5" s="70" t="s">
        <v>350</v>
      </c>
      <c r="CW5" s="70"/>
      <c r="CX5" s="70"/>
      <c r="CY5" s="70" t="s">
        <v>350</v>
      </c>
      <c r="CZ5" s="70"/>
      <c r="DA5" s="70"/>
      <c r="DB5" s="70" t="s">
        <v>370</v>
      </c>
      <c r="DC5" s="70"/>
      <c r="DD5" s="70"/>
      <c r="DE5" s="70" t="s">
        <v>339</v>
      </c>
      <c r="DF5" s="70"/>
      <c r="DG5" s="70"/>
      <c r="DH5" s="70" t="s">
        <v>340</v>
      </c>
      <c r="DI5" s="70"/>
      <c r="DJ5" s="70"/>
      <c r="DK5" s="70" t="s">
        <v>369</v>
      </c>
      <c r="DL5" s="70"/>
      <c r="DM5" s="70"/>
      <c r="DN5" s="70" t="s">
        <v>369</v>
      </c>
      <c r="DO5" s="70"/>
      <c r="DP5" s="70"/>
      <c r="DQ5" s="70" t="s">
        <v>369</v>
      </c>
      <c r="DR5" s="70"/>
      <c r="DS5" s="70"/>
      <c r="DT5" s="70" t="s">
        <v>357</v>
      </c>
      <c r="DU5" s="70"/>
      <c r="DV5" s="70"/>
      <c r="DW5" s="70" t="s">
        <v>357</v>
      </c>
      <c r="DX5" s="70"/>
      <c r="DY5" s="70"/>
      <c r="DZ5" s="70" t="s">
        <v>357</v>
      </c>
      <c r="EA5" s="70"/>
      <c r="EB5" s="70"/>
      <c r="EC5" s="70" t="s">
        <v>356</v>
      </c>
      <c r="ED5" s="70"/>
      <c r="EE5" s="70"/>
      <c r="EF5" s="70" t="s">
        <v>351</v>
      </c>
      <c r="EG5" s="70"/>
      <c r="EH5" s="70"/>
      <c r="EI5" s="70" t="s">
        <v>351</v>
      </c>
      <c r="EJ5" s="70"/>
      <c r="EK5" s="70"/>
      <c r="EL5" s="70" t="s">
        <v>351</v>
      </c>
      <c r="EM5" s="70"/>
      <c r="EN5" s="70"/>
      <c r="EO5" s="67" t="s">
        <v>368</v>
      </c>
      <c r="EP5" s="68"/>
      <c r="EQ5" s="69"/>
      <c r="ER5" s="67" t="s">
        <v>368</v>
      </c>
      <c r="ES5" s="68"/>
      <c r="ET5" s="69"/>
      <c r="EU5" s="67" t="s">
        <v>368</v>
      </c>
      <c r="EV5" s="68"/>
      <c r="EW5" s="69"/>
      <c r="EX5" s="70" t="s">
        <v>367</v>
      </c>
      <c r="EY5" s="70"/>
      <c r="EZ5" s="70"/>
      <c r="FA5" s="70" t="s">
        <v>367</v>
      </c>
      <c r="FB5" s="70"/>
      <c r="FC5" s="70"/>
      <c r="FD5" s="70" t="s">
        <v>367</v>
      </c>
      <c r="FE5" s="70"/>
      <c r="FF5" s="70"/>
      <c r="FG5" s="70" t="s">
        <v>366</v>
      </c>
      <c r="FH5" s="70"/>
      <c r="FI5" s="70"/>
      <c r="FJ5" s="70" t="s">
        <v>366</v>
      </c>
      <c r="FK5" s="70"/>
      <c r="FL5" s="70"/>
      <c r="FM5" s="70" t="s">
        <v>366</v>
      </c>
      <c r="FN5" s="70"/>
      <c r="FO5" s="70"/>
      <c r="FP5" s="70" t="s">
        <v>365</v>
      </c>
      <c r="FQ5" s="70"/>
      <c r="FR5" s="70"/>
      <c r="FS5" s="70" t="s">
        <v>365</v>
      </c>
      <c r="FT5" s="70"/>
      <c r="FU5" s="70"/>
      <c r="FV5" s="70" t="s">
        <v>365</v>
      </c>
      <c r="FW5" s="70"/>
      <c r="FX5" s="70"/>
      <c r="FY5" s="70" t="s">
        <v>352</v>
      </c>
      <c r="FZ5" s="70"/>
      <c r="GA5" s="70"/>
      <c r="GB5" s="70" t="s">
        <v>352</v>
      </c>
      <c r="GC5" s="70"/>
      <c r="GD5" s="70"/>
      <c r="GE5" s="70" t="s">
        <v>352</v>
      </c>
      <c r="GF5" s="70"/>
      <c r="GG5" s="70"/>
      <c r="GH5" s="70" t="s">
        <v>364</v>
      </c>
      <c r="GI5" s="70"/>
      <c r="GJ5" s="70"/>
      <c r="GK5" s="70" t="s">
        <v>364</v>
      </c>
      <c r="GL5" s="70"/>
      <c r="GM5" s="70"/>
      <c r="GN5" s="70" t="s">
        <v>364</v>
      </c>
      <c r="GO5" s="70"/>
      <c r="GP5" s="70"/>
      <c r="GQ5" s="70" t="s">
        <v>313</v>
      </c>
      <c r="GR5" s="70"/>
      <c r="GS5" s="70"/>
      <c r="GT5" s="70" t="s">
        <v>313</v>
      </c>
      <c r="GU5" s="70"/>
      <c r="GV5" s="70"/>
      <c r="GW5" s="70" t="s">
        <v>313</v>
      </c>
      <c r="GX5" s="70"/>
      <c r="GY5" s="70"/>
      <c r="GZ5" s="70" t="s">
        <v>363</v>
      </c>
      <c r="HA5" s="70"/>
      <c r="HB5" s="70"/>
      <c r="HC5" s="70" t="s">
        <v>363</v>
      </c>
      <c r="HD5" s="70"/>
      <c r="HE5" s="70"/>
      <c r="HF5" s="70" t="s">
        <v>363</v>
      </c>
      <c r="HG5" s="70"/>
      <c r="HH5" s="70"/>
      <c r="HI5" s="70" t="s">
        <v>353</v>
      </c>
      <c r="HJ5" s="70"/>
      <c r="HK5" s="70"/>
      <c r="HL5" s="70" t="s">
        <v>353</v>
      </c>
      <c r="HM5" s="70"/>
      <c r="HN5" s="70"/>
      <c r="HO5" s="70" t="s">
        <v>353</v>
      </c>
      <c r="HP5" s="70"/>
      <c r="HQ5" s="70"/>
      <c r="HR5" s="67" t="s">
        <v>362</v>
      </c>
      <c r="HS5" s="68"/>
      <c r="HT5" s="69"/>
      <c r="HU5" s="67" t="s">
        <v>362</v>
      </c>
      <c r="HV5" s="68"/>
      <c r="HW5" s="69"/>
      <c r="HX5" s="67" t="s">
        <v>362</v>
      </c>
      <c r="HY5" s="68"/>
      <c r="HZ5" s="69"/>
      <c r="IA5" s="70" t="s">
        <v>361</v>
      </c>
      <c r="IB5" s="70"/>
      <c r="IC5" s="70"/>
      <c r="ID5" s="70" t="s">
        <v>361</v>
      </c>
      <c r="IE5" s="70"/>
      <c r="IF5" s="70"/>
      <c r="IG5" s="70" t="s">
        <v>360</v>
      </c>
      <c r="IH5" s="70"/>
      <c r="II5" s="70"/>
      <c r="IJ5" s="67" t="s">
        <v>359</v>
      </c>
      <c r="IK5" s="68"/>
      <c r="IL5" s="69"/>
      <c r="IM5" s="67" t="s">
        <v>359</v>
      </c>
      <c r="IN5" s="68"/>
      <c r="IO5" s="69"/>
      <c r="IP5" s="67" t="s">
        <v>341</v>
      </c>
      <c r="IQ5" s="68"/>
      <c r="IR5" s="69"/>
      <c r="IS5" s="67" t="s">
        <v>391</v>
      </c>
      <c r="IT5" s="68"/>
      <c r="IU5" s="69"/>
      <c r="IV5" s="67" t="s">
        <v>389</v>
      </c>
      <c r="IW5" s="68"/>
      <c r="IX5" s="69"/>
    </row>
    <row r="6" spans="1:258" s="36" customFormat="1" ht="18.75" hidden="1" customHeight="1">
      <c r="A6" s="41"/>
      <c r="B6" s="41"/>
      <c r="C6" s="41"/>
      <c r="D6" s="41"/>
      <c r="E6" s="41"/>
      <c r="F6" s="41"/>
      <c r="G6" s="29"/>
      <c r="H6" s="41"/>
      <c r="I6" s="41"/>
      <c r="J6" s="29"/>
      <c r="K6" s="41"/>
      <c r="L6" s="41"/>
      <c r="M6" s="29"/>
      <c r="N6" s="41"/>
      <c r="O6" s="41"/>
      <c r="P6" s="29"/>
      <c r="Q6" s="41"/>
      <c r="R6" s="41"/>
      <c r="S6" s="29"/>
      <c r="T6" s="41"/>
      <c r="U6" s="41"/>
      <c r="V6" s="29"/>
      <c r="W6" s="42"/>
      <c r="X6" s="41"/>
      <c r="Y6" s="41"/>
      <c r="Z6" s="29"/>
      <c r="AA6" s="41"/>
      <c r="AB6" s="41"/>
      <c r="AC6" s="29"/>
      <c r="AD6" s="41"/>
      <c r="AE6" s="41"/>
      <c r="AF6" s="29"/>
      <c r="AG6" s="41"/>
      <c r="AH6" s="41"/>
      <c r="AI6" s="29"/>
      <c r="AJ6" s="41"/>
      <c r="AK6" s="41"/>
      <c r="AL6" s="29"/>
      <c r="AM6" s="41"/>
      <c r="AN6" s="41"/>
      <c r="AO6" s="29"/>
      <c r="AP6" s="41"/>
      <c r="AQ6" s="41"/>
      <c r="AR6" s="29"/>
      <c r="AS6" s="41"/>
      <c r="AT6" s="41"/>
      <c r="AU6" s="29"/>
      <c r="AV6" s="41"/>
      <c r="AW6" s="41"/>
      <c r="AX6" s="29"/>
      <c r="AY6" s="41"/>
      <c r="AZ6" s="41"/>
      <c r="BA6" s="27"/>
      <c r="BB6" s="41"/>
      <c r="BC6" s="41"/>
      <c r="BD6" s="29"/>
      <c r="BE6" s="41"/>
      <c r="BF6" s="41"/>
      <c r="BG6" s="29"/>
      <c r="BH6" s="41"/>
      <c r="BI6" s="41"/>
      <c r="BJ6" s="29"/>
      <c r="BK6" s="41"/>
      <c r="BL6" s="41"/>
      <c r="BM6" s="29"/>
      <c r="BN6" s="41"/>
      <c r="BO6" s="41"/>
      <c r="BP6" s="29"/>
      <c r="BQ6" s="41"/>
      <c r="BR6" s="41"/>
      <c r="BS6" s="29"/>
      <c r="BT6" s="43"/>
      <c r="BU6" s="41"/>
      <c r="BV6" s="29"/>
      <c r="BW6" s="41"/>
      <c r="BX6" s="41"/>
      <c r="BY6" s="29"/>
      <c r="BZ6" s="41"/>
      <c r="CA6" s="41"/>
      <c r="CB6" s="29"/>
      <c r="CC6" s="41"/>
      <c r="CD6" s="41"/>
      <c r="CE6" s="29"/>
      <c r="CF6" s="41"/>
      <c r="CG6" s="41"/>
      <c r="CH6" s="29"/>
      <c r="CI6" s="42"/>
      <c r="CJ6" s="41"/>
      <c r="CK6" s="41"/>
      <c r="CL6" s="29"/>
      <c r="CM6" s="41"/>
      <c r="CN6" s="41"/>
      <c r="CO6" s="29"/>
      <c r="CP6" s="41"/>
      <c r="CQ6" s="41"/>
      <c r="CR6" s="29"/>
      <c r="CS6" s="41"/>
      <c r="CT6" s="41"/>
      <c r="CU6" s="29"/>
      <c r="CV6" s="41"/>
      <c r="CW6" s="41"/>
      <c r="CX6" s="29"/>
      <c r="CY6" s="41"/>
      <c r="CZ6" s="41"/>
      <c r="DA6" s="29"/>
      <c r="DB6" s="41"/>
      <c r="DC6" s="41"/>
      <c r="DD6" s="29"/>
      <c r="DE6" s="41"/>
      <c r="DF6" s="41"/>
      <c r="DG6" s="29"/>
      <c r="DH6" s="41"/>
      <c r="DI6" s="41"/>
      <c r="DJ6" s="29"/>
      <c r="DK6" s="41"/>
      <c r="DL6" s="41"/>
      <c r="DM6" s="29">
        <f>DL6/100*100</f>
        <v>0</v>
      </c>
      <c r="DN6" s="41"/>
      <c r="DO6" s="41"/>
      <c r="DP6" s="29"/>
      <c r="DQ6" s="41"/>
      <c r="DR6" s="41"/>
      <c r="DS6" s="29"/>
      <c r="DT6" s="41"/>
      <c r="DU6" s="41"/>
      <c r="DV6" s="29"/>
      <c r="DW6" s="41"/>
      <c r="DX6" s="41"/>
      <c r="DY6" s="29"/>
      <c r="DZ6" s="41"/>
      <c r="EA6" s="41"/>
      <c r="EB6" s="29"/>
      <c r="EC6" s="41"/>
      <c r="ED6" s="41"/>
      <c r="EE6" s="29"/>
      <c r="EF6" s="41"/>
      <c r="EG6" s="41"/>
      <c r="EH6" s="29"/>
      <c r="EI6" s="43"/>
      <c r="EJ6" s="41"/>
      <c r="EK6" s="29"/>
      <c r="EL6" s="41"/>
      <c r="EM6" s="41"/>
      <c r="EN6" s="29"/>
      <c r="EO6" s="41"/>
      <c r="EP6" s="41"/>
      <c r="EQ6" s="29"/>
      <c r="ER6" s="41"/>
      <c r="ES6" s="41"/>
      <c r="ET6" s="29"/>
      <c r="EU6" s="41"/>
      <c r="EV6" s="41"/>
      <c r="EW6" s="29"/>
      <c r="EX6" s="23"/>
      <c r="EY6" s="23"/>
      <c r="EZ6" s="44"/>
      <c r="FA6" s="23"/>
      <c r="FB6" s="23"/>
      <c r="FC6" s="44"/>
      <c r="FD6" s="23"/>
      <c r="FE6" s="23"/>
      <c r="FF6" s="44"/>
      <c r="FG6" s="41"/>
      <c r="FH6" s="41"/>
      <c r="FI6" s="29"/>
      <c r="FJ6" s="23"/>
      <c r="FK6" s="23"/>
      <c r="FL6" s="44"/>
      <c r="FM6" s="23"/>
      <c r="FN6" s="23"/>
      <c r="FO6" s="44"/>
      <c r="FP6" s="41"/>
      <c r="FQ6" s="41"/>
      <c r="FR6" s="29"/>
      <c r="FS6" s="23"/>
      <c r="FT6" s="23"/>
      <c r="FU6" s="44"/>
      <c r="FV6" s="23"/>
      <c r="FW6" s="23"/>
      <c r="FX6" s="44"/>
      <c r="FY6" s="41"/>
      <c r="FZ6" s="41"/>
      <c r="GA6" s="29"/>
      <c r="GB6" s="23"/>
      <c r="GC6" s="23"/>
      <c r="GD6" s="44"/>
      <c r="GE6" s="23"/>
      <c r="GF6" s="23"/>
      <c r="GG6" s="44"/>
      <c r="GH6" s="41"/>
      <c r="GI6" s="41"/>
      <c r="GJ6" s="29"/>
      <c r="GK6" s="23"/>
      <c r="GL6" s="23"/>
      <c r="GM6" s="44"/>
      <c r="GN6" s="23"/>
      <c r="GO6" s="23"/>
      <c r="GP6" s="44"/>
      <c r="GQ6" s="41"/>
      <c r="GR6" s="41"/>
      <c r="GS6" s="29"/>
      <c r="GT6" s="23"/>
      <c r="GU6" s="23"/>
      <c r="GV6" s="44"/>
      <c r="GW6" s="23"/>
      <c r="GX6" s="23"/>
      <c r="GY6" s="44"/>
      <c r="GZ6" s="41"/>
      <c r="HA6" s="39"/>
      <c r="HB6" s="29"/>
      <c r="HC6" s="23"/>
      <c r="HD6" s="23"/>
      <c r="HE6" s="44"/>
      <c r="HF6" s="23"/>
      <c r="HG6" s="23"/>
      <c r="HH6" s="44"/>
      <c r="HI6" s="41"/>
      <c r="HJ6" s="39"/>
      <c r="HK6" s="29"/>
      <c r="HL6" s="23"/>
      <c r="HM6" s="23"/>
      <c r="HN6" s="44"/>
      <c r="HO6" s="23"/>
      <c r="HP6" s="23"/>
      <c r="HQ6" s="44"/>
      <c r="HR6" s="41"/>
      <c r="HS6" s="39"/>
      <c r="HT6" s="29"/>
      <c r="HU6" s="23"/>
      <c r="HV6" s="23"/>
      <c r="HW6" s="44"/>
      <c r="HX6" s="23"/>
      <c r="HY6" s="23"/>
      <c r="HZ6" s="44"/>
      <c r="IA6" s="41"/>
      <c r="IB6" s="39"/>
      <c r="IC6" s="29"/>
      <c r="ID6" s="23"/>
      <c r="IE6" s="23"/>
      <c r="IF6" s="44"/>
      <c r="IG6" s="23"/>
      <c r="IH6" s="23"/>
      <c r="II6" s="44"/>
      <c r="IJ6" s="41"/>
      <c r="IK6" s="41"/>
      <c r="IL6" s="29"/>
      <c r="IM6" s="41"/>
      <c r="IN6" s="41"/>
      <c r="IO6" s="29"/>
      <c r="IP6" s="41"/>
      <c r="IQ6" s="41"/>
      <c r="IR6" s="29"/>
      <c r="IS6" s="41"/>
      <c r="IT6" s="41"/>
      <c r="IU6" s="29"/>
      <c r="IV6" s="41"/>
      <c r="IW6" s="41"/>
      <c r="IX6" s="29"/>
    </row>
    <row r="7" spans="1:258" s="36" customFormat="1" ht="18.75" customHeight="1">
      <c r="A7" s="41"/>
      <c r="B7" s="41"/>
      <c r="C7" s="41"/>
      <c r="D7" s="41"/>
      <c r="E7" s="41"/>
      <c r="F7" s="41"/>
      <c r="G7" s="29"/>
      <c r="H7" s="41"/>
      <c r="I7" s="41"/>
      <c r="J7" s="29"/>
      <c r="K7" s="41"/>
      <c r="L7" s="41"/>
      <c r="M7" s="29"/>
      <c r="N7" s="41"/>
      <c r="O7" s="41"/>
      <c r="P7" s="29"/>
      <c r="Q7" s="41"/>
      <c r="R7" s="41"/>
      <c r="S7" s="29"/>
      <c r="T7" s="41"/>
      <c r="U7" s="41"/>
      <c r="V7" s="29"/>
      <c r="W7" s="42"/>
      <c r="X7" s="41"/>
      <c r="Y7" s="41"/>
      <c r="Z7" s="29"/>
      <c r="AA7" s="41"/>
      <c r="AB7" s="41"/>
      <c r="AC7" s="29"/>
      <c r="AD7" s="41"/>
      <c r="AE7" s="41"/>
      <c r="AF7" s="29"/>
      <c r="AG7" s="41"/>
      <c r="AH7" s="41"/>
      <c r="AI7" s="29"/>
      <c r="AJ7" s="41"/>
      <c r="AK7" s="41"/>
      <c r="AL7" s="29"/>
      <c r="AM7" s="41"/>
      <c r="AN7" s="41"/>
      <c r="AO7" s="29"/>
      <c r="AP7" s="41"/>
      <c r="AQ7" s="41"/>
      <c r="AR7" s="29"/>
      <c r="AS7" s="41"/>
      <c r="AT7" s="41"/>
      <c r="AU7" s="29"/>
      <c r="AV7" s="41"/>
      <c r="AW7" s="41"/>
      <c r="AX7" s="29"/>
      <c r="AY7" s="41"/>
      <c r="AZ7" s="41"/>
      <c r="BA7" s="27"/>
      <c r="BB7" s="41"/>
      <c r="BC7" s="41"/>
      <c r="BD7" s="29"/>
      <c r="BE7" s="41"/>
      <c r="BF7" s="41"/>
      <c r="BG7" s="29"/>
      <c r="BH7" s="41"/>
      <c r="BI7" s="41"/>
      <c r="BJ7" s="29"/>
      <c r="BK7" s="41"/>
      <c r="BL7" s="41"/>
      <c r="BM7" s="29"/>
      <c r="BN7" s="41"/>
      <c r="BO7" s="41"/>
      <c r="BP7" s="29"/>
      <c r="BQ7" s="41"/>
      <c r="BR7" s="41"/>
      <c r="BS7" s="29"/>
      <c r="BT7" s="43"/>
      <c r="BU7" s="41"/>
      <c r="BV7" s="29"/>
      <c r="BW7" s="41"/>
      <c r="BX7" s="41"/>
      <c r="BY7" s="29"/>
      <c r="BZ7" s="41"/>
      <c r="CA7" s="41"/>
      <c r="CB7" s="29"/>
      <c r="CC7" s="41"/>
      <c r="CD7" s="41"/>
      <c r="CE7" s="29"/>
      <c r="CF7" s="41"/>
      <c r="CG7" s="41"/>
      <c r="CH7" s="29"/>
      <c r="CI7" s="42"/>
      <c r="CJ7" s="41"/>
      <c r="CK7" s="41"/>
      <c r="CL7" s="29"/>
      <c r="CM7" s="41"/>
      <c r="CN7" s="41"/>
      <c r="CO7" s="29"/>
      <c r="CP7" s="41"/>
      <c r="CQ7" s="41"/>
      <c r="CR7" s="29"/>
      <c r="CS7" s="41"/>
      <c r="CT7" s="41"/>
      <c r="CU7" s="29"/>
      <c r="CV7" s="41"/>
      <c r="CW7" s="41"/>
      <c r="CX7" s="29"/>
      <c r="CY7" s="41"/>
      <c r="CZ7" s="41"/>
      <c r="DA7" s="29"/>
      <c r="DB7" s="41"/>
      <c r="DC7" s="41"/>
      <c r="DD7" s="29"/>
      <c r="DE7" s="41"/>
      <c r="DF7" s="41"/>
      <c r="DG7" s="29"/>
      <c r="DH7" s="41"/>
      <c r="DI7" s="41"/>
      <c r="DJ7" s="29"/>
      <c r="DK7" s="41"/>
      <c r="DL7" s="41"/>
      <c r="DM7" s="29"/>
      <c r="DN7" s="41"/>
      <c r="DO7" s="41"/>
      <c r="DP7" s="29"/>
      <c r="DQ7" s="41"/>
      <c r="DR7" s="41"/>
      <c r="DS7" s="29"/>
      <c r="DT7" s="41"/>
      <c r="DU7" s="41"/>
      <c r="DV7" s="29"/>
      <c r="DW7" s="41"/>
      <c r="DX7" s="41"/>
      <c r="DY7" s="29"/>
      <c r="DZ7" s="41"/>
      <c r="EA7" s="41"/>
      <c r="EB7" s="29"/>
      <c r="EC7" s="41"/>
      <c r="ED7" s="41"/>
      <c r="EE7" s="29"/>
      <c r="EF7" s="41"/>
      <c r="EG7" s="41"/>
      <c r="EH7" s="29"/>
      <c r="EI7" s="43"/>
      <c r="EJ7" s="41"/>
      <c r="EK7" s="29"/>
      <c r="EL7" s="41"/>
      <c r="EM7" s="41"/>
      <c r="EN7" s="29"/>
      <c r="EO7" s="41"/>
      <c r="EP7" s="41"/>
      <c r="EQ7" s="29"/>
      <c r="ER7" s="41"/>
      <c r="ES7" s="41"/>
      <c r="ET7" s="29"/>
      <c r="EU7" s="41"/>
      <c r="EV7" s="41"/>
      <c r="EW7" s="29"/>
      <c r="EX7" s="23"/>
      <c r="EY7" s="23"/>
      <c r="EZ7" s="44"/>
      <c r="FA7" s="23"/>
      <c r="FB7" s="23"/>
      <c r="FC7" s="44"/>
      <c r="FD7" s="23"/>
      <c r="FE7" s="23"/>
      <c r="FF7" s="44"/>
      <c r="FG7" s="41"/>
      <c r="FH7" s="41"/>
      <c r="FI7" s="29"/>
      <c r="FJ7" s="23"/>
      <c r="FK7" s="23"/>
      <c r="FL7" s="44"/>
      <c r="FM7" s="23"/>
      <c r="FN7" s="23"/>
      <c r="FO7" s="44"/>
      <c r="FP7" s="41"/>
      <c r="FQ7" s="41"/>
      <c r="FR7" s="29"/>
      <c r="FS7" s="23"/>
      <c r="FT7" s="23"/>
      <c r="FU7" s="44"/>
      <c r="FV7" s="23"/>
      <c r="FW7" s="23"/>
      <c r="FX7" s="44"/>
      <c r="FY7" s="41"/>
      <c r="FZ7" s="41"/>
      <c r="GA7" s="29"/>
      <c r="GB7" s="23"/>
      <c r="GC7" s="23"/>
      <c r="GD7" s="44"/>
      <c r="GE7" s="23"/>
      <c r="GF7" s="23"/>
      <c r="GG7" s="44"/>
      <c r="GH7" s="41"/>
      <c r="GI7" s="41"/>
      <c r="GJ7" s="29"/>
      <c r="GK7" s="23"/>
      <c r="GL7" s="23"/>
      <c r="GM7" s="44"/>
      <c r="GN7" s="23"/>
      <c r="GO7" s="23"/>
      <c r="GP7" s="44"/>
      <c r="GQ7" s="41"/>
      <c r="GR7" s="41"/>
      <c r="GS7" s="29"/>
      <c r="GT7" s="23"/>
      <c r="GU7" s="23"/>
      <c r="GV7" s="44"/>
      <c r="GW7" s="23"/>
      <c r="GX7" s="23"/>
      <c r="GY7" s="44"/>
      <c r="HA7" s="39"/>
      <c r="HB7" s="29"/>
      <c r="HC7" s="23"/>
      <c r="HD7" s="23"/>
      <c r="HE7" s="44"/>
      <c r="HF7" s="23"/>
      <c r="HG7" s="23"/>
      <c r="HH7" s="44"/>
      <c r="HI7" s="41"/>
      <c r="HJ7" s="39"/>
      <c r="HK7" s="29"/>
      <c r="HL7" s="23"/>
      <c r="HM7" s="23"/>
      <c r="HN7" s="44"/>
      <c r="HO7" s="23"/>
      <c r="HP7" s="23"/>
      <c r="HQ7" s="44"/>
      <c r="HR7" s="41"/>
      <c r="HS7" s="39"/>
      <c r="HT7" s="29"/>
      <c r="HU7" s="23"/>
      <c r="HV7" s="23"/>
      <c r="HW7" s="44"/>
      <c r="HX7" s="23"/>
      <c r="HY7" s="23"/>
      <c r="HZ7" s="44"/>
      <c r="IA7" s="41"/>
      <c r="IB7" s="39"/>
      <c r="IC7" s="29"/>
      <c r="ID7" s="23"/>
      <c r="IE7" s="23"/>
      <c r="IF7" s="44"/>
      <c r="IG7" s="23"/>
      <c r="IH7" s="23"/>
      <c r="II7" s="44"/>
      <c r="IJ7" s="41"/>
      <c r="IK7" s="41"/>
      <c r="IL7" s="29"/>
      <c r="IM7" s="41"/>
      <c r="IN7" s="41"/>
      <c r="IO7" s="29"/>
      <c r="IP7" s="41"/>
      <c r="IQ7" s="41"/>
      <c r="IR7" s="29"/>
      <c r="IS7" s="41"/>
      <c r="IT7" s="41"/>
      <c r="IU7" s="29"/>
      <c r="IV7" s="41"/>
      <c r="IW7" s="41"/>
      <c r="IX7" s="29"/>
    </row>
    <row r="8" spans="1:258" s="8" customFormat="1">
      <c r="A8" s="7" t="s">
        <v>162</v>
      </c>
      <c r="B8" s="75">
        <v>3042520.1269000005</v>
      </c>
      <c r="C8" s="75">
        <v>626442.38825999992</v>
      </c>
      <c r="D8" s="75">
        <v>20.589588963484591</v>
      </c>
      <c r="E8" s="75">
        <f>E9+E10</f>
        <v>136210</v>
      </c>
      <c r="F8" s="75">
        <f>F9+F10</f>
        <v>34426.799999999996</v>
      </c>
      <c r="G8" s="75">
        <f>F8/E8*100</f>
        <v>25.274796270464723</v>
      </c>
      <c r="H8" s="75">
        <f>H9+H10</f>
        <v>12308.181819999998</v>
      </c>
      <c r="I8" s="75">
        <f>I9+I10</f>
        <v>11357.91778</v>
      </c>
      <c r="J8" s="75">
        <f>I8/H8*100</f>
        <v>92.279411744991606</v>
      </c>
      <c r="K8" s="75">
        <f>K9+K10</f>
        <v>12185.100000000002</v>
      </c>
      <c r="L8" s="75">
        <f>L9+L10</f>
        <v>11244.338600000003</v>
      </c>
      <c r="M8" s="75">
        <f>L8/K8*100</f>
        <v>92.279411740568406</v>
      </c>
      <c r="N8" s="75">
        <f>N9+N10</f>
        <v>123.08182000000001</v>
      </c>
      <c r="O8" s="75">
        <f>O9+O10</f>
        <v>113.57918000000002</v>
      </c>
      <c r="P8" s="75">
        <f>O8/N8*100</f>
        <v>92.279412182887782</v>
      </c>
      <c r="Q8" s="75">
        <f>Q9+Q10</f>
        <v>9067.0999999999985</v>
      </c>
      <c r="R8" s="75">
        <f>R9+R10</f>
        <v>0</v>
      </c>
      <c r="S8" s="75">
        <f>R8/Q8*100</f>
        <v>0</v>
      </c>
      <c r="T8" s="75">
        <f>T9+T10</f>
        <v>20132.059999999998</v>
      </c>
      <c r="U8" s="75">
        <f>U9+U10</f>
        <v>0</v>
      </c>
      <c r="V8" s="75">
        <f>U8/T8*100</f>
        <v>0</v>
      </c>
      <c r="W8" s="76">
        <f>W9+W10</f>
        <v>96762.805500000017</v>
      </c>
      <c r="X8" s="75">
        <f>X9+X10</f>
        <v>96762.805500000017</v>
      </c>
      <c r="Y8" s="75">
        <f>Y9+Y10</f>
        <v>14014.83195</v>
      </c>
      <c r="Z8" s="75">
        <f>Y8/X8*100</f>
        <v>14.483697405817772</v>
      </c>
      <c r="AA8" s="75">
        <f>AA9+AA10</f>
        <v>61033.27266000001</v>
      </c>
      <c r="AB8" s="75">
        <f>AB9+AB10</f>
        <v>8839.874530000001</v>
      </c>
      <c r="AC8" s="75">
        <f>AB8/AA8*100</f>
        <v>14.483697407551077</v>
      </c>
      <c r="AD8" s="75">
        <f>AD9+AD10</f>
        <v>35729.53284</v>
      </c>
      <c r="AE8" s="75">
        <f>AE9+AE10</f>
        <v>5174.9574200000006</v>
      </c>
      <c r="AF8" s="75">
        <f>AE8/AD8*100</f>
        <v>14.483697402856949</v>
      </c>
      <c r="AG8" s="75">
        <f>AG9+AG10</f>
        <v>0</v>
      </c>
      <c r="AH8" s="75">
        <f>AH9+AH10</f>
        <v>0</v>
      </c>
      <c r="AI8" s="75"/>
      <c r="AJ8" s="75">
        <f>AJ9+AJ10</f>
        <v>0</v>
      </c>
      <c r="AK8" s="75">
        <f>AK9+AK10</f>
        <v>0</v>
      </c>
      <c r="AL8" s="75"/>
      <c r="AM8" s="75">
        <f>AM9+AM10</f>
        <v>0</v>
      </c>
      <c r="AN8" s="75">
        <f>AN9+AN10</f>
        <v>0</v>
      </c>
      <c r="AO8" s="75"/>
      <c r="AP8" s="75">
        <f>AP9+AP10</f>
        <v>46097.653060000011</v>
      </c>
      <c r="AQ8" s="75">
        <f>AQ9+AQ10</f>
        <v>0</v>
      </c>
      <c r="AR8" s="75"/>
      <c r="AS8" s="75">
        <f>AS9+AS10</f>
        <v>45175.7</v>
      </c>
      <c r="AT8" s="75">
        <f>AT9+AT10</f>
        <v>0</v>
      </c>
      <c r="AU8" s="75"/>
      <c r="AV8" s="75">
        <f>AV9+AV10</f>
        <v>921.95305999999982</v>
      </c>
      <c r="AW8" s="75">
        <f>AW9+AW10</f>
        <v>0</v>
      </c>
      <c r="AX8" s="75"/>
      <c r="AY8" s="75">
        <f>AY9+AY10</f>
        <v>8037.8571499999998</v>
      </c>
      <c r="AZ8" s="75">
        <f>AZ9+AZ10</f>
        <v>2860.70543</v>
      </c>
      <c r="BA8" s="75">
        <f>AZ8/AY8*100</f>
        <v>35.590398990855412</v>
      </c>
      <c r="BB8" s="75">
        <f>BB9+BB10</f>
        <v>7877.1</v>
      </c>
      <c r="BC8" s="75">
        <f>BC9+BC10</f>
        <v>2803.4913200000001</v>
      </c>
      <c r="BD8" s="75">
        <f>BC8/BB8*100</f>
        <v>35.590399004709852</v>
      </c>
      <c r="BE8" s="75">
        <f>BE9+BE10</f>
        <v>160.75714999999997</v>
      </c>
      <c r="BF8" s="75">
        <f>BF9+BF10</f>
        <v>57.214110000000005</v>
      </c>
      <c r="BG8" s="75">
        <f>BF8/BE8*100</f>
        <v>35.590398311987997</v>
      </c>
      <c r="BH8" s="75">
        <f>BH9+BH10</f>
        <v>73466.188009999998</v>
      </c>
      <c r="BI8" s="75">
        <f>BI9+BI10</f>
        <v>1608.87042</v>
      </c>
      <c r="BJ8" s="75">
        <f>BI8/BH8*100</f>
        <v>2.1899467817508174</v>
      </c>
      <c r="BK8" s="75">
        <f>BK9+BK10</f>
        <v>71996.86421</v>
      </c>
      <c r="BL8" s="75">
        <f>BL9+BL10</f>
        <v>1576.69301</v>
      </c>
      <c r="BM8" s="75">
        <f>BL8/BK8*100</f>
        <v>2.1899467807391053</v>
      </c>
      <c r="BN8" s="75">
        <f>BN9+BN10</f>
        <v>1469.3237999999999</v>
      </c>
      <c r="BO8" s="75">
        <f>BO9+BO10</f>
        <v>32.177409999999995</v>
      </c>
      <c r="BP8" s="75">
        <f>BO8/BN8*100</f>
        <v>2.1899468313247223</v>
      </c>
      <c r="BQ8" s="75">
        <f>BQ9+BQ10</f>
        <v>42324.342369999998</v>
      </c>
      <c r="BR8" s="75">
        <f>BR9+BR10</f>
        <v>0</v>
      </c>
      <c r="BS8" s="75">
        <f>BR8/BQ8*100</f>
        <v>0</v>
      </c>
      <c r="BT8" s="77">
        <f>BT9+BT10</f>
        <v>39830.946969999997</v>
      </c>
      <c r="BU8" s="75">
        <f>BU9+BU10</f>
        <v>0</v>
      </c>
      <c r="BV8" s="75">
        <f>BU8/BT8*100</f>
        <v>0</v>
      </c>
      <c r="BW8" s="75">
        <f>BW9+BW10</f>
        <v>2493.3953999999999</v>
      </c>
      <c r="BX8" s="75">
        <f>BX9+BX10</f>
        <v>0</v>
      </c>
      <c r="BY8" s="75">
        <f>BX8/BW8*100</f>
        <v>0</v>
      </c>
      <c r="BZ8" s="75">
        <f>BZ9+BZ10</f>
        <v>436703.15823</v>
      </c>
      <c r="CA8" s="75">
        <f>CA9+CA10</f>
        <v>153736.51141000001</v>
      </c>
      <c r="CB8" s="75">
        <f>CA8/BZ8*100</f>
        <v>35.203892738744756</v>
      </c>
      <c r="CC8" s="75">
        <f>CC9+CC10</f>
        <v>407802.52542000002</v>
      </c>
      <c r="CD8" s="75">
        <f>CD9+CD10</f>
        <v>150661.78118999998</v>
      </c>
      <c r="CE8" s="75">
        <f>CD8/CC8*100</f>
        <v>36.944788665747438</v>
      </c>
      <c r="CF8" s="75">
        <f>CF9+CF10</f>
        <v>28900.632809999996</v>
      </c>
      <c r="CG8" s="75">
        <f>CG9+CG10</f>
        <v>3074.7302199999999</v>
      </c>
      <c r="CH8" s="75">
        <f>CG8/CF8*100</f>
        <v>10.63897195682201</v>
      </c>
      <c r="CI8" s="76">
        <f>CI9+CI10</f>
        <v>1445.3242</v>
      </c>
      <c r="CJ8" s="75">
        <f>CJ9+CJ10</f>
        <v>1445.3242</v>
      </c>
      <c r="CK8" s="75">
        <f>CK9+CK10</f>
        <v>1331.9091999999998</v>
      </c>
      <c r="CL8" s="75">
        <f>CK8/CJ8*100</f>
        <v>92.152971630863163</v>
      </c>
      <c r="CM8" s="75">
        <f>CM9+CM10</f>
        <v>1430.8</v>
      </c>
      <c r="CN8" s="75">
        <f>CN9+CN10</f>
        <v>1318.5247199999999</v>
      </c>
      <c r="CO8" s="75">
        <f>CN8/CM8*100</f>
        <v>92.152971764048075</v>
      </c>
      <c r="CP8" s="75">
        <f>CP9+CP10</f>
        <v>14.5242</v>
      </c>
      <c r="CQ8" s="75">
        <f>CQ9+CQ10</f>
        <v>13.38448</v>
      </c>
      <c r="CR8" s="75">
        <f>CQ8/CP8*100</f>
        <v>92.152958510623648</v>
      </c>
      <c r="CS8" s="75">
        <f>CS9+CS10</f>
        <v>157912.91008999999</v>
      </c>
      <c r="CT8" s="75">
        <f>CT9+CT10</f>
        <v>37150.235220000002</v>
      </c>
      <c r="CU8" s="75">
        <f>CT8/CS8*100</f>
        <v>23.525774554358353</v>
      </c>
      <c r="CV8" s="75">
        <f>CV9+CV10</f>
        <v>154754.30000000002</v>
      </c>
      <c r="CW8" s="75">
        <f>CW9+CW10</f>
        <v>36407.123789999998</v>
      </c>
      <c r="CX8" s="75">
        <f>CW8/CV8*100</f>
        <v>23.525759083915595</v>
      </c>
      <c r="CY8" s="75">
        <f>CY9+CY10</f>
        <v>3158.6100900000001</v>
      </c>
      <c r="CZ8" s="75">
        <f>CZ9+CZ10</f>
        <v>743.11143000000015</v>
      </c>
      <c r="DA8" s="75">
        <f>CZ8/CY8*100</f>
        <v>23.526532519878074</v>
      </c>
      <c r="DB8" s="75">
        <f>DB9+DB10</f>
        <v>0</v>
      </c>
      <c r="DC8" s="75">
        <f>DC9+DC10</f>
        <v>0</v>
      </c>
      <c r="DD8" s="75"/>
      <c r="DE8" s="75">
        <f>DE9+DE10</f>
        <v>0</v>
      </c>
      <c r="DF8" s="75">
        <f>DF9+DF10</f>
        <v>0</v>
      </c>
      <c r="DG8" s="75"/>
      <c r="DH8" s="75">
        <f>DH9+DH10</f>
        <v>0</v>
      </c>
      <c r="DI8" s="75">
        <f>DI9+DI10</f>
        <v>0</v>
      </c>
      <c r="DJ8" s="75"/>
      <c r="DK8" s="75">
        <f>DK9+DK10</f>
        <v>163539.08163999999</v>
      </c>
      <c r="DL8" s="75">
        <f>DL9+DL10</f>
        <v>56738.097070000003</v>
      </c>
      <c r="DM8" s="75">
        <f>DL8/DK8*100</f>
        <v>34.693907108331494</v>
      </c>
      <c r="DN8" s="75">
        <f>DN9+DN10</f>
        <v>160268.29999999999</v>
      </c>
      <c r="DO8" s="75">
        <f>DO9+DO10</f>
        <v>55603.335129999999</v>
      </c>
      <c r="DP8" s="75">
        <f>DO8/DN8*100</f>
        <v>34.693907110763639</v>
      </c>
      <c r="DQ8" s="75">
        <f>DQ9+DQ10</f>
        <v>3270.7816400000002</v>
      </c>
      <c r="DR8" s="75">
        <f>DR9+DR10</f>
        <v>1134.7619399999999</v>
      </c>
      <c r="DS8" s="75">
        <f>DR8/DQ8*100</f>
        <v>34.693906989156261</v>
      </c>
      <c r="DT8" s="75">
        <f>DT9+DT10</f>
        <v>56718.36735</v>
      </c>
      <c r="DU8" s="75">
        <f>DU9+DU10</f>
        <v>56718.36735</v>
      </c>
      <c r="DV8" s="75">
        <f>DU8/DT8*100</f>
        <v>100</v>
      </c>
      <c r="DW8" s="75">
        <f>DW9+DW10</f>
        <v>55584</v>
      </c>
      <c r="DX8" s="75">
        <f>DX9+DX10</f>
        <v>55584</v>
      </c>
      <c r="DY8" s="75">
        <f>DX8/DW8*100</f>
        <v>100</v>
      </c>
      <c r="DZ8" s="75">
        <f>DZ9+DZ10</f>
        <v>1134.36735</v>
      </c>
      <c r="EA8" s="75">
        <f>EA9+EA10</f>
        <v>1134.36735</v>
      </c>
      <c r="EB8" s="75">
        <f>EA8/DZ8*100</f>
        <v>100</v>
      </c>
      <c r="EC8" s="75">
        <f>EC9+EC10</f>
        <v>191947.31734000001</v>
      </c>
      <c r="ED8" s="75">
        <f>ED9+ED10</f>
        <v>688.75908000000004</v>
      </c>
      <c r="EE8" s="75">
        <f>ED8/EC8*100</f>
        <v>0.35882714566934409</v>
      </c>
      <c r="EF8" s="75">
        <f>EF9+EF10</f>
        <v>327411.20700000005</v>
      </c>
      <c r="EG8" s="75">
        <f>EG9+EG10</f>
        <v>36938.521820000002</v>
      </c>
      <c r="EH8" s="75">
        <f>EG8/EF8*100</f>
        <v>11.281996776610031</v>
      </c>
      <c r="EI8" s="77">
        <f>EI9+EI10</f>
        <v>119122.42499999999</v>
      </c>
      <c r="EJ8" s="75">
        <f>EJ9+EJ10</f>
        <v>0</v>
      </c>
      <c r="EK8" s="75">
        <f>EJ8/EI8*100</f>
        <v>0</v>
      </c>
      <c r="EL8" s="75">
        <f>EL9+EL10</f>
        <v>208288.78199999998</v>
      </c>
      <c r="EM8" s="75">
        <f>EM9+EM10</f>
        <v>36938.521820000002</v>
      </c>
      <c r="EN8" s="75">
        <f>EM8/EL8*100</f>
        <v>17.734282886151789</v>
      </c>
      <c r="EO8" s="75">
        <f>EO9+EO10</f>
        <v>5943.6734800000004</v>
      </c>
      <c r="EP8" s="75">
        <f>EP9+EP10</f>
        <v>0</v>
      </c>
      <c r="EQ8" s="75">
        <f>EP8/EO8*100</f>
        <v>0</v>
      </c>
      <c r="ER8" s="75">
        <f>ER9+ER10</f>
        <v>5824.8</v>
      </c>
      <c r="ES8" s="75">
        <f>ES9+ES10</f>
        <v>0</v>
      </c>
      <c r="ET8" s="75">
        <f>ES8/ER8*100</f>
        <v>0</v>
      </c>
      <c r="EU8" s="75">
        <f>EU9+EU10</f>
        <v>118.87348</v>
      </c>
      <c r="EV8" s="75">
        <f>EV9+EV10</f>
        <v>0</v>
      </c>
      <c r="EW8" s="75">
        <f>EV8/EU8*100</f>
        <v>0</v>
      </c>
      <c r="EX8" s="75">
        <f>EX9+EX10</f>
        <v>53455.13521</v>
      </c>
      <c r="EY8" s="75">
        <f>EY9+EY10</f>
        <v>14120.70984</v>
      </c>
      <c r="EZ8" s="75">
        <f>EY8/EX8*100</f>
        <v>26.416002474835011</v>
      </c>
      <c r="FA8" s="75">
        <f>FA9+FA10</f>
        <v>52401.217529999994</v>
      </c>
      <c r="FB8" s="75">
        <f>FB9+FB10</f>
        <v>13849.961920671885</v>
      </c>
      <c r="FC8" s="75">
        <f>FB8/FA8*100</f>
        <v>26.430610916135112</v>
      </c>
      <c r="FD8" s="75">
        <f>FD9+FD10</f>
        <v>1053.91768</v>
      </c>
      <c r="FE8" s="75">
        <f>FE9+FE10</f>
        <v>270.74791932811627</v>
      </c>
      <c r="FF8" s="75">
        <f>FE8/FD8*100</f>
        <v>25.68966480646916</v>
      </c>
      <c r="FG8" s="75">
        <f>FG9+FG10</f>
        <v>48165.277000000002</v>
      </c>
      <c r="FH8" s="75">
        <f>FH9+FH10</f>
        <v>0</v>
      </c>
      <c r="FI8" s="75"/>
      <c r="FJ8" s="75">
        <f>FJ9+FJ10</f>
        <v>45085.4</v>
      </c>
      <c r="FK8" s="75">
        <f>FK9+FK10</f>
        <v>0</v>
      </c>
      <c r="FL8" s="75">
        <f>FK8/FJ8*100</f>
        <v>0</v>
      </c>
      <c r="FM8" s="75">
        <f>FM9+FM10</f>
        <v>3079.877</v>
      </c>
      <c r="FN8" s="75">
        <f>FN9+FN10</f>
        <v>0</v>
      </c>
      <c r="FO8" s="75">
        <f>FN8/FM8*100</f>
        <v>0</v>
      </c>
      <c r="FP8" s="75">
        <f>FP9+FP10</f>
        <v>30474.897960000002</v>
      </c>
      <c r="FQ8" s="75">
        <f>FQ9+FQ10</f>
        <v>6128.5514400000002</v>
      </c>
      <c r="FR8" s="75"/>
      <c r="FS8" s="75">
        <f>FS9+FS10</f>
        <v>29865.4</v>
      </c>
      <c r="FT8" s="75">
        <f>FT9+FT10</f>
        <v>6005.9804100000001</v>
      </c>
      <c r="FU8" s="75">
        <f>FT8/FS8*100</f>
        <v>20.110162294829468</v>
      </c>
      <c r="FV8" s="75">
        <f>FV9+FV10</f>
        <v>609.49796000000003</v>
      </c>
      <c r="FW8" s="75">
        <f>FW9+FW10</f>
        <v>122.57102999999999</v>
      </c>
      <c r="FX8" s="75">
        <f>FW8/FV8*100</f>
        <v>20.110162468796446</v>
      </c>
      <c r="FY8" s="75">
        <f>FY9+FY10</f>
        <v>183434.98563000001</v>
      </c>
      <c r="FZ8" s="75">
        <f>FZ9+FZ10</f>
        <v>52860.489990000002</v>
      </c>
      <c r="GA8" s="75">
        <f>FZ8/FY8*100</f>
        <v>28.817016453242438</v>
      </c>
      <c r="GB8" s="75">
        <f>GB9+GB10</f>
        <v>181600.63576999999</v>
      </c>
      <c r="GC8" s="75">
        <f>GC9+GC10</f>
        <v>52335.070968058491</v>
      </c>
      <c r="GD8" s="75">
        <f>GC8/GB8*100</f>
        <v>28.818770785770631</v>
      </c>
      <c r="GE8" s="75">
        <f>GE9+GE10</f>
        <v>1834.3498600000005</v>
      </c>
      <c r="GF8" s="75">
        <f>GF9+GF10</f>
        <v>525.41902194150737</v>
      </c>
      <c r="GG8" s="75">
        <f>GF8/GE8*100</f>
        <v>28.643337533304976</v>
      </c>
      <c r="GH8" s="75">
        <f>GH9+GH10</f>
        <v>0</v>
      </c>
      <c r="GI8" s="75">
        <f>GI9+GI10</f>
        <v>0</v>
      </c>
      <c r="GJ8" s="75"/>
      <c r="GK8" s="75">
        <f>GK9+GK10</f>
        <v>0</v>
      </c>
      <c r="GL8" s="75">
        <f>GL9+GL10</f>
        <v>0</v>
      </c>
      <c r="GM8" s="75"/>
      <c r="GN8" s="75">
        <f>GN9+GN10</f>
        <v>0</v>
      </c>
      <c r="GO8" s="75">
        <f>GO9+GO10</f>
        <v>0</v>
      </c>
      <c r="GP8" s="75"/>
      <c r="GQ8" s="75">
        <f>GQ9+GQ10</f>
        <v>638381.41414000012</v>
      </c>
      <c r="GR8" s="75">
        <f>GR9+GR10</f>
        <v>121541.27007999999</v>
      </c>
      <c r="GS8" s="75">
        <f>GR8/GQ8*100</f>
        <v>19.038973783993249</v>
      </c>
      <c r="GT8" s="75">
        <f>GT9+GT10</f>
        <v>631997.6</v>
      </c>
      <c r="GU8" s="75">
        <f>GU9+GU10</f>
        <v>120325.85738</v>
      </c>
      <c r="GV8" s="75">
        <f>GU8/GT8*100</f>
        <v>19.038973784077662</v>
      </c>
      <c r="GW8" s="75">
        <f>GW9+GW10</f>
        <v>6383.8141399999995</v>
      </c>
      <c r="GX8" s="75">
        <f>GX9+GX10</f>
        <v>1215.4126999999999</v>
      </c>
      <c r="GY8" s="75">
        <f>GX8/GW8*100</f>
        <v>19.038973775636894</v>
      </c>
      <c r="GZ8" s="75">
        <f>GZ9+GZ10</f>
        <v>133699.01</v>
      </c>
      <c r="HA8" s="75">
        <f>HA9+HA10</f>
        <v>11642.80459</v>
      </c>
      <c r="HB8" s="75"/>
      <c r="HC8" s="75">
        <f>HC9+HC10</f>
        <v>0</v>
      </c>
      <c r="HD8" s="75">
        <f>HD9+HD10</f>
        <v>0</v>
      </c>
      <c r="HE8" s="75"/>
      <c r="HF8" s="75">
        <f>HF9+HF10</f>
        <v>133699.01</v>
      </c>
      <c r="HG8" s="75">
        <f>HG9+HG10</f>
        <v>11642.80459</v>
      </c>
      <c r="HH8" s="75">
        <f>HG8/HF8*100</f>
        <v>8.7082204946768105</v>
      </c>
      <c r="HI8" s="75">
        <f>HI9+HI10</f>
        <v>11378.061229999999</v>
      </c>
      <c r="HJ8" s="75">
        <f>HJ9+HJ10</f>
        <v>549.88891000000001</v>
      </c>
      <c r="HK8" s="75">
        <f>HJ8/HI8*100</f>
        <v>4.832887597318722</v>
      </c>
      <c r="HL8" s="75">
        <f>HL9+HL10</f>
        <v>11150.5</v>
      </c>
      <c r="HM8" s="75">
        <f>HM9+HM10</f>
        <v>538.89112999999998</v>
      </c>
      <c r="HN8" s="75">
        <f>HM8/HL8*100</f>
        <v>4.8328875835164338</v>
      </c>
      <c r="HO8" s="75">
        <f>HO9+HO10</f>
        <v>227.56123000000002</v>
      </c>
      <c r="HP8" s="75">
        <f>HP9+HP10</f>
        <v>10.997780000000001</v>
      </c>
      <c r="HQ8" s="75">
        <f>HP8/HO8*100</f>
        <v>4.8328882736307932</v>
      </c>
      <c r="HR8" s="75">
        <f>HR9+HR10</f>
        <v>7020.9183700000012</v>
      </c>
      <c r="HS8" s="75">
        <f>HS9+HS10</f>
        <v>4883.4687300000005</v>
      </c>
      <c r="HT8" s="75">
        <f t="shared" ref="HT8:HT11" si="0">HS8/HR8*100</f>
        <v>69.555982175591083</v>
      </c>
      <c r="HU8" s="75">
        <f>HU9+HU10</f>
        <v>6880.5</v>
      </c>
      <c r="HV8" s="75">
        <f>HV9+HV10</f>
        <v>4785.999923579433</v>
      </c>
      <c r="HW8" s="75">
        <f t="shared" ref="HW8:HW9" si="1">HV8/HU8*100</f>
        <v>69.558897225193419</v>
      </c>
      <c r="HX8" s="75">
        <f>HX9+HX10</f>
        <v>140.41836999999998</v>
      </c>
      <c r="HY8" s="75">
        <f>HY9+HY10</f>
        <v>97.468806420567347</v>
      </c>
      <c r="HZ8" s="75">
        <f>HY8/HX8*100</f>
        <v>69.413144747775775</v>
      </c>
      <c r="IA8" s="75">
        <f>IA9+IA10</f>
        <v>121481.21447000001</v>
      </c>
      <c r="IB8" s="75">
        <f>IB9+IB10</f>
        <v>0</v>
      </c>
      <c r="IC8" s="75">
        <f t="shared" ref="IC8:IC11" si="2">IB8/IA8*100</f>
        <v>0</v>
      </c>
      <c r="ID8" s="75">
        <f>ID9+ID10</f>
        <v>119051.59021000002</v>
      </c>
      <c r="IE8" s="75">
        <f>IE9+IE10</f>
        <v>0</v>
      </c>
      <c r="IF8" s="75">
        <f>IE8/ID8*100</f>
        <v>0</v>
      </c>
      <c r="IG8" s="75">
        <f>IG9+IG10</f>
        <v>2429.6242600000005</v>
      </c>
      <c r="IH8" s="75">
        <f>IH9+IH10</f>
        <v>0</v>
      </c>
      <c r="II8" s="75">
        <f>IH8/IG8*100</f>
        <v>0</v>
      </c>
      <c r="IJ8" s="75">
        <f>IJ9+IJ10</f>
        <v>17619.387760000001</v>
      </c>
      <c r="IK8" s="75">
        <f>IK9+IK10</f>
        <v>7143.6779499999993</v>
      </c>
      <c r="IL8" s="75">
        <f>IK8/IJ8*100</f>
        <v>40.544416453662286</v>
      </c>
      <c r="IM8" s="75">
        <f>IM9+IM10</f>
        <v>17267</v>
      </c>
      <c r="IN8" s="75">
        <f>IN9+IN10</f>
        <v>7000.8043899999993</v>
      </c>
      <c r="IO8" s="75">
        <f>IN8/IM8*100</f>
        <v>40.544416459141715</v>
      </c>
      <c r="IP8" s="75">
        <f>IP9+IP10</f>
        <v>352.38775999999996</v>
      </c>
      <c r="IQ8" s="75">
        <f>IQ9+IQ10</f>
        <v>142.87356</v>
      </c>
      <c r="IR8" s="75">
        <f>IQ8/IP8*100</f>
        <v>40.544416185170569</v>
      </c>
      <c r="IS8" s="75">
        <f>IS9+IS10</f>
        <v>100</v>
      </c>
      <c r="IT8" s="75">
        <f>IT9+IT10</f>
        <v>0</v>
      </c>
      <c r="IU8" s="75">
        <f>IT8/IS8*100</f>
        <v>0</v>
      </c>
      <c r="IV8" s="75">
        <f>IV9+IV10</f>
        <v>11282.59784</v>
      </c>
      <c r="IW8" s="75">
        <f>IW9+IW10</f>
        <v>0</v>
      </c>
      <c r="IX8" s="75">
        <f>IW8/IV8*100</f>
        <v>0</v>
      </c>
    </row>
    <row r="9" spans="1:258" s="8" customFormat="1" ht="18.75" customHeight="1">
      <c r="A9" s="7" t="s">
        <v>164</v>
      </c>
      <c r="B9" s="75">
        <v>2678206.2466200003</v>
      </c>
      <c r="C9" s="75">
        <v>611273.81290999986</v>
      </c>
      <c r="D9" s="75">
        <v>22.824000716205148</v>
      </c>
      <c r="E9" s="75">
        <f>E13+E24+E37+E49+E58+E70+E79+E100+E113+E121+E128+E140+E152+E163</f>
        <v>136210</v>
      </c>
      <c r="F9" s="75">
        <f>F13+F24+F37+F49+F58+F70+F79+F100+F113+F121+F128+F140+F152+F163</f>
        <v>34426.799999999996</v>
      </c>
      <c r="G9" s="75">
        <f>F9/E9*100</f>
        <v>25.274796270464723</v>
      </c>
      <c r="H9" s="75">
        <f t="shared" ref="H9:I10" si="3">H13+H24+H37+H49+H58+H70+H79+H100+H113+H121+H128+H140+H152+H163</f>
        <v>12308.181819999998</v>
      </c>
      <c r="I9" s="75">
        <f t="shared" si="3"/>
        <v>11357.91778</v>
      </c>
      <c r="J9" s="75">
        <f>I9/H9*100</f>
        <v>92.279411744991606</v>
      </c>
      <c r="K9" s="75">
        <f>K13+K24+K37+K49+K58+K70+K79+K100+K113+K121+K128+K140+K152+K163</f>
        <v>12185.100000000002</v>
      </c>
      <c r="L9" s="75">
        <f>L13+L24+L37+L49+L58+L70+L79+L100+L113+L121+L128+L140+L152+L163</f>
        <v>11244.338600000003</v>
      </c>
      <c r="M9" s="75">
        <f>L9/K9*100</f>
        <v>92.279411740568406</v>
      </c>
      <c r="N9" s="75">
        <f>N13+N24+N37+N49+N58+N70+N79+N100+N113+N121+N128+N140+N152+N163</f>
        <v>123.08182000000001</v>
      </c>
      <c r="O9" s="75">
        <f>O13+O24+O37+O49+O58+O70+O79+O100+O113+O121+O128+O140+O152+O163</f>
        <v>113.57918000000002</v>
      </c>
      <c r="P9" s="75">
        <f>O9/N9*100</f>
        <v>92.279412182887782</v>
      </c>
      <c r="Q9" s="75">
        <f>Q13+Q24+Q37+Q49+Q58+Q70+Q79+Q100+Q113+Q121+Q128+Q140+Q152+Q163</f>
        <v>9067.0999999999985</v>
      </c>
      <c r="R9" s="75">
        <f>R13+R24+R37+R49+R58+R70+R79+R100+R113+R121+R128+R140+R152+R163</f>
        <v>0</v>
      </c>
      <c r="S9" s="75">
        <f>R9/Q9*100</f>
        <v>0</v>
      </c>
      <c r="T9" s="75">
        <f>T13+T24+T37+T49+T58+T70+T79+T100+T113+T121+T128+T140+T152+T163</f>
        <v>20132.059999999998</v>
      </c>
      <c r="U9" s="75">
        <f>U13+U24+U37+U49+U58+U70+U79+U100+U113+U121+U128+U140+U152+U163</f>
        <v>0</v>
      </c>
      <c r="V9" s="75">
        <f>U9/T9*100</f>
        <v>0</v>
      </c>
      <c r="W9" s="76">
        <f t="shared" ref="W9:Y10" si="4">W13+W24+W37+W49+W58+W70+W79+W100+W113+W121+W128+W140+W152+W163</f>
        <v>96762.805500000017</v>
      </c>
      <c r="X9" s="75">
        <f t="shared" si="4"/>
        <v>96762.805500000017</v>
      </c>
      <c r="Y9" s="75">
        <f t="shared" si="4"/>
        <v>14014.83195</v>
      </c>
      <c r="Z9" s="75">
        <f>Y9/X9*100</f>
        <v>14.483697405817772</v>
      </c>
      <c r="AA9" s="75">
        <f>AA13+AA24+AA37+AA49+AA58+AA70+AA79+AA100+AA113+AA121+AA128+AA140+AA152+AA163</f>
        <v>61033.27266000001</v>
      </c>
      <c r="AB9" s="75">
        <f>AB13+AB24+AB37+AB49+AB58+AB70+AB79+AB100+AB113+AB121+AB128+AB140+AB152+AB163</f>
        <v>8839.874530000001</v>
      </c>
      <c r="AC9" s="75">
        <f>AB9/AA9*100</f>
        <v>14.483697407551077</v>
      </c>
      <c r="AD9" s="75">
        <f>AD13+AD24+AD37+AD49+AD58+AD70+AD79+AD100+AD113+AD121+AD128+AD140+AD152+AD163</f>
        <v>35729.53284</v>
      </c>
      <c r="AE9" s="75">
        <f>AE13+AE24+AE37+AE49+AE58+AE70+AE79+AE100+AE113+AE121+AE128+AE140+AE152+AE163</f>
        <v>5174.9574200000006</v>
      </c>
      <c r="AF9" s="75">
        <f>AE9/AD9*100</f>
        <v>14.483697402856949</v>
      </c>
      <c r="AG9" s="75">
        <f t="shared" ref="AG9:AH10" si="5">AG13+AG24+AG37+AG49+AG58+AG70+AG79+AG100+AG113+AG121+AG128+AG140+AG152+AG163</f>
        <v>0</v>
      </c>
      <c r="AH9" s="75">
        <f t="shared" si="5"/>
        <v>0</v>
      </c>
      <c r="AI9" s="75"/>
      <c r="AJ9" s="75">
        <f>AJ13+AJ24+AJ37+AJ49+AJ58+AJ70+AJ79+AJ100+AJ113+AJ121+AJ128+AJ140+AJ152+AJ163</f>
        <v>0</v>
      </c>
      <c r="AK9" s="75">
        <f>AK13+AK24+AK37+AK49+AK58+AK70+AK79+AK100+AK113+AK121+AK128+AK140+AK152+AK163</f>
        <v>0</v>
      </c>
      <c r="AL9" s="75"/>
      <c r="AM9" s="75">
        <f>AM13+AM24+AM37+AM49+AM58+AM70+AM79+AM100+AM113+AM121+AM128+AM140+AM152+AM163</f>
        <v>0</v>
      </c>
      <c r="AN9" s="75">
        <f>AN13+AN24+AN37+AN49+AN58+AN70+AN79+AN100+AN113+AN121+AN128+AN140+AN152+AN163</f>
        <v>0</v>
      </c>
      <c r="AO9" s="75"/>
      <c r="AP9" s="75">
        <f t="shared" ref="AP9:AQ10" si="6">AP13+AP24+AP37+AP49+AP58+AP70+AP79+AP100+AP113+AP121+AP128+AP140+AP152+AP163</f>
        <v>46097.653060000011</v>
      </c>
      <c r="AQ9" s="75">
        <f t="shared" si="6"/>
        <v>0</v>
      </c>
      <c r="AR9" s="75"/>
      <c r="AS9" s="75">
        <f>AS13+AS24+AS37+AS49+AS58+AS70+AS79+AS100+AS113+AS121+AS128+AS140+AS152+AS163</f>
        <v>45175.7</v>
      </c>
      <c r="AT9" s="75">
        <f>AT13+AT24+AT37+AT49+AT58+AT70+AT79+AT100+AT113+AT121+AT128+AT140+AT152+AT163</f>
        <v>0</v>
      </c>
      <c r="AU9" s="75"/>
      <c r="AV9" s="75">
        <f>AV13+AV24+AV37+AV49+AV58+AV70+AV79+AV100+AV113+AV121+AV128+AV140+AV152+AV163</f>
        <v>921.95305999999982</v>
      </c>
      <c r="AW9" s="75">
        <f>AW13+AW24+AW37+AW49+AW58+AW70+AW79+AW100+AW113+AW121+AW128+AW140+AW152+AW163</f>
        <v>0</v>
      </c>
      <c r="AX9" s="75"/>
      <c r="AY9" s="75">
        <f t="shared" ref="AY9:AZ10" si="7">AY13+AY24+AY37+AY49+AY58+AY70+AY79+AY100+AY113+AY121+AY128+AY140+AY152+AY163</f>
        <v>2275.7142899999999</v>
      </c>
      <c r="AZ9" s="75">
        <f t="shared" si="7"/>
        <v>2275.7142899999999</v>
      </c>
      <c r="BA9" s="75">
        <f>AZ9/AY9*100</f>
        <v>100</v>
      </c>
      <c r="BB9" s="75">
        <f>BB13+BB24+BB37+BB49+BB58+BB70+BB79+BB100+BB113+BB121+BB128+BB140+BB152+BB163</f>
        <v>2230.1999999999998</v>
      </c>
      <c r="BC9" s="75">
        <f>BC13+BC24+BC37+BC49+BC58+BC70+BC79+BC100+BC113+BC121+BC128+BC140+BC152+BC163</f>
        <v>2230.1999999999998</v>
      </c>
      <c r="BD9" s="75">
        <f>BC9/BB9*100</f>
        <v>100</v>
      </c>
      <c r="BE9" s="75">
        <f>BE13+BE24+BE37+BE49+BE58+BE70+BE79+BE100+BE113+BE121+BE128+BE140+BE152+BE163</f>
        <v>45.514290000000003</v>
      </c>
      <c r="BF9" s="75">
        <f>BF13+BF24+BF37+BF49+BF58+BF70+BF79+BF100+BF113+BF121+BF128+BF140+BF152+BF163</f>
        <v>45.514290000000003</v>
      </c>
      <c r="BG9" s="75">
        <f>BF9/BE9*100</f>
        <v>100</v>
      </c>
      <c r="BH9" s="75">
        <f t="shared" ref="BH9:BI10" si="8">BH13+BH24+BH37+BH49+BH58+BH70+BH79+BH100+BH113+BH121+BH128+BH140+BH152+BH163</f>
        <v>0</v>
      </c>
      <c r="BI9" s="75">
        <f t="shared" si="8"/>
        <v>0</v>
      </c>
      <c r="BJ9" s="75"/>
      <c r="BK9" s="75">
        <f>BK13+BK24+BK37+BK49+BK58+BK70+BK79+BK100+BK113+BK121+BK128+BK140+BK152+BK163</f>
        <v>0</v>
      </c>
      <c r="BL9" s="75">
        <f>BL13+BL24+BL37+BL49+BL58+BL70+BL79+BL100+BL113+BL121+BL128+BL140+BL152+BL163</f>
        <v>0</v>
      </c>
      <c r="BM9" s="75"/>
      <c r="BN9" s="75">
        <f>BN13+BN24+BN37+BN49+BN58+BN70+BN79+BN100+BN113+BN121+BN128+BN140+BN152+BN163</f>
        <v>0</v>
      </c>
      <c r="BO9" s="75">
        <f>BO13+BO24+BO37+BO49+BO58+BO70+BO79+BO100+BO113+BO121+BO128+BO140+BO152+BO163</f>
        <v>0</v>
      </c>
      <c r="BP9" s="75"/>
      <c r="BQ9" s="75">
        <f>BQ13+BQ24+BQ37+BQ49+BQ58+BQ70+BQ79+BQ100+BQ113+BQ121+BQ128+BQ140+BQ152+BQ163</f>
        <v>0</v>
      </c>
      <c r="BR9" s="75">
        <f>BR13+BR24+BR37+BR49+BR58+BR70+BR79+BR100+BR113+BR121+BR128+BR140+BR152+BR163</f>
        <v>0</v>
      </c>
      <c r="BS9" s="75"/>
      <c r="BT9" s="77">
        <f>BT13+BT24+BT37+BT49+BT58+BT70+BT79+BT100+BT113+BT121+BT128+BT140+BT163</f>
        <v>0</v>
      </c>
      <c r="BU9" s="75">
        <f>BU13+BU24+BU37+BU49+BU58+BU70+BU79+BU100+BU113+BU121+BU128+BU140+BU152+BU163</f>
        <v>0</v>
      </c>
      <c r="BV9" s="75"/>
      <c r="BW9" s="75">
        <f>BW13+BW24+BW37+BW49+BW58+BW70+BW79+BW100+BW113+BW121+BW128+BW140+BW152+BW163</f>
        <v>0</v>
      </c>
      <c r="BX9" s="75">
        <f>BX13+BX24+BX37+BX49+BX58+BX70+BX79+BX100+BX113+BX121+BX128+BX140+BX152+BX163</f>
        <v>0</v>
      </c>
      <c r="BY9" s="75"/>
      <c r="BZ9" s="75">
        <f>BZ13+BZ24+BZ37+BZ49+BZ58+BZ70+BZ79+BZ100+BZ113+BZ121+BZ128+BZ140+BZ152+BZ163</f>
        <v>436703.15823</v>
      </c>
      <c r="CA9" s="75">
        <f>CA13+CA24+CA37+CA49+CA58+CA70+CA79+CA100+CA113+CA121+CA128+CA140+CA152+CA163</f>
        <v>153736.51141000001</v>
      </c>
      <c r="CB9" s="75">
        <f>CA9/BZ9*100</f>
        <v>35.203892738744756</v>
      </c>
      <c r="CC9" s="75">
        <f>CC13+CC24+CC37+CC49+CC58+CC70+CC79+CC100+CC113+CC121+CC128+CC140+CC152+CC163</f>
        <v>407802.52542000002</v>
      </c>
      <c r="CD9" s="75">
        <f>CD13+CD24+CD37+CD49+CD58+CD70+CD79+CD100+CD113+CD121+CD128+CD140+CD152+CD163</f>
        <v>150661.78118999998</v>
      </c>
      <c r="CE9" s="75">
        <f>CD9/CC9*100</f>
        <v>36.944788665747438</v>
      </c>
      <c r="CF9" s="75">
        <f>CF13+CF24+CF37+CF49+CF58+CF70+CF79+CF100+CF113+CF121+CF128+CF140+CF152+CF163</f>
        <v>28900.632809999996</v>
      </c>
      <c r="CG9" s="75">
        <f>CG13+CG24+CG37+CG49+CG58+CG70+CG79+CG100+CG113+CG121+CG128+CG140+CG152+CG163</f>
        <v>3074.7302199999999</v>
      </c>
      <c r="CH9" s="75">
        <f>CG9/CF9*100</f>
        <v>10.63897195682201</v>
      </c>
      <c r="CI9" s="76">
        <f t="shared" ref="CI9:CK10" si="9">CI13+CI24+CI37+CI49+CI58+CI70+CI79+CI100+CI113+CI121+CI128+CI140+CI152+CI163</f>
        <v>0</v>
      </c>
      <c r="CJ9" s="75">
        <f t="shared" si="9"/>
        <v>0</v>
      </c>
      <c r="CK9" s="75">
        <f t="shared" si="9"/>
        <v>0</v>
      </c>
      <c r="CL9" s="75"/>
      <c r="CM9" s="75">
        <f>CM13+CM24+CM37+CM49+CM58+CM70+CM79+CM100+CM113+CM121+CM128+CM140+CM152+CM163</f>
        <v>0</v>
      </c>
      <c r="CN9" s="75">
        <f>CN13+CN24+CN37+CN49+CN58+CN70+CN79+CN100+CN113+CN121+CN128+CN140+CN152+CN163</f>
        <v>0</v>
      </c>
      <c r="CO9" s="75" t="e">
        <f>CN9/CM9*100</f>
        <v>#DIV/0!</v>
      </c>
      <c r="CP9" s="75">
        <f>CP13+CP24+CP37+CP49+CP58+CP70+CP79+CP100+CP113+CP121+CP128+CP140+CP152+CP163</f>
        <v>0</v>
      </c>
      <c r="CQ9" s="75">
        <f>CQ13+CQ24+CQ37+CQ49+CQ58+CQ70+CQ79+CQ100+CQ113+CQ121+CQ128+CQ140+CQ152+CQ163</f>
        <v>0</v>
      </c>
      <c r="CR9" s="75" t="e">
        <f>CQ9/CP9*100</f>
        <v>#DIV/0!</v>
      </c>
      <c r="CS9" s="75">
        <f t="shared" ref="CS9:CT10" si="10">CS13+CS24+CS37+CS49+CS58+CS70+CS79+CS100+CS113+CS121+CS128+CS140+CS152+CS163</f>
        <v>157912.91008999999</v>
      </c>
      <c r="CT9" s="75">
        <f t="shared" si="10"/>
        <v>37150.235220000002</v>
      </c>
      <c r="CU9" s="75">
        <f>CT9/CS9*100</f>
        <v>23.525774554358353</v>
      </c>
      <c r="CV9" s="75">
        <f>CV13+CV24+CV37+CV49+CV58+CV70+CV79+CV100+CV113+CV121+CV128+CV140+CV152+CV163</f>
        <v>154754.30000000002</v>
      </c>
      <c r="CW9" s="75">
        <f>CW13+CW24+CW37+CW49+CW58+CW70+CW79+CW100+CW113+CW121+CW128+CW140+CW152+CW163</f>
        <v>36407.123789999998</v>
      </c>
      <c r="CX9" s="75">
        <f>CW9/CV9*100</f>
        <v>23.525759083915595</v>
      </c>
      <c r="CY9" s="75">
        <f>CY13+CY24+CY37+CY49+CY58+CY70+CY79+CY100+CY113+CY121+CY128+CY140+CY152+CY163</f>
        <v>3158.6100900000001</v>
      </c>
      <c r="CZ9" s="75">
        <f>CZ13+CZ24+CZ37+CZ49+CZ58+CZ70+CZ79+CZ100+CZ113+CZ121+CZ128+CZ140+CZ152+CZ163</f>
        <v>743.11143000000015</v>
      </c>
      <c r="DA9" s="75">
        <f>CZ9/CY9*100</f>
        <v>23.526532519878074</v>
      </c>
      <c r="DB9" s="75">
        <f t="shared" ref="DB9:DC10" si="11">DB13+DB24+DB37+DB49+DB58+DB70+DB79+DB100+DB113+DB121+DB128+DB140+DB152+DB163</f>
        <v>0</v>
      </c>
      <c r="DC9" s="75">
        <f t="shared" si="11"/>
        <v>0</v>
      </c>
      <c r="DD9" s="75"/>
      <c r="DE9" s="75">
        <f>DE13+DE24+DE37+DE49+DE58+DE70+DE79+DE100+DE113+DE121+DE128+DE140+DE152+DE163</f>
        <v>0</v>
      </c>
      <c r="DF9" s="75">
        <f>DF13+DF24+DF37+DF49+DF58+DF70+DF79+DF100+DF113+DF121+DF128+DF140+DF152+DF163</f>
        <v>0</v>
      </c>
      <c r="DG9" s="75"/>
      <c r="DH9" s="75">
        <f>DH13+DH24+DH37+DH49+DH58+DH70+DH79+DH100+DH113+DH121+DH128+DH140+DH152+DH163</f>
        <v>0</v>
      </c>
      <c r="DI9" s="75">
        <f>DI13+DI24+DI37+DI49+DI58+DI70+DI79+DI100+DI113+DI121+DI128+DI140+DI152+DI163</f>
        <v>0</v>
      </c>
      <c r="DJ9" s="75"/>
      <c r="DK9" s="75">
        <f t="shared" ref="DK9:DL10" si="12">DK13+DK24+DK37+DK49+DK58+DK70+DK79+DK100+DK113+DK121+DK128+DK140+DK152+DK163</f>
        <v>163539.08163999999</v>
      </c>
      <c r="DL9" s="75">
        <f t="shared" si="12"/>
        <v>56738.097070000003</v>
      </c>
      <c r="DM9" s="75">
        <f>DL9/DK9*100</f>
        <v>34.693907108331494</v>
      </c>
      <c r="DN9" s="75">
        <f>DN13+DN24+DN37+DN49+DN58+DN70+DN79+DN100+DN113+DN121+DN128+DN140+DN152+DN163</f>
        <v>160268.29999999999</v>
      </c>
      <c r="DO9" s="75">
        <f>DO13+DO24+DO37+DO49+DO58+DO70+DO79+DO100+DO113+DO121+DO128+DO140+DO152+DO163</f>
        <v>55603.335129999999</v>
      </c>
      <c r="DP9" s="75">
        <f>DO9/DN9*100</f>
        <v>34.693907110763639</v>
      </c>
      <c r="DQ9" s="75">
        <f>DQ13+DQ24+DQ37+DQ49+DQ58+DQ70+DQ79+DQ100+DQ113+DQ121+DQ128+DQ140+DQ152+DQ163</f>
        <v>3270.7816400000002</v>
      </c>
      <c r="DR9" s="75">
        <f>DR13+DR24+DR37+DR49+DR58+DR70+DR79+DR100+DR113+DR121+DR128+DR140+DR152+DR163</f>
        <v>1134.7619399999999</v>
      </c>
      <c r="DS9" s="75">
        <f>DR9/DQ9*100</f>
        <v>34.693906989156261</v>
      </c>
      <c r="DT9" s="75">
        <f t="shared" ref="DT9:DU10" si="13">DT13+DT24+DT37+DT49+DT58+DT70+DT79+DT100+DT113+DT121+DT128+DT140+DT152+DT163</f>
        <v>56718.36735</v>
      </c>
      <c r="DU9" s="75">
        <f t="shared" si="13"/>
        <v>56718.36735</v>
      </c>
      <c r="DV9" s="75">
        <f>DU9/DT9*100</f>
        <v>100</v>
      </c>
      <c r="DW9" s="75">
        <f>DW13+DW24+DW37+DW49+DW58+DW70+DW79+DW100+DW113+DW121+DW128+DW140+DW152+DW163</f>
        <v>55584</v>
      </c>
      <c r="DX9" s="75">
        <f>DX13+DX24+DX37+DX49+DX58+DX70+DX79+DX100+DX113+DX121+DX128+DX140+DX152+DX163</f>
        <v>55584</v>
      </c>
      <c r="DY9" s="75">
        <f>DX9/DW9*100</f>
        <v>100</v>
      </c>
      <c r="DZ9" s="75">
        <f>DZ13+DZ24+DZ37+DZ49+DZ58+DZ70+DZ79+DZ100+DZ113+DZ121+DZ128+DZ140+DZ152+DZ163</f>
        <v>1134.36735</v>
      </c>
      <c r="EA9" s="75">
        <f>EA13+EA24+EA37+EA49+EA58+EA70+EA79+EA100+EA113+EA121+EA128+EA140+EA152+EA163</f>
        <v>1134.36735</v>
      </c>
      <c r="EB9" s="75">
        <f>EA9/DZ9*100</f>
        <v>100</v>
      </c>
      <c r="EC9" s="75">
        <f>EC13+EC24+EC37+EC49+EC58+EC70+EC79+EC100+EC113+EC121+EC128+EC140+EC152+EC163</f>
        <v>191947.31734000001</v>
      </c>
      <c r="ED9" s="75">
        <f>ED13+ED24+ED37+ED49+ED58+ED70+ED79+ED100+ED113+ED121+ED128+ED140+ED152+ED163</f>
        <v>688.75908000000004</v>
      </c>
      <c r="EE9" s="75">
        <f>ED9/EC9*100</f>
        <v>0.35882714566934409</v>
      </c>
      <c r="EF9" s="75">
        <f t="shared" ref="EF9:EG10" si="14">EF13+EF24+EF37+EF49+EF58+EF70+EF79+EF100+EF113+EF121+EF128+EF140+EF152+EF163</f>
        <v>231076.93200000003</v>
      </c>
      <c r="EG9" s="75">
        <f t="shared" si="14"/>
        <v>36938.521820000002</v>
      </c>
      <c r="EH9" s="75">
        <f>EG9/EF9*100</f>
        <v>15.985378332788319</v>
      </c>
      <c r="EI9" s="77">
        <f>EI13+EI24+EI37+EI49+EI58+EI70+EI79+EI100+EI113+EI121+EI128+EI140+EI163</f>
        <v>28717.510000000002</v>
      </c>
      <c r="EJ9" s="75">
        <f>EJ13+EJ24+EJ37+EJ49+EJ58+EJ70+EJ79+EJ100+EJ113+EJ121+EJ128+EJ140+EJ152+EJ163</f>
        <v>0</v>
      </c>
      <c r="EK9" s="75"/>
      <c r="EL9" s="75">
        <f>EL13+EL24+EL37+EL49+EL58+EL70+EL79+EL100+EL113+EL121+EL128+EL140+EL152+EL163</f>
        <v>202359.42199999999</v>
      </c>
      <c r="EM9" s="75">
        <f>EM13+EM24+EM37+EM49+EM58+EM70+EM79+EM100+EM113+EM121+EM128+EM140+EM152+EM163</f>
        <v>36938.521820000002</v>
      </c>
      <c r="EN9" s="75"/>
      <c r="EO9" s="75">
        <f t="shared" ref="EO9:EP10" si="15">EO13+EO24+EO37+EO49+EO58+EO70+EO79+EO100+EO113+EO121+EO128+EO140+EO152+EO163</f>
        <v>5943.6734800000004</v>
      </c>
      <c r="EP9" s="75">
        <f t="shared" si="15"/>
        <v>0</v>
      </c>
      <c r="EQ9" s="75">
        <f>EP9/EO9*100</f>
        <v>0</v>
      </c>
      <c r="ER9" s="75">
        <f>ER13+ER24+ER37+ER49+ER58+ER70+ER79+ER100+ER113+ER121+ER128+ER140+ER152+ER163</f>
        <v>5824.8</v>
      </c>
      <c r="ES9" s="75">
        <f>ES13+ES24+ES37+ES49+ES58+ES70+ES79+ES100+ES113+ES121+ES128+ES140+ES152+ES163</f>
        <v>0</v>
      </c>
      <c r="ET9" s="75">
        <f>ES9/ER9*100</f>
        <v>0</v>
      </c>
      <c r="EU9" s="75">
        <f>EU13+EU24+EU37+EU49+EU58+EU70+EU79+EU100+EU113+EU121+EU128+EU140+EU152+EU163</f>
        <v>118.87348</v>
      </c>
      <c r="EV9" s="75">
        <f>EV13+EV24+EV37+EV49+EV58+EV70+EV79+EV100+EV113+EV121+EV128+EV140+EV152+EV163</f>
        <v>0</v>
      </c>
      <c r="EW9" s="75">
        <f>EV9/EU9*100</f>
        <v>0</v>
      </c>
      <c r="EX9" s="75">
        <f t="shared" ref="EX9:EY10" si="16">EX13+EX24+EX37+EX49+EX58+EX70+EX79+EX100+EX113+EX121+EX128+EX140+EX152+EX163</f>
        <v>53455.13521</v>
      </c>
      <c r="EY9" s="75">
        <f t="shared" si="16"/>
        <v>14120.70984</v>
      </c>
      <c r="EZ9" s="75">
        <f>EY9/EX9*100</f>
        <v>26.416002474835011</v>
      </c>
      <c r="FA9" s="75">
        <f>FA13+FA24+FA37+FA49+FA58+FA70+FA79+FA100+FA113+FA121+FA128+FA140+FA152+FA163</f>
        <v>52401.217529999994</v>
      </c>
      <c r="FB9" s="75">
        <f>FB13+FB24+FB37+FB49+FB58+FB70+FB79+FB100+FB113+FB121+FB128+FB140+FB152+FB163</f>
        <v>13849.961920671885</v>
      </c>
      <c r="FC9" s="75">
        <f>FB9/FA9*100</f>
        <v>26.430610916135112</v>
      </c>
      <c r="FD9" s="75">
        <f>FD13+FD24+FD37+FD49+FD58+FD70+FD79+FD100+FD113+FD121+FD128+FD140+FD152+FD163</f>
        <v>1053.91768</v>
      </c>
      <c r="FE9" s="75">
        <f>FE13+FE24+FE37+FE49+FE58+FE70+FE79+FE100+FE113+FE121+FE128+FE140+FE152+FE163</f>
        <v>270.74791932811627</v>
      </c>
      <c r="FF9" s="75">
        <f>FE9/FD9*100</f>
        <v>25.68966480646916</v>
      </c>
      <c r="FG9" s="75">
        <f t="shared" ref="FG9:FH10" si="17">FG13+FG24+FG37+FG49+FG58+FG70+FG79+FG100+FG113+FG121+FG128+FG140+FG152+FG163</f>
        <v>48165.277000000002</v>
      </c>
      <c r="FH9" s="75">
        <f t="shared" si="17"/>
        <v>0</v>
      </c>
      <c r="FI9" s="75"/>
      <c r="FJ9" s="75">
        <f>FJ13+FJ24+FJ37+FJ49+FJ58+FJ70+FJ79+FJ100+FJ113+FJ121+FJ128+FJ140+FJ152+FJ163</f>
        <v>45085.4</v>
      </c>
      <c r="FK9" s="75">
        <f>FK13+FK24+FK37+FK49+FK58+FK70+FK79+FK100+FK113+FK121+FK128+FK140+FK152+FK163</f>
        <v>0</v>
      </c>
      <c r="FL9" s="75">
        <f>FK9/FJ9*100</f>
        <v>0</v>
      </c>
      <c r="FM9" s="75">
        <f>FM13+FM24+FM37+FM49+FM58+FM70+FM79+FM100+FM113+FM121+FM128+FM140+FM152+FM163</f>
        <v>3079.877</v>
      </c>
      <c r="FN9" s="75">
        <f>FN13+FN24+FN37+FN49+FN58+FN70+FN79+FN100+FN113+FN121+FN128+FN140+FN152+FN163</f>
        <v>0</v>
      </c>
      <c r="FO9" s="75">
        <f>FN9/FM9*100</f>
        <v>0</v>
      </c>
      <c r="FP9" s="75">
        <f t="shared" ref="FP9:FQ10" si="18">FP13+FP24+FP37+FP49+FP58+FP70+FP79+FP100+FP113+FP121+FP128+FP140+FP152+FP163</f>
        <v>30474.897960000002</v>
      </c>
      <c r="FQ9" s="75">
        <f t="shared" si="18"/>
        <v>6128.5514400000002</v>
      </c>
      <c r="FR9" s="75"/>
      <c r="FS9" s="75">
        <f>FS13+FS24+FS37+FS49+FS58+FS70+FS79+FS100+FS113+FS121+FS128+FS140+FS152+FS163</f>
        <v>29865.4</v>
      </c>
      <c r="FT9" s="75">
        <f>FT13+FT24+FT37+FT49+FT58+FT70+FT79+FT100+FT113+FT121+FT128+FT140+FT152+FT163</f>
        <v>6005.9804100000001</v>
      </c>
      <c r="FU9" s="75">
        <f>FT9/FS9*100</f>
        <v>20.110162294829468</v>
      </c>
      <c r="FV9" s="75">
        <f>FV13+FV24+FV37+FV49+FV58+FV70+FV79+FV100+FV113+FV121+FV128+FV140+FV152+FV163</f>
        <v>609.49796000000003</v>
      </c>
      <c r="FW9" s="75">
        <f>FW13+FW24+FW37+FW49+FW58+FW70+FW79+FW100+FW113+FW121+FW128+FW140+FW152+FW163</f>
        <v>122.57102999999999</v>
      </c>
      <c r="FX9" s="75">
        <f>FW9/FV9*100</f>
        <v>20.110162468796446</v>
      </c>
      <c r="FY9" s="75">
        <f t="shared" ref="FY9:FZ10" si="19">FY13+FY24+FY37+FY49+FY58+FY70+FY79+FY100+FY113+FY121+FY128+FY140+FY152+FY163</f>
        <v>183434.98563000001</v>
      </c>
      <c r="FZ9" s="75">
        <f t="shared" si="19"/>
        <v>52860.489990000002</v>
      </c>
      <c r="GA9" s="75">
        <f t="shared" ref="GA9:GA72" si="20">FZ9/FY9*100</f>
        <v>28.817016453242438</v>
      </c>
      <c r="GB9" s="75">
        <f>GB13+GB24+GB37+GB49+GB58+GB70+GB79+GB100+GB113+GB121+GB128+GB140+GB152+GB163</f>
        <v>181600.63576999999</v>
      </c>
      <c r="GC9" s="75">
        <f>GC13+GC24+GC37+GC49+GC58+GC70+GC79+GC100+GC113+GC121+GC128+GC140+GC152+GC163</f>
        <v>52335.070968058491</v>
      </c>
      <c r="GD9" s="75">
        <f>GC9/GB9*100</f>
        <v>28.818770785770631</v>
      </c>
      <c r="GE9" s="75">
        <f>GE13+GE24+GE37+GE49+GE58+GE70+GE79+GE100+GE113+GE121+GE128+GE140+GE152+GE163</f>
        <v>1834.3498600000005</v>
      </c>
      <c r="GF9" s="75">
        <f>GF13+GF24+GF37+GF49+GF58+GF70+GF79+GF100+GF113+GF121+GF128+GF140+GF152+GF163</f>
        <v>525.41902194150737</v>
      </c>
      <c r="GG9" s="75">
        <f>GF9/GE9*100</f>
        <v>28.643337533304976</v>
      </c>
      <c r="GH9" s="75">
        <f t="shared" ref="GH9:GI10" si="21">GH13+GH24+GH37+GH49+GH58+GH70+GH79+GH100+GH113+GH121+GH128+GH140+GH152+GH163</f>
        <v>0</v>
      </c>
      <c r="GI9" s="75">
        <f t="shared" si="21"/>
        <v>0</v>
      </c>
      <c r="GJ9" s="75"/>
      <c r="GK9" s="75">
        <f>GK13+GK24+GK37+GK49+GK58+GK70+GK79+GK100+GK113+GK121+GK128+GK140+GK152+GK163</f>
        <v>0</v>
      </c>
      <c r="GL9" s="75">
        <f>GL13+GL24+GL37+GL49+GL58+GL70+GL79+GL100+GL113+GL121+GL128+GL140+GL152+GL163</f>
        <v>0</v>
      </c>
      <c r="GM9" s="75"/>
      <c r="GN9" s="75">
        <f>GN13+GN24+GN37+GN49+GN58+GN70+GN79+GN100+GN113+GN121+GN128+GN140+GN152+GN163</f>
        <v>0</v>
      </c>
      <c r="GO9" s="75">
        <f>GO13+GO24+GO37+GO49+GO58+GO70+GO79+GO100+GO113+GO121+GO128+GO140+GO152+GO163</f>
        <v>0</v>
      </c>
      <c r="GP9" s="75"/>
      <c r="GQ9" s="75">
        <f t="shared" ref="GQ9:GR10" si="22">GQ13+GQ24+GQ37+GQ49+GQ58+GQ70+GQ79+GQ100+GQ113+GQ121+GQ128+GQ140+GQ152+GQ163</f>
        <v>638381.41414000012</v>
      </c>
      <c r="GR9" s="75">
        <f t="shared" si="22"/>
        <v>121541.27007999999</v>
      </c>
      <c r="GS9" s="75">
        <f>GR9/GQ9*100</f>
        <v>19.038973783993249</v>
      </c>
      <c r="GT9" s="75">
        <f>GT13+GT24+GT37+GT49+GT58+GT70+GT79+GT100+GT113+GT121+GT128+GT140+GT152+GT163</f>
        <v>631997.6</v>
      </c>
      <c r="GU9" s="75">
        <f>GU13+GU24+GU37+GU49+GU58+GU70+GU79+GU100+GU113+GU121+GU128+GU140+GU152+GU163</f>
        <v>120325.85738</v>
      </c>
      <c r="GV9" s="75">
        <f>GU9/GT9*100</f>
        <v>19.038973784077662</v>
      </c>
      <c r="GW9" s="75">
        <f>GW13+GW24+GW37+GW49+GW58+GW70+GW79+GW100+GW113+GW121+GW128+GW140+GW152+GW163</f>
        <v>6383.8141399999995</v>
      </c>
      <c r="GX9" s="75">
        <f>GX13+GX24+GX37+GX49+GX58+GX70+GX79+GX100+GX113+GX121+GX128+GX140+GX152+GX163</f>
        <v>1215.4126999999999</v>
      </c>
      <c r="GY9" s="75">
        <f>GX9/GW9*100</f>
        <v>19.038973775636894</v>
      </c>
      <c r="GZ9" s="75">
        <f t="shared" ref="GZ9:HA10" si="23">GZ13+GZ24+GZ37+GZ49+GZ58+GZ70+GZ79+GZ100+GZ113+GZ121+GZ128+GZ140+GZ152+GZ163</f>
        <v>0</v>
      </c>
      <c r="HA9" s="75">
        <f t="shared" si="23"/>
        <v>0</v>
      </c>
      <c r="HB9" s="75"/>
      <c r="HC9" s="75">
        <f>HC13+HC24+HC37+HC49+HC58+HC70+HC79+HC100+HC113+HC121+HC128+HC140+HC152+HC163</f>
        <v>0</v>
      </c>
      <c r="HD9" s="75">
        <f>HD13+HD24+HD37+HD49+HD58+HD70+HD79+HD100+HD113+HD121+HD128+HD140+HD152+HD163</f>
        <v>0</v>
      </c>
      <c r="HE9" s="75"/>
      <c r="HF9" s="75">
        <f>HF13+HF24+HF37+HF49+HF58+HF70+HF79+HF100+HF113+HF121+HF128+HF140+HF152+HF163</f>
        <v>0</v>
      </c>
      <c r="HG9" s="75">
        <f>HG13+HG24+HG37+HG49+HG58+HG70+HG79+HG100+HG113+HG121+HG128+HG140+HG152+HG163</f>
        <v>0</v>
      </c>
      <c r="HH9" s="75"/>
      <c r="HI9" s="75">
        <f t="shared" ref="HI9:HJ10" si="24">HI13+HI24+HI37+HI49+HI58+HI70+HI79+HI100+HI113+HI121+HI128+HI140+HI152+HI163</f>
        <v>11378.061229999999</v>
      </c>
      <c r="HJ9" s="75">
        <f t="shared" si="24"/>
        <v>549.88891000000001</v>
      </c>
      <c r="HK9" s="75">
        <f>HJ9/HI9*100</f>
        <v>4.832887597318722</v>
      </c>
      <c r="HL9" s="75">
        <f>HL13+HL24+HL37+HL49+HL58+HL70+HL79+HL100+HL113+HL121+HL128+HL140+HL152+HL163</f>
        <v>11150.5</v>
      </c>
      <c r="HM9" s="75">
        <f>HM13+HM24+HM37+HM49+HM58+HM70+HM79+HM100+HM113+HM121+HM128+HM140+HM152+HM163</f>
        <v>538.89112999999998</v>
      </c>
      <c r="HN9" s="75">
        <f>HM9/HL9*100</f>
        <v>4.8328875835164338</v>
      </c>
      <c r="HO9" s="75">
        <f>HO13+HO24+HO37+HO49+HO58+HO70+HO79+HO100+HO113+HO121+HO128+HO140+HO152+HO163</f>
        <v>227.56123000000002</v>
      </c>
      <c r="HP9" s="75">
        <f>HP13+HP24+HP37+HP49+HP58+HP70+HP79+HP100+HP113+HP121+HP128+HP140+HP152+HP163</f>
        <v>10.997780000000001</v>
      </c>
      <c r="HQ9" s="75">
        <f>HP9/HO9*100</f>
        <v>4.8328882736307932</v>
      </c>
      <c r="HR9" s="75">
        <f t="shared" ref="HR9:HS10" si="25">HR13+HR24+HR37+HR49+HR58+HR70+HR79+HR100+HR113+HR121+HR128+HR140+HR152+HR163</f>
        <v>7020.9183700000012</v>
      </c>
      <c r="HS9" s="75">
        <f t="shared" si="25"/>
        <v>4883.4687300000005</v>
      </c>
      <c r="HT9" s="75">
        <f t="shared" si="0"/>
        <v>69.555982175591083</v>
      </c>
      <c r="HU9" s="75">
        <f>HU13+HU24+HU37+HU49+HU58+HU70+HU79+HU100+HU113+HU121+HU128+HU140+HU152+HU163</f>
        <v>6880.5</v>
      </c>
      <c r="HV9" s="75">
        <f>HV13+HV24+HV37+HV49+HV58+HV70+HV79+HV100+HV113+HV121+HV128+HV140+HV152+HV163</f>
        <v>4785.999923579433</v>
      </c>
      <c r="HW9" s="78">
        <f t="shared" si="1"/>
        <v>69.558897225193419</v>
      </c>
      <c r="HX9" s="75">
        <f>HX13+HX24+HX37+HX49+HX58+HX70+HX79+HX100+HX113+HX121+HX128+HX140+HX152+HX163</f>
        <v>140.41836999999998</v>
      </c>
      <c r="HY9" s="75">
        <f>HY13+HY24+HY37+HY49+HY58+HY70+HY79+HY100+HY113+HY121+HY128+HY140+HY152+HY163</f>
        <v>97.468806420567347</v>
      </c>
      <c r="HZ9" s="75">
        <f>HY9/HX9*100</f>
        <v>69.413144747775775</v>
      </c>
      <c r="IA9" s="75">
        <f t="shared" ref="IA9:IB10" si="26">IA13+IA24+IA37+IA49+IA58+IA70+IA79+IA100+IA113+IA121+IA128+IA140+IA152+IA163</f>
        <v>121481.21447000001</v>
      </c>
      <c r="IB9" s="75">
        <f t="shared" si="26"/>
        <v>0</v>
      </c>
      <c r="IC9" s="75">
        <f t="shared" si="2"/>
        <v>0</v>
      </c>
      <c r="ID9" s="75">
        <f>ID13+ID24+ID37+ID49+ID58+ID70+ID79+ID100+ID113+ID121+ID128+ID140+ID152+ID163</f>
        <v>119051.59021000002</v>
      </c>
      <c r="IE9" s="75">
        <f>IE13+IE24+IE37+IE49+IE58+IE70+IE79+IE100+IE113+IE121+IE128+IE140+IE152+IE163</f>
        <v>0</v>
      </c>
      <c r="IF9" s="75">
        <f>IE9/ID9*100</f>
        <v>0</v>
      </c>
      <c r="IG9" s="75">
        <f>IG13+IG24+IG37+IG49+IG58+IG70+IG79+IG100+IG113+IG121+IG128+IG140+IG152+IG163</f>
        <v>2429.6242600000005</v>
      </c>
      <c r="IH9" s="75">
        <f>IH13+IH24+IH37+IH49+IH58+IH70+IH79+IH100+IH113+IH121+IH128+IH140+IH152+IH163</f>
        <v>0</v>
      </c>
      <c r="II9" s="75">
        <f>IH9/IG9*100</f>
        <v>0</v>
      </c>
      <c r="IJ9" s="75">
        <f t="shared" ref="IJ9:IK10" si="27">IJ13+IJ24+IJ37+IJ49+IJ58+IJ70+IJ79+IJ100+IJ113+IJ121+IJ128+IJ140+IJ152+IJ163</f>
        <v>17619.387760000001</v>
      </c>
      <c r="IK9" s="75">
        <f t="shared" si="27"/>
        <v>7143.6779499999993</v>
      </c>
      <c r="IL9" s="75">
        <f t="shared" ref="IL9:IL10" si="28">IK9/IJ9*100</f>
        <v>40.544416453662286</v>
      </c>
      <c r="IM9" s="75">
        <f>IM13+IM24+IM37+IM49+IM58+IM70+IM79+IM100+IM113+IM121+IM128+IM140+IM152+IM163</f>
        <v>17267</v>
      </c>
      <c r="IN9" s="75">
        <f>IN13+IN24+IN37+IN49+IN58+IN70+IN79+IN100+IN113+IN121+IN128+IN140+IN152+IN163</f>
        <v>7000.8043899999993</v>
      </c>
      <c r="IO9" s="75">
        <f t="shared" ref="IO9:IO10" si="29">IN9/IM9*100</f>
        <v>40.544416459141715</v>
      </c>
      <c r="IP9" s="75">
        <f>IP13+IP24+IP37+IP49+IP58+IP70+IP79+IP100+IP113+IP121+IP128+IP140+IP152+IP163</f>
        <v>352.38775999999996</v>
      </c>
      <c r="IQ9" s="75">
        <f>IQ13+IQ24+IQ37+IQ49+IQ58+IQ70+IQ79+IQ100+IQ113+IQ121+IQ128+IQ140+IQ152+IQ163</f>
        <v>142.87356</v>
      </c>
      <c r="IR9" s="75">
        <f t="shared" ref="IR9:IR10" si="30">IQ9/IP9*100</f>
        <v>40.544416185170569</v>
      </c>
      <c r="IS9" s="75">
        <f>IS13+IS24+IS37+IS49+IS58+IS70+IS79+IS100+IS113+IS121+IS128+IS140+IS152+IS163</f>
        <v>100</v>
      </c>
      <c r="IT9" s="75">
        <f>IT13+IT24+IT37+IT49+IT58+IT70+IT79+IT100+IT113+IT121+IT128+IT140+IT152+IT163</f>
        <v>0</v>
      </c>
      <c r="IU9" s="75">
        <f>IT9/IS9*100</f>
        <v>0</v>
      </c>
      <c r="IV9" s="75">
        <f>IV13+IV24+IV37+IV49+IV58+IV70+IV79+IV100+IV113+IV121+IV128+IV140+IV152+IV163</f>
        <v>0</v>
      </c>
      <c r="IW9" s="75">
        <f>IW13+IW24+IW37+IW49+IW58+IW70+IW79+IW100+IW113+IW121+IW128+IW140+IW152+IW163</f>
        <v>0</v>
      </c>
      <c r="IX9" s="75"/>
    </row>
    <row r="10" spans="1:258" s="8" customFormat="1">
      <c r="A10" s="7" t="s">
        <v>165</v>
      </c>
      <c r="B10" s="75">
        <v>364313.88027999998</v>
      </c>
      <c r="C10" s="75">
        <v>15168.575349999999</v>
      </c>
      <c r="D10" s="75">
        <v>4.1636007220866569</v>
      </c>
      <c r="E10" s="75">
        <f>E14+E25+E38+E50+E59+E71+E80+E101+E114+E122+E129+E141+E153+E164</f>
        <v>0</v>
      </c>
      <c r="F10" s="75">
        <f>F14+F25+F38+F50+F59+F71+F80+F101+F114+F122+F129+F141+F153+F164</f>
        <v>0</v>
      </c>
      <c r="G10" s="75"/>
      <c r="H10" s="75">
        <f t="shared" si="3"/>
        <v>0</v>
      </c>
      <c r="I10" s="75">
        <f t="shared" si="3"/>
        <v>0</v>
      </c>
      <c r="J10" s="75"/>
      <c r="K10" s="75">
        <f>K14+K25+K38+K50+K59+K71+K80+K101+K114+K122+K129+K141+K153+K164</f>
        <v>0</v>
      </c>
      <c r="L10" s="75">
        <f>L14+L25+L38+L50+L59+L71+L80+L101+L114+L122+L129+L141+L153+L164</f>
        <v>0</v>
      </c>
      <c r="M10" s="75"/>
      <c r="N10" s="75">
        <f>N14+N25+N38+N50+N59+N71+N80+N101+N114+N122+N129+N141+N153+N164</f>
        <v>0</v>
      </c>
      <c r="O10" s="75">
        <f>O14+O25+O38+O50+O59+O71+O80+O101+O114+O122+O129+O141+O153+O164</f>
        <v>0</v>
      </c>
      <c r="P10" s="75"/>
      <c r="Q10" s="75">
        <f>Q14+Q25+Q38+Q50+Q59+Q71+Q80+Q101+Q114+Q122+Q129+Q141+Q153+Q164</f>
        <v>0</v>
      </c>
      <c r="R10" s="75">
        <f>R14+R25+R38+R50+R59+R71+R80+R101+R114+R122+R129+R141+R153+R164</f>
        <v>0</v>
      </c>
      <c r="S10" s="75"/>
      <c r="T10" s="75">
        <f>T14+T25+T38+T50+T59+T71+T80+T101+T114+T122+T129+T141+T153+T164</f>
        <v>0</v>
      </c>
      <c r="U10" s="75">
        <f>U14+U25+U38+U50+U59+U71+U80+U101+U114+U122+U129+U141+U153+U164</f>
        <v>0</v>
      </c>
      <c r="V10" s="75"/>
      <c r="W10" s="76">
        <f t="shared" si="4"/>
        <v>0</v>
      </c>
      <c r="X10" s="75">
        <f t="shared" si="4"/>
        <v>0</v>
      </c>
      <c r="Y10" s="75">
        <f t="shared" si="4"/>
        <v>0</v>
      </c>
      <c r="Z10" s="75"/>
      <c r="AA10" s="75">
        <f>AA14+AA25+AA38+AA50+AA59+AA71+AA80+AA101+AA114+AA122+AA129+AA141+AA153+AA164</f>
        <v>0</v>
      </c>
      <c r="AB10" s="75">
        <f>AB14+AB25+AB38+AB50+AB59+AB71+AB80+AB101+AB114+AB122+AB129+AB141+AB153+AB164</f>
        <v>0</v>
      </c>
      <c r="AC10" s="75"/>
      <c r="AD10" s="75">
        <f>AD14+AD25+AD38+AD50+AD59+AD71+AD80+AD101+AD114+AD122+AD129+AD141+AD153+AD164</f>
        <v>0</v>
      </c>
      <c r="AE10" s="75">
        <f>AE14+AE25+AE38+AE50+AE59+AE71+AE80+AE101+AE114+AE122+AE129+AE141+AE153+AE164</f>
        <v>0</v>
      </c>
      <c r="AF10" s="75"/>
      <c r="AG10" s="75">
        <f t="shared" si="5"/>
        <v>0</v>
      </c>
      <c r="AH10" s="75">
        <f t="shared" si="5"/>
        <v>0</v>
      </c>
      <c r="AI10" s="75"/>
      <c r="AJ10" s="75">
        <f>AJ14+AJ25+AJ38+AJ50+AJ59+AJ71+AJ80+AJ101+AJ114+AJ122+AJ129+AJ141+AJ153+AJ164</f>
        <v>0</v>
      </c>
      <c r="AK10" s="75">
        <f>AK14+AK25+AK38+AK50+AK59+AK71+AK80+AK101+AK114+AK122+AK129+AK141+AK153+AK164</f>
        <v>0</v>
      </c>
      <c r="AL10" s="75"/>
      <c r="AM10" s="75">
        <f>AM14+AM25+AM38+AM50+AM59+AM71+AM80+AM101+AM114+AM122+AM129+AM141+AM153+AM164</f>
        <v>0</v>
      </c>
      <c r="AN10" s="75">
        <f>AN14+AN25+AN38+AN50+AN59+AN71+AN80+AN101+AN114+AN122+AN129+AN141+AN153+AN164</f>
        <v>0</v>
      </c>
      <c r="AO10" s="75"/>
      <c r="AP10" s="75">
        <f t="shared" si="6"/>
        <v>0</v>
      </c>
      <c r="AQ10" s="75">
        <f t="shared" si="6"/>
        <v>0</v>
      </c>
      <c r="AR10" s="75"/>
      <c r="AS10" s="75">
        <f>AS14+AS25+AS38+AS50+AS59+AS71+AS80+AS101+AS114+AS122+AS129+AS141+AS153+AS164</f>
        <v>0</v>
      </c>
      <c r="AT10" s="75">
        <f>AT14+AT25+AT38+AT50+AT59+AT71+AT80+AT101+AT114+AT122+AT129+AT141+AT153+AT164</f>
        <v>0</v>
      </c>
      <c r="AU10" s="75"/>
      <c r="AV10" s="75">
        <f>AV14+AV25+AV38+AV50+AV59+AV71+AV80+AV101+AV114+AV122+AV129+AV141+AV153+AV164</f>
        <v>0</v>
      </c>
      <c r="AW10" s="75">
        <f>AW14+AW25+AW38+AW50+AW59+AW71+AW80+AW101+AW114+AW122+AW129+AW141+AW153+AW164</f>
        <v>0</v>
      </c>
      <c r="AX10" s="75"/>
      <c r="AY10" s="75">
        <f t="shared" si="7"/>
        <v>5762.1428599999999</v>
      </c>
      <c r="AZ10" s="75">
        <f t="shared" si="7"/>
        <v>584.99114000000009</v>
      </c>
      <c r="BA10" s="75"/>
      <c r="BB10" s="75">
        <f>BB14+BB25+BB38+BB50+BB59+BB71+BB80+BB101+BB114+BB122+BB129+BB141+BB153+BB164</f>
        <v>5646.9000000000005</v>
      </c>
      <c r="BC10" s="75">
        <f>BC14+BC25+BC38+BC50+BC59+BC71+BC80+BC101+BC114+BC122+BC129+BC141+BC153+BC164</f>
        <v>573.29132000000004</v>
      </c>
      <c r="BD10" s="75"/>
      <c r="BE10" s="75">
        <f>BE14+BE25+BE38+BE50+BE59+BE71+BE80+BE101+BE114+BE122+BE129+BE141+BE153+BE164</f>
        <v>115.24285999999998</v>
      </c>
      <c r="BF10" s="75">
        <f>BF14+BF25+BF38+BF50+BF59+BF71+BF80+BF101+BF114+BF122+BF129+BF141+BF153+BF164</f>
        <v>11.699819999999999</v>
      </c>
      <c r="BG10" s="75"/>
      <c r="BH10" s="75">
        <f t="shared" si="8"/>
        <v>73466.188009999998</v>
      </c>
      <c r="BI10" s="75">
        <f t="shared" si="8"/>
        <v>1608.87042</v>
      </c>
      <c r="BJ10" s="75">
        <f>BI10/BH10*100</f>
        <v>2.1899467817508174</v>
      </c>
      <c r="BK10" s="75">
        <f>BK14+BK25+BK38+BK50+BK59+BK71+BK80+BK101+BK114+BK122+BK129+BK141+BK153+BK164</f>
        <v>71996.86421</v>
      </c>
      <c r="BL10" s="75">
        <f>BL14+BL25+BL38+BL50+BL59+BL71+BL80+BL101+BL114+BL122+BL129+BL141+BL153+BL164</f>
        <v>1576.69301</v>
      </c>
      <c r="BM10" s="75">
        <f>BL10/BK10*100</f>
        <v>2.1899467807391053</v>
      </c>
      <c r="BN10" s="75">
        <f>BN14+BN25+BN38+BN50+BN59+BN71+BN80+BN101+BN114+BN122+BN129+BN141+BN153+BN164</f>
        <v>1469.3237999999999</v>
      </c>
      <c r="BO10" s="75">
        <f>BO14+BO25+BO38+BO50+BO59+BO71+BO80+BO101+BO114+BO122+BO129+BO141+BO153+BO164</f>
        <v>32.177409999999995</v>
      </c>
      <c r="BP10" s="75">
        <f>BO10/BN10*100</f>
        <v>2.1899468313247223</v>
      </c>
      <c r="BQ10" s="75">
        <f>BQ14+BQ25+BQ38+BQ50+BQ59+BQ71+BQ80+BQ101+BQ114+BQ122+BQ129+BQ141+BQ153+BQ164</f>
        <v>42324.342369999998</v>
      </c>
      <c r="BR10" s="75">
        <f>BR14+BR25+BR38+BR50+BR59+BR71+BR80+BR101+BR114+BR122+BR129+BR141+BR153+BR164</f>
        <v>0</v>
      </c>
      <c r="BS10" s="75">
        <f>BR10/BQ10*100</f>
        <v>0</v>
      </c>
      <c r="BT10" s="77">
        <f>BT14+BT25+BT38+BT50+BT59+BT71+BT80+BT101+BT114+BT122+BT129+BT141+BT153+BT164</f>
        <v>39830.946969999997</v>
      </c>
      <c r="BU10" s="75">
        <f>BU14+BU25+BU38+BU50+BU59+BU71+BU80+BU101+BU114+BU122+BU129+BU141+BU153+BU164</f>
        <v>0</v>
      </c>
      <c r="BV10" s="75">
        <f>BU10/BT10*100</f>
        <v>0</v>
      </c>
      <c r="BW10" s="75">
        <f>BW14+BW25+BW38+BW50+BW59+BW71+BW80+BW101+BW114+BW122+BW129+BW141+BW153+BW164</f>
        <v>2493.3953999999999</v>
      </c>
      <c r="BX10" s="75">
        <f>BX14+BX25+BX38+BX50+BX59+BX71+BX80+BX101+BX114+BX122+BX129+BX141+BX153+BX164</f>
        <v>0</v>
      </c>
      <c r="BY10" s="75">
        <f>BX10/BW10*100</f>
        <v>0</v>
      </c>
      <c r="BZ10" s="75">
        <f>BZ14+BZ25+BZ38+BZ50+BZ59+BZ71+BZ80+BZ101+BZ114+BZ122+BZ129+BZ141+BZ153+BZ164</f>
        <v>0</v>
      </c>
      <c r="CA10" s="75">
        <f>CA14+CA25+CA38+CA50+CA59+CA71+CA80+CA101+CA114+CA122+CA129+CA141+CA153+CA164</f>
        <v>0</v>
      </c>
      <c r="CB10" s="75"/>
      <c r="CC10" s="75">
        <f>CC14+CC25+CC38+CC50+CC59+CC71+CC80+CC101+CC114+CC122+CC129+CC141+CC153+CC164</f>
        <v>0</v>
      </c>
      <c r="CD10" s="75">
        <f>CD14+CD25+CD38+CD50+CD59+CD71+CD80+CD101+CD114+CD122+CD129+CD141+CD153+CD164</f>
        <v>0</v>
      </c>
      <c r="CE10" s="75"/>
      <c r="CF10" s="75">
        <f>CF14+CF25+CF38+CF50+CF59+CF71+CF80+CF101+CF114+CF122+CF129+CF141+CF153+CF164</f>
        <v>0</v>
      </c>
      <c r="CG10" s="75">
        <f>CG14+CG25+CG38+CG50+CG59+CG71+CG80+CG101+CG114+CG122+CG129+CG141+CG153+CG164</f>
        <v>0</v>
      </c>
      <c r="CH10" s="75"/>
      <c r="CI10" s="76">
        <f t="shared" si="9"/>
        <v>1445.3242</v>
      </c>
      <c r="CJ10" s="75">
        <f t="shared" si="9"/>
        <v>1445.3242</v>
      </c>
      <c r="CK10" s="75">
        <f t="shared" si="9"/>
        <v>1331.9091999999998</v>
      </c>
      <c r="CL10" s="75">
        <f>CK10/CJ10*100</f>
        <v>92.152971630863163</v>
      </c>
      <c r="CM10" s="75">
        <f>CM14+CM25+CM38+CM50+CM59+CM71+CM80+CM101+CM114+CM122+CM129+CM141+CM153+CM164</f>
        <v>1430.8</v>
      </c>
      <c r="CN10" s="75">
        <f>CN14+CN25+CN38+CN50+CN59+CN71+CN80+CN101+CN114+CN122+CN129+CN141+CN153+CN164</f>
        <v>1318.5247199999999</v>
      </c>
      <c r="CO10" s="75"/>
      <c r="CP10" s="75">
        <f>CP14+CP25+CP38+CP50+CP59+CP71+CP80+CP101+CP114+CP122+CP129+CP141+CP153+CP164</f>
        <v>14.5242</v>
      </c>
      <c r="CQ10" s="75">
        <f>CQ14+CQ25+CQ38+CQ50+CQ59+CQ71+CQ80+CQ101+CQ114+CQ122+CQ129+CQ141+CQ153+CQ164</f>
        <v>13.38448</v>
      </c>
      <c r="CR10" s="75"/>
      <c r="CS10" s="75">
        <f t="shared" si="10"/>
        <v>0</v>
      </c>
      <c r="CT10" s="75">
        <f t="shared" si="10"/>
        <v>0</v>
      </c>
      <c r="CU10" s="75"/>
      <c r="CV10" s="75">
        <f>CV14+CV25+CV38+CV50+CV59+CV71+CV80+CV101+CV114+CV122+CV129+CV141+CV153+CV164</f>
        <v>0</v>
      </c>
      <c r="CW10" s="75">
        <f>CW14+CW25+CW38+CW50+CW59+CW71+CW80+CW101+CW114+CW122+CW129+CW141+CW153+CW164</f>
        <v>0</v>
      </c>
      <c r="CX10" s="75"/>
      <c r="CY10" s="75">
        <f>CY14+CY25+CY38+CY50+CY59+CY71+CY80+CY101+CY114+CY122+CY129+CY141+CY153+CY164</f>
        <v>0</v>
      </c>
      <c r="CZ10" s="75">
        <f>CZ14+CZ25+CZ38+CZ50+CZ59+CZ71+CZ80+CZ101+CZ114+CZ122+CZ129+CZ141+CZ153+CZ164</f>
        <v>0</v>
      </c>
      <c r="DA10" s="75"/>
      <c r="DB10" s="75">
        <f t="shared" si="11"/>
        <v>0</v>
      </c>
      <c r="DC10" s="75">
        <f t="shared" si="11"/>
        <v>0</v>
      </c>
      <c r="DD10" s="75"/>
      <c r="DE10" s="75">
        <f>DE14+DE25+DE38+DE50+DE59+DE71+DE80+DE101+DE114+DE122+DE129+DE141+DE153+DE164</f>
        <v>0</v>
      </c>
      <c r="DF10" s="75">
        <f>DF14+DF25+DF38+DF50+DF59+DF71+DF80+DF101+DF114+DF122+DF129+DF141+DF153+DF164</f>
        <v>0</v>
      </c>
      <c r="DG10" s="75"/>
      <c r="DH10" s="75">
        <f>DH14+DH25+DH38+DH50+DH59+DH71+DH80+DH101+DH114+DH122+DH129+DH141+DH153+DH164</f>
        <v>0</v>
      </c>
      <c r="DI10" s="75">
        <f>DI14+DI25+DI38+DI50+DI59+DI71+DI80+DI101+DI114+DI122+DI129+DI141+DI153+DI164</f>
        <v>0</v>
      </c>
      <c r="DJ10" s="75"/>
      <c r="DK10" s="75">
        <f t="shared" si="12"/>
        <v>0</v>
      </c>
      <c r="DL10" s="75">
        <f t="shared" si="12"/>
        <v>0</v>
      </c>
      <c r="DM10" s="75"/>
      <c r="DN10" s="75">
        <f>DN14+DN25+DN38+DN50+DN59+DN71+DN80+DN101+DN114+DN122+DN129+DN141+DN153+DN164</f>
        <v>0</v>
      </c>
      <c r="DO10" s="75">
        <f>DO14+DO25+DO38+DO50+DO59+DO71+DO80+DO101+DO114+DO122+DO129+DO141+DO153+DO164</f>
        <v>0</v>
      </c>
      <c r="DP10" s="75"/>
      <c r="DQ10" s="75">
        <f>DQ14+DQ25+DQ38+DQ50+DQ59+DQ71+DQ80+DQ101+DQ114+DQ122+DQ129+DQ141+DQ153+DQ164</f>
        <v>0</v>
      </c>
      <c r="DR10" s="75">
        <f>DR14+DR25+DR38+DR50+DR59+DR71+DR80+DR101+DR114+DR122+DR129+DR141+DR153+DR164</f>
        <v>0</v>
      </c>
      <c r="DS10" s="75"/>
      <c r="DT10" s="75">
        <f t="shared" si="13"/>
        <v>0</v>
      </c>
      <c r="DU10" s="75">
        <f t="shared" si="13"/>
        <v>0</v>
      </c>
      <c r="DV10" s="75"/>
      <c r="DW10" s="75">
        <f>DW14+DW25+DW38+DW50+DW59+DW71+DW80+DW101+DW114+DW122+DW129+DW141+DW153+DW164</f>
        <v>0</v>
      </c>
      <c r="DX10" s="75">
        <f>DX14+DX25+DX38+DX50+DX59+DX71+DX80+DX101+DX114+DX122+DX129+DX141+DX153+DX164</f>
        <v>0</v>
      </c>
      <c r="DY10" s="75"/>
      <c r="DZ10" s="75">
        <f>DZ14+DZ25+DZ38+DZ50+DZ59+DZ71+DZ80+DZ101+DZ114+DZ122+DZ129+DZ141+DZ153+DZ164</f>
        <v>0</v>
      </c>
      <c r="EA10" s="75">
        <f>EA14+EA25+EA38+EA50+EA59+EA71+EA80+EA101+EA114+EA122+EA129+EA141+EA153+EA164</f>
        <v>0</v>
      </c>
      <c r="EB10" s="75"/>
      <c r="EC10" s="75">
        <f>EC14+EC25+EC38+EC50+EC59+EC71+EC80+EC101+EC114+EC122+EC129+EC141+EC153+EC164</f>
        <v>0</v>
      </c>
      <c r="ED10" s="75">
        <f>ED14+ED25+ED38+ED50+ED59+ED71+ED80+ED101+ED114+ED122+ED129+ED141+ED153+ED164</f>
        <v>0</v>
      </c>
      <c r="EE10" s="75"/>
      <c r="EF10" s="75">
        <f t="shared" si="14"/>
        <v>96334.275000000009</v>
      </c>
      <c r="EG10" s="75">
        <f t="shared" si="14"/>
        <v>0</v>
      </c>
      <c r="EH10" s="75">
        <f>EG10/EF10*100</f>
        <v>0</v>
      </c>
      <c r="EI10" s="77">
        <f>EI14+EI25+EI38+EI50+EI59+EI71+EI80+EI101+EI114+EI122+EI129+EI141+EI153+EI164</f>
        <v>90404.914999999994</v>
      </c>
      <c r="EJ10" s="75">
        <f>EJ14+EJ25+EJ38+EJ50+EJ59+EJ71+EJ80+EJ101+EJ114+EJ122+EJ129+EJ141+EJ153+EJ164</f>
        <v>0</v>
      </c>
      <c r="EK10" s="75">
        <f>EJ10/EI10*100</f>
        <v>0</v>
      </c>
      <c r="EL10" s="75">
        <f>EL14+EL25+EL38+EL50+EL59+EL71+EL80+EL101+EL114+EL122+EL129+EL141+EL153+EL164</f>
        <v>5929.36</v>
      </c>
      <c r="EM10" s="75">
        <f>EM14+EM25+EM38+EM50+EM59+EM71+EM80+EM101+EM114+EM122+EM129+EM141+EM153+EM164</f>
        <v>0</v>
      </c>
      <c r="EN10" s="75">
        <f>EM10/EL10*100</f>
        <v>0</v>
      </c>
      <c r="EO10" s="75">
        <f t="shared" si="15"/>
        <v>0</v>
      </c>
      <c r="EP10" s="75">
        <f t="shared" si="15"/>
        <v>0</v>
      </c>
      <c r="EQ10" s="75"/>
      <c r="ER10" s="75">
        <f>ER14+ER25+ER38+ER50+ER59+ER71+ER80+ER101+ER114+ER122+ER129+ER141+ER153+ER164</f>
        <v>0</v>
      </c>
      <c r="ES10" s="75">
        <f>ES14+ES25+ES38+ES50+ES59+ES71+ES80+ES101+ES114+ES122+ES129+ES141+ES153+ES164</f>
        <v>0</v>
      </c>
      <c r="ET10" s="75"/>
      <c r="EU10" s="75">
        <f>EU14+EU25+EU38+EU50+EU59+EU71+EU80+EU101+EU114+EU122+EU129+EU141+EU153+EU164</f>
        <v>0</v>
      </c>
      <c r="EV10" s="75">
        <f>EV14+EV25+EV38+EV50+EV59+EV71+EV80+EV101+EV114+EV122+EV129+EV141+EV153+EV164</f>
        <v>0</v>
      </c>
      <c r="EW10" s="75"/>
      <c r="EX10" s="75">
        <f t="shared" si="16"/>
        <v>0</v>
      </c>
      <c r="EY10" s="75">
        <f t="shared" si="16"/>
        <v>0</v>
      </c>
      <c r="EZ10" s="75"/>
      <c r="FA10" s="75">
        <f>FA14+FA25+FA38+FA50+FA59+FA71+FA80+FA101+FA114+FA122+FA129+FA141+FA153+FA164</f>
        <v>0</v>
      </c>
      <c r="FB10" s="75">
        <f>FB14+FB25+FB38+FB50+FB59+FB71+FB80+FB101+FB114+FB122+FB129+FB141+FB153+FB164</f>
        <v>0</v>
      </c>
      <c r="FC10" s="75"/>
      <c r="FD10" s="75">
        <f>FD14+FD25+FD38+FD50+FD59+FD71+FD80+FD101+FD114+FD122+FD129+FD141+FD153+FD164</f>
        <v>0</v>
      </c>
      <c r="FE10" s="75">
        <f>FE14+FE25+FE38+FE50+FE59+FE71+FE80+FE101+FE114+FE122+FE129+FE141+FE153+FE164</f>
        <v>0</v>
      </c>
      <c r="FF10" s="75"/>
      <c r="FG10" s="75">
        <f t="shared" si="17"/>
        <v>0</v>
      </c>
      <c r="FH10" s="75">
        <f t="shared" si="17"/>
        <v>0</v>
      </c>
      <c r="FI10" s="75"/>
      <c r="FJ10" s="75">
        <f>FJ14+FJ25+FJ38+FJ50+FJ59+FJ71+FJ80+FJ101+FJ114+FJ122+FJ129+FJ141+FJ153+FJ164</f>
        <v>0</v>
      </c>
      <c r="FK10" s="75">
        <f>FK14+FK25+FK38+FK50+FK59+FK71+FK80+FK101+FK114+FK122+FK129+FK141+FK153+FK164</f>
        <v>0</v>
      </c>
      <c r="FL10" s="75"/>
      <c r="FM10" s="75">
        <f>FM14+FM25+FM38+FM50+FM59+FM71+FM80+FM101+FM114+FM122+FM129+FM141+FM153+FM164</f>
        <v>0</v>
      </c>
      <c r="FN10" s="75">
        <f>FN14+FN25+FN38+FN50+FN59+FN71+FN80+FN101+FN114+FN122+FN129+FN141+FN153+FN164</f>
        <v>0</v>
      </c>
      <c r="FO10" s="75"/>
      <c r="FP10" s="75">
        <f t="shared" si="18"/>
        <v>0</v>
      </c>
      <c r="FQ10" s="75">
        <f t="shared" si="18"/>
        <v>0</v>
      </c>
      <c r="FR10" s="75"/>
      <c r="FS10" s="75">
        <f>FS14+FS25+FS38+FS50+FS59+FS71+FS80+FS101+FS114+FS122+FS129+FS141+FS153+FS164</f>
        <v>0</v>
      </c>
      <c r="FT10" s="75">
        <f>FT14+FT25+FT38+FT50+FT59+FT71+FT80+FT101+FT114+FT122+FT129+FT141+FT153+FT164</f>
        <v>0</v>
      </c>
      <c r="FU10" s="75"/>
      <c r="FV10" s="75">
        <f>FV14+FV25+FV38+FV50+FV59+FV71+FV80+FV101+FV114+FV122+FV129+FV141+FV153+FV164</f>
        <v>0</v>
      </c>
      <c r="FW10" s="75">
        <f>FW14+FW25+FW38+FW50+FW59+FW71+FW80+FW101+FW114+FW122+FW129+FW141+FW153+FW164</f>
        <v>0</v>
      </c>
      <c r="FX10" s="75"/>
      <c r="FY10" s="75">
        <f t="shared" si="19"/>
        <v>0</v>
      </c>
      <c r="FZ10" s="75">
        <f t="shared" si="19"/>
        <v>0</v>
      </c>
      <c r="GA10" s="75"/>
      <c r="GB10" s="75">
        <f>GB14+GB25+GB38+GB50+GB59+GB71+GB80+GB101+GB114+GB122+GB129+GB141+GB153+GB164</f>
        <v>0</v>
      </c>
      <c r="GC10" s="75">
        <f>GC14+GC25+GC38+GC50+GC59+GC71+GC80+GC101+GC114+GC122+GC129+GC141+GC153+GC164</f>
        <v>0</v>
      </c>
      <c r="GD10" s="75"/>
      <c r="GE10" s="75">
        <f>GE14+GE25+GE38+GE50+GE59+GE71+GE80+GE101+GE114+GE122+GE129+GE141+GE153+GE164</f>
        <v>0</v>
      </c>
      <c r="GF10" s="75">
        <f>GF14+GF25+GF38+GF50+GF59+GF71+GF80+GF101+GF114+GF122+GF129+GF141+GF153+GF164</f>
        <v>0</v>
      </c>
      <c r="GG10" s="75"/>
      <c r="GH10" s="75">
        <f t="shared" si="21"/>
        <v>0</v>
      </c>
      <c r="GI10" s="75">
        <f t="shared" si="21"/>
        <v>0</v>
      </c>
      <c r="GJ10" s="75"/>
      <c r="GK10" s="75">
        <f>GK14+GK25+GK38+GK50+GK59+GK71+GK80+GK101+GK114+GK122+GK129+GK141+GK153+GK164</f>
        <v>0</v>
      </c>
      <c r="GL10" s="75">
        <f>GL14+GL25+GL38+GL50+GL59+GL71+GL80+GL101+GL114+GL122+GL129+GL141+GL153+GL164</f>
        <v>0</v>
      </c>
      <c r="GM10" s="75"/>
      <c r="GN10" s="75">
        <f>GN14+GN25+GN38+GN50+GN59+GN71+GN80+GN101+GN114+GN122+GN129+GN141+GN153+GN164</f>
        <v>0</v>
      </c>
      <c r="GO10" s="75">
        <f>GO14+GO25+GO38+GO50+GO59+GO71+GO80+GO101+GO114+GO122+GO129+GO141+GO153+GO164</f>
        <v>0</v>
      </c>
      <c r="GP10" s="75"/>
      <c r="GQ10" s="75">
        <f t="shared" si="22"/>
        <v>0</v>
      </c>
      <c r="GR10" s="75">
        <f t="shared" si="22"/>
        <v>0</v>
      </c>
      <c r="GS10" s="75"/>
      <c r="GT10" s="75">
        <f>GT14+GT25+GT38+GT50+GT59+GT71+GT80+GT101+GT114+GT122+GT129+GT141+GT153+GT164</f>
        <v>0</v>
      </c>
      <c r="GU10" s="75">
        <f>GU14+GU25+GU38+GU50+GU59+GU71+GU80+GU101+GU114+GU122+GU129+GU141+GU153+GU164</f>
        <v>0</v>
      </c>
      <c r="GV10" s="75"/>
      <c r="GW10" s="75">
        <f>GW14+GW25+GW38+GW50+GW59+GW71+GW80+GW101+GW114+GW122+GW129+GW141+GW153+GW164</f>
        <v>0</v>
      </c>
      <c r="GX10" s="75">
        <f>GX14+GX25+GX38+GX50+GX59+GX71+GX80+GX101+GX114+GX122+GX129+GX141+GX153+GX164</f>
        <v>0</v>
      </c>
      <c r="GY10" s="75"/>
      <c r="GZ10" s="75">
        <f t="shared" si="23"/>
        <v>133699.01</v>
      </c>
      <c r="HA10" s="75">
        <f t="shared" si="23"/>
        <v>11642.80459</v>
      </c>
      <c r="HB10" s="75"/>
      <c r="HC10" s="75">
        <f>HC14+HC25+HC38+HC50+HC59+HC71+HC80+HC101+HC114+HC122+HC129+HC141+HC153+HC164</f>
        <v>0</v>
      </c>
      <c r="HD10" s="75">
        <f>HD14+HD25+HD38+HD50+HD59+HD71+HD80+HD101+HD114+HD122+HD129+HD141+HD153+HD164</f>
        <v>0</v>
      </c>
      <c r="HE10" s="75"/>
      <c r="HF10" s="75">
        <f>HF14+HF25+HF38+HF50+HF59+HF71+HF80+HF101+HF114+HF122+HF129+HF141+HF153+HF164</f>
        <v>133699.01</v>
      </c>
      <c r="HG10" s="75">
        <f>HG14+HG25+HG38+HG50+HG59+HG71+HG80+HG101+HG114+HG122+HG129+HG141+HG153+HG164</f>
        <v>11642.80459</v>
      </c>
      <c r="HH10" s="75">
        <f t="shared" ref="HH9:HH10" si="31">HG10/HF10*100</f>
        <v>8.7082204946768105</v>
      </c>
      <c r="HI10" s="75">
        <f t="shared" si="24"/>
        <v>0</v>
      </c>
      <c r="HJ10" s="75">
        <f t="shared" si="24"/>
        <v>0</v>
      </c>
      <c r="HK10" s="75"/>
      <c r="HL10" s="75">
        <f>HL14+HL25+HL38+HL50+HL59+HL71+HL80+HL101+HL114+HL122+HL129+HL141+HL153+HL164</f>
        <v>0</v>
      </c>
      <c r="HM10" s="75">
        <f>HM14+HM25+HM38+HM50+HM59+HM71+HM80+HM101+HM114+HM122+HM129+HM141+HM153+HM164</f>
        <v>0</v>
      </c>
      <c r="HN10" s="75"/>
      <c r="HO10" s="75">
        <f>HO14+HO25+HO38+HO50+HO59+HO71+HO80+HO101+HO114+HO122+HO129+HO141+HO153+HO164</f>
        <v>0</v>
      </c>
      <c r="HP10" s="75">
        <f>HP14+HP25+HP38+HP50+HP59+HP71+HP80+HP101+HP114+HP122+HP129+HP141+HP153+HP164</f>
        <v>0</v>
      </c>
      <c r="HQ10" s="75"/>
      <c r="HR10" s="75">
        <f t="shared" si="25"/>
        <v>0</v>
      </c>
      <c r="HS10" s="75">
        <f t="shared" si="25"/>
        <v>0</v>
      </c>
      <c r="HT10" s="75"/>
      <c r="HU10" s="75">
        <f>HU14+HU25+HU38+HU50+HU59+HU71+HU80+HU101+HU114+HU122+HU129+HU141+HU153+HU164</f>
        <v>0</v>
      </c>
      <c r="HV10" s="75">
        <f>HV14+HV25+HV38+HV50+HV59+HV71+HV80+HV101+HV114+HV122+HV129+HV141+HV153+HV164</f>
        <v>0</v>
      </c>
      <c r="HW10" s="75"/>
      <c r="HX10" s="75">
        <f>HX14+HX25+HX38+HX50+HX59+HX71+HX80+HX101+HX114+HX122+HX129+HX141+HX153+HX164</f>
        <v>0</v>
      </c>
      <c r="HY10" s="75">
        <f>HY14+HY25+HY38+HY50+HY59+HY71+HY80+HY101+HY114+HY122+HY129+HY141+HY153+HY164</f>
        <v>0</v>
      </c>
      <c r="HZ10" s="75"/>
      <c r="IA10" s="75">
        <f t="shared" si="26"/>
        <v>0</v>
      </c>
      <c r="IB10" s="75">
        <f t="shared" si="26"/>
        <v>0</v>
      </c>
      <c r="IC10" s="75"/>
      <c r="ID10" s="75">
        <f>ID14+ID25+ID38+ID50+ID59+ID71+ID80+ID101+ID114+ID122+ID129+ID141+ID153+ID164</f>
        <v>0</v>
      </c>
      <c r="IE10" s="75">
        <f>IE14+IE25+IE38+IE50+IE59+IE71+IE80+IE101+IE114+IE122+IE129+IE141+IE153+IE164</f>
        <v>0</v>
      </c>
      <c r="IF10" s="75"/>
      <c r="IG10" s="75">
        <f>IG14+IG25+IG38+IG50+IG59+IG71+IG80+IG101+IG114+IG122+IG129+IG141+IG153+IG164</f>
        <v>0</v>
      </c>
      <c r="IH10" s="75">
        <f>IH14+IH25+IH38+IH50+IH59+IH71+IH80+IH101+IH114+IH122+IH129+IH141+IH153+IH164</f>
        <v>0</v>
      </c>
      <c r="II10" s="75"/>
      <c r="IJ10" s="75">
        <f t="shared" si="27"/>
        <v>0</v>
      </c>
      <c r="IK10" s="75">
        <f t="shared" si="27"/>
        <v>0</v>
      </c>
      <c r="IL10" s="75"/>
      <c r="IM10" s="75">
        <f>IM14+IM25+IM38+IM50+IM59+IM71+IM80+IM101+IM114+IM122+IM129+IM141+IM153+IM164</f>
        <v>0</v>
      </c>
      <c r="IN10" s="75">
        <f>IN14+IN25+IN38+IN50+IN59+IN71+IN80+IN101+IN114+IN122+IN129+IN141+IN153+IN164</f>
        <v>0</v>
      </c>
      <c r="IO10" s="75"/>
      <c r="IP10" s="75">
        <f>IP14+IP25+IP38+IP50+IP59+IP71+IP80+IP101+IP114+IP122+IP129+IP141+IP153+IP164</f>
        <v>0</v>
      </c>
      <c r="IQ10" s="75">
        <f>IQ14+IQ25+IQ38+IQ50+IQ59+IQ71+IQ80+IQ101+IQ114+IQ122+IQ129+IQ141+IQ153+IQ164</f>
        <v>0</v>
      </c>
      <c r="IR10" s="75"/>
      <c r="IS10" s="75">
        <f>IS14+IS25+IS38+IS50+IS59+IS71+IS80+IS101+IS114+IS122+IS129+IS141+IS153+IS164</f>
        <v>0</v>
      </c>
      <c r="IT10" s="75">
        <f>IT14+IT25+IT38+IT50+IT59+IT71+IT80+IT101+IT114+IT122+IT129+IT141+IT153+IT164</f>
        <v>0</v>
      </c>
      <c r="IU10" s="75"/>
      <c r="IV10" s="75">
        <f>IV14+IV25+IV38+IV50+IV59+IV71+IV80+IV101+IV114+IV122+IV129+IV141+IV153+IV164</f>
        <v>11282.59784</v>
      </c>
      <c r="IW10" s="75">
        <f>IW14+IW25+IW38+IW50+IW59+IW71+IW80+IW101+IW114+IW122+IW129+IW141+IW153+IW164</f>
        <v>0</v>
      </c>
      <c r="IX10" s="75"/>
    </row>
    <row r="11" spans="1:258" s="8" customFormat="1" ht="18.75" customHeight="1">
      <c r="A11" s="7"/>
      <c r="B11" s="75"/>
      <c r="C11" s="75"/>
      <c r="D11" s="75"/>
      <c r="E11" s="76"/>
      <c r="F11" s="75"/>
      <c r="G11" s="75"/>
      <c r="H11" s="75"/>
      <c r="I11" s="75"/>
      <c r="J11" s="78"/>
      <c r="K11" s="75"/>
      <c r="L11" s="75"/>
      <c r="M11" s="78"/>
      <c r="N11" s="75"/>
      <c r="O11" s="75"/>
      <c r="P11" s="78"/>
      <c r="Q11" s="76"/>
      <c r="R11" s="75"/>
      <c r="S11" s="78"/>
      <c r="T11" s="76"/>
      <c r="U11" s="75"/>
      <c r="V11" s="78"/>
      <c r="W11" s="76"/>
      <c r="X11" s="75"/>
      <c r="Y11" s="75"/>
      <c r="Z11" s="78"/>
      <c r="AA11" s="75"/>
      <c r="AB11" s="75"/>
      <c r="AC11" s="78"/>
      <c r="AD11" s="75"/>
      <c r="AE11" s="75"/>
      <c r="AF11" s="78"/>
      <c r="AG11" s="75"/>
      <c r="AH11" s="75"/>
      <c r="AI11" s="78"/>
      <c r="AJ11" s="75"/>
      <c r="AK11" s="75"/>
      <c r="AL11" s="78"/>
      <c r="AM11" s="75"/>
      <c r="AN11" s="75"/>
      <c r="AO11" s="78"/>
      <c r="AP11" s="75"/>
      <c r="AQ11" s="75"/>
      <c r="AR11" s="78"/>
      <c r="AS11" s="75"/>
      <c r="AT11" s="75"/>
      <c r="AU11" s="78"/>
      <c r="AV11" s="75"/>
      <c r="AW11" s="75"/>
      <c r="AX11" s="78"/>
      <c r="AY11" s="75"/>
      <c r="AZ11" s="75"/>
      <c r="BA11" s="78"/>
      <c r="BB11" s="75"/>
      <c r="BC11" s="75"/>
      <c r="BD11" s="78"/>
      <c r="BE11" s="75"/>
      <c r="BF11" s="75"/>
      <c r="BG11" s="78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7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6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6"/>
      <c r="ED11" s="75"/>
      <c r="EE11" s="78"/>
      <c r="EF11" s="76"/>
      <c r="EG11" s="75"/>
      <c r="EH11" s="75"/>
      <c r="EI11" s="77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8"/>
      <c r="IM11" s="75"/>
      <c r="IN11" s="75"/>
      <c r="IO11" s="78"/>
      <c r="IP11" s="75"/>
      <c r="IQ11" s="75"/>
      <c r="IR11" s="78"/>
      <c r="IS11" s="76"/>
      <c r="IT11" s="75"/>
      <c r="IU11" s="78"/>
      <c r="IV11" s="76"/>
      <c r="IW11" s="75"/>
      <c r="IX11" s="78"/>
    </row>
    <row r="12" spans="1:258" s="8" customFormat="1">
      <c r="A12" s="7" t="s">
        <v>144</v>
      </c>
      <c r="B12" s="75">
        <v>98919.959069999997</v>
      </c>
      <c r="C12" s="75">
        <v>30861.552370000001</v>
      </c>
      <c r="D12" s="75">
        <v>31.198509037150984</v>
      </c>
      <c r="E12" s="75">
        <f>E13+E14</f>
        <v>7456.6</v>
      </c>
      <c r="F12" s="75">
        <f>F13+F14</f>
        <v>2188.3000000000002</v>
      </c>
      <c r="G12" s="75">
        <f>F12/E12*100</f>
        <v>29.347155540058473</v>
      </c>
      <c r="H12" s="75">
        <f>H13+H14</f>
        <v>769.26135999999997</v>
      </c>
      <c r="I12" s="75">
        <f>I13+I14</f>
        <v>769.26135999999997</v>
      </c>
      <c r="J12" s="75">
        <f>I12/H12*100</f>
        <v>100</v>
      </c>
      <c r="K12" s="75">
        <f>K13+K14</f>
        <v>761.56875000000002</v>
      </c>
      <c r="L12" s="75">
        <f>L13+L14</f>
        <v>761.56875000000002</v>
      </c>
      <c r="M12" s="75">
        <f>L12/K12*100</f>
        <v>100</v>
      </c>
      <c r="N12" s="75">
        <f>N13+N14</f>
        <v>7.6926100000000002</v>
      </c>
      <c r="O12" s="75">
        <f>O13+O14</f>
        <v>7.6926100000000002</v>
      </c>
      <c r="P12" s="75">
        <f>O12/N12*100</f>
        <v>100</v>
      </c>
      <c r="Q12" s="75">
        <f>Q13+Q14</f>
        <v>766.2</v>
      </c>
      <c r="R12" s="75">
        <f>R13+R14</f>
        <v>0</v>
      </c>
      <c r="S12" s="75">
        <f>R12/Q12*100</f>
        <v>0</v>
      </c>
      <c r="T12" s="75">
        <f>T13+T14</f>
        <v>0</v>
      </c>
      <c r="U12" s="75">
        <f>U13+U14</f>
        <v>0</v>
      </c>
      <c r="V12" s="75"/>
      <c r="W12" s="76">
        <f>W13+W14</f>
        <v>1783.0574999999999</v>
      </c>
      <c r="X12" s="75">
        <f>X13+X14</f>
        <v>1783.0574999999999</v>
      </c>
      <c r="Y12" s="75">
        <f>Y13+Y14</f>
        <v>0</v>
      </c>
      <c r="Z12" s="75">
        <f>Y12/X12*100</f>
        <v>0</v>
      </c>
      <c r="AA12" s="75">
        <f>AA13+AA14</f>
        <v>1124.66597</v>
      </c>
      <c r="AB12" s="75">
        <f>AB13+AB14</f>
        <v>0</v>
      </c>
      <c r="AC12" s="75">
        <f>AB12/AA12*100</f>
        <v>0</v>
      </c>
      <c r="AD12" s="75">
        <f>AD13+AD14</f>
        <v>658.39152999999999</v>
      </c>
      <c r="AE12" s="75">
        <f>AE13+AE14</f>
        <v>0</v>
      </c>
      <c r="AF12" s="75">
        <f>AE12/AD12*100</f>
        <v>0</v>
      </c>
      <c r="AG12" s="75">
        <f>AG13+AG14</f>
        <v>0</v>
      </c>
      <c r="AH12" s="75">
        <f>AH13+AH14</f>
        <v>0</v>
      </c>
      <c r="AI12" s="75"/>
      <c r="AJ12" s="75">
        <f>AJ13+AJ14</f>
        <v>0</v>
      </c>
      <c r="AK12" s="75">
        <f>AK13+AK14</f>
        <v>0</v>
      </c>
      <c r="AL12" s="75"/>
      <c r="AM12" s="75">
        <f>AM13+AM14</f>
        <v>0</v>
      </c>
      <c r="AN12" s="75">
        <f>AN13+AN14</f>
        <v>0</v>
      </c>
      <c r="AO12" s="75"/>
      <c r="AP12" s="75">
        <f>AP13+AP14</f>
        <v>2195.1263399999998</v>
      </c>
      <c r="AQ12" s="75">
        <f>AQ13+AQ14</f>
        <v>0</v>
      </c>
      <c r="AR12" s="75"/>
      <c r="AS12" s="75">
        <f>AS13+AS14</f>
        <v>2151.22381</v>
      </c>
      <c r="AT12" s="75">
        <f>AT13+AT14</f>
        <v>0</v>
      </c>
      <c r="AU12" s="75">
        <f>AT12/AS12*100</f>
        <v>0</v>
      </c>
      <c r="AV12" s="75">
        <f>AV13+AV14</f>
        <v>43.902529999999999</v>
      </c>
      <c r="AW12" s="75">
        <f>AW13+AW14</f>
        <v>0</v>
      </c>
      <c r="AX12" s="75">
        <f>AW12/AV12*100</f>
        <v>0</v>
      </c>
      <c r="AY12" s="75">
        <f>AY13+AY14</f>
        <v>0</v>
      </c>
      <c r="AZ12" s="75">
        <f>AZ13+AZ14</f>
        <v>0</v>
      </c>
      <c r="BA12" s="75"/>
      <c r="BB12" s="75">
        <f>BB13+BB14</f>
        <v>0</v>
      </c>
      <c r="BC12" s="75">
        <f>BC13+BC14</f>
        <v>0</v>
      </c>
      <c r="BD12" s="75"/>
      <c r="BE12" s="75">
        <f>BE13+BE14</f>
        <v>0</v>
      </c>
      <c r="BF12" s="75">
        <f>BF13+BF14</f>
        <v>0</v>
      </c>
      <c r="BG12" s="75"/>
      <c r="BH12" s="75">
        <f>BH13+BH14</f>
        <v>2961.2091100000002</v>
      </c>
      <c r="BI12" s="75">
        <f>BI13+BI14</f>
        <v>0</v>
      </c>
      <c r="BJ12" s="75">
        <f>BI12/BH12*100</f>
        <v>0</v>
      </c>
      <c r="BK12" s="75">
        <f>BK13+BK14</f>
        <v>2901.9849299999996</v>
      </c>
      <c r="BL12" s="75">
        <f>BL13+BL14</f>
        <v>0</v>
      </c>
      <c r="BM12" s="75">
        <f>BL12/BK12*100</f>
        <v>0</v>
      </c>
      <c r="BN12" s="75">
        <f>BN13+BN14</f>
        <v>59.224180000000004</v>
      </c>
      <c r="BO12" s="75">
        <f>BO13+BO14</f>
        <v>0</v>
      </c>
      <c r="BP12" s="75">
        <f>BO12/BN12*100</f>
        <v>0</v>
      </c>
      <c r="BQ12" s="75">
        <f>BQ13+BQ14</f>
        <v>3288.7979999999998</v>
      </c>
      <c r="BR12" s="75">
        <f>BR13+BR14</f>
        <v>0</v>
      </c>
      <c r="BS12" s="75">
        <f>BR12/BQ12*100</f>
        <v>0</v>
      </c>
      <c r="BT12" s="77">
        <f>BT13+BT14</f>
        <v>3288.7979999999998</v>
      </c>
      <c r="BU12" s="75">
        <f>BU13+BU14</f>
        <v>0</v>
      </c>
      <c r="BV12" s="75">
        <f>BU12/BT12*100</f>
        <v>0</v>
      </c>
      <c r="BW12" s="75">
        <f>BW13+BW14</f>
        <v>0</v>
      </c>
      <c r="BX12" s="75">
        <f>BX13+BX14</f>
        <v>0</v>
      </c>
      <c r="BY12" s="75"/>
      <c r="BZ12" s="75">
        <f>BZ13+BZ14</f>
        <v>46554.660080000001</v>
      </c>
      <c r="CA12" s="75">
        <f>CA13+CA14</f>
        <v>23951.829310000001</v>
      </c>
      <c r="CB12" s="75">
        <f>CA12/BZ12*100</f>
        <v>51.448832982221184</v>
      </c>
      <c r="CC12" s="75">
        <f>CC13+CC14</f>
        <v>45623.566490000005</v>
      </c>
      <c r="CD12" s="75">
        <f>CD13+CD14</f>
        <v>23472.792720000001</v>
      </c>
      <c r="CE12" s="75">
        <f>CD12/CC12*100</f>
        <v>51.448833411883484</v>
      </c>
      <c r="CF12" s="75">
        <f>CF13+CF14</f>
        <v>931.09358999999995</v>
      </c>
      <c r="CG12" s="75">
        <f>CG13+CG14</f>
        <v>479.03658999999999</v>
      </c>
      <c r="CH12" s="75">
        <f>CG12/CF12*100</f>
        <v>51.448811928777218</v>
      </c>
      <c r="CI12" s="76">
        <f>CI13+CI14</f>
        <v>0</v>
      </c>
      <c r="CJ12" s="75">
        <f>CJ13+CJ14</f>
        <v>0</v>
      </c>
      <c r="CK12" s="75">
        <f>CK13+CK14</f>
        <v>0</v>
      </c>
      <c r="CL12" s="75"/>
      <c r="CM12" s="75">
        <f>CM13+CM14</f>
        <v>0</v>
      </c>
      <c r="CN12" s="75">
        <f>CN13+CN14</f>
        <v>0</v>
      </c>
      <c r="CO12" s="75"/>
      <c r="CP12" s="75">
        <f>CP13+CP14</f>
        <v>0</v>
      </c>
      <c r="CQ12" s="75">
        <f>CQ13+CQ14</f>
        <v>0</v>
      </c>
      <c r="CR12" s="75"/>
      <c r="CS12" s="75">
        <f>CS13+CS14</f>
        <v>0</v>
      </c>
      <c r="CT12" s="75">
        <f>CT13+CT14</f>
        <v>0</v>
      </c>
      <c r="CU12" s="75" t="e">
        <f>CT12/CS12*100</f>
        <v>#DIV/0!</v>
      </c>
      <c r="CV12" s="75">
        <f>CV13+CV14</f>
        <v>0</v>
      </c>
      <c r="CW12" s="75">
        <f>CW13+CW14</f>
        <v>0</v>
      </c>
      <c r="CX12" s="75"/>
      <c r="CY12" s="75">
        <f>CY13+CY14</f>
        <v>0</v>
      </c>
      <c r="CZ12" s="75">
        <f>CZ13+CZ14</f>
        <v>0</v>
      </c>
      <c r="DA12" s="75"/>
      <c r="DB12" s="75">
        <f>DB13+DB14</f>
        <v>0</v>
      </c>
      <c r="DC12" s="75">
        <f>DC13+DC14</f>
        <v>0</v>
      </c>
      <c r="DD12" s="75"/>
      <c r="DE12" s="75">
        <f>DE13+DE14</f>
        <v>0</v>
      </c>
      <c r="DF12" s="75">
        <f>DF13+DF14</f>
        <v>0</v>
      </c>
      <c r="DG12" s="75"/>
      <c r="DH12" s="75">
        <f>DH13+DH14</f>
        <v>0</v>
      </c>
      <c r="DI12" s="75">
        <f>DI13+DI14</f>
        <v>0</v>
      </c>
      <c r="DJ12" s="75"/>
      <c r="DK12" s="75">
        <f>DK13+DK14</f>
        <v>0</v>
      </c>
      <c r="DL12" s="75">
        <f>DL13+DL14</f>
        <v>0</v>
      </c>
      <c r="DM12" s="75"/>
      <c r="DN12" s="75">
        <f>DN13+DN14</f>
        <v>0</v>
      </c>
      <c r="DO12" s="75">
        <f>DO13+DO14</f>
        <v>0</v>
      </c>
      <c r="DP12" s="75"/>
      <c r="DQ12" s="75">
        <f>DQ13+DQ14</f>
        <v>0</v>
      </c>
      <c r="DR12" s="75">
        <f>DR13+DR14</f>
        <v>0</v>
      </c>
      <c r="DS12" s="75"/>
      <c r="DT12" s="75">
        <f>DT13+DT14</f>
        <v>0</v>
      </c>
      <c r="DU12" s="75">
        <f>DU13+DU14</f>
        <v>0</v>
      </c>
      <c r="DV12" s="75"/>
      <c r="DW12" s="75">
        <f>DW13+DW14</f>
        <v>0</v>
      </c>
      <c r="DX12" s="75">
        <f>DX13+DX14</f>
        <v>0</v>
      </c>
      <c r="DY12" s="75"/>
      <c r="DZ12" s="75">
        <f>DZ13+DZ14</f>
        <v>0</v>
      </c>
      <c r="EA12" s="75">
        <f>EA13+EA14</f>
        <v>0</v>
      </c>
      <c r="EB12" s="75"/>
      <c r="EC12" s="75">
        <f>EC13+EC14</f>
        <v>0</v>
      </c>
      <c r="ED12" s="75">
        <f>ED13+ED14</f>
        <v>0</v>
      </c>
      <c r="EE12" s="75"/>
      <c r="EF12" s="75">
        <f>EF13+EF14</f>
        <v>5823.3519999999999</v>
      </c>
      <c r="EG12" s="75">
        <f>EG13+EG14</f>
        <v>0</v>
      </c>
      <c r="EH12" s="75">
        <f>EG12/EF12*100</f>
        <v>0</v>
      </c>
      <c r="EI12" s="77">
        <f>EI13+EI14</f>
        <v>5823.3519999999999</v>
      </c>
      <c r="EJ12" s="75">
        <f>EJ13+EJ14</f>
        <v>0</v>
      </c>
      <c r="EK12" s="75">
        <f>EJ12/EI12*100</f>
        <v>0</v>
      </c>
      <c r="EL12" s="75">
        <f>EL13+EL14</f>
        <v>0</v>
      </c>
      <c r="EM12" s="75">
        <f>EM13+EM14</f>
        <v>0</v>
      </c>
      <c r="EN12" s="75"/>
      <c r="EO12" s="75">
        <f>EO13+EO14</f>
        <v>2971.8367400000002</v>
      </c>
      <c r="EP12" s="75">
        <f>EP13+EP14</f>
        <v>0</v>
      </c>
      <c r="EQ12" s="75"/>
      <c r="ER12" s="75">
        <f>ER13+ER14</f>
        <v>2912.4</v>
      </c>
      <c r="ES12" s="75">
        <f>ES13+ES14</f>
        <v>0</v>
      </c>
      <c r="ET12" s="75">
        <f>ES12/ER12*100</f>
        <v>0</v>
      </c>
      <c r="EU12" s="75">
        <f>EU13+EU14</f>
        <v>59.43674</v>
      </c>
      <c r="EV12" s="75">
        <f>EV13+EV14</f>
        <v>0</v>
      </c>
      <c r="EW12" s="75">
        <f>EV12/EU12*100</f>
        <v>0</v>
      </c>
      <c r="EX12" s="75">
        <f>EX13+EX14</f>
        <v>204.16823000000002</v>
      </c>
      <c r="EY12" s="75">
        <f>EY13+EY14</f>
        <v>102.04080999999999</v>
      </c>
      <c r="EZ12" s="75">
        <f>EY12/EX12*100</f>
        <v>49.978789550166539</v>
      </c>
      <c r="FA12" s="75">
        <f>FA13+FA14</f>
        <v>201.10615000000001</v>
      </c>
      <c r="FB12" s="75">
        <f>FB13+FB14</f>
        <v>100</v>
      </c>
      <c r="FC12" s="75">
        <f>FB12/FA12*100</f>
        <v>49.724983547246069</v>
      </c>
      <c r="FD12" s="75">
        <f>FD13+FD14</f>
        <v>3.0620799999999999</v>
      </c>
      <c r="FE12" s="75">
        <f>FE13+FE14</f>
        <v>2.04081</v>
      </c>
      <c r="FF12" s="75">
        <f>FE12/FD12*100</f>
        <v>66.647834151948999</v>
      </c>
      <c r="FG12" s="75">
        <f>FG13+FG14</f>
        <v>0</v>
      </c>
      <c r="FH12" s="75">
        <f>FH13+FH14</f>
        <v>0</v>
      </c>
      <c r="FI12" s="75"/>
      <c r="FJ12" s="75">
        <f>FJ13+FJ14</f>
        <v>0</v>
      </c>
      <c r="FK12" s="75">
        <f>FK13+FK14</f>
        <v>0</v>
      </c>
      <c r="FL12" s="75"/>
      <c r="FM12" s="75">
        <f>FM13+FM14</f>
        <v>0</v>
      </c>
      <c r="FN12" s="75">
        <f>FN13+FN14</f>
        <v>0</v>
      </c>
      <c r="FO12" s="75"/>
      <c r="FP12" s="75">
        <f>FP13+FP14</f>
        <v>0</v>
      </c>
      <c r="FQ12" s="75">
        <f>FQ13+FQ14</f>
        <v>0</v>
      </c>
      <c r="FR12" s="75"/>
      <c r="FS12" s="75">
        <f>FS13+FS14</f>
        <v>0</v>
      </c>
      <c r="FT12" s="75">
        <f>FT13+FT14</f>
        <v>0</v>
      </c>
      <c r="FU12" s="75"/>
      <c r="FV12" s="75">
        <f>FV13+FV14</f>
        <v>0</v>
      </c>
      <c r="FW12" s="75">
        <f>FW13+FW14</f>
        <v>0</v>
      </c>
      <c r="FX12" s="75"/>
      <c r="FY12" s="75">
        <f>FY13+FY14</f>
        <v>11836.73338</v>
      </c>
      <c r="FZ12" s="75">
        <f>FZ13+FZ14</f>
        <v>3435.83518</v>
      </c>
      <c r="GA12" s="75">
        <f t="shared" si="20"/>
        <v>29.026886639225797</v>
      </c>
      <c r="GB12" s="75">
        <f>GB13+GB14</f>
        <v>11718.366050000001</v>
      </c>
      <c r="GC12" s="75">
        <f>GC13+GC14</f>
        <v>3401.4802500000001</v>
      </c>
      <c r="GD12" s="75">
        <f>GC12/GB12*100</f>
        <v>29.026915830129745</v>
      </c>
      <c r="GE12" s="75">
        <f>GE13+GE14</f>
        <v>118.36733</v>
      </c>
      <c r="GF12" s="75">
        <f>GF13+GF14</f>
        <v>34.354930000000003</v>
      </c>
      <c r="GG12" s="75">
        <f>GF12/GE12*100</f>
        <v>29.023996739640918</v>
      </c>
      <c r="GH12" s="75">
        <f>GH13+GH14</f>
        <v>0</v>
      </c>
      <c r="GI12" s="75">
        <f>GI13+GI14</f>
        <v>0</v>
      </c>
      <c r="GJ12" s="75"/>
      <c r="GK12" s="75">
        <f>GK13+GK14</f>
        <v>0</v>
      </c>
      <c r="GL12" s="75">
        <f>GL13+GL14</f>
        <v>0</v>
      </c>
      <c r="GM12" s="75"/>
      <c r="GN12" s="75">
        <f>GN13+GN14</f>
        <v>0</v>
      </c>
      <c r="GO12" s="75">
        <f>GO13+GO14</f>
        <v>0</v>
      </c>
      <c r="GP12" s="75"/>
      <c r="GQ12" s="75">
        <f>GQ13+GQ14</f>
        <v>0</v>
      </c>
      <c r="GR12" s="75">
        <f>GR13+GR14</f>
        <v>0</v>
      </c>
      <c r="GS12" s="75"/>
      <c r="GT12" s="75">
        <f>GT13+GT14</f>
        <v>0</v>
      </c>
      <c r="GU12" s="75">
        <f>GU13+GU14</f>
        <v>0</v>
      </c>
      <c r="GV12" s="75"/>
      <c r="GW12" s="75">
        <f>GW13+GW14</f>
        <v>0</v>
      </c>
      <c r="GX12" s="75">
        <f>GX13+GX14</f>
        <v>0</v>
      </c>
      <c r="GY12" s="75"/>
      <c r="GZ12" s="75">
        <f>GZ13+GZ14</f>
        <v>0</v>
      </c>
      <c r="HA12" s="75">
        <f>HA13+HA14</f>
        <v>0</v>
      </c>
      <c r="HB12" s="75"/>
      <c r="HC12" s="75">
        <f>HC13+HC14</f>
        <v>0</v>
      </c>
      <c r="HD12" s="75">
        <f>HD13+HD14</f>
        <v>0</v>
      </c>
      <c r="HE12" s="75"/>
      <c r="HF12" s="75">
        <f>HF13+HF14</f>
        <v>0</v>
      </c>
      <c r="HG12" s="75">
        <f>HG13+HG14</f>
        <v>0</v>
      </c>
      <c r="HH12" s="75"/>
      <c r="HI12" s="75">
        <f>HI13+HI14</f>
        <v>2044.4897999999998</v>
      </c>
      <c r="HJ12" s="75">
        <f>HJ13+HJ14</f>
        <v>0</v>
      </c>
      <c r="HK12" s="75">
        <f t="shared" ref="HK12:HK13" si="32">HJ12/HI12*100</f>
        <v>0</v>
      </c>
      <c r="HL12" s="75">
        <f>HL13+HL14</f>
        <v>2003.6</v>
      </c>
      <c r="HM12" s="75">
        <f>HM13+HM14</f>
        <v>0</v>
      </c>
      <c r="HN12" s="75">
        <f t="shared" ref="HN12:HN13" si="33">HM12/HL12*100</f>
        <v>0</v>
      </c>
      <c r="HO12" s="75">
        <f>HO13+HO14</f>
        <v>40.889800000000001</v>
      </c>
      <c r="HP12" s="75">
        <f>HP13+HP14</f>
        <v>0</v>
      </c>
      <c r="HQ12" s="75">
        <f t="shared" ref="HQ12:HQ13" si="34">HP12/HO12*100</f>
        <v>0</v>
      </c>
      <c r="HR12" s="75">
        <f>HR13+HR14</f>
        <v>414.28570999999999</v>
      </c>
      <c r="HS12" s="75">
        <f>HS13+HS14</f>
        <v>414.28570999999999</v>
      </c>
      <c r="HT12" s="75">
        <f t="shared" ref="HT12:HT13" si="35">HS12/HR12*100</f>
        <v>100</v>
      </c>
      <c r="HU12" s="75">
        <f>HU13+HU14</f>
        <v>406</v>
      </c>
      <c r="HV12" s="75">
        <f>HV13+HV14</f>
        <v>406</v>
      </c>
      <c r="HW12" s="75">
        <f t="shared" ref="HW12:HW13" si="36">HV12/HU12*100</f>
        <v>100</v>
      </c>
      <c r="HX12" s="75">
        <f>HX13+HX14</f>
        <v>8.2857099999999999</v>
      </c>
      <c r="HY12" s="75">
        <f>HY13+HY14</f>
        <v>8.2857099999999999</v>
      </c>
      <c r="HZ12" s="75">
        <f t="shared" ref="HZ12:HZ13" si="37">HY12/HX12*100</f>
        <v>100</v>
      </c>
      <c r="IA12" s="75">
        <f>IA13+IA14</f>
        <v>9590.6221999999998</v>
      </c>
      <c r="IB12" s="75">
        <f>IB13+IB14</f>
        <v>0</v>
      </c>
      <c r="IC12" s="75">
        <f t="shared" ref="IC12:IC13" si="38">IB12/IA12*100</f>
        <v>0</v>
      </c>
      <c r="ID12" s="75">
        <f>ID13+ID14</f>
        <v>9398.8097600000001</v>
      </c>
      <c r="IE12" s="75">
        <f>IE13+IE14</f>
        <v>0</v>
      </c>
      <c r="IF12" s="75">
        <f t="shared" ref="IF12:IF13" si="39">IE12/ID12*100</f>
        <v>0</v>
      </c>
      <c r="IG12" s="75">
        <f>IG13+IG14</f>
        <v>191.81244000000001</v>
      </c>
      <c r="IH12" s="75">
        <f>IH13+IH14</f>
        <v>0</v>
      </c>
      <c r="II12" s="75">
        <f t="shared" ref="II12:II13" si="40">IH12/IG12*100</f>
        <v>0</v>
      </c>
      <c r="IJ12" s="75">
        <f>IJ13+IJ14</f>
        <v>0</v>
      </c>
      <c r="IK12" s="75">
        <f>IK13+IK14</f>
        <v>0</v>
      </c>
      <c r="IL12" s="75"/>
      <c r="IM12" s="75">
        <f>IM13+IM14</f>
        <v>0</v>
      </c>
      <c r="IN12" s="75">
        <f>IN13+IN14</f>
        <v>0</v>
      </c>
      <c r="IO12" s="75"/>
      <c r="IP12" s="75">
        <f>IP13+IP14</f>
        <v>0</v>
      </c>
      <c r="IQ12" s="75">
        <f>IQ13+IQ14</f>
        <v>0</v>
      </c>
      <c r="IR12" s="75"/>
      <c r="IS12" s="75">
        <f>IS13+IS14</f>
        <v>0</v>
      </c>
      <c r="IT12" s="75">
        <f>IT13+IT14</f>
        <v>0</v>
      </c>
      <c r="IU12" s="75"/>
      <c r="IV12" s="75">
        <f>IV13+IV14</f>
        <v>259.55862000000002</v>
      </c>
      <c r="IW12" s="75">
        <f>IW13+IW14</f>
        <v>0</v>
      </c>
      <c r="IX12" s="75"/>
    </row>
    <row r="13" spans="1:258" ht="18" customHeight="1">
      <c r="A13" s="3" t="s">
        <v>130</v>
      </c>
      <c r="B13" s="78">
        <v>87138.290339999992</v>
      </c>
      <c r="C13" s="78">
        <v>30861.552370000001</v>
      </c>
      <c r="D13" s="78">
        <v>35.416752210289012</v>
      </c>
      <c r="E13" s="49">
        <v>7456.6</v>
      </c>
      <c r="F13" s="78">
        <v>2188.3000000000002</v>
      </c>
      <c r="G13" s="78">
        <f>F13/E13*100</f>
        <v>29.347155540058473</v>
      </c>
      <c r="H13" s="78">
        <f>K13+N13</f>
        <v>769.26135999999997</v>
      </c>
      <c r="I13" s="78">
        <v>769.26135999999997</v>
      </c>
      <c r="J13" s="78">
        <f>I13/H13*100</f>
        <v>100</v>
      </c>
      <c r="K13" s="78">
        <v>761.56875000000002</v>
      </c>
      <c r="L13" s="78">
        <v>761.56875000000002</v>
      </c>
      <c r="M13" s="78">
        <f>L13/K13*100</f>
        <v>100</v>
      </c>
      <c r="N13" s="78">
        <v>7.6926100000000002</v>
      </c>
      <c r="O13" s="78">
        <v>7.6926100000000002</v>
      </c>
      <c r="P13" s="78">
        <f>O13/N13*100</f>
        <v>100</v>
      </c>
      <c r="Q13" s="78">
        <v>766.2</v>
      </c>
      <c r="R13" s="78"/>
      <c r="S13" s="78">
        <f>R13/Q13*100</f>
        <v>0</v>
      </c>
      <c r="T13" s="78"/>
      <c r="U13" s="78"/>
      <c r="V13" s="78"/>
      <c r="W13" s="79">
        <v>1783.0574999999999</v>
      </c>
      <c r="X13" s="78">
        <f>AA13+AD13</f>
        <v>1783.0574999999999</v>
      </c>
      <c r="Y13" s="78">
        <f>AB13+AE13</f>
        <v>0</v>
      </c>
      <c r="Z13" s="78">
        <f>Y13/X13*100</f>
        <v>0</v>
      </c>
      <c r="AA13" s="78">
        <v>1124.66597</v>
      </c>
      <c r="AB13" s="78"/>
      <c r="AC13" s="78">
        <f>AB13/AA13*100</f>
        <v>0</v>
      </c>
      <c r="AD13" s="78">
        <v>658.39152999999999</v>
      </c>
      <c r="AE13" s="78"/>
      <c r="AF13" s="78">
        <f>AE13/AD13*100</f>
        <v>0</v>
      </c>
      <c r="AG13" s="78">
        <f>AJ13+AM13</f>
        <v>0</v>
      </c>
      <c r="AH13" s="78">
        <f>AK13+AN13</f>
        <v>0</v>
      </c>
      <c r="AI13" s="78"/>
      <c r="AJ13" s="78"/>
      <c r="AK13" s="78"/>
      <c r="AL13" s="78"/>
      <c r="AM13" s="78"/>
      <c r="AN13" s="78"/>
      <c r="AO13" s="78"/>
      <c r="AP13" s="78">
        <f>AS13+AV13</f>
        <v>2195.1263399999998</v>
      </c>
      <c r="AQ13" s="78">
        <f>AT13+AW13</f>
        <v>0</v>
      </c>
      <c r="AR13" s="78"/>
      <c r="AS13" s="78">
        <v>2151.22381</v>
      </c>
      <c r="AT13" s="78"/>
      <c r="AU13" s="78">
        <f>AT13/AS13*100</f>
        <v>0</v>
      </c>
      <c r="AV13" s="78">
        <v>43.902529999999999</v>
      </c>
      <c r="AW13" s="78"/>
      <c r="AX13" s="78">
        <f>AW13/AV13*100</f>
        <v>0</v>
      </c>
      <c r="AY13" s="78">
        <f>BB13+BE13</f>
        <v>0</v>
      </c>
      <c r="AZ13" s="78">
        <f>BC13+BF13</f>
        <v>0</v>
      </c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>
        <f t="shared" ref="BQ13:BR13" si="41">BT13+BW13</f>
        <v>0</v>
      </c>
      <c r="BR13" s="78">
        <f t="shared" si="41"/>
        <v>0</v>
      </c>
      <c r="BS13" s="78"/>
      <c r="BT13" s="80"/>
      <c r="BU13" s="78"/>
      <c r="BV13" s="78"/>
      <c r="BW13" s="78"/>
      <c r="BX13" s="78"/>
      <c r="BY13" s="78"/>
      <c r="BZ13" s="78">
        <f>CC13+CF13</f>
        <v>46554.660080000001</v>
      </c>
      <c r="CA13" s="78">
        <f>CD13+CG13</f>
        <v>23951.829310000001</v>
      </c>
      <c r="CB13" s="78">
        <f>CA13/BZ13*100</f>
        <v>51.448832982221184</v>
      </c>
      <c r="CC13" s="78">
        <v>45623.566490000005</v>
      </c>
      <c r="CD13" s="78">
        <v>23472.792720000001</v>
      </c>
      <c r="CE13" s="78">
        <f>CD13/CC13*100</f>
        <v>51.448833411883484</v>
      </c>
      <c r="CF13" s="78">
        <v>931.09358999999995</v>
      </c>
      <c r="CG13" s="78">
        <v>479.03658999999999</v>
      </c>
      <c r="CH13" s="78">
        <f>CG13/CF13*100</f>
        <v>51.448811928777218</v>
      </c>
      <c r="CI13" s="79"/>
      <c r="CJ13" s="78">
        <f>CM13+CP13</f>
        <v>0</v>
      </c>
      <c r="CK13" s="78">
        <f>CN13+CQ13</f>
        <v>0</v>
      </c>
      <c r="CL13" s="78"/>
      <c r="CM13" s="78"/>
      <c r="CN13" s="78"/>
      <c r="CO13" s="78"/>
      <c r="CP13" s="78"/>
      <c r="CQ13" s="78"/>
      <c r="CR13" s="78"/>
      <c r="CS13" s="78">
        <f>CV13+CY13</f>
        <v>0</v>
      </c>
      <c r="CT13" s="78">
        <f>CW13+CZ13</f>
        <v>0</v>
      </c>
      <c r="CU13" s="78" t="e">
        <f>CT13/CS13*100</f>
        <v>#DIV/0!</v>
      </c>
      <c r="CV13" s="78"/>
      <c r="CW13" s="78"/>
      <c r="CX13" s="78"/>
      <c r="CY13" s="78"/>
      <c r="CZ13" s="78"/>
      <c r="DA13" s="78"/>
      <c r="DB13" s="78">
        <f>DE13+DH13</f>
        <v>0</v>
      </c>
      <c r="DC13" s="78">
        <f>DF13+DI13</f>
        <v>0</v>
      </c>
      <c r="DD13" s="78"/>
      <c r="DE13" s="78"/>
      <c r="DF13" s="78"/>
      <c r="DG13" s="78"/>
      <c r="DH13" s="78"/>
      <c r="DI13" s="78"/>
      <c r="DJ13" s="78"/>
      <c r="DK13" s="78">
        <f>DN13+DQ13</f>
        <v>0</v>
      </c>
      <c r="DL13" s="78">
        <f>DO13+DR13</f>
        <v>0</v>
      </c>
      <c r="DM13" s="78"/>
      <c r="DN13" s="78"/>
      <c r="DO13" s="78"/>
      <c r="DP13" s="78"/>
      <c r="DQ13" s="78"/>
      <c r="DR13" s="78"/>
      <c r="DS13" s="78"/>
      <c r="DT13" s="78">
        <f>DW13+DZ13</f>
        <v>0</v>
      </c>
      <c r="DU13" s="78">
        <f>DX13+EA13</f>
        <v>0</v>
      </c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>
        <f>EI13+EL13</f>
        <v>551.24900000000002</v>
      </c>
      <c r="EG13" s="78">
        <f>EJ13+EM13</f>
        <v>0</v>
      </c>
      <c r="EH13" s="78"/>
      <c r="EI13" s="78">
        <v>551.24900000000002</v>
      </c>
      <c r="EJ13" s="78"/>
      <c r="EK13" s="78"/>
      <c r="EL13" s="78"/>
      <c r="EM13" s="78"/>
      <c r="EN13" s="78"/>
      <c r="EO13" s="78">
        <f>ER13+EU13</f>
        <v>2971.8367400000002</v>
      </c>
      <c r="EP13" s="78">
        <f>ES13+EV13</f>
        <v>0</v>
      </c>
      <c r="EQ13" s="78"/>
      <c r="ER13" s="78">
        <v>2912.4</v>
      </c>
      <c r="ES13" s="78"/>
      <c r="ET13" s="78">
        <f>ES13/ER13*100</f>
        <v>0</v>
      </c>
      <c r="EU13" s="78">
        <v>59.43674</v>
      </c>
      <c r="EV13" s="78"/>
      <c r="EW13" s="78">
        <f>EV13/EU13*100</f>
        <v>0</v>
      </c>
      <c r="EX13" s="78">
        <f>FA13+FD13</f>
        <v>204.16823000000002</v>
      </c>
      <c r="EY13" s="78">
        <f>FB13+FE13</f>
        <v>102.04080999999999</v>
      </c>
      <c r="EZ13" s="78">
        <f>EY13/EX13*100</f>
        <v>49.978789550166539</v>
      </c>
      <c r="FA13" s="78">
        <v>201.10615000000001</v>
      </c>
      <c r="FB13" s="78">
        <v>100</v>
      </c>
      <c r="FC13" s="78">
        <f>FB13/FA13*100</f>
        <v>49.724983547246069</v>
      </c>
      <c r="FD13" s="78">
        <v>3.0620799999999999</v>
      </c>
      <c r="FE13" s="78">
        <v>2.04081</v>
      </c>
      <c r="FF13" s="78">
        <f>FE13/FD13*100</f>
        <v>66.647834151948999</v>
      </c>
      <c r="FG13" s="78">
        <f>FJ13+FM13</f>
        <v>0</v>
      </c>
      <c r="FH13" s="78">
        <f>FK13+FN13</f>
        <v>0</v>
      </c>
      <c r="FI13" s="78"/>
      <c r="FJ13" s="78"/>
      <c r="FK13" s="78"/>
      <c r="FL13" s="78"/>
      <c r="FM13" s="78"/>
      <c r="FN13" s="78"/>
      <c r="FO13" s="78"/>
      <c r="FP13" s="78">
        <f>FS13+FV13</f>
        <v>0</v>
      </c>
      <c r="FQ13" s="78">
        <f>FT13+FW13</f>
        <v>0</v>
      </c>
      <c r="FR13" s="78"/>
      <c r="FS13" s="78"/>
      <c r="FT13" s="78"/>
      <c r="FU13" s="78"/>
      <c r="FV13" s="78"/>
      <c r="FW13" s="78"/>
      <c r="FX13" s="78"/>
      <c r="FY13" s="78">
        <f>GB13+GE13</f>
        <v>11836.73338</v>
      </c>
      <c r="FZ13" s="78">
        <f>GC13+GF13</f>
        <v>3435.83518</v>
      </c>
      <c r="GA13" s="75">
        <f t="shared" si="20"/>
        <v>29.026886639225797</v>
      </c>
      <c r="GB13" s="78">
        <v>11718.366050000001</v>
      </c>
      <c r="GC13" s="78">
        <v>3401.4802500000001</v>
      </c>
      <c r="GD13" s="81">
        <f>GC13/GB13*100</f>
        <v>29.026915830129745</v>
      </c>
      <c r="GE13" s="78">
        <v>118.36733</v>
      </c>
      <c r="GF13" s="78">
        <v>34.354930000000003</v>
      </c>
      <c r="GG13" s="81">
        <f>GF13/GE13*100</f>
        <v>29.023996739640918</v>
      </c>
      <c r="GH13" s="78">
        <f>GK13+GN13</f>
        <v>0</v>
      </c>
      <c r="GI13" s="78">
        <f>GL13+GO13</f>
        <v>0</v>
      </c>
      <c r="GJ13" s="78"/>
      <c r="GK13" s="78"/>
      <c r="GL13" s="78"/>
      <c r="GM13" s="78"/>
      <c r="GN13" s="78"/>
      <c r="GO13" s="78"/>
      <c r="GP13" s="78"/>
      <c r="GQ13" s="78">
        <f>GT13+GW13</f>
        <v>0</v>
      </c>
      <c r="GR13" s="78">
        <f>GU13+GX13</f>
        <v>0</v>
      </c>
      <c r="GS13" s="78"/>
      <c r="GT13" s="78"/>
      <c r="GU13" s="78"/>
      <c r="GV13" s="78"/>
      <c r="GW13" s="78"/>
      <c r="GX13" s="78"/>
      <c r="GY13" s="78"/>
      <c r="GZ13" s="78">
        <f>HC13+HF13</f>
        <v>0</v>
      </c>
      <c r="HA13" s="78">
        <f>HD13+HG13</f>
        <v>0</v>
      </c>
      <c r="HB13" s="78"/>
      <c r="HC13" s="78"/>
      <c r="HD13" s="78"/>
      <c r="HE13" s="78"/>
      <c r="HF13" s="78"/>
      <c r="HG13" s="78"/>
      <c r="HH13" s="78"/>
      <c r="HI13" s="78">
        <f>HL13+HO13</f>
        <v>2044.4897999999998</v>
      </c>
      <c r="HJ13" s="78">
        <f>HM13+HP13</f>
        <v>0</v>
      </c>
      <c r="HK13" s="78">
        <f t="shared" si="32"/>
        <v>0</v>
      </c>
      <c r="HL13" s="78">
        <v>2003.6</v>
      </c>
      <c r="HM13" s="78"/>
      <c r="HN13" s="78">
        <f t="shared" si="33"/>
        <v>0</v>
      </c>
      <c r="HO13" s="78">
        <v>40.889800000000001</v>
      </c>
      <c r="HP13" s="78"/>
      <c r="HQ13" s="78">
        <f t="shared" si="34"/>
        <v>0</v>
      </c>
      <c r="HR13" s="78">
        <f>HU13+HX13</f>
        <v>414.28570999999999</v>
      </c>
      <c r="HS13" s="78">
        <f>HV13+HY13</f>
        <v>414.28570999999999</v>
      </c>
      <c r="HT13" s="78">
        <f t="shared" si="35"/>
        <v>100</v>
      </c>
      <c r="HU13" s="78">
        <v>406</v>
      </c>
      <c r="HV13" s="78">
        <v>406</v>
      </c>
      <c r="HW13" s="78">
        <f t="shared" si="36"/>
        <v>100</v>
      </c>
      <c r="HX13" s="78">
        <v>8.2857099999999999</v>
      </c>
      <c r="HY13" s="78">
        <v>8.2857099999999999</v>
      </c>
      <c r="HZ13" s="78">
        <f t="shared" si="37"/>
        <v>100</v>
      </c>
      <c r="IA13" s="78">
        <f>ID13+IG13</f>
        <v>9590.6221999999998</v>
      </c>
      <c r="IB13" s="78">
        <f>IE13+IH13</f>
        <v>0</v>
      </c>
      <c r="IC13" s="78">
        <f t="shared" si="38"/>
        <v>0</v>
      </c>
      <c r="ID13" s="78">
        <v>9398.8097600000001</v>
      </c>
      <c r="IE13" s="78"/>
      <c r="IF13" s="78">
        <f t="shared" si="39"/>
        <v>0</v>
      </c>
      <c r="IG13" s="78">
        <v>191.81244000000001</v>
      </c>
      <c r="IH13" s="78"/>
      <c r="II13" s="78">
        <f t="shared" si="40"/>
        <v>0</v>
      </c>
      <c r="IJ13" s="78">
        <f>IM13+IP13</f>
        <v>0</v>
      </c>
      <c r="IK13" s="78">
        <f>IN13+IQ13</f>
        <v>0</v>
      </c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  <c r="IW13" s="78"/>
      <c r="IX13" s="78"/>
    </row>
    <row r="14" spans="1:258" s="8" customFormat="1">
      <c r="A14" s="7" t="s">
        <v>161</v>
      </c>
      <c r="B14" s="75">
        <v>11781.668729999999</v>
      </c>
      <c r="C14" s="75">
        <v>0</v>
      </c>
      <c r="D14" s="75">
        <v>0</v>
      </c>
      <c r="E14" s="75">
        <f>SUM(E15:E22)</f>
        <v>0</v>
      </c>
      <c r="F14" s="75">
        <f>SUM(F15:F22)</f>
        <v>0</v>
      </c>
      <c r="G14" s="75"/>
      <c r="H14" s="75">
        <f>SUM(H15:H22)</f>
        <v>0</v>
      </c>
      <c r="I14" s="75">
        <f>SUM(I15:I22)</f>
        <v>0</v>
      </c>
      <c r="J14" s="75"/>
      <c r="K14" s="75">
        <f>SUM(K15:K22)</f>
        <v>0</v>
      </c>
      <c r="L14" s="75">
        <f>SUM(L15:L22)</f>
        <v>0</v>
      </c>
      <c r="M14" s="75"/>
      <c r="N14" s="75">
        <f>SUM(N15:N22)</f>
        <v>0</v>
      </c>
      <c r="O14" s="75">
        <f>SUM(O15:O22)</f>
        <v>0</v>
      </c>
      <c r="P14" s="75"/>
      <c r="Q14" s="75">
        <f>SUM(Q15:Q22)</f>
        <v>0</v>
      </c>
      <c r="R14" s="75">
        <f>SUM(R15:R22)</f>
        <v>0</v>
      </c>
      <c r="S14" s="75"/>
      <c r="T14" s="75">
        <f>SUM(T15:T22)</f>
        <v>0</v>
      </c>
      <c r="U14" s="75">
        <f>SUM(U15:U22)</f>
        <v>0</v>
      </c>
      <c r="V14" s="75"/>
      <c r="W14" s="76">
        <f>SUM(W15:W22)</f>
        <v>0</v>
      </c>
      <c r="X14" s="75">
        <f>SUM(X15:X22)</f>
        <v>0</v>
      </c>
      <c r="Y14" s="75">
        <f>SUM(Y15:Y22)</f>
        <v>0</v>
      </c>
      <c r="Z14" s="75"/>
      <c r="AA14" s="75">
        <f>SUM(AA15:AA22)</f>
        <v>0</v>
      </c>
      <c r="AB14" s="75">
        <f>SUM(AB15:AB22)</f>
        <v>0</v>
      </c>
      <c r="AC14" s="75"/>
      <c r="AD14" s="75">
        <f>SUM(AD15:AD22)</f>
        <v>0</v>
      </c>
      <c r="AE14" s="75">
        <f>SUM(AE15:AE22)</f>
        <v>0</v>
      </c>
      <c r="AF14" s="75"/>
      <c r="AG14" s="75">
        <f>SUM(AG15:AG22)</f>
        <v>0</v>
      </c>
      <c r="AH14" s="75">
        <f>SUM(AH15:AH22)</f>
        <v>0</v>
      </c>
      <c r="AI14" s="75"/>
      <c r="AJ14" s="75">
        <f>SUM(AJ15:AJ22)</f>
        <v>0</v>
      </c>
      <c r="AK14" s="75">
        <f>SUM(AK15:AK22)</f>
        <v>0</v>
      </c>
      <c r="AL14" s="75"/>
      <c r="AM14" s="75">
        <f>SUM(AM15:AM22)</f>
        <v>0</v>
      </c>
      <c r="AN14" s="75">
        <f>SUM(AN15:AN22)</f>
        <v>0</v>
      </c>
      <c r="AO14" s="75"/>
      <c r="AP14" s="75">
        <f>SUM(AP15:AP22)</f>
        <v>0</v>
      </c>
      <c r="AQ14" s="75">
        <f>SUM(AQ15:AQ22)</f>
        <v>0</v>
      </c>
      <c r="AR14" s="75"/>
      <c r="AS14" s="75">
        <f>SUM(AS15:AS22)</f>
        <v>0</v>
      </c>
      <c r="AT14" s="75">
        <f>SUM(AT15:AT22)</f>
        <v>0</v>
      </c>
      <c r="AU14" s="75"/>
      <c r="AV14" s="75">
        <f>SUM(AV15:AV22)</f>
        <v>0</v>
      </c>
      <c r="AW14" s="75">
        <f>SUM(AW15:AW22)</f>
        <v>0</v>
      </c>
      <c r="AX14" s="75"/>
      <c r="AY14" s="75">
        <f>SUM(AY15:AY22)</f>
        <v>0</v>
      </c>
      <c r="AZ14" s="75">
        <f>SUM(AZ15:AZ22)</f>
        <v>0</v>
      </c>
      <c r="BA14" s="75"/>
      <c r="BB14" s="75">
        <f>SUM(BB15:BB22)</f>
        <v>0</v>
      </c>
      <c r="BC14" s="75">
        <f>SUM(BC15:BC22)</f>
        <v>0</v>
      </c>
      <c r="BD14" s="75"/>
      <c r="BE14" s="75">
        <f>SUM(BE15:BE22)</f>
        <v>0</v>
      </c>
      <c r="BF14" s="75">
        <f>SUM(BF15:BF22)</f>
        <v>0</v>
      </c>
      <c r="BG14" s="75"/>
      <c r="BH14" s="75">
        <f>SUM(BH15:BH22)</f>
        <v>2961.2091100000002</v>
      </c>
      <c r="BI14" s="75">
        <f>SUM(BI15:BI22)</f>
        <v>0</v>
      </c>
      <c r="BJ14" s="75">
        <f t="shared" ref="BJ14:BJ22" si="42">BI14/BH14*100</f>
        <v>0</v>
      </c>
      <c r="BK14" s="75">
        <f>SUM(BK15:BK22)</f>
        <v>2901.9849299999996</v>
      </c>
      <c r="BL14" s="75">
        <f>SUM(BL15:BL22)</f>
        <v>0</v>
      </c>
      <c r="BM14" s="75">
        <f t="shared" ref="BM14:BM22" si="43">BL14/BK14*100</f>
        <v>0</v>
      </c>
      <c r="BN14" s="75">
        <f>SUM(BN15:BN22)</f>
        <v>59.224180000000004</v>
      </c>
      <c r="BO14" s="75">
        <f>SUM(BO15:BO22)</f>
        <v>0</v>
      </c>
      <c r="BP14" s="75">
        <f>BO14/BN14*100</f>
        <v>0</v>
      </c>
      <c r="BQ14" s="75">
        <f>SUM(BQ15:BQ22)</f>
        <v>3288.7979999999998</v>
      </c>
      <c r="BR14" s="75">
        <f>SUM(BR15:BR22)</f>
        <v>0</v>
      </c>
      <c r="BS14" s="75">
        <f>BR14/BQ14*100</f>
        <v>0</v>
      </c>
      <c r="BT14" s="77">
        <f>SUM(BT15:BT22)</f>
        <v>3288.7979999999998</v>
      </c>
      <c r="BU14" s="75">
        <f>SUM(BU15:BU22)</f>
        <v>0</v>
      </c>
      <c r="BV14" s="75">
        <f>BU14/BT14*100</f>
        <v>0</v>
      </c>
      <c r="BW14" s="75">
        <f>SUM(BW15:BW22)</f>
        <v>0</v>
      </c>
      <c r="BX14" s="75">
        <f>SUM(BX15:BX22)</f>
        <v>0</v>
      </c>
      <c r="BY14" s="75"/>
      <c r="BZ14" s="75">
        <f>SUM(BZ15:BZ22)</f>
        <v>0</v>
      </c>
      <c r="CA14" s="75">
        <f>SUM(CA15:CA22)</f>
        <v>0</v>
      </c>
      <c r="CB14" s="75"/>
      <c r="CC14" s="75">
        <f>SUM(CC15:CC22)</f>
        <v>0</v>
      </c>
      <c r="CD14" s="75">
        <f>SUM(CD15:CD22)</f>
        <v>0</v>
      </c>
      <c r="CE14" s="75"/>
      <c r="CF14" s="75">
        <f>SUM(CF15:CF22)</f>
        <v>0</v>
      </c>
      <c r="CG14" s="75">
        <f>SUM(CG15:CG22)</f>
        <v>0</v>
      </c>
      <c r="CH14" s="75"/>
      <c r="CI14" s="76">
        <f>SUM(CI15:CI22)</f>
        <v>0</v>
      </c>
      <c r="CJ14" s="75">
        <f>SUM(CJ15:CJ22)</f>
        <v>0</v>
      </c>
      <c r="CK14" s="75">
        <f>SUM(CK15:CK22)</f>
        <v>0</v>
      </c>
      <c r="CL14" s="75"/>
      <c r="CM14" s="75">
        <f>SUM(CM15:CM22)</f>
        <v>0</v>
      </c>
      <c r="CN14" s="75">
        <f>SUM(CN15:CN22)</f>
        <v>0</v>
      </c>
      <c r="CO14" s="75"/>
      <c r="CP14" s="75">
        <f>SUM(CP15:CP22)</f>
        <v>0</v>
      </c>
      <c r="CQ14" s="75">
        <f>SUM(CQ15:CQ22)</f>
        <v>0</v>
      </c>
      <c r="CR14" s="75"/>
      <c r="CS14" s="75">
        <f>SUM(CS15:CS22)</f>
        <v>0</v>
      </c>
      <c r="CT14" s="75">
        <f>SUM(CT15:CT22)</f>
        <v>0</v>
      </c>
      <c r="CU14" s="75"/>
      <c r="CV14" s="75"/>
      <c r="CW14" s="75"/>
      <c r="CX14" s="75"/>
      <c r="CY14" s="75"/>
      <c r="CZ14" s="75"/>
      <c r="DA14" s="75"/>
      <c r="DB14" s="75">
        <f>SUM(DB15:DB22)</f>
        <v>0</v>
      </c>
      <c r="DC14" s="75">
        <f>SUM(DC15:DC22)</f>
        <v>0</v>
      </c>
      <c r="DD14" s="75"/>
      <c r="DE14" s="75">
        <f>SUM(DE15:DE22)</f>
        <v>0</v>
      </c>
      <c r="DF14" s="75">
        <f>SUM(DF15:DF22)</f>
        <v>0</v>
      </c>
      <c r="DG14" s="75"/>
      <c r="DH14" s="75">
        <f>SUM(DH15:DH22)</f>
        <v>0</v>
      </c>
      <c r="DI14" s="75">
        <f>SUM(DI15:DI22)</f>
        <v>0</v>
      </c>
      <c r="DJ14" s="75"/>
      <c r="DK14" s="75">
        <f>SUM(DK15:DK22)</f>
        <v>0</v>
      </c>
      <c r="DL14" s="75">
        <f>SUM(DL15:DL22)</f>
        <v>0</v>
      </c>
      <c r="DM14" s="75"/>
      <c r="DN14" s="75">
        <f>SUM(DN15:DN22)</f>
        <v>0</v>
      </c>
      <c r="DO14" s="75">
        <f>SUM(DO15:DO22)</f>
        <v>0</v>
      </c>
      <c r="DP14" s="75"/>
      <c r="DQ14" s="75">
        <f>SUM(DQ15:DQ22)</f>
        <v>0</v>
      </c>
      <c r="DR14" s="75">
        <f>SUM(DR15:DR22)</f>
        <v>0</v>
      </c>
      <c r="DS14" s="75"/>
      <c r="DT14" s="75">
        <f>SUM(DT15:DT22)</f>
        <v>0</v>
      </c>
      <c r="DU14" s="75">
        <f>SUM(DU15:DU22)</f>
        <v>0</v>
      </c>
      <c r="DV14" s="75"/>
      <c r="DW14" s="75">
        <f>SUM(DW15:DW22)</f>
        <v>0</v>
      </c>
      <c r="DX14" s="75">
        <f>SUM(DX15:DX22)</f>
        <v>0</v>
      </c>
      <c r="DY14" s="75"/>
      <c r="DZ14" s="75">
        <f>SUM(DZ15:DZ22)</f>
        <v>0</v>
      </c>
      <c r="EA14" s="75">
        <f>SUM(EA15:EA22)</f>
        <v>0</v>
      </c>
      <c r="EB14" s="75"/>
      <c r="EC14" s="75">
        <f>SUM(EC15:EC22)</f>
        <v>0</v>
      </c>
      <c r="ED14" s="75">
        <f>SUM(ED15:ED22)</f>
        <v>0</v>
      </c>
      <c r="EE14" s="75"/>
      <c r="EF14" s="75">
        <f>EF15+EF16+EF17+EF18+EF19+EF20+EF21+EF22</f>
        <v>5272.1030000000001</v>
      </c>
      <c r="EG14" s="75">
        <f>SUM(EG15:EG22)</f>
        <v>0</v>
      </c>
      <c r="EH14" s="75">
        <f t="shared" ref="EH14:EH22" si="44">EG14/EF14*100</f>
        <v>0</v>
      </c>
      <c r="EI14" s="77">
        <f>SUM(EI15:EI22)</f>
        <v>5272.1030000000001</v>
      </c>
      <c r="EJ14" s="75">
        <f>SUM(EJ15:EJ22)</f>
        <v>0</v>
      </c>
      <c r="EK14" s="75">
        <f>EJ14/EI14*100</f>
        <v>0</v>
      </c>
      <c r="EL14" s="75">
        <f>SUM(EL15:EL22)</f>
        <v>0</v>
      </c>
      <c r="EM14" s="75">
        <f>SUM(EM15:EM22)</f>
        <v>0</v>
      </c>
      <c r="EN14" s="75"/>
      <c r="EO14" s="75">
        <f>SUM(EO15:EO22)</f>
        <v>0</v>
      </c>
      <c r="EP14" s="75">
        <f>SUM(EP15:EP22)</f>
        <v>0</v>
      </c>
      <c r="EQ14" s="75"/>
      <c r="ER14" s="75">
        <f>SUM(ER15:ER22)</f>
        <v>0</v>
      </c>
      <c r="ES14" s="75">
        <f>SUM(ES15:ES22)</f>
        <v>0</v>
      </c>
      <c r="ET14" s="75"/>
      <c r="EU14" s="75">
        <f>SUM(EU15:EU22)</f>
        <v>0</v>
      </c>
      <c r="EV14" s="75">
        <f>SUM(EV15:EV22)</f>
        <v>0</v>
      </c>
      <c r="EW14" s="75"/>
      <c r="EX14" s="75">
        <f>EX15+EX16</f>
        <v>0</v>
      </c>
      <c r="EY14" s="75">
        <f>EY15+EY16</f>
        <v>0</v>
      </c>
      <c r="EZ14" s="75"/>
      <c r="FA14" s="75">
        <f>FA15+FA16</f>
        <v>0</v>
      </c>
      <c r="FB14" s="75">
        <f>FB15+FB16</f>
        <v>0</v>
      </c>
      <c r="FC14" s="75"/>
      <c r="FD14" s="75">
        <f>FD15+FD16</f>
        <v>0</v>
      </c>
      <c r="FE14" s="75">
        <f>FE15+FE16</f>
        <v>0</v>
      </c>
      <c r="FF14" s="75"/>
      <c r="FG14" s="75">
        <f>SUM(FG15:FG22)</f>
        <v>0</v>
      </c>
      <c r="FH14" s="75">
        <f>SUM(FH15:FH22)</f>
        <v>0</v>
      </c>
      <c r="FI14" s="75"/>
      <c r="FJ14" s="75">
        <f>FJ15+FJ16</f>
        <v>0</v>
      </c>
      <c r="FK14" s="75">
        <f>FK15+FK16</f>
        <v>0</v>
      </c>
      <c r="FL14" s="75"/>
      <c r="FM14" s="75">
        <f>FM15+FM16</f>
        <v>0</v>
      </c>
      <c r="FN14" s="75">
        <f>FN15+FN16</f>
        <v>0</v>
      </c>
      <c r="FO14" s="75"/>
      <c r="FP14" s="75">
        <f>SUM(FP15:FP22)</f>
        <v>0</v>
      </c>
      <c r="FQ14" s="75">
        <f>SUM(FQ15:FQ22)</f>
        <v>0</v>
      </c>
      <c r="FR14" s="75"/>
      <c r="FS14" s="75">
        <f>FS15+FS16</f>
        <v>0</v>
      </c>
      <c r="FT14" s="75">
        <f>FT15+FT16</f>
        <v>0</v>
      </c>
      <c r="FU14" s="75"/>
      <c r="FV14" s="75">
        <f>FV15+FV16</f>
        <v>0</v>
      </c>
      <c r="FW14" s="75">
        <f>FW15+FW16</f>
        <v>0</v>
      </c>
      <c r="FX14" s="75"/>
      <c r="FY14" s="75">
        <f>SUM(FY15:FY22)</f>
        <v>0</v>
      </c>
      <c r="FZ14" s="75">
        <f>SUM(FZ15:FZ22)</f>
        <v>0</v>
      </c>
      <c r="GA14" s="75"/>
      <c r="GB14" s="75">
        <f>GB15+GB16</f>
        <v>0</v>
      </c>
      <c r="GC14" s="75">
        <f>GC15+GC16</f>
        <v>0</v>
      </c>
      <c r="GD14" s="75"/>
      <c r="GE14" s="75">
        <f>GE15+GE16</f>
        <v>0</v>
      </c>
      <c r="GF14" s="75">
        <f>GF15+GF16</f>
        <v>0</v>
      </c>
      <c r="GG14" s="75"/>
      <c r="GH14" s="75">
        <f>SUM(GH15:GH22)</f>
        <v>0</v>
      </c>
      <c r="GI14" s="75">
        <f>SUM(GI15:GI22)</f>
        <v>0</v>
      </c>
      <c r="GJ14" s="75"/>
      <c r="GK14" s="75">
        <f>GK15+GK16</f>
        <v>0</v>
      </c>
      <c r="GL14" s="75">
        <f>GL15+GL16</f>
        <v>0</v>
      </c>
      <c r="GM14" s="75"/>
      <c r="GN14" s="75">
        <f>GN15+GN16</f>
        <v>0</v>
      </c>
      <c r="GO14" s="75">
        <f>GO15+GO16</f>
        <v>0</v>
      </c>
      <c r="GP14" s="75"/>
      <c r="GQ14" s="75">
        <f>SUM(GQ15:GQ22)</f>
        <v>0</v>
      </c>
      <c r="GR14" s="75">
        <f>SUM(GR15:GR22)</f>
        <v>0</v>
      </c>
      <c r="GS14" s="75"/>
      <c r="GT14" s="75">
        <f>GT15+GT16</f>
        <v>0</v>
      </c>
      <c r="GU14" s="75">
        <f>GU15+GU16</f>
        <v>0</v>
      </c>
      <c r="GV14" s="75"/>
      <c r="GW14" s="75">
        <f>GW15+GW16</f>
        <v>0</v>
      </c>
      <c r="GX14" s="75">
        <f>GX15+GX16</f>
        <v>0</v>
      </c>
      <c r="GY14" s="75"/>
      <c r="GZ14" s="75">
        <f>SUM(GZ15:GZ22)</f>
        <v>0</v>
      </c>
      <c r="HA14" s="75">
        <f>SUM(HA15:HA22)</f>
        <v>0</v>
      </c>
      <c r="HB14" s="75"/>
      <c r="HC14" s="75">
        <f>HC15+HC16</f>
        <v>0</v>
      </c>
      <c r="HD14" s="75">
        <f>HD15+HD16</f>
        <v>0</v>
      </c>
      <c r="HE14" s="75"/>
      <c r="HF14" s="75">
        <f>HF15+HF16</f>
        <v>0</v>
      </c>
      <c r="HG14" s="75">
        <f>HG15+HG16</f>
        <v>0</v>
      </c>
      <c r="HH14" s="75"/>
      <c r="HI14" s="75">
        <f>SUM(HI15:HI22)</f>
        <v>0</v>
      </c>
      <c r="HJ14" s="75">
        <f>SUM(HJ15:HJ22)</f>
        <v>0</v>
      </c>
      <c r="HK14" s="75"/>
      <c r="HL14" s="75">
        <f>HL15+HL16</f>
        <v>0</v>
      </c>
      <c r="HM14" s="75">
        <f>HM15+HM16</f>
        <v>0</v>
      </c>
      <c r="HN14" s="75"/>
      <c r="HO14" s="75">
        <f>HO15+HO16</f>
        <v>0</v>
      </c>
      <c r="HP14" s="75">
        <f>HP15+HP16</f>
        <v>0</v>
      </c>
      <c r="HQ14" s="75"/>
      <c r="HR14" s="75">
        <f>SUM(HR15:HR22)</f>
        <v>0</v>
      </c>
      <c r="HS14" s="75">
        <f>SUM(HS15:HS22)</f>
        <v>0</v>
      </c>
      <c r="HT14" s="75"/>
      <c r="HU14" s="75">
        <f>HU15+HU16</f>
        <v>0</v>
      </c>
      <c r="HV14" s="75">
        <f>HV15+HV16</f>
        <v>0</v>
      </c>
      <c r="HW14" s="75"/>
      <c r="HX14" s="75">
        <f>HX15+HX16</f>
        <v>0</v>
      </c>
      <c r="HY14" s="75">
        <f>HY15+HY16</f>
        <v>0</v>
      </c>
      <c r="HZ14" s="75"/>
      <c r="IA14" s="75">
        <f>SUM(IA15:IA22)</f>
        <v>0</v>
      </c>
      <c r="IB14" s="75">
        <f>SUM(IB15:IB22)</f>
        <v>0</v>
      </c>
      <c r="IC14" s="75"/>
      <c r="ID14" s="75">
        <f>ID15+ID16</f>
        <v>0</v>
      </c>
      <c r="IE14" s="75">
        <f>IE15+IE16</f>
        <v>0</v>
      </c>
      <c r="IF14" s="75"/>
      <c r="IG14" s="75">
        <f>IG15+IG16</f>
        <v>0</v>
      </c>
      <c r="IH14" s="75">
        <f>IH15+IH16</f>
        <v>0</v>
      </c>
      <c r="II14" s="75"/>
      <c r="IJ14" s="75">
        <f>SUM(IJ15:IJ22)</f>
        <v>0</v>
      </c>
      <c r="IK14" s="75">
        <f>SUM(IK15:IK22)</f>
        <v>0</v>
      </c>
      <c r="IL14" s="75"/>
      <c r="IM14" s="75">
        <f>SUM(IM15:IM22)</f>
        <v>0</v>
      </c>
      <c r="IN14" s="75">
        <f>SUM(IN15:IN22)</f>
        <v>0</v>
      </c>
      <c r="IO14" s="75"/>
      <c r="IP14" s="75">
        <f>SUM(IP15:IP22)</f>
        <v>0</v>
      </c>
      <c r="IQ14" s="75">
        <f>SUM(IQ15:IQ22)</f>
        <v>0</v>
      </c>
      <c r="IR14" s="75"/>
      <c r="IS14" s="75">
        <f>SUM(IS15:IS22)</f>
        <v>0</v>
      </c>
      <c r="IT14" s="75">
        <f>SUM(IT15:IT22)</f>
        <v>0</v>
      </c>
      <c r="IU14" s="75"/>
      <c r="IV14" s="75">
        <f>SUM(IV15:IV22)</f>
        <v>259.55862000000002</v>
      </c>
      <c r="IW14" s="75">
        <f>SUM(IW15:IW22)</f>
        <v>0</v>
      </c>
      <c r="IX14" s="75"/>
    </row>
    <row r="15" spans="1:258" ht="18" customHeight="1">
      <c r="A15" s="3" t="s">
        <v>14</v>
      </c>
      <c r="B15" s="78">
        <v>3737.9872999999998</v>
      </c>
      <c r="C15" s="78">
        <v>0</v>
      </c>
      <c r="D15" s="78">
        <v>0</v>
      </c>
      <c r="E15" s="78"/>
      <c r="F15" s="78"/>
      <c r="G15" s="78"/>
      <c r="H15" s="78">
        <f t="shared" ref="H15:I22" si="45">K15+N15</f>
        <v>0</v>
      </c>
      <c r="I15" s="78">
        <f t="shared" si="45"/>
        <v>0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  <c r="X15" s="78">
        <f t="shared" ref="X15:Y22" si="46">AA15+AD15</f>
        <v>0</v>
      </c>
      <c r="Y15" s="78">
        <f t="shared" si="46"/>
        <v>0</v>
      </c>
      <c r="Z15" s="78"/>
      <c r="AA15" s="78"/>
      <c r="AB15" s="78"/>
      <c r="AC15" s="78"/>
      <c r="AD15" s="78"/>
      <c r="AE15" s="78"/>
      <c r="AF15" s="78"/>
      <c r="AG15" s="78">
        <f t="shared" ref="AG15:AH22" si="47">AJ15+AM15</f>
        <v>0</v>
      </c>
      <c r="AH15" s="78">
        <f t="shared" si="47"/>
        <v>0</v>
      </c>
      <c r="AI15" s="78"/>
      <c r="AJ15" s="78"/>
      <c r="AK15" s="78"/>
      <c r="AL15" s="78"/>
      <c r="AM15" s="78"/>
      <c r="AN15" s="78"/>
      <c r="AO15" s="78"/>
      <c r="AP15" s="78">
        <f t="shared" ref="AP15:AQ22" si="48">AS15+AV15</f>
        <v>0</v>
      </c>
      <c r="AQ15" s="78">
        <f t="shared" si="48"/>
        <v>0</v>
      </c>
      <c r="AR15" s="78"/>
      <c r="AS15" s="78"/>
      <c r="AT15" s="78"/>
      <c r="AU15" s="78"/>
      <c r="AV15" s="78"/>
      <c r="AW15" s="78"/>
      <c r="AX15" s="78"/>
      <c r="AY15" s="78">
        <f t="shared" ref="AY15:AZ22" si="49">BB15+BE15</f>
        <v>0</v>
      </c>
      <c r="AZ15" s="78">
        <f t="shared" si="49"/>
        <v>0</v>
      </c>
      <c r="BA15" s="78"/>
      <c r="BB15" s="78"/>
      <c r="BC15" s="78"/>
      <c r="BD15" s="78"/>
      <c r="BE15" s="78"/>
      <c r="BF15" s="78"/>
      <c r="BG15" s="78"/>
      <c r="BH15" s="78">
        <f t="shared" ref="BH15:BI22" si="50">BK15+BN15</f>
        <v>1222.0862999999999</v>
      </c>
      <c r="BI15" s="78">
        <f t="shared" si="50"/>
        <v>0</v>
      </c>
      <c r="BJ15" s="78">
        <f t="shared" si="42"/>
        <v>0</v>
      </c>
      <c r="BK15" s="78">
        <v>1197.6445699999999</v>
      </c>
      <c r="BL15" s="78"/>
      <c r="BM15" s="78">
        <f t="shared" si="43"/>
        <v>0</v>
      </c>
      <c r="BN15" s="78">
        <v>24.44173</v>
      </c>
      <c r="BO15" s="78"/>
      <c r="BP15" s="78">
        <f>BO15/BN15*100</f>
        <v>0</v>
      </c>
      <c r="BQ15" s="78">
        <f t="shared" ref="BQ15:BR22" si="51">BT15+BW15</f>
        <v>2000</v>
      </c>
      <c r="BR15" s="78">
        <f t="shared" si="51"/>
        <v>0</v>
      </c>
      <c r="BS15" s="78"/>
      <c r="BT15" s="78">
        <v>2000</v>
      </c>
      <c r="BU15" s="78"/>
      <c r="BV15" s="78">
        <f>BU15/BT15*100</f>
        <v>0</v>
      </c>
      <c r="BW15" s="78"/>
      <c r="BX15" s="78"/>
      <c r="BY15" s="78"/>
      <c r="BZ15" s="78">
        <f t="shared" ref="BZ15:CA22" si="52">CC15+CF15</f>
        <v>0</v>
      </c>
      <c r="CA15" s="78">
        <f t="shared" si="52"/>
        <v>0</v>
      </c>
      <c r="CB15" s="78"/>
      <c r="CC15" s="78"/>
      <c r="CD15" s="78"/>
      <c r="CE15" s="78"/>
      <c r="CF15" s="78"/>
      <c r="CG15" s="78"/>
      <c r="CH15" s="78"/>
      <c r="CI15" s="79"/>
      <c r="CJ15" s="78">
        <f t="shared" ref="CJ15:CK22" si="53">CM15+CP15</f>
        <v>0</v>
      </c>
      <c r="CK15" s="78">
        <f t="shared" si="53"/>
        <v>0</v>
      </c>
      <c r="CL15" s="78"/>
      <c r="CM15" s="78"/>
      <c r="CN15" s="78"/>
      <c r="CO15" s="78"/>
      <c r="CP15" s="78"/>
      <c r="CQ15" s="78"/>
      <c r="CR15" s="78"/>
      <c r="CS15" s="78">
        <f t="shared" ref="CS15:CT22" si="54">CV15+CY15</f>
        <v>0</v>
      </c>
      <c r="CT15" s="78">
        <f t="shared" si="54"/>
        <v>0</v>
      </c>
      <c r="CU15" s="78"/>
      <c r="CV15" s="78"/>
      <c r="CW15" s="78"/>
      <c r="CX15" s="78"/>
      <c r="CY15" s="78"/>
      <c r="CZ15" s="78"/>
      <c r="DA15" s="78"/>
      <c r="DB15" s="78">
        <f t="shared" ref="DB15:DC22" si="55">DE15+DH15</f>
        <v>0</v>
      </c>
      <c r="DC15" s="78">
        <f t="shared" si="55"/>
        <v>0</v>
      </c>
      <c r="DD15" s="78"/>
      <c r="DE15" s="78"/>
      <c r="DF15" s="78"/>
      <c r="DG15" s="78"/>
      <c r="DH15" s="78"/>
      <c r="DI15" s="78"/>
      <c r="DJ15" s="78"/>
      <c r="DK15" s="78">
        <f t="shared" ref="DK15:DL22" si="56">DN15+DQ15</f>
        <v>0</v>
      </c>
      <c r="DL15" s="78">
        <f t="shared" si="56"/>
        <v>0</v>
      </c>
      <c r="DM15" s="78"/>
      <c r="DN15" s="78"/>
      <c r="DO15" s="78"/>
      <c r="DP15" s="78"/>
      <c r="DQ15" s="78"/>
      <c r="DR15" s="78"/>
      <c r="DS15" s="78"/>
      <c r="DT15" s="78">
        <f t="shared" ref="DT15:DU22" si="57">DW15+DZ15</f>
        <v>0</v>
      </c>
      <c r="DU15" s="78">
        <f t="shared" si="57"/>
        <v>0</v>
      </c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>
        <f t="shared" ref="EF15:EG22" si="58">EI15+EL15</f>
        <v>515.90099999999995</v>
      </c>
      <c r="EG15" s="78">
        <f t="shared" si="58"/>
        <v>0</v>
      </c>
      <c r="EH15" s="78">
        <f t="shared" si="44"/>
        <v>0</v>
      </c>
      <c r="EI15" s="80">
        <v>515.90099999999995</v>
      </c>
      <c r="EJ15" s="80"/>
      <c r="EK15" s="78">
        <f t="shared" ref="EK15:EK17" si="59">EJ15/EI15*100</f>
        <v>0</v>
      </c>
      <c r="EL15" s="78"/>
      <c r="EM15" s="78"/>
      <c r="EN15" s="78"/>
      <c r="EO15" s="78">
        <f t="shared" ref="EO15:EP22" si="60">ER15+EU15</f>
        <v>0</v>
      </c>
      <c r="EP15" s="78">
        <f t="shared" si="60"/>
        <v>0</v>
      </c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>
        <f t="shared" ref="FG15:FH22" si="61">FJ15+FM15</f>
        <v>0</v>
      </c>
      <c r="FH15" s="78">
        <f t="shared" si="61"/>
        <v>0</v>
      </c>
      <c r="FI15" s="78"/>
      <c r="FJ15" s="78"/>
      <c r="FK15" s="78"/>
      <c r="FL15" s="78"/>
      <c r="FM15" s="78"/>
      <c r="FN15" s="78"/>
      <c r="FO15" s="78"/>
      <c r="FP15" s="78">
        <f t="shared" ref="FP15:FQ22" si="62">FS15+FV15</f>
        <v>0</v>
      </c>
      <c r="FQ15" s="78">
        <f t="shared" si="62"/>
        <v>0</v>
      </c>
      <c r="FR15" s="78"/>
      <c r="FS15" s="78"/>
      <c r="FT15" s="78"/>
      <c r="FU15" s="78"/>
      <c r="FV15" s="78"/>
      <c r="FW15" s="78"/>
      <c r="FX15" s="78"/>
      <c r="FY15" s="78">
        <f t="shared" ref="FY15:FZ22" si="63">GB15+GE15</f>
        <v>0</v>
      </c>
      <c r="FZ15" s="78">
        <f t="shared" si="63"/>
        <v>0</v>
      </c>
      <c r="GA15" s="75"/>
      <c r="GB15" s="78"/>
      <c r="GC15" s="78"/>
      <c r="GD15" s="78"/>
      <c r="GE15" s="78"/>
      <c r="GF15" s="78"/>
      <c r="GG15" s="78"/>
      <c r="GH15" s="78">
        <f t="shared" ref="GH15:GI22" si="64">GK15+GN15</f>
        <v>0</v>
      </c>
      <c r="GI15" s="78">
        <f t="shared" si="64"/>
        <v>0</v>
      </c>
      <c r="GJ15" s="78"/>
      <c r="GK15" s="78"/>
      <c r="GL15" s="78"/>
      <c r="GM15" s="78"/>
      <c r="GN15" s="78"/>
      <c r="GO15" s="78"/>
      <c r="GP15" s="78"/>
      <c r="GQ15" s="78">
        <f t="shared" ref="GQ15:GR22" si="65">GT15+GW15</f>
        <v>0</v>
      </c>
      <c r="GR15" s="78">
        <f t="shared" si="65"/>
        <v>0</v>
      </c>
      <c r="GS15" s="78"/>
      <c r="GT15" s="78"/>
      <c r="GU15" s="78"/>
      <c r="GV15" s="78"/>
      <c r="GW15" s="78"/>
      <c r="GX15" s="78"/>
      <c r="GY15" s="78"/>
      <c r="GZ15" s="78">
        <f t="shared" ref="GZ15:HA22" si="66">HC15+HF15</f>
        <v>0</v>
      </c>
      <c r="HA15" s="78">
        <f t="shared" si="66"/>
        <v>0</v>
      </c>
      <c r="HB15" s="78"/>
      <c r="HC15" s="78"/>
      <c r="HD15" s="78"/>
      <c r="HE15" s="78"/>
      <c r="HF15" s="78"/>
      <c r="HG15" s="78"/>
      <c r="HH15" s="78"/>
      <c r="HI15" s="78">
        <f t="shared" ref="HI15:HJ22" si="67">HL15+HO15</f>
        <v>0</v>
      </c>
      <c r="HJ15" s="78">
        <f t="shared" si="67"/>
        <v>0</v>
      </c>
      <c r="HK15" s="78"/>
      <c r="HL15" s="78"/>
      <c r="HM15" s="78"/>
      <c r="HN15" s="78"/>
      <c r="HO15" s="78"/>
      <c r="HP15" s="78"/>
      <c r="HQ15" s="78"/>
      <c r="HR15" s="78">
        <f t="shared" ref="HR15:HS22" si="68">HU15+HX15</f>
        <v>0</v>
      </c>
      <c r="HS15" s="78">
        <f t="shared" si="68"/>
        <v>0</v>
      </c>
      <c r="HT15" s="78"/>
      <c r="HU15" s="78"/>
      <c r="HV15" s="78"/>
      <c r="HW15" s="78"/>
      <c r="HX15" s="78"/>
      <c r="HY15" s="78"/>
      <c r="HZ15" s="78"/>
      <c r="IA15" s="78">
        <f t="shared" ref="IA15:IB22" si="69">ID15+IG15</f>
        <v>0</v>
      </c>
      <c r="IB15" s="78">
        <f t="shared" si="69"/>
        <v>0</v>
      </c>
      <c r="IC15" s="78"/>
      <c r="ID15" s="78"/>
      <c r="IE15" s="78"/>
      <c r="IF15" s="78"/>
      <c r="IG15" s="78"/>
      <c r="IH15" s="78"/>
      <c r="II15" s="78"/>
      <c r="IJ15" s="78">
        <f t="shared" ref="IJ15:IK22" si="70">IM15+IP15</f>
        <v>0</v>
      </c>
      <c r="IK15" s="78">
        <f t="shared" si="70"/>
        <v>0</v>
      </c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</row>
    <row r="16" spans="1:258">
      <c r="A16" s="3" t="s">
        <v>36</v>
      </c>
      <c r="B16" s="78">
        <v>2408.4181900000003</v>
      </c>
      <c r="C16" s="78">
        <v>0</v>
      </c>
      <c r="D16" s="78">
        <v>0</v>
      </c>
      <c r="E16" s="78"/>
      <c r="F16" s="78"/>
      <c r="G16" s="78"/>
      <c r="H16" s="78">
        <f t="shared" si="45"/>
        <v>0</v>
      </c>
      <c r="I16" s="78">
        <f t="shared" si="45"/>
        <v>0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9"/>
      <c r="X16" s="78">
        <f t="shared" si="46"/>
        <v>0</v>
      </c>
      <c r="Y16" s="78">
        <f t="shared" si="46"/>
        <v>0</v>
      </c>
      <c r="Z16" s="78"/>
      <c r="AA16" s="78"/>
      <c r="AB16" s="78"/>
      <c r="AC16" s="78"/>
      <c r="AD16" s="78"/>
      <c r="AE16" s="78"/>
      <c r="AF16" s="78"/>
      <c r="AG16" s="78">
        <f t="shared" si="47"/>
        <v>0</v>
      </c>
      <c r="AH16" s="78">
        <f t="shared" si="47"/>
        <v>0</v>
      </c>
      <c r="AI16" s="78"/>
      <c r="AJ16" s="78"/>
      <c r="AK16" s="78"/>
      <c r="AL16" s="78"/>
      <c r="AM16" s="78"/>
      <c r="AN16" s="78"/>
      <c r="AO16" s="78"/>
      <c r="AP16" s="78">
        <f t="shared" si="48"/>
        <v>0</v>
      </c>
      <c r="AQ16" s="78">
        <f t="shared" si="48"/>
        <v>0</v>
      </c>
      <c r="AR16" s="78"/>
      <c r="AS16" s="78"/>
      <c r="AT16" s="78"/>
      <c r="AU16" s="78"/>
      <c r="AV16" s="78"/>
      <c r="AW16" s="78"/>
      <c r="AX16" s="78"/>
      <c r="AY16" s="78">
        <f t="shared" si="49"/>
        <v>0</v>
      </c>
      <c r="AZ16" s="78">
        <f t="shared" si="49"/>
        <v>0</v>
      </c>
      <c r="BA16" s="78"/>
      <c r="BB16" s="78"/>
      <c r="BC16" s="78"/>
      <c r="BD16" s="78"/>
      <c r="BE16" s="78"/>
      <c r="BF16" s="78"/>
      <c r="BG16" s="78"/>
      <c r="BH16" s="78">
        <f t="shared" si="50"/>
        <v>470.03318999999999</v>
      </c>
      <c r="BI16" s="78">
        <f t="shared" si="50"/>
        <v>0</v>
      </c>
      <c r="BJ16" s="78">
        <f t="shared" si="42"/>
        <v>0</v>
      </c>
      <c r="BK16" s="78">
        <v>460.63252999999997</v>
      </c>
      <c r="BL16" s="78"/>
      <c r="BM16" s="78">
        <f t="shared" si="43"/>
        <v>0</v>
      </c>
      <c r="BN16" s="78">
        <v>9.4006600000000002</v>
      </c>
      <c r="BO16" s="78"/>
      <c r="BP16" s="78">
        <f>BO16/BN16*100</f>
        <v>0</v>
      </c>
      <c r="BQ16" s="78">
        <f t="shared" si="51"/>
        <v>1000</v>
      </c>
      <c r="BR16" s="78">
        <f t="shared" si="51"/>
        <v>0</v>
      </c>
      <c r="BS16" s="78"/>
      <c r="BT16" s="78">
        <v>1000</v>
      </c>
      <c r="BU16" s="78"/>
      <c r="BV16" s="78">
        <f>BU16/BT16*100</f>
        <v>0</v>
      </c>
      <c r="BW16" s="78"/>
      <c r="BX16" s="78"/>
      <c r="BY16" s="78"/>
      <c r="BZ16" s="78">
        <f t="shared" si="52"/>
        <v>0</v>
      </c>
      <c r="CA16" s="78">
        <f t="shared" si="52"/>
        <v>0</v>
      </c>
      <c r="CB16" s="78"/>
      <c r="CC16" s="78"/>
      <c r="CD16" s="78"/>
      <c r="CE16" s="78"/>
      <c r="CF16" s="78"/>
      <c r="CG16" s="78"/>
      <c r="CH16" s="78"/>
      <c r="CI16" s="79"/>
      <c r="CJ16" s="78">
        <f t="shared" si="53"/>
        <v>0</v>
      </c>
      <c r="CK16" s="78">
        <f t="shared" si="53"/>
        <v>0</v>
      </c>
      <c r="CL16" s="78"/>
      <c r="CM16" s="78"/>
      <c r="CN16" s="78"/>
      <c r="CO16" s="78"/>
      <c r="CP16" s="78"/>
      <c r="CQ16" s="78"/>
      <c r="CR16" s="78"/>
      <c r="CS16" s="78">
        <f t="shared" si="54"/>
        <v>0</v>
      </c>
      <c r="CT16" s="78">
        <f t="shared" si="54"/>
        <v>0</v>
      </c>
      <c r="CU16" s="78"/>
      <c r="CV16" s="78"/>
      <c r="CW16" s="78"/>
      <c r="CX16" s="78"/>
      <c r="CY16" s="78"/>
      <c r="CZ16" s="78"/>
      <c r="DA16" s="78"/>
      <c r="DB16" s="78">
        <f t="shared" si="55"/>
        <v>0</v>
      </c>
      <c r="DC16" s="78">
        <f t="shared" si="55"/>
        <v>0</v>
      </c>
      <c r="DD16" s="78"/>
      <c r="DE16" s="78"/>
      <c r="DF16" s="78"/>
      <c r="DG16" s="78"/>
      <c r="DH16" s="78"/>
      <c r="DI16" s="78"/>
      <c r="DJ16" s="78"/>
      <c r="DK16" s="78">
        <f t="shared" si="56"/>
        <v>0</v>
      </c>
      <c r="DL16" s="78">
        <f t="shared" si="56"/>
        <v>0</v>
      </c>
      <c r="DM16" s="78"/>
      <c r="DN16" s="78"/>
      <c r="DO16" s="78"/>
      <c r="DP16" s="78"/>
      <c r="DQ16" s="78"/>
      <c r="DR16" s="78"/>
      <c r="DS16" s="78"/>
      <c r="DT16" s="78">
        <f t="shared" si="57"/>
        <v>0</v>
      </c>
      <c r="DU16" s="78">
        <f t="shared" si="57"/>
        <v>0</v>
      </c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>
        <f t="shared" si="58"/>
        <v>938.38499999999999</v>
      </c>
      <c r="EG16" s="78">
        <f t="shared" si="58"/>
        <v>0</v>
      </c>
      <c r="EH16" s="78">
        <f t="shared" si="44"/>
        <v>0</v>
      </c>
      <c r="EI16" s="80">
        <v>938.38499999999999</v>
      </c>
      <c r="EJ16" s="80"/>
      <c r="EK16" s="78">
        <f t="shared" si="59"/>
        <v>0</v>
      </c>
      <c r="EL16" s="78"/>
      <c r="EM16" s="78"/>
      <c r="EN16" s="78"/>
      <c r="EO16" s="78">
        <f t="shared" si="60"/>
        <v>0</v>
      </c>
      <c r="EP16" s="78">
        <f t="shared" si="60"/>
        <v>0</v>
      </c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>
        <f t="shared" si="61"/>
        <v>0</v>
      </c>
      <c r="FH16" s="78">
        <f t="shared" si="61"/>
        <v>0</v>
      </c>
      <c r="FI16" s="78"/>
      <c r="FJ16" s="78"/>
      <c r="FK16" s="78"/>
      <c r="FL16" s="78"/>
      <c r="FM16" s="78"/>
      <c r="FN16" s="78"/>
      <c r="FO16" s="78"/>
      <c r="FP16" s="78">
        <f t="shared" si="62"/>
        <v>0</v>
      </c>
      <c r="FQ16" s="78">
        <f t="shared" si="62"/>
        <v>0</v>
      </c>
      <c r="FR16" s="78"/>
      <c r="FS16" s="78"/>
      <c r="FT16" s="78"/>
      <c r="FU16" s="78"/>
      <c r="FV16" s="78"/>
      <c r="FW16" s="78"/>
      <c r="FX16" s="78"/>
      <c r="FY16" s="78">
        <f t="shared" si="63"/>
        <v>0</v>
      </c>
      <c r="FZ16" s="78">
        <f t="shared" si="63"/>
        <v>0</v>
      </c>
      <c r="GA16" s="75"/>
      <c r="GB16" s="78"/>
      <c r="GC16" s="78"/>
      <c r="GD16" s="78"/>
      <c r="GE16" s="78"/>
      <c r="GF16" s="78"/>
      <c r="GG16" s="78"/>
      <c r="GH16" s="78">
        <f t="shared" si="64"/>
        <v>0</v>
      </c>
      <c r="GI16" s="78">
        <f t="shared" si="64"/>
        <v>0</v>
      </c>
      <c r="GJ16" s="78"/>
      <c r="GK16" s="78"/>
      <c r="GL16" s="78"/>
      <c r="GM16" s="78"/>
      <c r="GN16" s="78"/>
      <c r="GO16" s="78"/>
      <c r="GP16" s="78"/>
      <c r="GQ16" s="78">
        <f t="shared" si="65"/>
        <v>0</v>
      </c>
      <c r="GR16" s="78">
        <f t="shared" si="65"/>
        <v>0</v>
      </c>
      <c r="GS16" s="78"/>
      <c r="GT16" s="78"/>
      <c r="GU16" s="78"/>
      <c r="GV16" s="78"/>
      <c r="GW16" s="78"/>
      <c r="GX16" s="78"/>
      <c r="GY16" s="78"/>
      <c r="GZ16" s="78">
        <f t="shared" si="66"/>
        <v>0</v>
      </c>
      <c r="HA16" s="78">
        <f t="shared" si="66"/>
        <v>0</v>
      </c>
      <c r="HB16" s="78"/>
      <c r="HC16" s="78"/>
      <c r="HD16" s="78"/>
      <c r="HE16" s="78"/>
      <c r="HF16" s="78"/>
      <c r="HG16" s="78"/>
      <c r="HH16" s="78"/>
      <c r="HI16" s="78">
        <f t="shared" si="67"/>
        <v>0</v>
      </c>
      <c r="HJ16" s="78">
        <f t="shared" si="67"/>
        <v>0</v>
      </c>
      <c r="HK16" s="78"/>
      <c r="HL16" s="78"/>
      <c r="HM16" s="78"/>
      <c r="HN16" s="78"/>
      <c r="HO16" s="78"/>
      <c r="HP16" s="78"/>
      <c r="HQ16" s="78"/>
      <c r="HR16" s="78">
        <f t="shared" si="68"/>
        <v>0</v>
      </c>
      <c r="HS16" s="78">
        <f t="shared" si="68"/>
        <v>0</v>
      </c>
      <c r="HT16" s="78"/>
      <c r="HU16" s="78"/>
      <c r="HV16" s="78"/>
      <c r="HW16" s="78"/>
      <c r="HX16" s="78"/>
      <c r="HY16" s="78"/>
      <c r="HZ16" s="78"/>
      <c r="IA16" s="78">
        <f t="shared" si="69"/>
        <v>0</v>
      </c>
      <c r="IB16" s="78">
        <f t="shared" si="69"/>
        <v>0</v>
      </c>
      <c r="IC16" s="78"/>
      <c r="ID16" s="78"/>
      <c r="IE16" s="78"/>
      <c r="IF16" s="78"/>
      <c r="IG16" s="78"/>
      <c r="IH16" s="78"/>
      <c r="II16" s="78"/>
      <c r="IJ16" s="78">
        <f t="shared" si="70"/>
        <v>0</v>
      </c>
      <c r="IK16" s="78">
        <f t="shared" si="70"/>
        <v>0</v>
      </c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</row>
    <row r="17" spans="1:259" ht="18" customHeight="1">
      <c r="A17" s="3" t="s">
        <v>104</v>
      </c>
      <c r="B17" s="78">
        <v>256.68799999999999</v>
      </c>
      <c r="C17" s="78">
        <v>0</v>
      </c>
      <c r="D17" s="78">
        <v>0</v>
      </c>
      <c r="E17" s="78"/>
      <c r="F17" s="78"/>
      <c r="G17" s="78"/>
      <c r="H17" s="78">
        <f t="shared" si="45"/>
        <v>0</v>
      </c>
      <c r="I17" s="78">
        <f t="shared" si="45"/>
        <v>0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78">
        <f t="shared" si="46"/>
        <v>0</v>
      </c>
      <c r="Y17" s="78">
        <f t="shared" si="46"/>
        <v>0</v>
      </c>
      <c r="Z17" s="78"/>
      <c r="AA17" s="78"/>
      <c r="AB17" s="78"/>
      <c r="AC17" s="78"/>
      <c r="AD17" s="78"/>
      <c r="AE17" s="78"/>
      <c r="AF17" s="78"/>
      <c r="AG17" s="78">
        <f t="shared" si="47"/>
        <v>0</v>
      </c>
      <c r="AH17" s="78">
        <f t="shared" si="47"/>
        <v>0</v>
      </c>
      <c r="AI17" s="78"/>
      <c r="AJ17" s="78"/>
      <c r="AK17" s="78"/>
      <c r="AL17" s="78"/>
      <c r="AM17" s="78"/>
      <c r="AN17" s="78"/>
      <c r="AO17" s="78"/>
      <c r="AP17" s="78">
        <f t="shared" si="48"/>
        <v>0</v>
      </c>
      <c r="AQ17" s="78">
        <f t="shared" si="48"/>
        <v>0</v>
      </c>
      <c r="AR17" s="78"/>
      <c r="AS17" s="78"/>
      <c r="AT17" s="78"/>
      <c r="AU17" s="78"/>
      <c r="AV17" s="78"/>
      <c r="AW17" s="78"/>
      <c r="AX17" s="78"/>
      <c r="AY17" s="78">
        <f t="shared" si="49"/>
        <v>0</v>
      </c>
      <c r="AZ17" s="78">
        <f t="shared" si="49"/>
        <v>0</v>
      </c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>
        <f t="shared" si="51"/>
        <v>0</v>
      </c>
      <c r="BR17" s="78">
        <f t="shared" si="51"/>
        <v>0</v>
      </c>
      <c r="BS17" s="78"/>
      <c r="BT17" s="80"/>
      <c r="BU17" s="78"/>
      <c r="BV17" s="78"/>
      <c r="BW17" s="78"/>
      <c r="BX17" s="78"/>
      <c r="BY17" s="78"/>
      <c r="BZ17" s="78">
        <f t="shared" si="52"/>
        <v>0</v>
      </c>
      <c r="CA17" s="78">
        <f t="shared" si="52"/>
        <v>0</v>
      </c>
      <c r="CB17" s="78"/>
      <c r="CC17" s="78"/>
      <c r="CD17" s="78"/>
      <c r="CE17" s="78"/>
      <c r="CF17" s="78"/>
      <c r="CG17" s="78"/>
      <c r="CH17" s="78"/>
      <c r="CI17" s="79"/>
      <c r="CJ17" s="78">
        <f t="shared" si="53"/>
        <v>0</v>
      </c>
      <c r="CK17" s="78">
        <f t="shared" si="53"/>
        <v>0</v>
      </c>
      <c r="CL17" s="78"/>
      <c r="CM17" s="78"/>
      <c r="CN17" s="78"/>
      <c r="CO17" s="78"/>
      <c r="CP17" s="78"/>
      <c r="CQ17" s="78"/>
      <c r="CR17" s="78"/>
      <c r="CS17" s="78">
        <f t="shared" si="54"/>
        <v>0</v>
      </c>
      <c r="CT17" s="78">
        <f t="shared" si="54"/>
        <v>0</v>
      </c>
      <c r="CU17" s="78"/>
      <c r="CV17" s="78"/>
      <c r="CW17" s="78"/>
      <c r="CX17" s="78"/>
      <c r="CY17" s="78"/>
      <c r="CZ17" s="78"/>
      <c r="DA17" s="78"/>
      <c r="DB17" s="78">
        <f t="shared" si="55"/>
        <v>0</v>
      </c>
      <c r="DC17" s="78">
        <f t="shared" si="55"/>
        <v>0</v>
      </c>
      <c r="DD17" s="78"/>
      <c r="DE17" s="78"/>
      <c r="DF17" s="78"/>
      <c r="DG17" s="78"/>
      <c r="DH17" s="78"/>
      <c r="DI17" s="78"/>
      <c r="DJ17" s="78"/>
      <c r="DK17" s="78">
        <f t="shared" si="56"/>
        <v>0</v>
      </c>
      <c r="DL17" s="78">
        <f t="shared" si="56"/>
        <v>0</v>
      </c>
      <c r="DM17" s="78"/>
      <c r="DN17" s="78"/>
      <c r="DO17" s="78"/>
      <c r="DP17" s="78"/>
      <c r="DQ17" s="78"/>
      <c r="DR17" s="78"/>
      <c r="DS17" s="78"/>
      <c r="DT17" s="78">
        <f t="shared" si="57"/>
        <v>0</v>
      </c>
      <c r="DU17" s="78">
        <f t="shared" si="57"/>
        <v>0</v>
      </c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>
        <f t="shared" si="58"/>
        <v>256.68799999999999</v>
      </c>
      <c r="EG17" s="78">
        <f t="shared" si="58"/>
        <v>0</v>
      </c>
      <c r="EH17" s="78">
        <f t="shared" si="44"/>
        <v>0</v>
      </c>
      <c r="EI17" s="80">
        <v>256.68799999999999</v>
      </c>
      <c r="EJ17" s="80"/>
      <c r="EK17" s="78">
        <f t="shared" si="59"/>
        <v>0</v>
      </c>
      <c r="EL17" s="78"/>
      <c r="EM17" s="78"/>
      <c r="EN17" s="78"/>
      <c r="EO17" s="78">
        <f t="shared" si="60"/>
        <v>0</v>
      </c>
      <c r="EP17" s="78">
        <f t="shared" si="60"/>
        <v>0</v>
      </c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>
        <f t="shared" si="61"/>
        <v>0</v>
      </c>
      <c r="FH17" s="78">
        <f t="shared" si="61"/>
        <v>0</v>
      </c>
      <c r="FI17" s="78"/>
      <c r="FJ17" s="78"/>
      <c r="FK17" s="78"/>
      <c r="FL17" s="78"/>
      <c r="FM17" s="78"/>
      <c r="FN17" s="78"/>
      <c r="FO17" s="78"/>
      <c r="FP17" s="78">
        <f t="shared" si="62"/>
        <v>0</v>
      </c>
      <c r="FQ17" s="78">
        <f t="shared" si="62"/>
        <v>0</v>
      </c>
      <c r="FR17" s="78"/>
      <c r="FS17" s="78"/>
      <c r="FT17" s="78"/>
      <c r="FU17" s="78"/>
      <c r="FV17" s="78"/>
      <c r="FW17" s="78"/>
      <c r="FX17" s="78"/>
      <c r="FY17" s="78">
        <f t="shared" si="63"/>
        <v>0</v>
      </c>
      <c r="FZ17" s="78">
        <f t="shared" si="63"/>
        <v>0</v>
      </c>
      <c r="GA17" s="75"/>
      <c r="GB17" s="78"/>
      <c r="GC17" s="78"/>
      <c r="GD17" s="78"/>
      <c r="GE17" s="78"/>
      <c r="GF17" s="78"/>
      <c r="GG17" s="78"/>
      <c r="GH17" s="78">
        <f t="shared" si="64"/>
        <v>0</v>
      </c>
      <c r="GI17" s="78">
        <f t="shared" si="64"/>
        <v>0</v>
      </c>
      <c r="GJ17" s="78"/>
      <c r="GK17" s="78"/>
      <c r="GL17" s="78"/>
      <c r="GM17" s="78"/>
      <c r="GN17" s="78"/>
      <c r="GO17" s="78"/>
      <c r="GP17" s="78"/>
      <c r="GQ17" s="78">
        <f t="shared" si="65"/>
        <v>0</v>
      </c>
      <c r="GR17" s="78">
        <f t="shared" si="65"/>
        <v>0</v>
      </c>
      <c r="GS17" s="78"/>
      <c r="GT17" s="78"/>
      <c r="GU17" s="78"/>
      <c r="GV17" s="78"/>
      <c r="GW17" s="78"/>
      <c r="GX17" s="78"/>
      <c r="GY17" s="78"/>
      <c r="GZ17" s="78">
        <f t="shared" si="66"/>
        <v>0</v>
      </c>
      <c r="HA17" s="78">
        <f t="shared" si="66"/>
        <v>0</v>
      </c>
      <c r="HB17" s="78"/>
      <c r="HC17" s="78"/>
      <c r="HD17" s="78"/>
      <c r="HE17" s="78"/>
      <c r="HF17" s="78"/>
      <c r="HG17" s="78"/>
      <c r="HH17" s="78"/>
      <c r="HI17" s="78">
        <f t="shared" si="67"/>
        <v>0</v>
      </c>
      <c r="HJ17" s="78">
        <f t="shared" si="67"/>
        <v>0</v>
      </c>
      <c r="HK17" s="78"/>
      <c r="HL17" s="78"/>
      <c r="HM17" s="78"/>
      <c r="HN17" s="78"/>
      <c r="HO17" s="78"/>
      <c r="HP17" s="78"/>
      <c r="HQ17" s="78"/>
      <c r="HR17" s="78">
        <f t="shared" si="68"/>
        <v>0</v>
      </c>
      <c r="HS17" s="78">
        <f t="shared" si="68"/>
        <v>0</v>
      </c>
      <c r="HT17" s="78"/>
      <c r="HU17" s="78"/>
      <c r="HV17" s="78"/>
      <c r="HW17" s="78"/>
      <c r="HX17" s="78"/>
      <c r="HY17" s="78"/>
      <c r="HZ17" s="78"/>
      <c r="IA17" s="78">
        <f t="shared" si="69"/>
        <v>0</v>
      </c>
      <c r="IB17" s="78">
        <f t="shared" si="69"/>
        <v>0</v>
      </c>
      <c r="IC17" s="78"/>
      <c r="ID17" s="78"/>
      <c r="IE17" s="78"/>
      <c r="IF17" s="78"/>
      <c r="IG17" s="78"/>
      <c r="IH17" s="78"/>
      <c r="II17" s="78"/>
      <c r="IJ17" s="78">
        <f t="shared" si="70"/>
        <v>0</v>
      </c>
      <c r="IK17" s="78">
        <f t="shared" si="70"/>
        <v>0</v>
      </c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</row>
    <row r="18" spans="1:259">
      <c r="A18" s="3" t="s">
        <v>113</v>
      </c>
      <c r="B18" s="78">
        <v>0</v>
      </c>
      <c r="C18" s="78">
        <v>0</v>
      </c>
      <c r="D18" s="78"/>
      <c r="E18" s="78"/>
      <c r="F18" s="78"/>
      <c r="G18" s="78"/>
      <c r="H18" s="78">
        <f t="shared" si="45"/>
        <v>0</v>
      </c>
      <c r="I18" s="78">
        <f t="shared" si="45"/>
        <v>0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9"/>
      <c r="X18" s="78">
        <f t="shared" si="46"/>
        <v>0</v>
      </c>
      <c r="Y18" s="78">
        <f t="shared" si="46"/>
        <v>0</v>
      </c>
      <c r="Z18" s="78"/>
      <c r="AA18" s="78"/>
      <c r="AB18" s="78"/>
      <c r="AC18" s="78"/>
      <c r="AD18" s="78"/>
      <c r="AE18" s="78"/>
      <c r="AF18" s="78"/>
      <c r="AG18" s="78">
        <f t="shared" si="47"/>
        <v>0</v>
      </c>
      <c r="AH18" s="78">
        <f t="shared" si="47"/>
        <v>0</v>
      </c>
      <c r="AI18" s="78"/>
      <c r="AJ18" s="78"/>
      <c r="AK18" s="78"/>
      <c r="AL18" s="78"/>
      <c r="AM18" s="78"/>
      <c r="AN18" s="78"/>
      <c r="AO18" s="78"/>
      <c r="AP18" s="78">
        <f t="shared" si="48"/>
        <v>0</v>
      </c>
      <c r="AQ18" s="78">
        <f t="shared" si="48"/>
        <v>0</v>
      </c>
      <c r="AR18" s="78"/>
      <c r="AS18" s="78"/>
      <c r="AT18" s="78"/>
      <c r="AU18" s="78"/>
      <c r="AV18" s="78"/>
      <c r="AW18" s="78"/>
      <c r="AX18" s="78"/>
      <c r="AY18" s="78">
        <f t="shared" si="49"/>
        <v>0</v>
      </c>
      <c r="AZ18" s="78">
        <f t="shared" si="49"/>
        <v>0</v>
      </c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>
        <f t="shared" si="51"/>
        <v>0</v>
      </c>
      <c r="BR18" s="78">
        <f t="shared" si="51"/>
        <v>0</v>
      </c>
      <c r="BS18" s="78"/>
      <c r="BT18" s="80"/>
      <c r="BU18" s="78"/>
      <c r="BV18" s="78"/>
      <c r="BW18" s="78"/>
      <c r="BX18" s="78"/>
      <c r="BY18" s="78"/>
      <c r="BZ18" s="78">
        <f t="shared" si="52"/>
        <v>0</v>
      </c>
      <c r="CA18" s="78">
        <f t="shared" si="52"/>
        <v>0</v>
      </c>
      <c r="CB18" s="78"/>
      <c r="CC18" s="78"/>
      <c r="CD18" s="78"/>
      <c r="CE18" s="78"/>
      <c r="CF18" s="78"/>
      <c r="CG18" s="78"/>
      <c r="CH18" s="78"/>
      <c r="CI18" s="79"/>
      <c r="CJ18" s="78">
        <f t="shared" si="53"/>
        <v>0</v>
      </c>
      <c r="CK18" s="78">
        <f t="shared" si="53"/>
        <v>0</v>
      </c>
      <c r="CL18" s="78"/>
      <c r="CM18" s="78"/>
      <c r="CN18" s="78"/>
      <c r="CO18" s="78"/>
      <c r="CP18" s="78"/>
      <c r="CQ18" s="78"/>
      <c r="CR18" s="78"/>
      <c r="CS18" s="78">
        <f t="shared" si="54"/>
        <v>0</v>
      </c>
      <c r="CT18" s="78">
        <f t="shared" si="54"/>
        <v>0</v>
      </c>
      <c r="CU18" s="78"/>
      <c r="CV18" s="78"/>
      <c r="CW18" s="78"/>
      <c r="CX18" s="78"/>
      <c r="CY18" s="78"/>
      <c r="CZ18" s="78"/>
      <c r="DA18" s="78"/>
      <c r="DB18" s="78">
        <f t="shared" si="55"/>
        <v>0</v>
      </c>
      <c r="DC18" s="78">
        <f t="shared" si="55"/>
        <v>0</v>
      </c>
      <c r="DD18" s="78"/>
      <c r="DE18" s="78"/>
      <c r="DF18" s="78"/>
      <c r="DG18" s="78"/>
      <c r="DH18" s="78"/>
      <c r="DI18" s="78"/>
      <c r="DJ18" s="78"/>
      <c r="DK18" s="78">
        <f t="shared" si="56"/>
        <v>0</v>
      </c>
      <c r="DL18" s="78">
        <f t="shared" si="56"/>
        <v>0</v>
      </c>
      <c r="DM18" s="78"/>
      <c r="DN18" s="78"/>
      <c r="DO18" s="78"/>
      <c r="DP18" s="78"/>
      <c r="DQ18" s="78"/>
      <c r="DR18" s="78"/>
      <c r="DS18" s="78"/>
      <c r="DT18" s="78">
        <f t="shared" si="57"/>
        <v>0</v>
      </c>
      <c r="DU18" s="78">
        <f t="shared" si="57"/>
        <v>0</v>
      </c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>
        <f t="shared" si="58"/>
        <v>0</v>
      </c>
      <c r="EG18" s="78">
        <f t="shared" si="58"/>
        <v>0</v>
      </c>
      <c r="EH18" s="78"/>
      <c r="EI18" s="80"/>
      <c r="EJ18" s="78"/>
      <c r="EK18" s="78"/>
      <c r="EL18" s="78"/>
      <c r="EM18" s="78"/>
      <c r="EN18" s="78"/>
      <c r="EO18" s="78">
        <f t="shared" si="60"/>
        <v>0</v>
      </c>
      <c r="EP18" s="78">
        <f t="shared" si="60"/>
        <v>0</v>
      </c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>
        <f t="shared" si="61"/>
        <v>0</v>
      </c>
      <c r="FH18" s="78">
        <f t="shared" si="61"/>
        <v>0</v>
      </c>
      <c r="FI18" s="78"/>
      <c r="FJ18" s="78"/>
      <c r="FK18" s="78"/>
      <c r="FL18" s="78"/>
      <c r="FM18" s="78"/>
      <c r="FN18" s="78"/>
      <c r="FO18" s="78"/>
      <c r="FP18" s="78">
        <f t="shared" si="62"/>
        <v>0</v>
      </c>
      <c r="FQ18" s="78">
        <f t="shared" si="62"/>
        <v>0</v>
      </c>
      <c r="FR18" s="78"/>
      <c r="FS18" s="78"/>
      <c r="FT18" s="78"/>
      <c r="FU18" s="78"/>
      <c r="FV18" s="78"/>
      <c r="FW18" s="78"/>
      <c r="FX18" s="78"/>
      <c r="FY18" s="78">
        <f t="shared" si="63"/>
        <v>0</v>
      </c>
      <c r="FZ18" s="78">
        <f t="shared" si="63"/>
        <v>0</v>
      </c>
      <c r="GA18" s="75"/>
      <c r="GB18" s="78"/>
      <c r="GC18" s="78"/>
      <c r="GD18" s="78"/>
      <c r="GE18" s="78"/>
      <c r="GF18" s="78"/>
      <c r="GG18" s="78"/>
      <c r="GH18" s="78">
        <f t="shared" si="64"/>
        <v>0</v>
      </c>
      <c r="GI18" s="78">
        <f t="shared" si="64"/>
        <v>0</v>
      </c>
      <c r="GJ18" s="78"/>
      <c r="GK18" s="78"/>
      <c r="GL18" s="78"/>
      <c r="GM18" s="78"/>
      <c r="GN18" s="78"/>
      <c r="GO18" s="78"/>
      <c r="GP18" s="78"/>
      <c r="GQ18" s="78">
        <f>GT18+GW18</f>
        <v>0</v>
      </c>
      <c r="GR18" s="78">
        <f t="shared" si="65"/>
        <v>0</v>
      </c>
      <c r="GS18" s="78"/>
      <c r="GT18" s="78"/>
      <c r="GU18" s="78"/>
      <c r="GV18" s="78"/>
      <c r="GW18" s="78"/>
      <c r="GX18" s="78"/>
      <c r="GY18" s="78"/>
      <c r="GZ18" s="78">
        <f>HC18+HF18</f>
        <v>0</v>
      </c>
      <c r="HA18" s="78">
        <f t="shared" si="66"/>
        <v>0</v>
      </c>
      <c r="HB18" s="78"/>
      <c r="HC18" s="78"/>
      <c r="HD18" s="78"/>
      <c r="HE18" s="78"/>
      <c r="HF18" s="78"/>
      <c r="HG18" s="78"/>
      <c r="HH18" s="78"/>
      <c r="HI18" s="78">
        <f>HL18+HO18</f>
        <v>0</v>
      </c>
      <c r="HJ18" s="78">
        <f t="shared" si="67"/>
        <v>0</v>
      </c>
      <c r="HK18" s="78"/>
      <c r="HL18" s="78"/>
      <c r="HM18" s="78"/>
      <c r="HN18" s="78"/>
      <c r="HO18" s="78"/>
      <c r="HP18" s="78"/>
      <c r="HQ18" s="78"/>
      <c r="HR18" s="78">
        <f>HU18+HX18</f>
        <v>0</v>
      </c>
      <c r="HS18" s="78">
        <f t="shared" si="68"/>
        <v>0</v>
      </c>
      <c r="HT18" s="78"/>
      <c r="HU18" s="78"/>
      <c r="HV18" s="78"/>
      <c r="HW18" s="78"/>
      <c r="HX18" s="78"/>
      <c r="HY18" s="78"/>
      <c r="HZ18" s="78"/>
      <c r="IA18" s="78">
        <f>ID18+IG18</f>
        <v>0</v>
      </c>
      <c r="IB18" s="78">
        <f t="shared" si="69"/>
        <v>0</v>
      </c>
      <c r="IC18" s="78"/>
      <c r="ID18" s="78"/>
      <c r="IE18" s="78"/>
      <c r="IF18" s="78"/>
      <c r="IG18" s="78"/>
      <c r="IH18" s="78"/>
      <c r="II18" s="78"/>
      <c r="IJ18" s="78">
        <f t="shared" si="70"/>
        <v>0</v>
      </c>
      <c r="IK18" s="78">
        <f t="shared" si="70"/>
        <v>0</v>
      </c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  <c r="IW18" s="78"/>
      <c r="IX18" s="78"/>
    </row>
    <row r="19" spans="1:259" ht="18" customHeight="1">
      <c r="A19" s="3" t="s">
        <v>171</v>
      </c>
      <c r="B19" s="78">
        <v>1021.914</v>
      </c>
      <c r="C19" s="78">
        <v>0</v>
      </c>
      <c r="D19" s="78">
        <v>0</v>
      </c>
      <c r="E19" s="78"/>
      <c r="F19" s="78"/>
      <c r="G19" s="78"/>
      <c r="H19" s="78">
        <f t="shared" si="45"/>
        <v>0</v>
      </c>
      <c r="I19" s="78">
        <f t="shared" si="45"/>
        <v>0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9"/>
      <c r="X19" s="78">
        <f t="shared" si="46"/>
        <v>0</v>
      </c>
      <c r="Y19" s="78">
        <f t="shared" si="46"/>
        <v>0</v>
      </c>
      <c r="Z19" s="78"/>
      <c r="AA19" s="78"/>
      <c r="AB19" s="78"/>
      <c r="AC19" s="78"/>
      <c r="AD19" s="78"/>
      <c r="AE19" s="78"/>
      <c r="AF19" s="78"/>
      <c r="AG19" s="78">
        <f t="shared" si="47"/>
        <v>0</v>
      </c>
      <c r="AH19" s="78">
        <f t="shared" si="47"/>
        <v>0</v>
      </c>
      <c r="AI19" s="78"/>
      <c r="AJ19" s="78"/>
      <c r="AK19" s="78"/>
      <c r="AL19" s="78"/>
      <c r="AM19" s="78"/>
      <c r="AN19" s="78"/>
      <c r="AO19" s="78"/>
      <c r="AP19" s="78">
        <f t="shared" si="48"/>
        <v>0</v>
      </c>
      <c r="AQ19" s="78">
        <f t="shared" si="48"/>
        <v>0</v>
      </c>
      <c r="AR19" s="78"/>
      <c r="AS19" s="78"/>
      <c r="AT19" s="78"/>
      <c r="AU19" s="78"/>
      <c r="AV19" s="78"/>
      <c r="AW19" s="78"/>
      <c r="AX19" s="78"/>
      <c r="AY19" s="78">
        <f t="shared" si="49"/>
        <v>0</v>
      </c>
      <c r="AZ19" s="78">
        <f t="shared" si="49"/>
        <v>0</v>
      </c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>
        <f t="shared" si="51"/>
        <v>0</v>
      </c>
      <c r="BR19" s="78">
        <f t="shared" si="51"/>
        <v>0</v>
      </c>
      <c r="BS19" s="78"/>
      <c r="BT19" s="80"/>
      <c r="BU19" s="78"/>
      <c r="BV19" s="78"/>
      <c r="BW19" s="78"/>
      <c r="BX19" s="78"/>
      <c r="BY19" s="78"/>
      <c r="BZ19" s="78">
        <f t="shared" si="52"/>
        <v>0</v>
      </c>
      <c r="CA19" s="78">
        <f t="shared" si="52"/>
        <v>0</v>
      </c>
      <c r="CB19" s="78"/>
      <c r="CC19" s="78"/>
      <c r="CD19" s="78"/>
      <c r="CE19" s="78"/>
      <c r="CF19" s="78"/>
      <c r="CG19" s="78"/>
      <c r="CH19" s="78"/>
      <c r="CI19" s="79"/>
      <c r="CJ19" s="78">
        <f t="shared" si="53"/>
        <v>0</v>
      </c>
      <c r="CK19" s="78">
        <f t="shared" si="53"/>
        <v>0</v>
      </c>
      <c r="CL19" s="78"/>
      <c r="CM19" s="78"/>
      <c r="CN19" s="78"/>
      <c r="CO19" s="78"/>
      <c r="CP19" s="78"/>
      <c r="CQ19" s="78"/>
      <c r="CR19" s="78"/>
      <c r="CS19" s="78">
        <f t="shared" si="54"/>
        <v>0</v>
      </c>
      <c r="CT19" s="78">
        <f t="shared" si="54"/>
        <v>0</v>
      </c>
      <c r="CU19" s="78"/>
      <c r="CV19" s="78"/>
      <c r="CW19" s="78"/>
      <c r="CX19" s="78"/>
      <c r="CY19" s="78"/>
      <c r="CZ19" s="78"/>
      <c r="DA19" s="78"/>
      <c r="DB19" s="78">
        <f t="shared" si="55"/>
        <v>0</v>
      </c>
      <c r="DC19" s="78">
        <f t="shared" si="55"/>
        <v>0</v>
      </c>
      <c r="DD19" s="78"/>
      <c r="DE19" s="78"/>
      <c r="DF19" s="78"/>
      <c r="DG19" s="78"/>
      <c r="DH19" s="78"/>
      <c r="DI19" s="78"/>
      <c r="DJ19" s="78"/>
      <c r="DK19" s="78">
        <f t="shared" si="56"/>
        <v>0</v>
      </c>
      <c r="DL19" s="78">
        <f t="shared" si="56"/>
        <v>0</v>
      </c>
      <c r="DM19" s="78"/>
      <c r="DN19" s="78"/>
      <c r="DO19" s="78"/>
      <c r="DP19" s="78"/>
      <c r="DQ19" s="78"/>
      <c r="DR19" s="78"/>
      <c r="DS19" s="78"/>
      <c r="DT19" s="78">
        <f t="shared" si="57"/>
        <v>0</v>
      </c>
      <c r="DU19" s="78">
        <f t="shared" si="57"/>
        <v>0</v>
      </c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>
        <f t="shared" si="58"/>
        <v>1021.914</v>
      </c>
      <c r="EG19" s="78">
        <f t="shared" si="58"/>
        <v>0</v>
      </c>
      <c r="EH19" s="78">
        <f t="shared" si="44"/>
        <v>0</v>
      </c>
      <c r="EI19" s="80">
        <v>1021.914</v>
      </c>
      <c r="EJ19" s="78"/>
      <c r="EK19" s="78">
        <f t="shared" ref="EK19:EK20" si="71">EJ19/EI19*100</f>
        <v>0</v>
      </c>
      <c r="EL19" s="78"/>
      <c r="EM19" s="78"/>
      <c r="EN19" s="78"/>
      <c r="EO19" s="78">
        <f t="shared" si="60"/>
        <v>0</v>
      </c>
      <c r="EP19" s="78">
        <f t="shared" si="60"/>
        <v>0</v>
      </c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>
        <f t="shared" si="61"/>
        <v>0</v>
      </c>
      <c r="FH19" s="78">
        <f t="shared" si="61"/>
        <v>0</v>
      </c>
      <c r="FI19" s="78"/>
      <c r="FJ19" s="78"/>
      <c r="FK19" s="78"/>
      <c r="FL19" s="78"/>
      <c r="FM19" s="78"/>
      <c r="FN19" s="78"/>
      <c r="FO19" s="78"/>
      <c r="FP19" s="78">
        <f t="shared" si="62"/>
        <v>0</v>
      </c>
      <c r="FQ19" s="78">
        <f t="shared" si="62"/>
        <v>0</v>
      </c>
      <c r="FR19" s="78"/>
      <c r="FS19" s="78"/>
      <c r="FT19" s="78"/>
      <c r="FU19" s="78"/>
      <c r="FV19" s="78"/>
      <c r="FW19" s="78"/>
      <c r="FX19" s="78"/>
      <c r="FY19" s="78">
        <f t="shared" si="63"/>
        <v>0</v>
      </c>
      <c r="FZ19" s="78">
        <f t="shared" si="63"/>
        <v>0</v>
      </c>
      <c r="GA19" s="75"/>
      <c r="GB19" s="78"/>
      <c r="GC19" s="78"/>
      <c r="GD19" s="78"/>
      <c r="GE19" s="78"/>
      <c r="GF19" s="78"/>
      <c r="GG19" s="78"/>
      <c r="GH19" s="78">
        <f t="shared" si="64"/>
        <v>0</v>
      </c>
      <c r="GI19" s="78">
        <f t="shared" si="64"/>
        <v>0</v>
      </c>
      <c r="GJ19" s="78"/>
      <c r="GK19" s="78"/>
      <c r="GL19" s="78"/>
      <c r="GM19" s="78"/>
      <c r="GN19" s="78"/>
      <c r="GO19" s="78"/>
      <c r="GP19" s="78"/>
      <c r="GQ19" s="78">
        <f t="shared" si="65"/>
        <v>0</v>
      </c>
      <c r="GR19" s="78">
        <f t="shared" si="65"/>
        <v>0</v>
      </c>
      <c r="GS19" s="78"/>
      <c r="GT19" s="78"/>
      <c r="GU19" s="78"/>
      <c r="GV19" s="78"/>
      <c r="GW19" s="78"/>
      <c r="GX19" s="78"/>
      <c r="GY19" s="78"/>
      <c r="GZ19" s="78">
        <f t="shared" ref="GZ19:GZ22" si="72">HC19+HF19</f>
        <v>0</v>
      </c>
      <c r="HA19" s="78">
        <f t="shared" si="66"/>
        <v>0</v>
      </c>
      <c r="HB19" s="78"/>
      <c r="HC19" s="78"/>
      <c r="HD19" s="78"/>
      <c r="HE19" s="78"/>
      <c r="HF19" s="78"/>
      <c r="HG19" s="78"/>
      <c r="HH19" s="78"/>
      <c r="HI19" s="78">
        <f t="shared" ref="HI19:HI22" si="73">HL19+HO19</f>
        <v>0</v>
      </c>
      <c r="HJ19" s="78">
        <f t="shared" si="67"/>
        <v>0</v>
      </c>
      <c r="HK19" s="78"/>
      <c r="HL19" s="78"/>
      <c r="HM19" s="78"/>
      <c r="HN19" s="78"/>
      <c r="HO19" s="78"/>
      <c r="HP19" s="78"/>
      <c r="HQ19" s="78"/>
      <c r="HR19" s="78">
        <f t="shared" ref="HR19:HR22" si="74">HU19+HX19</f>
        <v>0</v>
      </c>
      <c r="HS19" s="78">
        <f t="shared" si="68"/>
        <v>0</v>
      </c>
      <c r="HT19" s="78"/>
      <c r="HU19" s="78"/>
      <c r="HV19" s="78"/>
      <c r="HW19" s="78"/>
      <c r="HX19" s="78"/>
      <c r="HY19" s="78"/>
      <c r="HZ19" s="78"/>
      <c r="IA19" s="78">
        <f t="shared" ref="IA19:IA22" si="75">ID19+IG19</f>
        <v>0</v>
      </c>
      <c r="IB19" s="78">
        <f t="shared" si="69"/>
        <v>0</v>
      </c>
      <c r="IC19" s="78"/>
      <c r="ID19" s="78"/>
      <c r="IE19" s="78"/>
      <c r="IF19" s="78"/>
      <c r="IG19" s="78"/>
      <c r="IH19" s="78"/>
      <c r="II19" s="78"/>
      <c r="IJ19" s="78">
        <f t="shared" si="70"/>
        <v>0</v>
      </c>
      <c r="IK19" s="78">
        <f t="shared" si="70"/>
        <v>0</v>
      </c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  <c r="IW19" s="78"/>
      <c r="IX19" s="78"/>
    </row>
    <row r="20" spans="1:259">
      <c r="A20" s="3" t="s">
        <v>122</v>
      </c>
      <c r="B20" s="78">
        <v>780.58500000000004</v>
      </c>
      <c r="C20" s="78">
        <v>0</v>
      </c>
      <c r="D20" s="78">
        <v>0</v>
      </c>
      <c r="E20" s="78"/>
      <c r="F20" s="78"/>
      <c r="G20" s="78"/>
      <c r="H20" s="78">
        <f t="shared" si="45"/>
        <v>0</v>
      </c>
      <c r="I20" s="78">
        <f t="shared" si="45"/>
        <v>0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9"/>
      <c r="X20" s="78">
        <f t="shared" si="46"/>
        <v>0</v>
      </c>
      <c r="Y20" s="78">
        <f t="shared" si="46"/>
        <v>0</v>
      </c>
      <c r="Z20" s="78"/>
      <c r="AA20" s="78"/>
      <c r="AB20" s="78"/>
      <c r="AC20" s="78"/>
      <c r="AD20" s="78"/>
      <c r="AE20" s="78"/>
      <c r="AF20" s="78"/>
      <c r="AG20" s="78">
        <f t="shared" si="47"/>
        <v>0</v>
      </c>
      <c r="AH20" s="78">
        <f t="shared" si="47"/>
        <v>0</v>
      </c>
      <c r="AI20" s="78"/>
      <c r="AJ20" s="78"/>
      <c r="AK20" s="78"/>
      <c r="AL20" s="78"/>
      <c r="AM20" s="78"/>
      <c r="AN20" s="78"/>
      <c r="AO20" s="78"/>
      <c r="AP20" s="78">
        <f t="shared" si="48"/>
        <v>0</v>
      </c>
      <c r="AQ20" s="78">
        <f t="shared" si="48"/>
        <v>0</v>
      </c>
      <c r="AR20" s="78"/>
      <c r="AS20" s="78"/>
      <c r="AT20" s="78"/>
      <c r="AU20" s="78"/>
      <c r="AV20" s="78"/>
      <c r="AW20" s="78"/>
      <c r="AX20" s="78"/>
      <c r="AY20" s="78">
        <f t="shared" si="49"/>
        <v>0</v>
      </c>
      <c r="AZ20" s="78">
        <f t="shared" si="49"/>
        <v>0</v>
      </c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>
        <f t="shared" si="51"/>
        <v>0</v>
      </c>
      <c r="BR20" s="78">
        <f t="shared" si="51"/>
        <v>0</v>
      </c>
      <c r="BS20" s="78"/>
      <c r="BT20" s="80"/>
      <c r="BU20" s="78"/>
      <c r="BV20" s="78"/>
      <c r="BW20" s="78"/>
      <c r="BX20" s="78"/>
      <c r="BY20" s="78"/>
      <c r="BZ20" s="78">
        <f t="shared" si="52"/>
        <v>0</v>
      </c>
      <c r="CA20" s="78">
        <f t="shared" si="52"/>
        <v>0</v>
      </c>
      <c r="CB20" s="78"/>
      <c r="CC20" s="78"/>
      <c r="CD20" s="78"/>
      <c r="CE20" s="78"/>
      <c r="CF20" s="78"/>
      <c r="CG20" s="78"/>
      <c r="CH20" s="78"/>
      <c r="CI20" s="79"/>
      <c r="CJ20" s="78">
        <f t="shared" si="53"/>
        <v>0</v>
      </c>
      <c r="CK20" s="78">
        <f t="shared" si="53"/>
        <v>0</v>
      </c>
      <c r="CL20" s="78"/>
      <c r="CM20" s="78"/>
      <c r="CN20" s="78"/>
      <c r="CO20" s="78"/>
      <c r="CP20" s="78"/>
      <c r="CQ20" s="78"/>
      <c r="CR20" s="78"/>
      <c r="CS20" s="78">
        <f t="shared" si="54"/>
        <v>0</v>
      </c>
      <c r="CT20" s="78">
        <f t="shared" si="54"/>
        <v>0</v>
      </c>
      <c r="CU20" s="78"/>
      <c r="CV20" s="78"/>
      <c r="CW20" s="78"/>
      <c r="CX20" s="78"/>
      <c r="CY20" s="78"/>
      <c r="CZ20" s="78"/>
      <c r="DA20" s="78"/>
      <c r="DB20" s="78">
        <f t="shared" si="55"/>
        <v>0</v>
      </c>
      <c r="DC20" s="78">
        <f t="shared" si="55"/>
        <v>0</v>
      </c>
      <c r="DD20" s="78"/>
      <c r="DE20" s="78"/>
      <c r="DF20" s="78"/>
      <c r="DG20" s="78"/>
      <c r="DH20" s="78"/>
      <c r="DI20" s="78"/>
      <c r="DJ20" s="78"/>
      <c r="DK20" s="78">
        <f t="shared" si="56"/>
        <v>0</v>
      </c>
      <c r="DL20" s="78">
        <f t="shared" si="56"/>
        <v>0</v>
      </c>
      <c r="DM20" s="78"/>
      <c r="DN20" s="78"/>
      <c r="DO20" s="78"/>
      <c r="DP20" s="78"/>
      <c r="DQ20" s="78"/>
      <c r="DR20" s="78"/>
      <c r="DS20" s="78"/>
      <c r="DT20" s="78">
        <f t="shared" si="57"/>
        <v>0</v>
      </c>
      <c r="DU20" s="78">
        <f t="shared" si="57"/>
        <v>0</v>
      </c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>
        <f t="shared" si="58"/>
        <v>780.58500000000004</v>
      </c>
      <c r="EG20" s="78">
        <f t="shared" si="58"/>
        <v>0</v>
      </c>
      <c r="EH20" s="78">
        <f t="shared" si="44"/>
        <v>0</v>
      </c>
      <c r="EI20" s="80">
        <v>780.58500000000004</v>
      </c>
      <c r="EJ20" s="80"/>
      <c r="EK20" s="78">
        <f t="shared" si="71"/>
        <v>0</v>
      </c>
      <c r="EL20" s="78"/>
      <c r="EM20" s="78"/>
      <c r="EN20" s="78"/>
      <c r="EO20" s="78">
        <f t="shared" si="60"/>
        <v>0</v>
      </c>
      <c r="EP20" s="78">
        <f t="shared" si="60"/>
        <v>0</v>
      </c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>
        <f t="shared" si="61"/>
        <v>0</v>
      </c>
      <c r="FH20" s="78">
        <f t="shared" si="61"/>
        <v>0</v>
      </c>
      <c r="FI20" s="78"/>
      <c r="FJ20" s="78"/>
      <c r="FK20" s="78"/>
      <c r="FL20" s="78"/>
      <c r="FM20" s="78"/>
      <c r="FN20" s="78"/>
      <c r="FO20" s="78"/>
      <c r="FP20" s="78">
        <f t="shared" si="62"/>
        <v>0</v>
      </c>
      <c r="FQ20" s="78">
        <f t="shared" si="62"/>
        <v>0</v>
      </c>
      <c r="FR20" s="78"/>
      <c r="FS20" s="78"/>
      <c r="FT20" s="78"/>
      <c r="FU20" s="78"/>
      <c r="FV20" s="78"/>
      <c r="FW20" s="78"/>
      <c r="FX20" s="78"/>
      <c r="FY20" s="78">
        <f t="shared" si="63"/>
        <v>0</v>
      </c>
      <c r="FZ20" s="78">
        <f t="shared" si="63"/>
        <v>0</v>
      </c>
      <c r="GA20" s="75"/>
      <c r="GB20" s="78"/>
      <c r="GC20" s="78"/>
      <c r="GD20" s="78"/>
      <c r="GE20" s="78"/>
      <c r="GF20" s="78"/>
      <c r="GG20" s="78"/>
      <c r="GH20" s="78">
        <f t="shared" si="64"/>
        <v>0</v>
      </c>
      <c r="GI20" s="78">
        <f t="shared" si="64"/>
        <v>0</v>
      </c>
      <c r="GJ20" s="78"/>
      <c r="GK20" s="78"/>
      <c r="GL20" s="78"/>
      <c r="GM20" s="78"/>
      <c r="GN20" s="78"/>
      <c r="GO20" s="78"/>
      <c r="GP20" s="78"/>
      <c r="GQ20" s="78">
        <f t="shared" si="65"/>
        <v>0</v>
      </c>
      <c r="GR20" s="78">
        <f t="shared" si="65"/>
        <v>0</v>
      </c>
      <c r="GS20" s="78"/>
      <c r="GT20" s="78"/>
      <c r="GU20" s="78"/>
      <c r="GV20" s="78"/>
      <c r="GW20" s="78"/>
      <c r="GX20" s="78"/>
      <c r="GY20" s="78"/>
      <c r="GZ20" s="78">
        <f t="shared" si="72"/>
        <v>0</v>
      </c>
      <c r="HA20" s="78">
        <f t="shared" si="66"/>
        <v>0</v>
      </c>
      <c r="HB20" s="78"/>
      <c r="HC20" s="78"/>
      <c r="HD20" s="78"/>
      <c r="HE20" s="78"/>
      <c r="HF20" s="78"/>
      <c r="HG20" s="78"/>
      <c r="HH20" s="78"/>
      <c r="HI20" s="78">
        <f t="shared" si="73"/>
        <v>0</v>
      </c>
      <c r="HJ20" s="78">
        <f t="shared" si="67"/>
        <v>0</v>
      </c>
      <c r="HK20" s="78"/>
      <c r="HL20" s="78"/>
      <c r="HM20" s="78"/>
      <c r="HN20" s="78"/>
      <c r="HO20" s="78"/>
      <c r="HP20" s="78"/>
      <c r="HQ20" s="78"/>
      <c r="HR20" s="78">
        <f t="shared" si="74"/>
        <v>0</v>
      </c>
      <c r="HS20" s="78">
        <f t="shared" si="68"/>
        <v>0</v>
      </c>
      <c r="HT20" s="78"/>
      <c r="HU20" s="78"/>
      <c r="HV20" s="78"/>
      <c r="HW20" s="78"/>
      <c r="HX20" s="78"/>
      <c r="HY20" s="78"/>
      <c r="HZ20" s="78"/>
      <c r="IA20" s="78">
        <f t="shared" si="75"/>
        <v>0</v>
      </c>
      <c r="IB20" s="78">
        <f t="shared" si="69"/>
        <v>0</v>
      </c>
      <c r="IC20" s="78"/>
      <c r="ID20" s="78"/>
      <c r="IE20" s="78"/>
      <c r="IF20" s="78"/>
      <c r="IG20" s="78"/>
      <c r="IH20" s="78"/>
      <c r="II20" s="78"/>
      <c r="IJ20" s="78">
        <f t="shared" si="70"/>
        <v>0</v>
      </c>
      <c r="IK20" s="78">
        <f t="shared" si="70"/>
        <v>0</v>
      </c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  <c r="IW20" s="78"/>
      <c r="IX20" s="78"/>
    </row>
    <row r="21" spans="1:259" ht="18" customHeight="1">
      <c r="A21" s="3" t="s">
        <v>54</v>
      </c>
      <c r="B21" s="78">
        <v>1431.5621900000001</v>
      </c>
      <c r="C21" s="78">
        <v>0</v>
      </c>
      <c r="D21" s="78">
        <v>0</v>
      </c>
      <c r="E21" s="78"/>
      <c r="F21" s="78"/>
      <c r="G21" s="78"/>
      <c r="H21" s="78">
        <f t="shared" si="45"/>
        <v>0</v>
      </c>
      <c r="I21" s="78">
        <f t="shared" si="45"/>
        <v>0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9"/>
      <c r="X21" s="78">
        <f t="shared" si="46"/>
        <v>0</v>
      </c>
      <c r="Y21" s="78">
        <f t="shared" si="46"/>
        <v>0</v>
      </c>
      <c r="Z21" s="78"/>
      <c r="AA21" s="78"/>
      <c r="AB21" s="78"/>
      <c r="AC21" s="78"/>
      <c r="AD21" s="78"/>
      <c r="AE21" s="78"/>
      <c r="AF21" s="78"/>
      <c r="AG21" s="78">
        <f t="shared" si="47"/>
        <v>0</v>
      </c>
      <c r="AH21" s="78">
        <f t="shared" si="47"/>
        <v>0</v>
      </c>
      <c r="AI21" s="78"/>
      <c r="AJ21" s="78"/>
      <c r="AK21" s="78"/>
      <c r="AL21" s="78"/>
      <c r="AM21" s="78"/>
      <c r="AN21" s="78"/>
      <c r="AO21" s="78"/>
      <c r="AP21" s="78">
        <f t="shared" si="48"/>
        <v>0</v>
      </c>
      <c r="AQ21" s="78">
        <f t="shared" si="48"/>
        <v>0</v>
      </c>
      <c r="AR21" s="78"/>
      <c r="AS21" s="78"/>
      <c r="AT21" s="78"/>
      <c r="AU21" s="78"/>
      <c r="AV21" s="78"/>
      <c r="AW21" s="78"/>
      <c r="AX21" s="78"/>
      <c r="AY21" s="78">
        <f t="shared" si="49"/>
        <v>0</v>
      </c>
      <c r="AZ21" s="78">
        <f t="shared" si="49"/>
        <v>0</v>
      </c>
      <c r="BA21" s="78"/>
      <c r="BB21" s="78"/>
      <c r="BC21" s="78"/>
      <c r="BD21" s="78"/>
      <c r="BE21" s="78"/>
      <c r="BF21" s="78"/>
      <c r="BG21" s="78"/>
      <c r="BH21" s="78">
        <f t="shared" si="50"/>
        <v>470.03318999999999</v>
      </c>
      <c r="BI21" s="78">
        <f t="shared" si="50"/>
        <v>0</v>
      </c>
      <c r="BJ21" s="78">
        <f t="shared" si="42"/>
        <v>0</v>
      </c>
      <c r="BK21" s="78">
        <v>460.63252999999997</v>
      </c>
      <c r="BL21" s="78"/>
      <c r="BM21" s="78">
        <f t="shared" si="43"/>
        <v>0</v>
      </c>
      <c r="BN21" s="78">
        <v>9.4006600000000002</v>
      </c>
      <c r="BO21" s="78"/>
      <c r="BP21" s="78">
        <f>BO21/BN21*100</f>
        <v>0</v>
      </c>
      <c r="BQ21" s="78">
        <f t="shared" si="51"/>
        <v>0</v>
      </c>
      <c r="BR21" s="78">
        <f t="shared" si="51"/>
        <v>0</v>
      </c>
      <c r="BS21" s="78"/>
      <c r="BT21" s="80"/>
      <c r="BU21" s="80"/>
      <c r="BV21" s="78"/>
      <c r="BW21" s="78"/>
      <c r="BX21" s="78"/>
      <c r="BY21" s="78"/>
      <c r="BZ21" s="78">
        <f t="shared" si="52"/>
        <v>0</v>
      </c>
      <c r="CA21" s="78">
        <f t="shared" si="52"/>
        <v>0</v>
      </c>
      <c r="CB21" s="78"/>
      <c r="CC21" s="78"/>
      <c r="CD21" s="78"/>
      <c r="CE21" s="78"/>
      <c r="CF21" s="78"/>
      <c r="CG21" s="78"/>
      <c r="CH21" s="78"/>
      <c r="CI21" s="79"/>
      <c r="CJ21" s="78">
        <f t="shared" si="53"/>
        <v>0</v>
      </c>
      <c r="CK21" s="78">
        <f t="shared" si="53"/>
        <v>0</v>
      </c>
      <c r="CL21" s="78"/>
      <c r="CM21" s="78"/>
      <c r="CN21" s="78"/>
      <c r="CO21" s="78"/>
      <c r="CP21" s="78"/>
      <c r="CQ21" s="78"/>
      <c r="CR21" s="78"/>
      <c r="CS21" s="78">
        <f t="shared" si="54"/>
        <v>0</v>
      </c>
      <c r="CT21" s="78">
        <f t="shared" si="54"/>
        <v>0</v>
      </c>
      <c r="CU21" s="78"/>
      <c r="CV21" s="78"/>
      <c r="CW21" s="78"/>
      <c r="CX21" s="78"/>
      <c r="CY21" s="78"/>
      <c r="CZ21" s="78"/>
      <c r="DA21" s="78"/>
      <c r="DB21" s="78">
        <f t="shared" si="55"/>
        <v>0</v>
      </c>
      <c r="DC21" s="78">
        <f t="shared" si="55"/>
        <v>0</v>
      </c>
      <c r="DD21" s="78"/>
      <c r="DE21" s="78"/>
      <c r="DF21" s="78"/>
      <c r="DG21" s="78"/>
      <c r="DH21" s="78"/>
      <c r="DI21" s="78"/>
      <c r="DJ21" s="78"/>
      <c r="DK21" s="78">
        <f t="shared" si="56"/>
        <v>0</v>
      </c>
      <c r="DL21" s="78">
        <f t="shared" si="56"/>
        <v>0</v>
      </c>
      <c r="DM21" s="78"/>
      <c r="DN21" s="78"/>
      <c r="DO21" s="78"/>
      <c r="DP21" s="78"/>
      <c r="DQ21" s="78"/>
      <c r="DR21" s="78"/>
      <c r="DS21" s="78"/>
      <c r="DT21" s="78">
        <f t="shared" si="57"/>
        <v>0</v>
      </c>
      <c r="DU21" s="78">
        <f t="shared" si="57"/>
        <v>0</v>
      </c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>
        <f t="shared" si="58"/>
        <v>961.529</v>
      </c>
      <c r="EG21" s="78">
        <f>EJ21+EM21</f>
        <v>0</v>
      </c>
      <c r="EH21" s="78">
        <f t="shared" si="44"/>
        <v>0</v>
      </c>
      <c r="EI21" s="80">
        <v>961.529</v>
      </c>
      <c r="EJ21" s="78"/>
      <c r="EK21" s="78">
        <f>EJ21/EI21*100</f>
        <v>0</v>
      </c>
      <c r="EL21" s="78"/>
      <c r="EM21" s="78"/>
      <c r="EN21" s="78"/>
      <c r="EO21" s="78">
        <f t="shared" si="60"/>
        <v>0</v>
      </c>
      <c r="EP21" s="78">
        <f t="shared" si="60"/>
        <v>0</v>
      </c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>
        <f t="shared" si="61"/>
        <v>0</v>
      </c>
      <c r="FH21" s="78">
        <f t="shared" si="61"/>
        <v>0</v>
      </c>
      <c r="FI21" s="78"/>
      <c r="FJ21" s="78"/>
      <c r="FK21" s="78"/>
      <c r="FL21" s="78"/>
      <c r="FM21" s="78"/>
      <c r="FN21" s="78"/>
      <c r="FO21" s="78"/>
      <c r="FP21" s="78">
        <f t="shared" si="62"/>
        <v>0</v>
      </c>
      <c r="FQ21" s="78">
        <f t="shared" si="62"/>
        <v>0</v>
      </c>
      <c r="FR21" s="78"/>
      <c r="FS21" s="78"/>
      <c r="FT21" s="78"/>
      <c r="FU21" s="78"/>
      <c r="FV21" s="78"/>
      <c r="FW21" s="78"/>
      <c r="FX21" s="78"/>
      <c r="FY21" s="78">
        <f t="shared" si="63"/>
        <v>0</v>
      </c>
      <c r="FZ21" s="78">
        <f t="shared" si="63"/>
        <v>0</v>
      </c>
      <c r="GA21" s="75"/>
      <c r="GB21" s="78"/>
      <c r="GC21" s="78"/>
      <c r="GD21" s="78"/>
      <c r="GE21" s="78"/>
      <c r="GF21" s="78"/>
      <c r="GG21" s="78"/>
      <c r="GH21" s="78">
        <f t="shared" si="64"/>
        <v>0</v>
      </c>
      <c r="GI21" s="78">
        <f t="shared" si="64"/>
        <v>0</v>
      </c>
      <c r="GJ21" s="78"/>
      <c r="GK21" s="78"/>
      <c r="GL21" s="78"/>
      <c r="GM21" s="78"/>
      <c r="GN21" s="78"/>
      <c r="GO21" s="78"/>
      <c r="GP21" s="78"/>
      <c r="GQ21" s="78">
        <f t="shared" si="65"/>
        <v>0</v>
      </c>
      <c r="GR21" s="78">
        <f t="shared" si="65"/>
        <v>0</v>
      </c>
      <c r="GS21" s="78"/>
      <c r="GT21" s="78"/>
      <c r="GU21" s="78"/>
      <c r="GV21" s="78"/>
      <c r="GW21" s="78"/>
      <c r="GX21" s="78"/>
      <c r="GY21" s="78"/>
      <c r="GZ21" s="78">
        <f t="shared" si="72"/>
        <v>0</v>
      </c>
      <c r="HA21" s="78">
        <f t="shared" si="66"/>
        <v>0</v>
      </c>
      <c r="HB21" s="78"/>
      <c r="HC21" s="78"/>
      <c r="HD21" s="78"/>
      <c r="HE21" s="78"/>
      <c r="HF21" s="78"/>
      <c r="HG21" s="78"/>
      <c r="HH21" s="78"/>
      <c r="HI21" s="78">
        <f t="shared" si="73"/>
        <v>0</v>
      </c>
      <c r="HJ21" s="78">
        <f t="shared" si="67"/>
        <v>0</v>
      </c>
      <c r="HK21" s="78"/>
      <c r="HL21" s="78"/>
      <c r="HM21" s="78"/>
      <c r="HN21" s="78"/>
      <c r="HO21" s="78"/>
      <c r="HP21" s="78"/>
      <c r="HQ21" s="78"/>
      <c r="HR21" s="78">
        <f t="shared" si="74"/>
        <v>0</v>
      </c>
      <c r="HS21" s="78">
        <f t="shared" si="68"/>
        <v>0</v>
      </c>
      <c r="HT21" s="78"/>
      <c r="HU21" s="78"/>
      <c r="HV21" s="78"/>
      <c r="HW21" s="78"/>
      <c r="HX21" s="78"/>
      <c r="HY21" s="78"/>
      <c r="HZ21" s="78"/>
      <c r="IA21" s="78">
        <f t="shared" si="75"/>
        <v>0</v>
      </c>
      <c r="IB21" s="78">
        <f t="shared" si="69"/>
        <v>0</v>
      </c>
      <c r="IC21" s="78"/>
      <c r="ID21" s="78"/>
      <c r="IE21" s="78"/>
      <c r="IF21" s="78"/>
      <c r="IG21" s="78"/>
      <c r="IH21" s="78"/>
      <c r="II21" s="78"/>
      <c r="IJ21" s="78">
        <f t="shared" si="70"/>
        <v>0</v>
      </c>
      <c r="IK21" s="78">
        <f t="shared" si="70"/>
        <v>0</v>
      </c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  <c r="IW21" s="78"/>
      <c r="IX21" s="78"/>
    </row>
    <row r="22" spans="1:259" s="35" customFormat="1">
      <c r="A22" s="1" t="s">
        <v>49</v>
      </c>
      <c r="B22" s="78">
        <v>2144.5140499999998</v>
      </c>
      <c r="C22" s="78">
        <v>0</v>
      </c>
      <c r="D22" s="80">
        <v>0</v>
      </c>
      <c r="E22" s="80"/>
      <c r="F22" s="80"/>
      <c r="G22" s="80"/>
      <c r="H22" s="80">
        <f t="shared" si="45"/>
        <v>0</v>
      </c>
      <c r="I22" s="80">
        <f t="shared" si="45"/>
        <v>0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>
        <v>0</v>
      </c>
      <c r="Y22" s="80">
        <f t="shared" si="46"/>
        <v>0</v>
      </c>
      <c r="Z22" s="80"/>
      <c r="AA22" s="80"/>
      <c r="AB22" s="80"/>
      <c r="AC22" s="80"/>
      <c r="AD22" s="80"/>
      <c r="AE22" s="80"/>
      <c r="AF22" s="80"/>
      <c r="AG22" s="80">
        <f t="shared" si="47"/>
        <v>0</v>
      </c>
      <c r="AH22" s="80">
        <f t="shared" si="47"/>
        <v>0</v>
      </c>
      <c r="AI22" s="80"/>
      <c r="AJ22" s="80"/>
      <c r="AK22" s="80"/>
      <c r="AL22" s="80"/>
      <c r="AM22" s="80"/>
      <c r="AN22" s="80"/>
      <c r="AO22" s="80"/>
      <c r="AP22" s="80">
        <f t="shared" si="48"/>
        <v>0</v>
      </c>
      <c r="AQ22" s="80">
        <f t="shared" si="48"/>
        <v>0</v>
      </c>
      <c r="AR22" s="80"/>
      <c r="AS22" s="80"/>
      <c r="AT22" s="80"/>
      <c r="AU22" s="80"/>
      <c r="AV22" s="80"/>
      <c r="AW22" s="80"/>
      <c r="AX22" s="80"/>
      <c r="AY22" s="80">
        <f t="shared" si="49"/>
        <v>0</v>
      </c>
      <c r="AZ22" s="80">
        <f t="shared" si="49"/>
        <v>0</v>
      </c>
      <c r="BA22" s="80"/>
      <c r="BB22" s="80"/>
      <c r="BC22" s="80"/>
      <c r="BD22" s="80"/>
      <c r="BE22" s="80"/>
      <c r="BF22" s="80"/>
      <c r="BG22" s="80"/>
      <c r="BH22" s="80">
        <f t="shared" si="50"/>
        <v>799.05642999999998</v>
      </c>
      <c r="BI22" s="80">
        <f t="shared" si="50"/>
        <v>0</v>
      </c>
      <c r="BJ22" s="80">
        <f t="shared" si="42"/>
        <v>0</v>
      </c>
      <c r="BK22" s="80">
        <v>783.07529999999997</v>
      </c>
      <c r="BL22" s="80"/>
      <c r="BM22" s="80">
        <f t="shared" si="43"/>
        <v>0</v>
      </c>
      <c r="BN22" s="80">
        <v>15.98113</v>
      </c>
      <c r="BO22" s="80"/>
      <c r="BP22" s="80">
        <f>BO22/BN22*100</f>
        <v>0</v>
      </c>
      <c r="BQ22" s="78">
        <f t="shared" si="51"/>
        <v>288.798</v>
      </c>
      <c r="BR22" s="78">
        <f t="shared" si="51"/>
        <v>0</v>
      </c>
      <c r="BS22" s="80"/>
      <c r="BT22" s="78">
        <v>288.798</v>
      </c>
      <c r="BU22" s="80"/>
      <c r="BV22" s="78">
        <f>BU22/BT22*100</f>
        <v>0</v>
      </c>
      <c r="BW22" s="80"/>
      <c r="BX22" s="80"/>
      <c r="BY22" s="80"/>
      <c r="BZ22" s="78">
        <f t="shared" si="52"/>
        <v>0</v>
      </c>
      <c r="CA22" s="78">
        <f t="shared" si="52"/>
        <v>0</v>
      </c>
      <c r="CB22" s="80"/>
      <c r="CC22" s="80"/>
      <c r="CD22" s="80"/>
      <c r="CE22" s="80"/>
      <c r="CF22" s="80"/>
      <c r="CG22" s="80"/>
      <c r="CH22" s="80"/>
      <c r="CI22" s="80"/>
      <c r="CJ22" s="80">
        <f t="shared" si="53"/>
        <v>0</v>
      </c>
      <c r="CK22" s="80">
        <f t="shared" si="53"/>
        <v>0</v>
      </c>
      <c r="CL22" s="80"/>
      <c r="CM22" s="80"/>
      <c r="CN22" s="80"/>
      <c r="CO22" s="80"/>
      <c r="CP22" s="80"/>
      <c r="CQ22" s="80"/>
      <c r="CR22" s="80"/>
      <c r="CS22" s="80">
        <f t="shared" si="54"/>
        <v>0</v>
      </c>
      <c r="CT22" s="80">
        <f t="shared" si="54"/>
        <v>0</v>
      </c>
      <c r="CU22" s="80"/>
      <c r="CV22" s="80"/>
      <c r="CW22" s="80"/>
      <c r="CX22" s="80"/>
      <c r="CY22" s="80"/>
      <c r="CZ22" s="80"/>
      <c r="DA22" s="80"/>
      <c r="DB22" s="80">
        <f t="shared" si="55"/>
        <v>0</v>
      </c>
      <c r="DC22" s="80">
        <f t="shared" si="55"/>
        <v>0</v>
      </c>
      <c r="DD22" s="80"/>
      <c r="DE22" s="80"/>
      <c r="DF22" s="80"/>
      <c r="DG22" s="80"/>
      <c r="DH22" s="80"/>
      <c r="DI22" s="80"/>
      <c r="DJ22" s="80"/>
      <c r="DK22" s="80">
        <f t="shared" si="56"/>
        <v>0</v>
      </c>
      <c r="DL22" s="80">
        <f t="shared" si="56"/>
        <v>0</v>
      </c>
      <c r="DM22" s="80"/>
      <c r="DN22" s="80"/>
      <c r="DO22" s="80"/>
      <c r="DP22" s="80"/>
      <c r="DQ22" s="80"/>
      <c r="DR22" s="80"/>
      <c r="DS22" s="80"/>
      <c r="DT22" s="80">
        <f t="shared" si="57"/>
        <v>0</v>
      </c>
      <c r="DU22" s="80">
        <f t="shared" si="57"/>
        <v>0</v>
      </c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>
        <f t="shared" si="58"/>
        <v>797.101</v>
      </c>
      <c r="EG22" s="80">
        <f t="shared" si="58"/>
        <v>0</v>
      </c>
      <c r="EH22" s="80">
        <f t="shared" si="44"/>
        <v>0</v>
      </c>
      <c r="EI22" s="80">
        <v>797.101</v>
      </c>
      <c r="EJ22" s="80"/>
      <c r="EK22" s="78">
        <f>EJ22/EI22*100</f>
        <v>0</v>
      </c>
      <c r="EL22" s="80"/>
      <c r="EM22" s="80"/>
      <c r="EN22" s="80"/>
      <c r="EO22" s="80">
        <f t="shared" si="60"/>
        <v>0</v>
      </c>
      <c r="EP22" s="80">
        <f t="shared" si="60"/>
        <v>0</v>
      </c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>
        <f t="shared" si="61"/>
        <v>0</v>
      </c>
      <c r="FH22" s="80">
        <f t="shared" si="61"/>
        <v>0</v>
      </c>
      <c r="FI22" s="80"/>
      <c r="FJ22" s="80"/>
      <c r="FK22" s="80"/>
      <c r="FL22" s="80"/>
      <c r="FM22" s="80"/>
      <c r="FN22" s="80"/>
      <c r="FO22" s="80"/>
      <c r="FP22" s="80">
        <f t="shared" si="62"/>
        <v>0</v>
      </c>
      <c r="FQ22" s="80">
        <f t="shared" si="62"/>
        <v>0</v>
      </c>
      <c r="FR22" s="80"/>
      <c r="FS22" s="80"/>
      <c r="FT22" s="80"/>
      <c r="FU22" s="80"/>
      <c r="FV22" s="80"/>
      <c r="FW22" s="80"/>
      <c r="FX22" s="80"/>
      <c r="FY22" s="80">
        <f t="shared" si="63"/>
        <v>0</v>
      </c>
      <c r="FZ22" s="80">
        <f t="shared" si="63"/>
        <v>0</v>
      </c>
      <c r="GA22" s="75"/>
      <c r="GB22" s="80"/>
      <c r="GC22" s="80"/>
      <c r="GD22" s="80"/>
      <c r="GE22" s="80"/>
      <c r="GF22" s="80"/>
      <c r="GG22" s="80"/>
      <c r="GH22" s="80">
        <f t="shared" si="64"/>
        <v>0</v>
      </c>
      <c r="GI22" s="80">
        <f t="shared" si="64"/>
        <v>0</v>
      </c>
      <c r="GJ22" s="80"/>
      <c r="GK22" s="80"/>
      <c r="GL22" s="80"/>
      <c r="GM22" s="80"/>
      <c r="GN22" s="80"/>
      <c r="GO22" s="80"/>
      <c r="GP22" s="80"/>
      <c r="GQ22" s="80">
        <f t="shared" si="65"/>
        <v>0</v>
      </c>
      <c r="GR22" s="80">
        <f t="shared" si="65"/>
        <v>0</v>
      </c>
      <c r="GS22" s="80"/>
      <c r="GT22" s="80"/>
      <c r="GU22" s="80"/>
      <c r="GV22" s="80"/>
      <c r="GW22" s="80"/>
      <c r="GX22" s="80"/>
      <c r="GY22" s="80"/>
      <c r="GZ22" s="80">
        <f t="shared" si="72"/>
        <v>0</v>
      </c>
      <c r="HA22" s="80">
        <f t="shared" si="66"/>
        <v>0</v>
      </c>
      <c r="HB22" s="80"/>
      <c r="HC22" s="80"/>
      <c r="HD22" s="80"/>
      <c r="HE22" s="80"/>
      <c r="HF22" s="80"/>
      <c r="HG22" s="80"/>
      <c r="HH22" s="80"/>
      <c r="HI22" s="80">
        <f t="shared" si="73"/>
        <v>0</v>
      </c>
      <c r="HJ22" s="80">
        <f t="shared" si="67"/>
        <v>0</v>
      </c>
      <c r="HK22" s="80"/>
      <c r="HL22" s="80"/>
      <c r="HM22" s="80"/>
      <c r="HN22" s="80"/>
      <c r="HO22" s="80"/>
      <c r="HP22" s="80"/>
      <c r="HQ22" s="80"/>
      <c r="HR22" s="80">
        <f t="shared" si="74"/>
        <v>0</v>
      </c>
      <c r="HS22" s="80">
        <f t="shared" si="68"/>
        <v>0</v>
      </c>
      <c r="HT22" s="80"/>
      <c r="HU22" s="80"/>
      <c r="HV22" s="80"/>
      <c r="HW22" s="80"/>
      <c r="HX22" s="80"/>
      <c r="HY22" s="80"/>
      <c r="HZ22" s="80"/>
      <c r="IA22" s="80">
        <f t="shared" si="75"/>
        <v>0</v>
      </c>
      <c r="IB22" s="80">
        <f t="shared" si="69"/>
        <v>0</v>
      </c>
      <c r="IC22" s="80"/>
      <c r="ID22" s="80"/>
      <c r="IE22" s="80"/>
      <c r="IF22" s="80"/>
      <c r="IG22" s="80"/>
      <c r="IH22" s="80"/>
      <c r="II22" s="80"/>
      <c r="IJ22" s="80">
        <f t="shared" si="70"/>
        <v>0</v>
      </c>
      <c r="IK22" s="80">
        <f t="shared" si="70"/>
        <v>0</v>
      </c>
      <c r="IL22" s="80"/>
      <c r="IM22" s="80"/>
      <c r="IN22" s="80"/>
      <c r="IO22" s="80"/>
      <c r="IP22" s="80"/>
      <c r="IQ22" s="80"/>
      <c r="IR22" s="80"/>
      <c r="IS22" s="80"/>
      <c r="IT22" s="80"/>
      <c r="IU22" s="80"/>
      <c r="IV22" s="78">
        <v>259.55862000000002</v>
      </c>
      <c r="IW22" s="80"/>
      <c r="IX22" s="80"/>
      <c r="IY22" s="37"/>
    </row>
    <row r="23" spans="1:259" s="8" customFormat="1" ht="18" customHeight="1">
      <c r="A23" s="7" t="s">
        <v>145</v>
      </c>
      <c r="B23" s="75">
        <v>331777.23384</v>
      </c>
      <c r="C23" s="75">
        <v>65912.338630000013</v>
      </c>
      <c r="D23" s="75">
        <v>19.866444079700273</v>
      </c>
      <c r="E23" s="75">
        <f>E24+E25</f>
        <v>8543.5</v>
      </c>
      <c r="F23" s="75">
        <f>F24+F25</f>
        <v>1159.5</v>
      </c>
      <c r="G23" s="75">
        <f>F23/E23*100</f>
        <v>13.57172119154913</v>
      </c>
      <c r="H23" s="75">
        <f>H24+H25</f>
        <v>1040.7653700000001</v>
      </c>
      <c r="I23" s="75">
        <f>I24+I25</f>
        <v>1040.7653700000001</v>
      </c>
      <c r="J23" s="75">
        <f>I23/H23*100</f>
        <v>100</v>
      </c>
      <c r="K23" s="75">
        <f>K24+K25</f>
        <v>1030.35772</v>
      </c>
      <c r="L23" s="75">
        <f>L24+L25</f>
        <v>1030.35772</v>
      </c>
      <c r="M23" s="75">
        <f>L23/K23*100</f>
        <v>100</v>
      </c>
      <c r="N23" s="75">
        <f>N24+N25</f>
        <v>10.40765</v>
      </c>
      <c r="O23" s="75">
        <f>O24+O25</f>
        <v>10.40765</v>
      </c>
      <c r="P23" s="75">
        <f>O23/N23*100</f>
        <v>100</v>
      </c>
      <c r="Q23" s="75">
        <f>Q24+Q25</f>
        <v>373.4</v>
      </c>
      <c r="R23" s="75">
        <f>R24+R25</f>
        <v>0</v>
      </c>
      <c r="S23" s="75">
        <f>R23/Q23*100</f>
        <v>0</v>
      </c>
      <c r="T23" s="75">
        <f>T24+T25</f>
        <v>0</v>
      </c>
      <c r="U23" s="75">
        <f>U24+U25</f>
        <v>0</v>
      </c>
      <c r="V23" s="75"/>
      <c r="W23" s="76">
        <f>W24+W25</f>
        <v>5349.1724999999997</v>
      </c>
      <c r="X23" s="75">
        <f>X24+X25</f>
        <v>5349.1725000000006</v>
      </c>
      <c r="Y23" s="75">
        <f>Y24+Y25</f>
        <v>0</v>
      </c>
      <c r="Z23" s="75">
        <f>Y23/X23*100</f>
        <v>0</v>
      </c>
      <c r="AA23" s="75">
        <f>AA24+AA25</f>
        <v>3373.99791</v>
      </c>
      <c r="AB23" s="75">
        <f>AB24+AB25</f>
        <v>0</v>
      </c>
      <c r="AC23" s="75">
        <f>AB23/AA23*100</f>
        <v>0</v>
      </c>
      <c r="AD23" s="75">
        <f>AD24+AD25</f>
        <v>1975.1745900000001</v>
      </c>
      <c r="AE23" s="75">
        <f>AE24+AE25</f>
        <v>0</v>
      </c>
      <c r="AF23" s="75">
        <f>AE23/AD23*100</f>
        <v>0</v>
      </c>
      <c r="AG23" s="75">
        <f>AG24+AG25</f>
        <v>0</v>
      </c>
      <c r="AH23" s="75">
        <f>AH24+AH25</f>
        <v>0</v>
      </c>
      <c r="AI23" s="75"/>
      <c r="AJ23" s="75">
        <f>AJ24+AJ25</f>
        <v>0</v>
      </c>
      <c r="AK23" s="75">
        <f>AK24+AK25</f>
        <v>0</v>
      </c>
      <c r="AL23" s="75"/>
      <c r="AM23" s="75">
        <f>AM24+AM25</f>
        <v>0</v>
      </c>
      <c r="AN23" s="75">
        <f>AN24+AN25</f>
        <v>0</v>
      </c>
      <c r="AO23" s="75"/>
      <c r="AP23" s="75">
        <f>AP24+AP25</f>
        <v>4390.2526699999999</v>
      </c>
      <c r="AQ23" s="75">
        <f>AQ24+AQ25</f>
        <v>0</v>
      </c>
      <c r="AR23" s="75"/>
      <c r="AS23" s="75">
        <f>AS24+AS25</f>
        <v>4302.4476199999999</v>
      </c>
      <c r="AT23" s="75">
        <f>AT24+AT25</f>
        <v>0</v>
      </c>
      <c r="AU23" s="75">
        <f>AT23/AS23*100</f>
        <v>0</v>
      </c>
      <c r="AV23" s="75">
        <f>AV24+AV25</f>
        <v>87.805049999999994</v>
      </c>
      <c r="AW23" s="75">
        <f>AW24+AW25</f>
        <v>0</v>
      </c>
      <c r="AX23" s="75">
        <f>AW23/AV23*100</f>
        <v>0</v>
      </c>
      <c r="AY23" s="75">
        <f>AY24+AY25</f>
        <v>0</v>
      </c>
      <c r="AZ23" s="75">
        <f>AZ24+AZ25</f>
        <v>0</v>
      </c>
      <c r="BA23" s="75"/>
      <c r="BB23" s="75">
        <f>BB24+BB25</f>
        <v>0</v>
      </c>
      <c r="BC23" s="75">
        <f>BC24+BC25</f>
        <v>0</v>
      </c>
      <c r="BD23" s="75"/>
      <c r="BE23" s="75">
        <f>BE24+BE25</f>
        <v>0</v>
      </c>
      <c r="BF23" s="75">
        <f>BF24+BF25</f>
        <v>0</v>
      </c>
      <c r="BG23" s="75"/>
      <c r="BH23" s="75">
        <f>BH24+BH25</f>
        <v>1034.07302</v>
      </c>
      <c r="BI23" s="75">
        <f>BI24+BI25</f>
        <v>0</v>
      </c>
      <c r="BJ23" s="75">
        <f>BI23/BH23*100</f>
        <v>0</v>
      </c>
      <c r="BK23" s="75">
        <f>BK24+BK25</f>
        <v>1013.39156</v>
      </c>
      <c r="BL23" s="75">
        <f>BL24+BL25</f>
        <v>0</v>
      </c>
      <c r="BM23" s="75">
        <f>BL23/BK23*100</f>
        <v>0</v>
      </c>
      <c r="BN23" s="75">
        <f>BN24+BN25</f>
        <v>20.681460000000001</v>
      </c>
      <c r="BO23" s="75">
        <f>BO24+BO25</f>
        <v>0</v>
      </c>
      <c r="BP23" s="75">
        <f>BO23/BN23*100</f>
        <v>0</v>
      </c>
      <c r="BQ23" s="75">
        <f>BQ24+BQ25</f>
        <v>1021.8409999999999</v>
      </c>
      <c r="BR23" s="75">
        <f>BR24+BR25</f>
        <v>0</v>
      </c>
      <c r="BS23" s="75">
        <f>BR23/BQ23*100</f>
        <v>0</v>
      </c>
      <c r="BT23" s="77">
        <f>BT24+BT25</f>
        <v>1021.8409999999999</v>
      </c>
      <c r="BU23" s="75">
        <f>BU24+BU25</f>
        <v>0</v>
      </c>
      <c r="BV23" s="75">
        <f>BU23/BT23*100</f>
        <v>0</v>
      </c>
      <c r="BW23" s="75">
        <f>BW24+BW25</f>
        <v>0</v>
      </c>
      <c r="BX23" s="75">
        <f>BX24+BX25</f>
        <v>0</v>
      </c>
      <c r="BY23" s="75"/>
      <c r="BZ23" s="75">
        <f>BZ24+BZ25</f>
        <v>0</v>
      </c>
      <c r="CA23" s="75">
        <f>CA24+CA25</f>
        <v>0</v>
      </c>
      <c r="CB23" s="75"/>
      <c r="CC23" s="75">
        <f>CC24+CC25</f>
        <v>0</v>
      </c>
      <c r="CD23" s="75">
        <f>CD24+CD25</f>
        <v>0</v>
      </c>
      <c r="CE23" s="75"/>
      <c r="CF23" s="75">
        <f>CF24+CF25</f>
        <v>0</v>
      </c>
      <c r="CG23" s="75">
        <f>CG24+CG25</f>
        <v>0</v>
      </c>
      <c r="CH23" s="75"/>
      <c r="CI23" s="76">
        <f>CI24+CI25</f>
        <v>0</v>
      </c>
      <c r="CJ23" s="75">
        <f>CJ24+CJ25</f>
        <v>0</v>
      </c>
      <c r="CK23" s="75">
        <f>CK24+CK25</f>
        <v>0</v>
      </c>
      <c r="CL23" s="75"/>
      <c r="CM23" s="75">
        <f>CM24+CM25</f>
        <v>0</v>
      </c>
      <c r="CN23" s="75">
        <f>CN24+CN25</f>
        <v>0</v>
      </c>
      <c r="CO23" s="75"/>
      <c r="CP23" s="75">
        <f>CP24+CP25</f>
        <v>0</v>
      </c>
      <c r="CQ23" s="75">
        <f>CQ24+CQ25</f>
        <v>0</v>
      </c>
      <c r="CR23" s="75"/>
      <c r="CS23" s="75">
        <f>CS24+CS25</f>
        <v>0</v>
      </c>
      <c r="CT23" s="75">
        <f>CT24+CT25</f>
        <v>0</v>
      </c>
      <c r="CU23" s="75"/>
      <c r="CV23" s="75"/>
      <c r="CW23" s="75"/>
      <c r="CX23" s="75"/>
      <c r="CY23" s="75"/>
      <c r="CZ23" s="75"/>
      <c r="DA23" s="75"/>
      <c r="DB23" s="75">
        <f>DB24+DB25</f>
        <v>0</v>
      </c>
      <c r="DC23" s="75">
        <f>DC24+DC25</f>
        <v>0</v>
      </c>
      <c r="DD23" s="75"/>
      <c r="DE23" s="75">
        <f>DE24+DE25</f>
        <v>0</v>
      </c>
      <c r="DF23" s="75">
        <f>DF24+DF25</f>
        <v>0</v>
      </c>
      <c r="DG23" s="75"/>
      <c r="DH23" s="75">
        <f>DH24+DH25</f>
        <v>0</v>
      </c>
      <c r="DI23" s="75">
        <f>DI24+DI25</f>
        <v>0</v>
      </c>
      <c r="DJ23" s="75"/>
      <c r="DK23" s="75">
        <f>DK24+DK25</f>
        <v>0</v>
      </c>
      <c r="DL23" s="75">
        <f>DL24+DL25</f>
        <v>0</v>
      </c>
      <c r="DM23" s="75"/>
      <c r="DN23" s="75">
        <f>DN24+DN25</f>
        <v>0</v>
      </c>
      <c r="DO23" s="75">
        <f>DO24+DO25</f>
        <v>0</v>
      </c>
      <c r="DP23" s="75"/>
      <c r="DQ23" s="75">
        <f>DQ24+DQ25</f>
        <v>0</v>
      </c>
      <c r="DR23" s="75">
        <f>DR24+DR25</f>
        <v>0</v>
      </c>
      <c r="DS23" s="75"/>
      <c r="DT23" s="75">
        <f>DT24+DT25</f>
        <v>0</v>
      </c>
      <c r="DU23" s="75">
        <f>DU24+DU25</f>
        <v>0</v>
      </c>
      <c r="DV23" s="75"/>
      <c r="DW23" s="75">
        <f>DW24+DW25</f>
        <v>0</v>
      </c>
      <c r="DX23" s="75">
        <f>DX24+DX25</f>
        <v>0</v>
      </c>
      <c r="DY23" s="75"/>
      <c r="DZ23" s="75">
        <f>DZ24+DZ25</f>
        <v>0</v>
      </c>
      <c r="EA23" s="75">
        <f>EA24+EA25</f>
        <v>0</v>
      </c>
      <c r="EB23" s="75"/>
      <c r="EC23" s="75">
        <f>EC24+EC25</f>
        <v>0</v>
      </c>
      <c r="ED23" s="75">
        <f>ED24+ED25</f>
        <v>0</v>
      </c>
      <c r="EE23" s="75"/>
      <c r="EF23" s="75">
        <f>EF24+EF25</f>
        <v>206083.823</v>
      </c>
      <c r="EG23" s="75">
        <f>EG24+EG25</f>
        <v>36938.521820000002</v>
      </c>
      <c r="EH23" s="75">
        <f t="shared" ref="EH23" si="76">EG23/EF23*100</f>
        <v>17.924027845698497</v>
      </c>
      <c r="EI23" s="77">
        <f>EI24+EI25</f>
        <v>3724.4009999999998</v>
      </c>
      <c r="EJ23" s="75">
        <f>EJ24+EJ25</f>
        <v>0</v>
      </c>
      <c r="EK23" s="75">
        <f>EJ23/EI23*100</f>
        <v>0</v>
      </c>
      <c r="EL23" s="75">
        <f>EL24+EL25</f>
        <v>202359.42199999999</v>
      </c>
      <c r="EM23" s="75">
        <f>EM24+EM25</f>
        <v>36938.521820000002</v>
      </c>
      <c r="EN23" s="75"/>
      <c r="EO23" s="75">
        <f>EO24+EO25</f>
        <v>0</v>
      </c>
      <c r="EP23" s="75">
        <f>EP24+EP25</f>
        <v>0</v>
      </c>
      <c r="EQ23" s="75"/>
      <c r="ER23" s="75">
        <f>ER24+ER25</f>
        <v>0</v>
      </c>
      <c r="ES23" s="75">
        <f>ES24+ES25</f>
        <v>0</v>
      </c>
      <c r="ET23" s="75"/>
      <c r="EU23" s="75">
        <f>EU24+EU25</f>
        <v>0</v>
      </c>
      <c r="EV23" s="75">
        <f>EV24+EV25</f>
        <v>0</v>
      </c>
      <c r="EW23" s="75"/>
      <c r="EX23" s="75">
        <f>EX24+EX25</f>
        <v>97.906230000000008</v>
      </c>
      <c r="EY23" s="75">
        <f>EY24+EY25</f>
        <v>97.906230000000008</v>
      </c>
      <c r="EZ23" s="75">
        <f>EY23/EX23*100</f>
        <v>100</v>
      </c>
      <c r="FA23" s="75">
        <f>FA24+FA25</f>
        <v>96.927170000000004</v>
      </c>
      <c r="FB23" s="75">
        <f>FB24+FB25</f>
        <v>96.927170000000004</v>
      </c>
      <c r="FC23" s="75">
        <f>FB23/FA23*100</f>
        <v>100</v>
      </c>
      <c r="FD23" s="75">
        <f>FD24+FD25</f>
        <v>0.97906000000000004</v>
      </c>
      <c r="FE23" s="75">
        <f>FE24+FE25</f>
        <v>0.97906000000000004</v>
      </c>
      <c r="FF23" s="75">
        <f>FE23/FD23*100</f>
        <v>100</v>
      </c>
      <c r="FG23" s="75">
        <f>FG24+FG25</f>
        <v>0</v>
      </c>
      <c r="FH23" s="75">
        <f>FH24+FH25</f>
        <v>0</v>
      </c>
      <c r="FI23" s="75"/>
      <c r="FJ23" s="75">
        <f>FJ24+FJ25</f>
        <v>0</v>
      </c>
      <c r="FK23" s="75">
        <f>FK24+FK25</f>
        <v>0</v>
      </c>
      <c r="FL23" s="75"/>
      <c r="FM23" s="75">
        <f>FM24+FM25</f>
        <v>0</v>
      </c>
      <c r="FN23" s="75">
        <f>FN24+FN25</f>
        <v>0</v>
      </c>
      <c r="FO23" s="75"/>
      <c r="FP23" s="75">
        <f>FP24+FP25</f>
        <v>0</v>
      </c>
      <c r="FQ23" s="75">
        <f>FQ24+FQ25</f>
        <v>0</v>
      </c>
      <c r="FR23" s="75"/>
      <c r="FS23" s="75">
        <f>FS24+FS25</f>
        <v>0</v>
      </c>
      <c r="FT23" s="75">
        <f>FT24+FT25</f>
        <v>0</v>
      </c>
      <c r="FU23" s="75"/>
      <c r="FV23" s="75">
        <f>FV24+FV25</f>
        <v>0</v>
      </c>
      <c r="FW23" s="75">
        <f>FW24+FW25</f>
        <v>0</v>
      </c>
      <c r="FX23" s="75"/>
      <c r="FY23" s="75">
        <f>FY24+FY25</f>
        <v>9024.627559999999</v>
      </c>
      <c r="FZ23" s="75">
        <f>FZ24+FZ25</f>
        <v>2873.0385300000003</v>
      </c>
      <c r="GA23" s="75">
        <f t="shared" si="20"/>
        <v>31.835535714894377</v>
      </c>
      <c r="GB23" s="75">
        <f>GB24+GB25</f>
        <v>8934.3812799999996</v>
      </c>
      <c r="GC23" s="75">
        <f>GC24+GC25</f>
        <v>2844.3081400000001</v>
      </c>
      <c r="GD23" s="75">
        <f>GC23/GB23*100</f>
        <v>31.835535677966948</v>
      </c>
      <c r="GE23" s="75">
        <f>GE24+GE25</f>
        <v>90.246279999999999</v>
      </c>
      <c r="GF23" s="75">
        <f>GF24+GF25</f>
        <v>28.73039</v>
      </c>
      <c r="GG23" s="75">
        <f>GF23/GE23*100</f>
        <v>31.835539370708688</v>
      </c>
      <c r="GH23" s="75">
        <f>GH24+GH25</f>
        <v>0</v>
      </c>
      <c r="GI23" s="75">
        <f>GI24+GI25</f>
        <v>0</v>
      </c>
      <c r="GJ23" s="75"/>
      <c r="GK23" s="75">
        <f>GK24+GK25</f>
        <v>0</v>
      </c>
      <c r="GL23" s="75">
        <f>GL24+GL25</f>
        <v>0</v>
      </c>
      <c r="GM23" s="75"/>
      <c r="GN23" s="75">
        <f>GN24+GN25</f>
        <v>0</v>
      </c>
      <c r="GO23" s="75">
        <f>GO24+GO25</f>
        <v>0</v>
      </c>
      <c r="GP23" s="75"/>
      <c r="GQ23" s="75">
        <f>GQ24+GQ25</f>
        <v>87600.808080000003</v>
      </c>
      <c r="GR23" s="75">
        <f>GR24+GR25</f>
        <v>23754.545450000001</v>
      </c>
      <c r="GS23" s="75">
        <f t="shared" ref="GS23:GS24" si="77">GR23/GQ23*100</f>
        <v>27.116810872688013</v>
      </c>
      <c r="GT23" s="75">
        <f>GT24+GT25</f>
        <v>86724.800000000003</v>
      </c>
      <c r="GU23" s="75">
        <f>GU24+GU25</f>
        <v>23517</v>
      </c>
      <c r="GV23" s="75">
        <f>GU23/GT23*100</f>
        <v>27.116810877626701</v>
      </c>
      <c r="GW23" s="75">
        <f>GW24+GW25</f>
        <v>876.00807999999995</v>
      </c>
      <c r="GX23" s="75">
        <f>GX24+GX25</f>
        <v>237.54544999999999</v>
      </c>
      <c r="GY23" s="75">
        <f>GX23/GW23*100</f>
        <v>27.116810383758107</v>
      </c>
      <c r="GZ23" s="75">
        <f>GZ24+GZ25</f>
        <v>0</v>
      </c>
      <c r="HA23" s="75">
        <f>HA24+HA25</f>
        <v>0</v>
      </c>
      <c r="HB23" s="75"/>
      <c r="HC23" s="75">
        <f>HC24+HC25</f>
        <v>0</v>
      </c>
      <c r="HD23" s="75">
        <f>HD24+HD25</f>
        <v>0</v>
      </c>
      <c r="HE23" s="75"/>
      <c r="HF23" s="75">
        <f>HF24+HF25</f>
        <v>0</v>
      </c>
      <c r="HG23" s="75">
        <f>HG24+HG25</f>
        <v>0</v>
      </c>
      <c r="HH23" s="75"/>
      <c r="HI23" s="75">
        <f>HI24+HI25</f>
        <v>0</v>
      </c>
      <c r="HJ23" s="75">
        <f>HJ24+HJ25</f>
        <v>0</v>
      </c>
      <c r="HK23" s="75"/>
      <c r="HL23" s="75">
        <f>HL24+HL25</f>
        <v>0</v>
      </c>
      <c r="HM23" s="75">
        <f>HM24+HM25</f>
        <v>0</v>
      </c>
      <c r="HN23" s="75"/>
      <c r="HO23" s="75">
        <f>HO24+HO25</f>
        <v>0</v>
      </c>
      <c r="HP23" s="75">
        <f>HP24+HP25</f>
        <v>0</v>
      </c>
      <c r="HQ23" s="75"/>
      <c r="HR23" s="75">
        <f>HR24+HR25</f>
        <v>661.22448999999995</v>
      </c>
      <c r="HS23" s="75">
        <f>HS24+HS25</f>
        <v>48.061229999999995</v>
      </c>
      <c r="HT23" s="75">
        <f t="shared" ref="HT23:HT24" si="78">HS23/HR23*100</f>
        <v>7.2685193496084821</v>
      </c>
      <c r="HU23" s="75">
        <f>HU24+HU25</f>
        <v>648</v>
      </c>
      <c r="HV23" s="75">
        <f>HV24+HV25</f>
        <v>47.100009999999997</v>
      </c>
      <c r="HW23" s="75">
        <f t="shared" ref="HW23:HW24" si="79">HV23/HU23*100</f>
        <v>7.2685200617283954</v>
      </c>
      <c r="HX23" s="75">
        <f>HX24+HX25</f>
        <v>13.224489999999999</v>
      </c>
      <c r="HY23" s="75">
        <f>HY24+HY25</f>
        <v>0.96121999999999996</v>
      </c>
      <c r="HZ23" s="75">
        <f t="shared" ref="HZ23:HZ24" si="80">HY23/HX23*100</f>
        <v>7.2684844557332653</v>
      </c>
      <c r="IA23" s="75">
        <f>IA24+IA25</f>
        <v>6393.7481299999999</v>
      </c>
      <c r="IB23" s="75">
        <f>IB24+IB25</f>
        <v>0</v>
      </c>
      <c r="IC23" s="75">
        <f t="shared" ref="IC23:IC24" si="81">IB23/IA23*100</f>
        <v>0</v>
      </c>
      <c r="ID23" s="75">
        <f>ID24+ID25</f>
        <v>6265.8731699999998</v>
      </c>
      <c r="IE23" s="75">
        <f>IE24+IE25</f>
        <v>0</v>
      </c>
      <c r="IF23" s="75">
        <f t="shared" ref="IF23:IF24" si="82">IE23/ID23*100</f>
        <v>0</v>
      </c>
      <c r="IG23" s="75">
        <f>IG24+IG25</f>
        <v>127.87496</v>
      </c>
      <c r="IH23" s="75">
        <f>IH24+IH25</f>
        <v>0</v>
      </c>
      <c r="II23" s="75">
        <f t="shared" ref="II23:II24" si="83">IH23/IG23*100</f>
        <v>0</v>
      </c>
      <c r="IJ23" s="75">
        <f>IJ24+IJ25</f>
        <v>0</v>
      </c>
      <c r="IK23" s="75">
        <f>IK24+IK25</f>
        <v>0</v>
      </c>
      <c r="IL23" s="75"/>
      <c r="IM23" s="75">
        <f>IM24+IM25</f>
        <v>0</v>
      </c>
      <c r="IN23" s="75">
        <f>IN24+IN25</f>
        <v>0</v>
      </c>
      <c r="IO23" s="75"/>
      <c r="IP23" s="75">
        <f>IP24+IP25</f>
        <v>0</v>
      </c>
      <c r="IQ23" s="75">
        <f>IQ24+IQ25</f>
        <v>0</v>
      </c>
      <c r="IR23" s="75"/>
      <c r="IS23" s="75">
        <f>IS24+IS25</f>
        <v>0</v>
      </c>
      <c r="IT23" s="75">
        <f>IT24+IT25</f>
        <v>0</v>
      </c>
      <c r="IU23" s="75"/>
      <c r="IV23" s="75">
        <f>IV24+IV25</f>
        <v>162.09179</v>
      </c>
      <c r="IW23" s="75">
        <f>IW24+IW25</f>
        <v>0</v>
      </c>
      <c r="IX23" s="75"/>
    </row>
    <row r="24" spans="1:259">
      <c r="A24" s="3" t="s">
        <v>131</v>
      </c>
      <c r="B24" s="78">
        <v>329559.22803</v>
      </c>
      <c r="C24" s="78">
        <v>65912.338630000013</v>
      </c>
      <c r="D24" s="78">
        <v>20.000149601030127</v>
      </c>
      <c r="E24" s="78">
        <v>8543.5</v>
      </c>
      <c r="F24" s="78">
        <v>1159.5</v>
      </c>
      <c r="G24" s="78"/>
      <c r="H24" s="78">
        <f>K24+N24</f>
        <v>1040.7653700000001</v>
      </c>
      <c r="I24" s="78">
        <f t="shared" ref="I24" si="84">L24+O24</f>
        <v>1040.7653700000001</v>
      </c>
      <c r="J24" s="75">
        <f>I24/H24*100</f>
        <v>100</v>
      </c>
      <c r="K24" s="78">
        <v>1030.35772</v>
      </c>
      <c r="L24" s="78">
        <v>1030.35772</v>
      </c>
      <c r="M24" s="78">
        <f>L24/K24*100</f>
        <v>100</v>
      </c>
      <c r="N24" s="78">
        <v>10.40765</v>
      </c>
      <c r="O24" s="78">
        <v>10.40765</v>
      </c>
      <c r="P24" s="78">
        <f>O24/N24*100</f>
        <v>100</v>
      </c>
      <c r="Q24" s="78">
        <v>373.4</v>
      </c>
      <c r="R24" s="78">
        <v>0</v>
      </c>
      <c r="S24" s="78"/>
      <c r="T24" s="78"/>
      <c r="U24" s="78"/>
      <c r="V24" s="78"/>
      <c r="W24" s="79">
        <v>5349.1724999999997</v>
      </c>
      <c r="X24" s="78">
        <f t="shared" ref="X24:Y24" si="85">AA24+AD24</f>
        <v>5349.1725000000006</v>
      </c>
      <c r="Y24" s="78">
        <f t="shared" si="85"/>
        <v>0</v>
      </c>
      <c r="Z24" s="75">
        <f>Y24/X24*100</f>
        <v>0</v>
      </c>
      <c r="AA24" s="78">
        <v>3373.99791</v>
      </c>
      <c r="AB24" s="78">
        <v>0</v>
      </c>
      <c r="AC24" s="78">
        <f>AB24/AA24*100</f>
        <v>0</v>
      </c>
      <c r="AD24" s="78">
        <v>1975.1745900000001</v>
      </c>
      <c r="AE24" s="78">
        <v>0</v>
      </c>
      <c r="AF24" s="78">
        <f>AE24/AD24*100</f>
        <v>0</v>
      </c>
      <c r="AG24" s="78">
        <f t="shared" ref="AG24:AH24" si="86">AG25+AG26</f>
        <v>0</v>
      </c>
      <c r="AH24" s="78">
        <f t="shared" si="86"/>
        <v>0</v>
      </c>
      <c r="AI24" s="78"/>
      <c r="AJ24" s="78"/>
      <c r="AK24" s="78"/>
      <c r="AL24" s="78"/>
      <c r="AM24" s="78"/>
      <c r="AN24" s="78"/>
      <c r="AO24" s="78"/>
      <c r="AP24" s="78">
        <f>AS24+AV24</f>
        <v>4390.2526699999999</v>
      </c>
      <c r="AQ24" s="78">
        <f>AT24+AW24</f>
        <v>0</v>
      </c>
      <c r="AR24" s="78"/>
      <c r="AS24" s="78">
        <v>4302.4476199999999</v>
      </c>
      <c r="AT24" s="78">
        <v>0</v>
      </c>
      <c r="AU24" s="78">
        <f>AT24/AS24*100</f>
        <v>0</v>
      </c>
      <c r="AV24" s="78">
        <v>87.805049999999994</v>
      </c>
      <c r="AW24" s="78">
        <v>0</v>
      </c>
      <c r="AX24" s="78">
        <f>AW24/AV24*100</f>
        <v>0</v>
      </c>
      <c r="AY24" s="78">
        <f t="shared" ref="AY24:AZ24" si="87">BB24+BE24</f>
        <v>0</v>
      </c>
      <c r="AZ24" s="78">
        <f t="shared" si="87"/>
        <v>0</v>
      </c>
      <c r="BA24" s="78"/>
      <c r="BB24" s="78"/>
      <c r="BC24" s="78"/>
      <c r="BD24" s="78"/>
      <c r="BE24" s="78"/>
      <c r="BF24" s="78"/>
      <c r="BG24" s="78"/>
      <c r="BH24" s="78">
        <f t="shared" ref="BH24:BI24" si="88">BK24+BN24</f>
        <v>0</v>
      </c>
      <c r="BI24" s="78">
        <f t="shared" si="88"/>
        <v>0</v>
      </c>
      <c r="BJ24" s="78"/>
      <c r="BK24" s="78"/>
      <c r="BL24" s="78"/>
      <c r="BM24" s="78"/>
      <c r="BN24" s="78"/>
      <c r="BO24" s="78"/>
      <c r="BP24" s="78"/>
      <c r="BQ24" s="78">
        <f>BT24+BW24</f>
        <v>0</v>
      </c>
      <c r="BR24" s="78">
        <f t="shared" ref="BR24" si="89">BU24+BX24</f>
        <v>0</v>
      </c>
      <c r="BS24" s="78"/>
      <c r="BT24" s="80"/>
      <c r="BU24" s="78"/>
      <c r="BV24" s="78"/>
      <c r="BW24" s="78"/>
      <c r="BX24" s="78"/>
      <c r="BY24" s="78"/>
      <c r="BZ24" s="78">
        <f>CC24+CF24</f>
        <v>0</v>
      </c>
      <c r="CA24" s="78">
        <f>CD24+CG24</f>
        <v>0</v>
      </c>
      <c r="CB24" s="78"/>
      <c r="CC24" s="78"/>
      <c r="CD24" s="78"/>
      <c r="CE24" s="78"/>
      <c r="CF24" s="78"/>
      <c r="CG24" s="78"/>
      <c r="CH24" s="78"/>
      <c r="CI24" s="79"/>
      <c r="CJ24" s="78">
        <f t="shared" ref="CJ24:CK24" si="90">CM24+CP24</f>
        <v>0</v>
      </c>
      <c r="CK24" s="78">
        <f t="shared" si="90"/>
        <v>0</v>
      </c>
      <c r="CL24" s="78"/>
      <c r="CM24" s="78"/>
      <c r="CN24" s="78"/>
      <c r="CO24" s="78"/>
      <c r="CP24" s="78"/>
      <c r="CQ24" s="78"/>
      <c r="CR24" s="78"/>
      <c r="CS24" s="78">
        <f>CV24+CY24</f>
        <v>0</v>
      </c>
      <c r="CT24" s="78">
        <f>CW24+CZ24</f>
        <v>0</v>
      </c>
      <c r="CU24" s="78"/>
      <c r="CV24" s="78"/>
      <c r="CW24" s="78"/>
      <c r="CX24" s="78"/>
      <c r="CY24" s="78"/>
      <c r="CZ24" s="78"/>
      <c r="DA24" s="78"/>
      <c r="DB24" s="78">
        <f t="shared" ref="DB24:DC24" si="91">DE24+DH24</f>
        <v>0</v>
      </c>
      <c r="DC24" s="78">
        <f t="shared" si="91"/>
        <v>0</v>
      </c>
      <c r="DD24" s="78"/>
      <c r="DE24" s="78"/>
      <c r="DF24" s="78"/>
      <c r="DG24" s="78"/>
      <c r="DH24" s="78"/>
      <c r="DI24" s="78"/>
      <c r="DJ24" s="78"/>
      <c r="DK24" s="78">
        <f t="shared" ref="DK24:DL24" si="92">DN24+DQ24</f>
        <v>0</v>
      </c>
      <c r="DL24" s="78">
        <f t="shared" si="92"/>
        <v>0</v>
      </c>
      <c r="DM24" s="78"/>
      <c r="DN24" s="78"/>
      <c r="DO24" s="78"/>
      <c r="DP24" s="78"/>
      <c r="DQ24" s="78"/>
      <c r="DR24" s="78"/>
      <c r="DS24" s="78"/>
      <c r="DT24" s="78">
        <f t="shared" ref="DT24:DU24" si="93">DW24+DZ24</f>
        <v>0</v>
      </c>
      <c r="DU24" s="78">
        <f t="shared" si="93"/>
        <v>0</v>
      </c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>
        <f t="shared" ref="EF24:EG24" si="94">EI24+EL24</f>
        <v>206083.823</v>
      </c>
      <c r="EG24" s="78">
        <f t="shared" si="94"/>
        <v>36938.521820000002</v>
      </c>
      <c r="EH24" s="78">
        <v>0</v>
      </c>
      <c r="EI24" s="80">
        <v>3724.4009999999998</v>
      </c>
      <c r="EJ24" s="78">
        <v>0</v>
      </c>
      <c r="EK24" s="75">
        <f>EJ24/EI24*100</f>
        <v>0</v>
      </c>
      <c r="EL24" s="78">
        <v>202359.42199999999</v>
      </c>
      <c r="EM24" s="78">
        <v>36938.521820000002</v>
      </c>
      <c r="EN24" s="78"/>
      <c r="EO24" s="78">
        <f t="shared" ref="EO24:EP24" si="95">ER24+EU24</f>
        <v>0</v>
      </c>
      <c r="EP24" s="78">
        <f t="shared" si="95"/>
        <v>0</v>
      </c>
      <c r="EQ24" s="78"/>
      <c r="ER24" s="78"/>
      <c r="ES24" s="78"/>
      <c r="ET24" s="78"/>
      <c r="EU24" s="78"/>
      <c r="EV24" s="78"/>
      <c r="EW24" s="78"/>
      <c r="EX24" s="78">
        <f>FA24+FD24</f>
        <v>97.906230000000008</v>
      </c>
      <c r="EY24" s="78">
        <f>FB24+FE24</f>
        <v>97.906230000000008</v>
      </c>
      <c r="EZ24" s="78">
        <v>100</v>
      </c>
      <c r="FA24" s="78">
        <v>96.927170000000004</v>
      </c>
      <c r="FB24" s="78">
        <v>96.927170000000004</v>
      </c>
      <c r="FC24" s="78">
        <f>FB24/FA24*100</f>
        <v>100</v>
      </c>
      <c r="FD24" s="78">
        <v>0.97906000000000004</v>
      </c>
      <c r="FE24" s="78">
        <v>0.97906000000000004</v>
      </c>
      <c r="FF24" s="78">
        <f>FE24/FD24*100</f>
        <v>100</v>
      </c>
      <c r="FG24" s="78">
        <f>FJ24+FM24</f>
        <v>0</v>
      </c>
      <c r="FH24" s="78">
        <f>FK24+FN24</f>
        <v>0</v>
      </c>
      <c r="FI24" s="78"/>
      <c r="FJ24" s="78"/>
      <c r="FK24" s="78"/>
      <c r="FL24" s="78"/>
      <c r="FM24" s="78"/>
      <c r="FN24" s="78"/>
      <c r="FO24" s="78"/>
      <c r="FP24" s="78">
        <f>FS24+FV24</f>
        <v>0</v>
      </c>
      <c r="FQ24" s="78">
        <f>FT24+FW24</f>
        <v>0</v>
      </c>
      <c r="FR24" s="78"/>
      <c r="FS24" s="78"/>
      <c r="FT24" s="78"/>
      <c r="FU24" s="78"/>
      <c r="FV24" s="78"/>
      <c r="FW24" s="78"/>
      <c r="FX24" s="78"/>
      <c r="FY24" s="78">
        <f>GB24+GE24</f>
        <v>9024.627559999999</v>
      </c>
      <c r="FZ24" s="78">
        <f>GC24+GF24</f>
        <v>2873.0385300000003</v>
      </c>
      <c r="GA24" s="75">
        <f t="shared" si="20"/>
        <v>31.835535714894377</v>
      </c>
      <c r="GB24" s="78">
        <v>8934.3812799999996</v>
      </c>
      <c r="GC24" s="78">
        <v>2844.3081400000001</v>
      </c>
      <c r="GD24" s="81">
        <f>GC24/GB24*100</f>
        <v>31.835535677966948</v>
      </c>
      <c r="GE24" s="78">
        <v>90.246279999999999</v>
      </c>
      <c r="GF24" s="78">
        <v>28.73039</v>
      </c>
      <c r="GG24" s="81">
        <f>GF24/GE24*100</f>
        <v>31.835539370708688</v>
      </c>
      <c r="GH24" s="78">
        <f>GK24+GN24</f>
        <v>0</v>
      </c>
      <c r="GI24" s="78">
        <f>GL24+GO24</f>
        <v>0</v>
      </c>
      <c r="GJ24" s="78"/>
      <c r="GK24" s="78"/>
      <c r="GL24" s="78"/>
      <c r="GM24" s="78"/>
      <c r="GN24" s="78"/>
      <c r="GO24" s="78"/>
      <c r="GP24" s="78"/>
      <c r="GQ24" s="78">
        <f>GT24+GW24</f>
        <v>87600.808080000003</v>
      </c>
      <c r="GR24" s="78">
        <f>GU24+GX24</f>
        <v>23754.545450000001</v>
      </c>
      <c r="GS24" s="75">
        <f t="shared" si="77"/>
        <v>27.116810872688013</v>
      </c>
      <c r="GT24" s="78">
        <v>86724.800000000003</v>
      </c>
      <c r="GU24" s="78">
        <v>23517</v>
      </c>
      <c r="GV24" s="78">
        <f>GU24/GT24*100</f>
        <v>27.116810877626701</v>
      </c>
      <c r="GW24" s="78">
        <v>876.00807999999995</v>
      </c>
      <c r="GX24" s="78">
        <v>237.54544999999999</v>
      </c>
      <c r="GY24" s="78">
        <f>GX24/GW24*100</f>
        <v>27.116810383758107</v>
      </c>
      <c r="GZ24" s="78">
        <f>HC24+HF24</f>
        <v>0</v>
      </c>
      <c r="HA24" s="78">
        <f>HD24+HG24</f>
        <v>0</v>
      </c>
      <c r="HB24" s="78"/>
      <c r="HC24" s="78"/>
      <c r="HD24" s="78"/>
      <c r="HE24" s="78"/>
      <c r="HF24" s="78"/>
      <c r="HG24" s="78"/>
      <c r="HH24" s="78"/>
      <c r="HI24" s="78">
        <f>HL24+HO24</f>
        <v>0</v>
      </c>
      <c r="HJ24" s="78">
        <f>HM24+HP24</f>
        <v>0</v>
      </c>
      <c r="HK24" s="78"/>
      <c r="HL24" s="78"/>
      <c r="HM24" s="78"/>
      <c r="HN24" s="78"/>
      <c r="HO24" s="78"/>
      <c r="HP24" s="78"/>
      <c r="HQ24" s="78"/>
      <c r="HR24" s="78">
        <f>HU24+HX24</f>
        <v>661.22448999999995</v>
      </c>
      <c r="HS24" s="78">
        <f>HV24+HY24</f>
        <v>48.061229999999995</v>
      </c>
      <c r="HT24" s="78">
        <f t="shared" si="78"/>
        <v>7.2685193496084821</v>
      </c>
      <c r="HU24" s="78">
        <v>648</v>
      </c>
      <c r="HV24" s="78">
        <v>47.100009999999997</v>
      </c>
      <c r="HW24" s="78">
        <f t="shared" si="79"/>
        <v>7.2685200617283954</v>
      </c>
      <c r="HX24" s="78">
        <v>13.224489999999999</v>
      </c>
      <c r="HY24" s="78">
        <v>0.96121999999999996</v>
      </c>
      <c r="HZ24" s="78">
        <f t="shared" si="80"/>
        <v>7.2684844557332653</v>
      </c>
      <c r="IA24" s="78">
        <f>ID24+IG24</f>
        <v>6393.7481299999999</v>
      </c>
      <c r="IB24" s="78">
        <f>IE24+IH24</f>
        <v>0</v>
      </c>
      <c r="IC24" s="78">
        <f t="shared" si="81"/>
        <v>0</v>
      </c>
      <c r="ID24" s="78">
        <v>6265.8731699999998</v>
      </c>
      <c r="IE24" s="78">
        <v>0</v>
      </c>
      <c r="IF24" s="78">
        <f t="shared" si="82"/>
        <v>0</v>
      </c>
      <c r="IG24" s="78">
        <v>127.87496</v>
      </c>
      <c r="IH24" s="78">
        <v>0</v>
      </c>
      <c r="II24" s="78">
        <f t="shared" si="83"/>
        <v>0</v>
      </c>
      <c r="IJ24" s="78">
        <f t="shared" ref="IJ24:IK24" si="96">IJ25+IJ26</f>
        <v>0</v>
      </c>
      <c r="IK24" s="78">
        <f t="shared" si="96"/>
        <v>0</v>
      </c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  <c r="IW24" s="78"/>
      <c r="IX24" s="78"/>
      <c r="IY24" s="9"/>
    </row>
    <row r="25" spans="1:259" s="8" customFormat="1" ht="18.75" customHeight="1">
      <c r="A25" s="7" t="s">
        <v>161</v>
      </c>
      <c r="B25" s="75">
        <v>2218.0058100000001</v>
      </c>
      <c r="C25" s="75">
        <v>0</v>
      </c>
      <c r="D25" s="75">
        <v>0</v>
      </c>
      <c r="E25" s="75">
        <f t="shared" ref="E25:F25" si="97">SUM(E26:E35)</f>
        <v>0</v>
      </c>
      <c r="F25" s="75">
        <f t="shared" si="97"/>
        <v>0</v>
      </c>
      <c r="G25" s="75"/>
      <c r="H25" s="75">
        <f t="shared" ref="H25" si="98">SUM(H26:H35)</f>
        <v>0</v>
      </c>
      <c r="I25" s="75">
        <f>SUM(I26:I35)</f>
        <v>0</v>
      </c>
      <c r="J25" s="75"/>
      <c r="K25" s="75">
        <f t="shared" ref="K25:L25" si="99">SUM(K26:K35)</f>
        <v>0</v>
      </c>
      <c r="L25" s="75">
        <f t="shared" si="99"/>
        <v>0</v>
      </c>
      <c r="M25" s="75"/>
      <c r="N25" s="75">
        <f t="shared" ref="N25:O25" si="100">SUM(N26:N35)</f>
        <v>0</v>
      </c>
      <c r="O25" s="75">
        <f t="shared" si="100"/>
        <v>0</v>
      </c>
      <c r="P25" s="75"/>
      <c r="Q25" s="75">
        <f t="shared" ref="Q25:R25" si="101">SUM(Q26:Q35)</f>
        <v>0</v>
      </c>
      <c r="R25" s="75">
        <f t="shared" si="101"/>
        <v>0</v>
      </c>
      <c r="S25" s="75"/>
      <c r="T25" s="75">
        <f>SUM(T26:T35)</f>
        <v>0</v>
      </c>
      <c r="U25" s="75">
        <f>SUM(U26:U35)</f>
        <v>0</v>
      </c>
      <c r="V25" s="75"/>
      <c r="W25" s="76">
        <f>SUM(W26:W35)</f>
        <v>0</v>
      </c>
      <c r="X25" s="75">
        <f>SUM(X26:X35)</f>
        <v>0</v>
      </c>
      <c r="Y25" s="75">
        <f>SUM(Y26:Y35)</f>
        <v>0</v>
      </c>
      <c r="Z25" s="75"/>
      <c r="AA25" s="75">
        <f t="shared" ref="AA25:AB25" si="102">SUM(AA26:AA35)</f>
        <v>0</v>
      </c>
      <c r="AB25" s="75">
        <f t="shared" si="102"/>
        <v>0</v>
      </c>
      <c r="AC25" s="75"/>
      <c r="AD25" s="75">
        <f>SUM(AD26:AD35)</f>
        <v>0</v>
      </c>
      <c r="AE25" s="75">
        <f>SUM(AE26:AE35)</f>
        <v>0</v>
      </c>
      <c r="AF25" s="75"/>
      <c r="AG25" s="75">
        <f t="shared" ref="AG25:AH25" si="103">SUM(AG26:AG35)</f>
        <v>0</v>
      </c>
      <c r="AH25" s="75">
        <f t="shared" si="103"/>
        <v>0</v>
      </c>
      <c r="AI25" s="75"/>
      <c r="AJ25" s="75">
        <f t="shared" ref="AJ25:AK25" si="104">SUM(AJ26:AJ35)</f>
        <v>0</v>
      </c>
      <c r="AK25" s="75">
        <f t="shared" si="104"/>
        <v>0</v>
      </c>
      <c r="AL25" s="75"/>
      <c r="AM25" s="75">
        <f t="shared" ref="AM25:AN25" si="105">SUM(AM26:AM35)</f>
        <v>0</v>
      </c>
      <c r="AN25" s="75">
        <f t="shared" si="105"/>
        <v>0</v>
      </c>
      <c r="AO25" s="75"/>
      <c r="AP25" s="75">
        <f t="shared" ref="AP25:AQ25" si="106">SUM(AP26:AP35)</f>
        <v>0</v>
      </c>
      <c r="AQ25" s="75">
        <f t="shared" si="106"/>
        <v>0</v>
      </c>
      <c r="AR25" s="75"/>
      <c r="AS25" s="75">
        <f t="shared" ref="AS25:AT25" si="107">SUM(AS26:AS35)</f>
        <v>0</v>
      </c>
      <c r="AT25" s="75">
        <f t="shared" si="107"/>
        <v>0</v>
      </c>
      <c r="AU25" s="75"/>
      <c r="AV25" s="75">
        <f t="shared" ref="AV25:AW25" si="108">SUM(AV26:AV35)</f>
        <v>0</v>
      </c>
      <c r="AW25" s="75">
        <f t="shared" si="108"/>
        <v>0</v>
      </c>
      <c r="AX25" s="75"/>
      <c r="AY25" s="75">
        <f t="shared" ref="AY25:AZ25" si="109">SUM(AY26:AY35)</f>
        <v>0</v>
      </c>
      <c r="AZ25" s="75">
        <f t="shared" si="109"/>
        <v>0</v>
      </c>
      <c r="BA25" s="75"/>
      <c r="BB25" s="75">
        <f t="shared" ref="BB25:BC25" si="110">SUM(BB26:BB35)</f>
        <v>0</v>
      </c>
      <c r="BC25" s="75">
        <f t="shared" si="110"/>
        <v>0</v>
      </c>
      <c r="BD25" s="75"/>
      <c r="BE25" s="75">
        <f t="shared" ref="BE25:BI25" si="111">SUM(BE26:BE35)</f>
        <v>0</v>
      </c>
      <c r="BF25" s="75">
        <f t="shared" si="111"/>
        <v>0</v>
      </c>
      <c r="BG25" s="75"/>
      <c r="BH25" s="75">
        <f t="shared" si="111"/>
        <v>1034.07302</v>
      </c>
      <c r="BI25" s="75">
        <f t="shared" si="111"/>
        <v>0</v>
      </c>
      <c r="BJ25" s="75">
        <v>0</v>
      </c>
      <c r="BK25" s="75">
        <f>SUM(BK26:BK35)</f>
        <v>1013.39156</v>
      </c>
      <c r="BL25" s="75">
        <f t="shared" ref="BL25" si="112">SUM(BL26:BL35)</f>
        <v>0</v>
      </c>
      <c r="BM25" s="75">
        <v>0</v>
      </c>
      <c r="BN25" s="75">
        <f t="shared" ref="BN25:BO25" si="113">SUM(BN26:BN35)</f>
        <v>20.681460000000001</v>
      </c>
      <c r="BO25" s="75">
        <f t="shared" si="113"/>
        <v>0</v>
      </c>
      <c r="BP25" s="75">
        <v>0</v>
      </c>
      <c r="BQ25" s="75">
        <f t="shared" ref="BQ25:BR25" si="114">SUM(BQ26:BQ35)</f>
        <v>1021.8409999999999</v>
      </c>
      <c r="BR25" s="75">
        <f t="shared" si="114"/>
        <v>0</v>
      </c>
      <c r="BS25" s="75">
        <v>0</v>
      </c>
      <c r="BT25" s="77">
        <f>SUM(BT26:BT35)</f>
        <v>1021.8409999999999</v>
      </c>
      <c r="BU25" s="75">
        <f t="shared" ref="BU25" si="115">SUM(BU26:BU35)</f>
        <v>0</v>
      </c>
      <c r="BV25" s="75">
        <v>0</v>
      </c>
      <c r="BW25" s="75">
        <f t="shared" ref="BW25:BX25" si="116">SUM(BW26:BW35)</f>
        <v>0</v>
      </c>
      <c r="BX25" s="75">
        <f t="shared" si="116"/>
        <v>0</v>
      </c>
      <c r="BY25" s="75"/>
      <c r="BZ25" s="75">
        <f t="shared" ref="BZ25:CA25" si="117">SUM(BZ26:BZ35)</f>
        <v>0</v>
      </c>
      <c r="CA25" s="75">
        <f t="shared" si="117"/>
        <v>0</v>
      </c>
      <c r="CB25" s="75"/>
      <c r="CC25" s="75">
        <f t="shared" ref="CC25:CD25" si="118">SUM(CC26:CC35)</f>
        <v>0</v>
      </c>
      <c r="CD25" s="75">
        <f t="shared" si="118"/>
        <v>0</v>
      </c>
      <c r="CE25" s="75"/>
      <c r="CF25" s="75">
        <f t="shared" ref="CF25:CG25" si="119">SUM(CF26:CF35)</f>
        <v>0</v>
      </c>
      <c r="CG25" s="75">
        <f t="shared" si="119"/>
        <v>0</v>
      </c>
      <c r="CH25" s="75"/>
      <c r="CI25" s="76">
        <f t="shared" ref="CI25:CK25" si="120">SUM(CI26:CI35)</f>
        <v>0</v>
      </c>
      <c r="CJ25" s="75">
        <f t="shared" si="120"/>
        <v>0</v>
      </c>
      <c r="CK25" s="75">
        <f t="shared" si="120"/>
        <v>0</v>
      </c>
      <c r="CL25" s="75"/>
      <c r="CM25" s="75">
        <f t="shared" ref="CM25:CN25" si="121">SUM(CM26:CM35)</f>
        <v>0</v>
      </c>
      <c r="CN25" s="75">
        <f t="shared" si="121"/>
        <v>0</v>
      </c>
      <c r="CO25" s="75"/>
      <c r="CP25" s="75">
        <f t="shared" ref="CP25:CQ25" si="122">SUM(CP26:CP35)</f>
        <v>0</v>
      </c>
      <c r="CQ25" s="75">
        <f t="shared" si="122"/>
        <v>0</v>
      </c>
      <c r="CR25" s="75"/>
      <c r="CS25" s="75">
        <f t="shared" ref="CS25:CT25" si="123">SUM(CS26:CS35)</f>
        <v>0</v>
      </c>
      <c r="CT25" s="75">
        <f t="shared" si="123"/>
        <v>0</v>
      </c>
      <c r="CU25" s="75"/>
      <c r="CV25" s="75"/>
      <c r="CW25" s="75"/>
      <c r="CX25" s="75"/>
      <c r="CY25" s="75"/>
      <c r="CZ25" s="75"/>
      <c r="DA25" s="75"/>
      <c r="DB25" s="75">
        <f t="shared" ref="DB25:DL25" si="124">SUM(DB26:DB35)</f>
        <v>0</v>
      </c>
      <c r="DC25" s="75">
        <f t="shared" si="124"/>
        <v>0</v>
      </c>
      <c r="DD25" s="75"/>
      <c r="DE25" s="75">
        <f t="shared" si="124"/>
        <v>0</v>
      </c>
      <c r="DF25" s="75">
        <f t="shared" si="124"/>
        <v>0</v>
      </c>
      <c r="DG25" s="75"/>
      <c r="DH25" s="75">
        <f t="shared" si="124"/>
        <v>0</v>
      </c>
      <c r="DI25" s="75">
        <f t="shared" si="124"/>
        <v>0</v>
      </c>
      <c r="DJ25" s="75"/>
      <c r="DK25" s="75">
        <f t="shared" si="124"/>
        <v>0</v>
      </c>
      <c r="DL25" s="75">
        <f t="shared" si="124"/>
        <v>0</v>
      </c>
      <c r="DM25" s="75"/>
      <c r="DN25" s="75">
        <f t="shared" ref="DN25:DO25" si="125">SUM(DN26:DN35)</f>
        <v>0</v>
      </c>
      <c r="DO25" s="75">
        <f t="shared" si="125"/>
        <v>0</v>
      </c>
      <c r="DP25" s="75"/>
      <c r="DQ25" s="75">
        <f t="shared" ref="DQ25:DR25" si="126">SUM(DQ26:DQ35)</f>
        <v>0</v>
      </c>
      <c r="DR25" s="75">
        <f t="shared" si="126"/>
        <v>0</v>
      </c>
      <c r="DS25" s="75"/>
      <c r="DT25" s="75">
        <f t="shared" ref="DT25:DU25" si="127">SUM(DT26:DT35)</f>
        <v>0</v>
      </c>
      <c r="DU25" s="75">
        <f t="shared" si="127"/>
        <v>0</v>
      </c>
      <c r="DV25" s="75"/>
      <c r="DW25" s="75">
        <f t="shared" ref="DW25:DX25" si="128">SUM(DW26:DW35)</f>
        <v>0</v>
      </c>
      <c r="DX25" s="75">
        <f t="shared" si="128"/>
        <v>0</v>
      </c>
      <c r="DY25" s="75"/>
      <c r="DZ25" s="75">
        <f t="shared" ref="DZ25:EA25" si="129">SUM(DZ26:DZ35)</f>
        <v>0</v>
      </c>
      <c r="EA25" s="75">
        <f t="shared" si="129"/>
        <v>0</v>
      </c>
      <c r="EB25" s="75"/>
      <c r="EC25" s="75">
        <f t="shared" ref="EC25:ED25" si="130">SUM(EC26:EC35)</f>
        <v>0</v>
      </c>
      <c r="ED25" s="75">
        <f t="shared" si="130"/>
        <v>0</v>
      </c>
      <c r="EE25" s="75"/>
      <c r="EF25" s="75">
        <f t="shared" ref="EF25:EG25" si="131">SUM(EF26:EF35)</f>
        <v>0</v>
      </c>
      <c r="EG25" s="75">
        <f t="shared" si="131"/>
        <v>0</v>
      </c>
      <c r="EH25" s="75"/>
      <c r="EI25" s="77">
        <f>SUM(EI26:EI35)</f>
        <v>0</v>
      </c>
      <c r="EJ25" s="75">
        <f t="shared" ref="EJ25" si="132">SUM(EJ26:EJ35)</f>
        <v>0</v>
      </c>
      <c r="EK25" s="75">
        <v>0</v>
      </c>
      <c r="EL25" s="75">
        <f t="shared" ref="EL25:EM25" si="133">SUM(EL26:EL35)</f>
        <v>0</v>
      </c>
      <c r="EM25" s="75">
        <f t="shared" si="133"/>
        <v>0</v>
      </c>
      <c r="EN25" s="75"/>
      <c r="EO25" s="75">
        <f t="shared" ref="EO25:EP25" si="134">SUM(EO26:EO35)</f>
        <v>0</v>
      </c>
      <c r="EP25" s="75">
        <f t="shared" si="134"/>
        <v>0</v>
      </c>
      <c r="EQ25" s="75"/>
      <c r="ER25" s="75">
        <f t="shared" ref="ER25:ES25" si="135">SUM(ER26:ER35)</f>
        <v>0</v>
      </c>
      <c r="ES25" s="75">
        <f t="shared" si="135"/>
        <v>0</v>
      </c>
      <c r="ET25" s="75"/>
      <c r="EU25" s="75">
        <f t="shared" ref="EU25:EV25" si="136">SUM(EU26:EU35)</f>
        <v>0</v>
      </c>
      <c r="EV25" s="75">
        <f t="shared" si="136"/>
        <v>0</v>
      </c>
      <c r="EW25" s="75"/>
      <c r="EX25" s="75">
        <f t="shared" ref="EX25:EY25" si="137">SUM(EX26:EX35)</f>
        <v>0</v>
      </c>
      <c r="EY25" s="75">
        <f t="shared" si="137"/>
        <v>0</v>
      </c>
      <c r="EZ25" s="75"/>
      <c r="FA25" s="75">
        <f t="shared" ref="FA25:FB25" si="138">SUM(FA26:FA35)</f>
        <v>0</v>
      </c>
      <c r="FB25" s="75">
        <f t="shared" si="138"/>
        <v>0</v>
      </c>
      <c r="FC25" s="75"/>
      <c r="FD25" s="75">
        <f t="shared" ref="FD25:FE25" si="139">SUM(FD26:FD35)</f>
        <v>0</v>
      </c>
      <c r="FE25" s="75">
        <f t="shared" si="139"/>
        <v>0</v>
      </c>
      <c r="FF25" s="75"/>
      <c r="FG25" s="75">
        <f t="shared" ref="FG25:FH25" si="140">SUM(FG26:FG35)</f>
        <v>0</v>
      </c>
      <c r="FH25" s="75">
        <f t="shared" si="140"/>
        <v>0</v>
      </c>
      <c r="FI25" s="75"/>
      <c r="FJ25" s="75">
        <f t="shared" ref="FJ25:FK25" si="141">SUM(FJ26:FJ35)</f>
        <v>0</v>
      </c>
      <c r="FK25" s="75">
        <f t="shared" si="141"/>
        <v>0</v>
      </c>
      <c r="FL25" s="75"/>
      <c r="FM25" s="75">
        <f t="shared" ref="FM25:FN25" si="142">SUM(FM26:FM35)</f>
        <v>0</v>
      </c>
      <c r="FN25" s="75">
        <f t="shared" si="142"/>
        <v>0</v>
      </c>
      <c r="FO25" s="75"/>
      <c r="FP25" s="75">
        <f t="shared" ref="FP25:FQ25" si="143">SUM(FP26:FP35)</f>
        <v>0</v>
      </c>
      <c r="FQ25" s="75">
        <f t="shared" si="143"/>
        <v>0</v>
      </c>
      <c r="FR25" s="75"/>
      <c r="FS25" s="75">
        <f t="shared" ref="FS25:FT25" si="144">SUM(FS26:FS35)</f>
        <v>0</v>
      </c>
      <c r="FT25" s="75">
        <f t="shared" si="144"/>
        <v>0</v>
      </c>
      <c r="FU25" s="75"/>
      <c r="FV25" s="75">
        <f t="shared" ref="FV25:FW25" si="145">SUM(FV26:FV35)</f>
        <v>0</v>
      </c>
      <c r="FW25" s="75">
        <f t="shared" si="145"/>
        <v>0</v>
      </c>
      <c r="FX25" s="75"/>
      <c r="FY25" s="75">
        <f t="shared" ref="FY25:FZ25" si="146">SUM(FY26:FY35)</f>
        <v>0</v>
      </c>
      <c r="FZ25" s="75">
        <f t="shared" si="146"/>
        <v>0</v>
      </c>
      <c r="GA25" s="75"/>
      <c r="GB25" s="75">
        <f t="shared" ref="GB25:GC25" si="147">SUM(GB26:GB35)</f>
        <v>0</v>
      </c>
      <c r="GC25" s="75">
        <f t="shared" si="147"/>
        <v>0</v>
      </c>
      <c r="GD25" s="75"/>
      <c r="GE25" s="75">
        <f t="shared" ref="GE25:GF25" si="148">SUM(GE26:GE35)</f>
        <v>0</v>
      </c>
      <c r="GF25" s="75">
        <f t="shared" si="148"/>
        <v>0</v>
      </c>
      <c r="GG25" s="75"/>
      <c r="GH25" s="75">
        <f t="shared" ref="GH25:GI25" si="149">SUM(GH26:GH35)</f>
        <v>0</v>
      </c>
      <c r="GI25" s="75">
        <f t="shared" si="149"/>
        <v>0</v>
      </c>
      <c r="GJ25" s="75"/>
      <c r="GK25" s="75">
        <f t="shared" ref="GK25:GL25" si="150">SUM(GK26:GK35)</f>
        <v>0</v>
      </c>
      <c r="GL25" s="75">
        <f t="shared" si="150"/>
        <v>0</v>
      </c>
      <c r="GM25" s="75"/>
      <c r="GN25" s="75">
        <f t="shared" ref="GN25:GO25" si="151">SUM(GN26:GN35)</f>
        <v>0</v>
      </c>
      <c r="GO25" s="75">
        <f t="shared" si="151"/>
        <v>0</v>
      </c>
      <c r="GP25" s="75"/>
      <c r="GQ25" s="75">
        <f t="shared" ref="GQ25:GR25" si="152">SUM(GQ26:GQ35)</f>
        <v>0</v>
      </c>
      <c r="GR25" s="75">
        <f t="shared" si="152"/>
        <v>0</v>
      </c>
      <c r="GS25" s="75"/>
      <c r="GT25" s="75">
        <f t="shared" ref="GT25:GU25" si="153">SUM(GT26:GT35)</f>
        <v>0</v>
      </c>
      <c r="GU25" s="75">
        <f t="shared" si="153"/>
        <v>0</v>
      </c>
      <c r="GV25" s="75"/>
      <c r="GW25" s="75">
        <f t="shared" ref="GW25:GX25" si="154">SUM(GW26:GW35)</f>
        <v>0</v>
      </c>
      <c r="GX25" s="75">
        <f t="shared" si="154"/>
        <v>0</v>
      </c>
      <c r="GY25" s="75"/>
      <c r="GZ25" s="75">
        <f t="shared" ref="GZ25:HA25" si="155">SUM(GZ26:GZ35)</f>
        <v>0</v>
      </c>
      <c r="HA25" s="75">
        <f t="shared" si="155"/>
        <v>0</v>
      </c>
      <c r="HB25" s="75"/>
      <c r="HC25" s="75">
        <f t="shared" ref="HC25:HD25" si="156">SUM(HC26:HC35)</f>
        <v>0</v>
      </c>
      <c r="HD25" s="75">
        <f t="shared" si="156"/>
        <v>0</v>
      </c>
      <c r="HE25" s="75"/>
      <c r="HF25" s="75">
        <f t="shared" ref="HF25:HG25" si="157">SUM(HF26:HF35)</f>
        <v>0</v>
      </c>
      <c r="HG25" s="75">
        <f t="shared" si="157"/>
        <v>0</v>
      </c>
      <c r="HH25" s="75"/>
      <c r="HI25" s="75">
        <f t="shared" ref="HI25:HJ25" si="158">SUM(HI26:HI35)</f>
        <v>0</v>
      </c>
      <c r="HJ25" s="75">
        <f t="shared" si="158"/>
        <v>0</v>
      </c>
      <c r="HK25" s="75"/>
      <c r="HL25" s="75">
        <f t="shared" ref="HL25:HM25" si="159">SUM(HL26:HL35)</f>
        <v>0</v>
      </c>
      <c r="HM25" s="75">
        <f t="shared" si="159"/>
        <v>0</v>
      </c>
      <c r="HN25" s="75"/>
      <c r="HO25" s="75">
        <f t="shared" ref="HO25:HP25" si="160">SUM(HO26:HO35)</f>
        <v>0</v>
      </c>
      <c r="HP25" s="75">
        <f t="shared" si="160"/>
        <v>0</v>
      </c>
      <c r="HQ25" s="75"/>
      <c r="HR25" s="75">
        <f t="shared" ref="HR25:HS25" si="161">SUM(HR26:HR35)</f>
        <v>0</v>
      </c>
      <c r="HS25" s="75">
        <f t="shared" si="161"/>
        <v>0</v>
      </c>
      <c r="HT25" s="75"/>
      <c r="HU25" s="75">
        <f t="shared" ref="HU25:HV25" si="162">SUM(HU26:HU35)</f>
        <v>0</v>
      </c>
      <c r="HV25" s="75">
        <f t="shared" si="162"/>
        <v>0</v>
      </c>
      <c r="HW25" s="75"/>
      <c r="HX25" s="75">
        <f t="shared" ref="HX25:HY25" si="163">SUM(HX26:HX35)</f>
        <v>0</v>
      </c>
      <c r="HY25" s="75">
        <f t="shared" si="163"/>
        <v>0</v>
      </c>
      <c r="HZ25" s="75"/>
      <c r="IA25" s="75">
        <f t="shared" ref="IA25:IB25" si="164">SUM(IA26:IA35)</f>
        <v>0</v>
      </c>
      <c r="IB25" s="75">
        <f t="shared" si="164"/>
        <v>0</v>
      </c>
      <c r="IC25" s="75"/>
      <c r="ID25" s="75">
        <f t="shared" ref="ID25:IE25" si="165">SUM(ID26:ID35)</f>
        <v>0</v>
      </c>
      <c r="IE25" s="75">
        <f t="shared" si="165"/>
        <v>0</v>
      </c>
      <c r="IF25" s="75"/>
      <c r="IG25" s="75">
        <f t="shared" ref="IG25:IH25" si="166">SUM(IG26:IG35)</f>
        <v>0</v>
      </c>
      <c r="IH25" s="75">
        <f t="shared" si="166"/>
        <v>0</v>
      </c>
      <c r="II25" s="75"/>
      <c r="IJ25" s="75">
        <f t="shared" ref="IJ25:IK25" si="167">SUM(IJ26:IJ35)</f>
        <v>0</v>
      </c>
      <c r="IK25" s="75">
        <f t="shared" si="167"/>
        <v>0</v>
      </c>
      <c r="IL25" s="75"/>
      <c r="IM25" s="75">
        <f t="shared" ref="IM25:IN25" si="168">SUM(IM26:IM35)</f>
        <v>0</v>
      </c>
      <c r="IN25" s="75">
        <f t="shared" si="168"/>
        <v>0</v>
      </c>
      <c r="IO25" s="75"/>
      <c r="IP25" s="75">
        <f t="shared" ref="IP25:IQ25" si="169">SUM(IP26:IP35)</f>
        <v>0</v>
      </c>
      <c r="IQ25" s="75">
        <f t="shared" si="169"/>
        <v>0</v>
      </c>
      <c r="IR25" s="75"/>
      <c r="IS25" s="75">
        <f t="shared" ref="IS25:IT25" si="170">SUM(IS26:IS35)</f>
        <v>0</v>
      </c>
      <c r="IT25" s="75">
        <f t="shared" si="170"/>
        <v>0</v>
      </c>
      <c r="IU25" s="75"/>
      <c r="IV25" s="75">
        <f t="shared" ref="IV25:IW25" si="171">SUM(IV26:IV35)</f>
        <v>162.09179</v>
      </c>
      <c r="IW25" s="75">
        <f t="shared" si="171"/>
        <v>0</v>
      </c>
      <c r="IX25" s="75"/>
    </row>
    <row r="26" spans="1:259">
      <c r="A26" s="3" t="s">
        <v>48</v>
      </c>
      <c r="B26" s="78">
        <v>676.02655000000004</v>
      </c>
      <c r="C26" s="78">
        <v>0</v>
      </c>
      <c r="D26" s="78">
        <v>0</v>
      </c>
      <c r="E26" s="78"/>
      <c r="F26" s="78"/>
      <c r="G26" s="78"/>
      <c r="H26" s="78">
        <v>0</v>
      </c>
      <c r="I26" s="78">
        <v>0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9"/>
      <c r="X26" s="78">
        <f t="shared" ref="X26:Y28" si="172">SUM(X27:X36)</f>
        <v>0</v>
      </c>
      <c r="Y26" s="78">
        <f t="shared" si="172"/>
        <v>0</v>
      </c>
      <c r="Z26" s="78"/>
      <c r="AA26" s="78"/>
      <c r="AB26" s="78"/>
      <c r="AC26" s="78"/>
      <c r="AD26" s="78"/>
      <c r="AE26" s="78"/>
      <c r="AF26" s="78"/>
      <c r="AG26" s="78">
        <v>0</v>
      </c>
      <c r="AH26" s="78">
        <v>0</v>
      </c>
      <c r="AI26" s="78"/>
      <c r="AJ26" s="78"/>
      <c r="AK26" s="78"/>
      <c r="AL26" s="78"/>
      <c r="AM26" s="78"/>
      <c r="AN26" s="78"/>
      <c r="AO26" s="78"/>
      <c r="AP26" s="78">
        <v>0</v>
      </c>
      <c r="AQ26" s="78">
        <v>0</v>
      </c>
      <c r="AR26" s="78"/>
      <c r="AS26" s="78"/>
      <c r="AT26" s="78"/>
      <c r="AU26" s="78"/>
      <c r="AV26" s="78"/>
      <c r="AW26" s="78"/>
      <c r="AX26" s="78"/>
      <c r="AY26" s="78">
        <f t="shared" ref="AY26:AZ35" si="173">BB26+BE26</f>
        <v>0</v>
      </c>
      <c r="AZ26" s="78">
        <f t="shared" si="173"/>
        <v>0</v>
      </c>
      <c r="BA26" s="78"/>
      <c r="BB26" s="78"/>
      <c r="BC26" s="78"/>
      <c r="BD26" s="78"/>
      <c r="BE26" s="78"/>
      <c r="BF26" s="78"/>
      <c r="BG26" s="78"/>
      <c r="BH26" s="78">
        <f t="shared" ref="BH26:BI27" si="174">BK26+BN26</f>
        <v>376.02654999999999</v>
      </c>
      <c r="BI26" s="78">
        <f t="shared" si="174"/>
        <v>0</v>
      </c>
      <c r="BJ26" s="78">
        <v>0</v>
      </c>
      <c r="BK26" s="78">
        <v>368.50601999999998</v>
      </c>
      <c r="BL26" s="78">
        <v>0</v>
      </c>
      <c r="BM26" s="78">
        <v>0</v>
      </c>
      <c r="BN26" s="78">
        <v>7.5205299999999999</v>
      </c>
      <c r="BO26" s="78">
        <v>0</v>
      </c>
      <c r="BP26" s="78">
        <v>0</v>
      </c>
      <c r="BQ26" s="78">
        <f t="shared" ref="BQ26:BR35" si="175">BT26+BW26</f>
        <v>300</v>
      </c>
      <c r="BR26" s="78">
        <f t="shared" si="175"/>
        <v>0</v>
      </c>
      <c r="BS26" s="78"/>
      <c r="BT26" s="78">
        <v>300</v>
      </c>
      <c r="BU26" s="78">
        <v>0</v>
      </c>
      <c r="BV26" s="78">
        <f>BU26/BT26*100</f>
        <v>0</v>
      </c>
      <c r="BW26" s="78"/>
      <c r="BX26" s="78"/>
      <c r="BY26" s="78"/>
      <c r="BZ26" s="78">
        <f t="shared" ref="BZ26:CA35" si="176">CC26+CF26</f>
        <v>0</v>
      </c>
      <c r="CA26" s="78">
        <f t="shared" si="176"/>
        <v>0</v>
      </c>
      <c r="CB26" s="78"/>
      <c r="CC26" s="78"/>
      <c r="CD26" s="78"/>
      <c r="CE26" s="78"/>
      <c r="CF26" s="78"/>
      <c r="CG26" s="78"/>
      <c r="CH26" s="78"/>
      <c r="CI26" s="79"/>
      <c r="CJ26" s="78">
        <f t="shared" ref="CJ26:CK35" si="177">CM26+CP26</f>
        <v>0</v>
      </c>
      <c r="CK26" s="78">
        <f t="shared" si="177"/>
        <v>0</v>
      </c>
      <c r="CL26" s="78"/>
      <c r="CM26" s="78"/>
      <c r="CN26" s="78"/>
      <c r="CO26" s="78"/>
      <c r="CP26" s="78"/>
      <c r="CQ26" s="78"/>
      <c r="CR26" s="78"/>
      <c r="CS26" s="78">
        <f t="shared" ref="CS26:CT35" si="178">CV26+CY26</f>
        <v>0</v>
      </c>
      <c r="CT26" s="78">
        <f t="shared" si="178"/>
        <v>0</v>
      </c>
      <c r="CU26" s="78"/>
      <c r="CV26" s="78"/>
      <c r="CW26" s="78"/>
      <c r="CX26" s="78"/>
      <c r="CY26" s="78"/>
      <c r="CZ26" s="78"/>
      <c r="DA26" s="78"/>
      <c r="DB26" s="78">
        <f t="shared" ref="DB26:DC35" si="179">DE26+DH26</f>
        <v>0</v>
      </c>
      <c r="DC26" s="78">
        <f t="shared" si="179"/>
        <v>0</v>
      </c>
      <c r="DD26" s="78"/>
      <c r="DE26" s="78"/>
      <c r="DF26" s="78"/>
      <c r="DG26" s="78"/>
      <c r="DH26" s="78"/>
      <c r="DI26" s="78"/>
      <c r="DJ26" s="78"/>
      <c r="DK26" s="78">
        <f t="shared" ref="DK26:DL35" si="180">DN26+DQ26</f>
        <v>0</v>
      </c>
      <c r="DL26" s="78">
        <f t="shared" si="180"/>
        <v>0</v>
      </c>
      <c r="DM26" s="78"/>
      <c r="DN26" s="78"/>
      <c r="DO26" s="78"/>
      <c r="DP26" s="78"/>
      <c r="DQ26" s="78"/>
      <c r="DR26" s="78"/>
      <c r="DS26" s="78"/>
      <c r="DT26" s="78">
        <f t="shared" ref="DT26:DU35" si="181">DW26+DZ26</f>
        <v>0</v>
      </c>
      <c r="DU26" s="78">
        <f t="shared" si="181"/>
        <v>0</v>
      </c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>
        <f t="shared" ref="EF26:EG35" si="182">EI26+EL26</f>
        <v>0</v>
      </c>
      <c r="EG26" s="78">
        <f t="shared" si="182"/>
        <v>0</v>
      </c>
      <c r="EH26" s="78"/>
      <c r="EI26" s="80"/>
      <c r="EJ26" s="78"/>
      <c r="EK26" s="78"/>
      <c r="EL26" s="78"/>
      <c r="EM26" s="78"/>
      <c r="EN26" s="78"/>
      <c r="EO26" s="78">
        <f t="shared" ref="EO26:EP35" si="183">ER26+EU26</f>
        <v>0</v>
      </c>
      <c r="EP26" s="78">
        <f t="shared" si="183"/>
        <v>0</v>
      </c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>
        <f t="shared" ref="FG26:FH35" si="184">FJ26+FM26</f>
        <v>0</v>
      </c>
      <c r="FH26" s="78">
        <f t="shared" si="184"/>
        <v>0</v>
      </c>
      <c r="FI26" s="78"/>
      <c r="FJ26" s="78"/>
      <c r="FK26" s="78"/>
      <c r="FL26" s="78"/>
      <c r="FM26" s="78"/>
      <c r="FN26" s="78"/>
      <c r="FO26" s="78"/>
      <c r="FP26" s="78">
        <f t="shared" ref="FP26:FQ35" si="185">FS26+FV26</f>
        <v>0</v>
      </c>
      <c r="FQ26" s="78">
        <f t="shared" si="185"/>
        <v>0</v>
      </c>
      <c r="FR26" s="78"/>
      <c r="FS26" s="78"/>
      <c r="FT26" s="78"/>
      <c r="FU26" s="78"/>
      <c r="FV26" s="78"/>
      <c r="FW26" s="78"/>
      <c r="FX26" s="78"/>
      <c r="FY26" s="78">
        <f t="shared" ref="FY26:FZ35" si="186">GB26+GE26</f>
        <v>0</v>
      </c>
      <c r="FZ26" s="78">
        <f t="shared" si="186"/>
        <v>0</v>
      </c>
      <c r="GA26" s="75"/>
      <c r="GB26" s="78"/>
      <c r="GC26" s="78"/>
      <c r="GD26" s="78"/>
      <c r="GE26" s="78"/>
      <c r="GF26" s="78"/>
      <c r="GG26" s="78"/>
      <c r="GH26" s="78">
        <f t="shared" ref="GH26:GI35" si="187">GK26+GN26</f>
        <v>0</v>
      </c>
      <c r="GI26" s="78">
        <f t="shared" si="187"/>
        <v>0</v>
      </c>
      <c r="GJ26" s="78"/>
      <c r="GK26" s="78"/>
      <c r="GL26" s="78"/>
      <c r="GM26" s="78"/>
      <c r="GN26" s="78"/>
      <c r="GO26" s="78"/>
      <c r="GP26" s="78"/>
      <c r="GQ26" s="78">
        <f t="shared" ref="GQ26:GR35" si="188">GT26+GW26</f>
        <v>0</v>
      </c>
      <c r="GR26" s="78">
        <f t="shared" si="188"/>
        <v>0</v>
      </c>
      <c r="GS26" s="78"/>
      <c r="GT26" s="78"/>
      <c r="GU26" s="78"/>
      <c r="GV26" s="78"/>
      <c r="GW26" s="78"/>
      <c r="GX26" s="78"/>
      <c r="GY26" s="78"/>
      <c r="GZ26" s="78">
        <f t="shared" ref="GZ26:HA35" si="189">HC26+HF26</f>
        <v>0</v>
      </c>
      <c r="HA26" s="78">
        <f t="shared" si="189"/>
        <v>0</v>
      </c>
      <c r="HB26" s="78"/>
      <c r="HC26" s="78"/>
      <c r="HD26" s="78"/>
      <c r="HE26" s="78"/>
      <c r="HF26" s="78"/>
      <c r="HG26" s="78"/>
      <c r="HH26" s="78"/>
      <c r="HI26" s="78">
        <f t="shared" ref="HI26:HJ35" si="190">HL26+HO26</f>
        <v>0</v>
      </c>
      <c r="HJ26" s="78">
        <f t="shared" si="190"/>
        <v>0</v>
      </c>
      <c r="HK26" s="78"/>
      <c r="HL26" s="78"/>
      <c r="HM26" s="78"/>
      <c r="HN26" s="78"/>
      <c r="HO26" s="78"/>
      <c r="HP26" s="78"/>
      <c r="HQ26" s="78"/>
      <c r="HR26" s="78">
        <f t="shared" ref="HR26:HS35" si="191">HU26+HX26</f>
        <v>0</v>
      </c>
      <c r="HS26" s="78">
        <f t="shared" si="191"/>
        <v>0</v>
      </c>
      <c r="HT26" s="78"/>
      <c r="HU26" s="78"/>
      <c r="HV26" s="78"/>
      <c r="HW26" s="78"/>
      <c r="HX26" s="78"/>
      <c r="HY26" s="78"/>
      <c r="HZ26" s="78"/>
      <c r="IA26" s="78">
        <f t="shared" ref="IA26:IB35" si="192">ID26+IG26</f>
        <v>0</v>
      </c>
      <c r="IB26" s="78">
        <f t="shared" si="192"/>
        <v>0</v>
      </c>
      <c r="IC26" s="78"/>
      <c r="ID26" s="78"/>
      <c r="IE26" s="78"/>
      <c r="IF26" s="78"/>
      <c r="IG26" s="78"/>
      <c r="IH26" s="78"/>
      <c r="II26" s="78"/>
      <c r="IJ26" s="78">
        <v>0</v>
      </c>
      <c r="IK26" s="78">
        <v>0</v>
      </c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  <c r="IW26" s="78"/>
      <c r="IX26" s="78"/>
      <c r="IY26" s="9"/>
    </row>
    <row r="27" spans="1:259" ht="18.75" customHeight="1">
      <c r="A27" s="3" t="s">
        <v>37</v>
      </c>
      <c r="B27" s="78">
        <v>739.15755000000001</v>
      </c>
      <c r="C27" s="78">
        <v>0</v>
      </c>
      <c r="D27" s="78">
        <v>0</v>
      </c>
      <c r="E27" s="78"/>
      <c r="F27" s="78"/>
      <c r="G27" s="78"/>
      <c r="H27" s="78">
        <v>0</v>
      </c>
      <c r="I27" s="78">
        <v>0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9"/>
      <c r="X27" s="78">
        <f t="shared" si="172"/>
        <v>0</v>
      </c>
      <c r="Y27" s="78">
        <f t="shared" si="172"/>
        <v>0</v>
      </c>
      <c r="Z27" s="78"/>
      <c r="AA27" s="78"/>
      <c r="AB27" s="78"/>
      <c r="AC27" s="78"/>
      <c r="AD27" s="78"/>
      <c r="AE27" s="78"/>
      <c r="AF27" s="78"/>
      <c r="AG27" s="78">
        <v>0</v>
      </c>
      <c r="AH27" s="78">
        <v>0</v>
      </c>
      <c r="AI27" s="78"/>
      <c r="AJ27" s="78"/>
      <c r="AK27" s="78"/>
      <c r="AL27" s="78"/>
      <c r="AM27" s="78"/>
      <c r="AN27" s="78"/>
      <c r="AO27" s="78"/>
      <c r="AP27" s="78">
        <v>0</v>
      </c>
      <c r="AQ27" s="78">
        <v>0</v>
      </c>
      <c r="AR27" s="78"/>
      <c r="AS27" s="78"/>
      <c r="AT27" s="78"/>
      <c r="AU27" s="78"/>
      <c r="AV27" s="78"/>
      <c r="AW27" s="78"/>
      <c r="AX27" s="78"/>
      <c r="AY27" s="78">
        <f t="shared" si="173"/>
        <v>0</v>
      </c>
      <c r="AZ27" s="78">
        <f t="shared" si="173"/>
        <v>0</v>
      </c>
      <c r="BA27" s="78"/>
      <c r="BB27" s="78"/>
      <c r="BC27" s="78"/>
      <c r="BD27" s="78"/>
      <c r="BE27" s="78"/>
      <c r="BF27" s="78"/>
      <c r="BG27" s="78"/>
      <c r="BH27" s="78">
        <f t="shared" si="174"/>
        <v>658.04647</v>
      </c>
      <c r="BI27" s="78">
        <f t="shared" si="174"/>
        <v>0</v>
      </c>
      <c r="BJ27" s="78">
        <v>0</v>
      </c>
      <c r="BK27" s="78">
        <v>644.88553999999999</v>
      </c>
      <c r="BL27" s="78">
        <v>0</v>
      </c>
      <c r="BM27" s="78">
        <v>0</v>
      </c>
      <c r="BN27" s="78">
        <v>13.16093</v>
      </c>
      <c r="BO27" s="78">
        <v>0</v>
      </c>
      <c r="BP27" s="78">
        <v>0</v>
      </c>
      <c r="BQ27" s="78">
        <f t="shared" si="175"/>
        <v>0</v>
      </c>
      <c r="BR27" s="78">
        <f t="shared" si="175"/>
        <v>0</v>
      </c>
      <c r="BS27" s="78"/>
      <c r="BT27" s="80"/>
      <c r="BU27" s="78"/>
      <c r="BV27" s="78"/>
      <c r="BW27" s="78"/>
      <c r="BX27" s="78"/>
      <c r="BY27" s="78"/>
      <c r="BZ27" s="78">
        <f t="shared" si="176"/>
        <v>0</v>
      </c>
      <c r="CA27" s="78">
        <f t="shared" si="176"/>
        <v>0</v>
      </c>
      <c r="CB27" s="78"/>
      <c r="CC27" s="78"/>
      <c r="CD27" s="78"/>
      <c r="CE27" s="78"/>
      <c r="CF27" s="78"/>
      <c r="CG27" s="78"/>
      <c r="CH27" s="78"/>
      <c r="CI27" s="79"/>
      <c r="CJ27" s="78">
        <f t="shared" si="177"/>
        <v>0</v>
      </c>
      <c r="CK27" s="78">
        <f t="shared" si="177"/>
        <v>0</v>
      </c>
      <c r="CL27" s="78"/>
      <c r="CM27" s="78"/>
      <c r="CN27" s="78"/>
      <c r="CO27" s="78"/>
      <c r="CP27" s="78"/>
      <c r="CQ27" s="78"/>
      <c r="CR27" s="78"/>
      <c r="CS27" s="78">
        <f t="shared" si="178"/>
        <v>0</v>
      </c>
      <c r="CT27" s="78">
        <f t="shared" si="178"/>
        <v>0</v>
      </c>
      <c r="CU27" s="78"/>
      <c r="CV27" s="78"/>
      <c r="CW27" s="78"/>
      <c r="CX27" s="78"/>
      <c r="CY27" s="78"/>
      <c r="CZ27" s="78"/>
      <c r="DA27" s="78"/>
      <c r="DB27" s="78">
        <f t="shared" si="179"/>
        <v>0</v>
      </c>
      <c r="DC27" s="78">
        <f t="shared" si="179"/>
        <v>0</v>
      </c>
      <c r="DD27" s="78"/>
      <c r="DE27" s="78"/>
      <c r="DF27" s="78"/>
      <c r="DG27" s="78"/>
      <c r="DH27" s="78"/>
      <c r="DI27" s="78"/>
      <c r="DJ27" s="78"/>
      <c r="DK27" s="78">
        <f t="shared" si="180"/>
        <v>0</v>
      </c>
      <c r="DL27" s="78">
        <f t="shared" si="180"/>
        <v>0</v>
      </c>
      <c r="DM27" s="78"/>
      <c r="DN27" s="78"/>
      <c r="DO27" s="78"/>
      <c r="DP27" s="78"/>
      <c r="DQ27" s="78"/>
      <c r="DR27" s="78"/>
      <c r="DS27" s="78"/>
      <c r="DT27" s="78">
        <f t="shared" si="181"/>
        <v>0</v>
      </c>
      <c r="DU27" s="78">
        <f t="shared" si="181"/>
        <v>0</v>
      </c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>
        <f t="shared" si="182"/>
        <v>0</v>
      </c>
      <c r="EG27" s="78">
        <f t="shared" si="182"/>
        <v>0</v>
      </c>
      <c r="EH27" s="78"/>
      <c r="EI27" s="80"/>
      <c r="EJ27" s="78"/>
      <c r="EK27" s="78"/>
      <c r="EL27" s="78"/>
      <c r="EM27" s="78"/>
      <c r="EN27" s="78"/>
      <c r="EO27" s="78">
        <f t="shared" si="183"/>
        <v>0</v>
      </c>
      <c r="EP27" s="78">
        <f t="shared" si="183"/>
        <v>0</v>
      </c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>
        <f t="shared" si="184"/>
        <v>0</v>
      </c>
      <c r="FH27" s="78">
        <f t="shared" si="184"/>
        <v>0</v>
      </c>
      <c r="FI27" s="78"/>
      <c r="FJ27" s="78"/>
      <c r="FK27" s="78"/>
      <c r="FL27" s="78"/>
      <c r="FM27" s="78"/>
      <c r="FN27" s="78"/>
      <c r="FO27" s="78"/>
      <c r="FP27" s="78">
        <f t="shared" si="185"/>
        <v>0</v>
      </c>
      <c r="FQ27" s="78">
        <f t="shared" si="185"/>
        <v>0</v>
      </c>
      <c r="FR27" s="78"/>
      <c r="FS27" s="78"/>
      <c r="FT27" s="78"/>
      <c r="FU27" s="78"/>
      <c r="FV27" s="78"/>
      <c r="FW27" s="78"/>
      <c r="FX27" s="78"/>
      <c r="FY27" s="78">
        <f t="shared" si="186"/>
        <v>0</v>
      </c>
      <c r="FZ27" s="78">
        <f t="shared" si="186"/>
        <v>0</v>
      </c>
      <c r="GA27" s="75"/>
      <c r="GB27" s="78"/>
      <c r="GC27" s="78"/>
      <c r="GD27" s="78"/>
      <c r="GE27" s="78"/>
      <c r="GF27" s="78"/>
      <c r="GG27" s="78"/>
      <c r="GH27" s="78">
        <f t="shared" si="187"/>
        <v>0</v>
      </c>
      <c r="GI27" s="78">
        <f t="shared" si="187"/>
        <v>0</v>
      </c>
      <c r="GJ27" s="78"/>
      <c r="GK27" s="78"/>
      <c r="GL27" s="78"/>
      <c r="GM27" s="78"/>
      <c r="GN27" s="78"/>
      <c r="GO27" s="78"/>
      <c r="GP27" s="78"/>
      <c r="GQ27" s="78">
        <f t="shared" si="188"/>
        <v>0</v>
      </c>
      <c r="GR27" s="78">
        <f t="shared" si="188"/>
        <v>0</v>
      </c>
      <c r="GS27" s="78"/>
      <c r="GT27" s="78"/>
      <c r="GU27" s="78"/>
      <c r="GV27" s="78"/>
      <c r="GW27" s="78"/>
      <c r="GX27" s="78"/>
      <c r="GY27" s="78"/>
      <c r="GZ27" s="78">
        <f t="shared" si="189"/>
        <v>0</v>
      </c>
      <c r="HA27" s="78">
        <f t="shared" si="189"/>
        <v>0</v>
      </c>
      <c r="HB27" s="78"/>
      <c r="HC27" s="78"/>
      <c r="HD27" s="78"/>
      <c r="HE27" s="78"/>
      <c r="HF27" s="78"/>
      <c r="HG27" s="78"/>
      <c r="HH27" s="78"/>
      <c r="HI27" s="78">
        <f t="shared" si="190"/>
        <v>0</v>
      </c>
      <c r="HJ27" s="78">
        <f t="shared" si="190"/>
        <v>0</v>
      </c>
      <c r="HK27" s="78"/>
      <c r="HL27" s="78"/>
      <c r="HM27" s="78"/>
      <c r="HN27" s="78"/>
      <c r="HO27" s="78"/>
      <c r="HP27" s="78"/>
      <c r="HQ27" s="78"/>
      <c r="HR27" s="78">
        <f t="shared" si="191"/>
        <v>0</v>
      </c>
      <c r="HS27" s="78">
        <f t="shared" si="191"/>
        <v>0</v>
      </c>
      <c r="HT27" s="78"/>
      <c r="HU27" s="78"/>
      <c r="HV27" s="78"/>
      <c r="HW27" s="78"/>
      <c r="HX27" s="78"/>
      <c r="HY27" s="78"/>
      <c r="HZ27" s="78"/>
      <c r="IA27" s="78">
        <f t="shared" si="192"/>
        <v>0</v>
      </c>
      <c r="IB27" s="78">
        <f t="shared" si="192"/>
        <v>0</v>
      </c>
      <c r="IC27" s="78"/>
      <c r="ID27" s="78"/>
      <c r="IE27" s="78"/>
      <c r="IF27" s="78"/>
      <c r="IG27" s="78"/>
      <c r="IH27" s="78"/>
      <c r="II27" s="78"/>
      <c r="IJ27" s="78">
        <v>0</v>
      </c>
      <c r="IK27" s="78">
        <v>0</v>
      </c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>
        <v>81.111080000000001</v>
      </c>
      <c r="IW27" s="78"/>
      <c r="IX27" s="78"/>
      <c r="IY27" s="9"/>
    </row>
    <row r="28" spans="1:259">
      <c r="A28" s="3" t="s">
        <v>98</v>
      </c>
      <c r="B28" s="78">
        <v>0</v>
      </c>
      <c r="C28" s="78">
        <v>0</v>
      </c>
      <c r="D28" s="78"/>
      <c r="E28" s="78"/>
      <c r="F28" s="78"/>
      <c r="G28" s="78"/>
      <c r="H28" s="78">
        <v>0</v>
      </c>
      <c r="I28" s="78">
        <v>0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9"/>
      <c r="X28" s="78">
        <f t="shared" si="172"/>
        <v>0</v>
      </c>
      <c r="Y28" s="78">
        <f t="shared" si="172"/>
        <v>0</v>
      </c>
      <c r="Z28" s="78"/>
      <c r="AA28" s="78"/>
      <c r="AB28" s="78"/>
      <c r="AC28" s="78"/>
      <c r="AD28" s="78"/>
      <c r="AE28" s="78"/>
      <c r="AF28" s="78"/>
      <c r="AG28" s="78">
        <v>0</v>
      </c>
      <c r="AH28" s="78">
        <v>0</v>
      </c>
      <c r="AI28" s="78"/>
      <c r="AJ28" s="78"/>
      <c r="AK28" s="78"/>
      <c r="AL28" s="78"/>
      <c r="AM28" s="78"/>
      <c r="AN28" s="78"/>
      <c r="AO28" s="78"/>
      <c r="AP28" s="78">
        <v>0</v>
      </c>
      <c r="AQ28" s="78">
        <v>0</v>
      </c>
      <c r="AR28" s="78"/>
      <c r="AS28" s="78"/>
      <c r="AT28" s="78"/>
      <c r="AU28" s="78"/>
      <c r="AV28" s="78"/>
      <c r="AW28" s="78"/>
      <c r="AX28" s="78"/>
      <c r="AY28" s="78">
        <f t="shared" si="173"/>
        <v>0</v>
      </c>
      <c r="AZ28" s="78">
        <f t="shared" si="173"/>
        <v>0</v>
      </c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>
        <f t="shared" si="175"/>
        <v>0</v>
      </c>
      <c r="BR28" s="78">
        <f t="shared" si="175"/>
        <v>0</v>
      </c>
      <c r="BS28" s="78"/>
      <c r="BT28" s="80"/>
      <c r="BU28" s="78"/>
      <c r="BV28" s="78"/>
      <c r="BW28" s="78"/>
      <c r="BX28" s="78"/>
      <c r="BY28" s="78"/>
      <c r="BZ28" s="78">
        <f t="shared" si="176"/>
        <v>0</v>
      </c>
      <c r="CA28" s="78">
        <f t="shared" si="176"/>
        <v>0</v>
      </c>
      <c r="CB28" s="78"/>
      <c r="CC28" s="78"/>
      <c r="CD28" s="78"/>
      <c r="CE28" s="78"/>
      <c r="CF28" s="78"/>
      <c r="CG28" s="78"/>
      <c r="CH28" s="78"/>
      <c r="CI28" s="79"/>
      <c r="CJ28" s="78">
        <f t="shared" si="177"/>
        <v>0</v>
      </c>
      <c r="CK28" s="78">
        <f t="shared" si="177"/>
        <v>0</v>
      </c>
      <c r="CL28" s="78"/>
      <c r="CM28" s="78"/>
      <c r="CN28" s="78"/>
      <c r="CO28" s="78"/>
      <c r="CP28" s="78"/>
      <c r="CQ28" s="78"/>
      <c r="CR28" s="78"/>
      <c r="CS28" s="78">
        <f t="shared" si="178"/>
        <v>0</v>
      </c>
      <c r="CT28" s="78">
        <f t="shared" si="178"/>
        <v>0</v>
      </c>
      <c r="CU28" s="78"/>
      <c r="CV28" s="78"/>
      <c r="CW28" s="78"/>
      <c r="CX28" s="78"/>
      <c r="CY28" s="78"/>
      <c r="CZ28" s="78"/>
      <c r="DA28" s="78"/>
      <c r="DB28" s="78">
        <f t="shared" si="179"/>
        <v>0</v>
      </c>
      <c r="DC28" s="78">
        <f t="shared" si="179"/>
        <v>0</v>
      </c>
      <c r="DD28" s="78"/>
      <c r="DE28" s="78"/>
      <c r="DF28" s="78"/>
      <c r="DG28" s="78"/>
      <c r="DH28" s="78"/>
      <c r="DI28" s="78"/>
      <c r="DJ28" s="78"/>
      <c r="DK28" s="78">
        <f t="shared" si="180"/>
        <v>0</v>
      </c>
      <c r="DL28" s="78">
        <f t="shared" si="180"/>
        <v>0</v>
      </c>
      <c r="DM28" s="78"/>
      <c r="DN28" s="78"/>
      <c r="DO28" s="78"/>
      <c r="DP28" s="78"/>
      <c r="DQ28" s="78"/>
      <c r="DR28" s="78"/>
      <c r="DS28" s="78"/>
      <c r="DT28" s="78">
        <f t="shared" si="181"/>
        <v>0</v>
      </c>
      <c r="DU28" s="78">
        <f t="shared" si="181"/>
        <v>0</v>
      </c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>
        <f t="shared" si="182"/>
        <v>0</v>
      </c>
      <c r="EG28" s="78">
        <f t="shared" si="182"/>
        <v>0</v>
      </c>
      <c r="EH28" s="78"/>
      <c r="EI28" s="80"/>
      <c r="EJ28" s="78"/>
      <c r="EK28" s="78"/>
      <c r="EL28" s="78"/>
      <c r="EM28" s="78"/>
      <c r="EN28" s="78"/>
      <c r="EO28" s="78">
        <f t="shared" si="183"/>
        <v>0</v>
      </c>
      <c r="EP28" s="78">
        <f t="shared" si="183"/>
        <v>0</v>
      </c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>
        <f t="shared" si="184"/>
        <v>0</v>
      </c>
      <c r="FH28" s="78">
        <f t="shared" si="184"/>
        <v>0</v>
      </c>
      <c r="FI28" s="78"/>
      <c r="FJ28" s="78"/>
      <c r="FK28" s="78"/>
      <c r="FL28" s="78"/>
      <c r="FM28" s="78"/>
      <c r="FN28" s="78"/>
      <c r="FO28" s="78"/>
      <c r="FP28" s="78">
        <f t="shared" si="185"/>
        <v>0</v>
      </c>
      <c r="FQ28" s="78">
        <f t="shared" si="185"/>
        <v>0</v>
      </c>
      <c r="FR28" s="78"/>
      <c r="FS28" s="78"/>
      <c r="FT28" s="78"/>
      <c r="FU28" s="78"/>
      <c r="FV28" s="78"/>
      <c r="FW28" s="78"/>
      <c r="FX28" s="78"/>
      <c r="FY28" s="78">
        <f t="shared" si="186"/>
        <v>0</v>
      </c>
      <c r="FZ28" s="78">
        <f t="shared" si="186"/>
        <v>0</v>
      </c>
      <c r="GA28" s="75"/>
      <c r="GB28" s="78"/>
      <c r="GC28" s="78"/>
      <c r="GD28" s="78"/>
      <c r="GE28" s="78"/>
      <c r="GF28" s="78"/>
      <c r="GG28" s="78"/>
      <c r="GH28" s="78">
        <f t="shared" si="187"/>
        <v>0</v>
      </c>
      <c r="GI28" s="78">
        <f t="shared" si="187"/>
        <v>0</v>
      </c>
      <c r="GJ28" s="78"/>
      <c r="GK28" s="78"/>
      <c r="GL28" s="78"/>
      <c r="GM28" s="78"/>
      <c r="GN28" s="78"/>
      <c r="GO28" s="78"/>
      <c r="GP28" s="78"/>
      <c r="GQ28" s="78">
        <f t="shared" si="188"/>
        <v>0</v>
      </c>
      <c r="GR28" s="78">
        <f t="shared" si="188"/>
        <v>0</v>
      </c>
      <c r="GS28" s="78"/>
      <c r="GT28" s="78"/>
      <c r="GU28" s="78"/>
      <c r="GV28" s="78"/>
      <c r="GW28" s="78"/>
      <c r="GX28" s="78"/>
      <c r="GY28" s="78"/>
      <c r="GZ28" s="78">
        <f t="shared" si="189"/>
        <v>0</v>
      </c>
      <c r="HA28" s="78">
        <f t="shared" si="189"/>
        <v>0</v>
      </c>
      <c r="HB28" s="78"/>
      <c r="HC28" s="78"/>
      <c r="HD28" s="78"/>
      <c r="HE28" s="78"/>
      <c r="HF28" s="78"/>
      <c r="HG28" s="78"/>
      <c r="HH28" s="78"/>
      <c r="HI28" s="78">
        <f t="shared" si="190"/>
        <v>0</v>
      </c>
      <c r="HJ28" s="78">
        <f t="shared" si="190"/>
        <v>0</v>
      </c>
      <c r="HK28" s="78"/>
      <c r="HL28" s="78"/>
      <c r="HM28" s="78"/>
      <c r="HN28" s="78"/>
      <c r="HO28" s="78"/>
      <c r="HP28" s="78"/>
      <c r="HQ28" s="78"/>
      <c r="HR28" s="78">
        <f t="shared" si="191"/>
        <v>0</v>
      </c>
      <c r="HS28" s="78">
        <f t="shared" si="191"/>
        <v>0</v>
      </c>
      <c r="HT28" s="78"/>
      <c r="HU28" s="78"/>
      <c r="HV28" s="78"/>
      <c r="HW28" s="78"/>
      <c r="HX28" s="78"/>
      <c r="HY28" s="78"/>
      <c r="HZ28" s="78"/>
      <c r="IA28" s="78">
        <f t="shared" si="192"/>
        <v>0</v>
      </c>
      <c r="IB28" s="78">
        <f t="shared" si="192"/>
        <v>0</v>
      </c>
      <c r="IC28" s="78"/>
      <c r="ID28" s="78"/>
      <c r="IE28" s="78"/>
      <c r="IF28" s="78"/>
      <c r="IG28" s="78"/>
      <c r="IH28" s="78"/>
      <c r="II28" s="78"/>
      <c r="IJ28" s="78">
        <v>0</v>
      </c>
      <c r="IK28" s="78">
        <v>0</v>
      </c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  <c r="IW28" s="78"/>
      <c r="IX28" s="78"/>
      <c r="IY28" s="9"/>
    </row>
    <row r="29" spans="1:259" ht="18.75" customHeight="1">
      <c r="A29" s="3" t="s">
        <v>56</v>
      </c>
      <c r="B29" s="78">
        <v>0</v>
      </c>
      <c r="C29" s="78">
        <v>0</v>
      </c>
      <c r="D29" s="78"/>
      <c r="E29" s="78"/>
      <c r="F29" s="78"/>
      <c r="G29" s="78"/>
      <c r="H29" s="78">
        <v>0</v>
      </c>
      <c r="I29" s="78">
        <v>0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9"/>
      <c r="X29" s="78">
        <f>SUM(X32:X39)</f>
        <v>0</v>
      </c>
      <c r="Y29" s="78">
        <f>SUM(Y32:Y39)</f>
        <v>0</v>
      </c>
      <c r="Z29" s="78"/>
      <c r="AA29" s="78"/>
      <c r="AB29" s="78"/>
      <c r="AC29" s="78"/>
      <c r="AD29" s="78"/>
      <c r="AE29" s="78"/>
      <c r="AF29" s="78"/>
      <c r="AG29" s="78">
        <v>0</v>
      </c>
      <c r="AH29" s="78">
        <v>0</v>
      </c>
      <c r="AI29" s="78"/>
      <c r="AJ29" s="78"/>
      <c r="AK29" s="78"/>
      <c r="AL29" s="78"/>
      <c r="AM29" s="78"/>
      <c r="AN29" s="78"/>
      <c r="AO29" s="78"/>
      <c r="AP29" s="78">
        <v>0</v>
      </c>
      <c r="AQ29" s="78">
        <v>0</v>
      </c>
      <c r="AR29" s="78"/>
      <c r="AS29" s="78"/>
      <c r="AT29" s="78"/>
      <c r="AU29" s="78"/>
      <c r="AV29" s="78"/>
      <c r="AW29" s="78"/>
      <c r="AX29" s="78"/>
      <c r="AY29" s="78">
        <f t="shared" si="173"/>
        <v>0</v>
      </c>
      <c r="AZ29" s="78">
        <f t="shared" si="173"/>
        <v>0</v>
      </c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>
        <f t="shared" si="175"/>
        <v>0</v>
      </c>
      <c r="BR29" s="78">
        <f t="shared" si="175"/>
        <v>0</v>
      </c>
      <c r="BS29" s="78"/>
      <c r="BT29" s="80"/>
      <c r="BU29" s="78"/>
      <c r="BV29" s="78"/>
      <c r="BW29" s="78"/>
      <c r="BX29" s="78"/>
      <c r="BY29" s="78"/>
      <c r="BZ29" s="78">
        <f t="shared" si="176"/>
        <v>0</v>
      </c>
      <c r="CA29" s="78">
        <f t="shared" si="176"/>
        <v>0</v>
      </c>
      <c r="CB29" s="78"/>
      <c r="CC29" s="78"/>
      <c r="CD29" s="78"/>
      <c r="CE29" s="78"/>
      <c r="CF29" s="78"/>
      <c r="CG29" s="78"/>
      <c r="CH29" s="78"/>
      <c r="CI29" s="79"/>
      <c r="CJ29" s="78">
        <f t="shared" si="177"/>
        <v>0</v>
      </c>
      <c r="CK29" s="78">
        <f t="shared" si="177"/>
        <v>0</v>
      </c>
      <c r="CL29" s="78"/>
      <c r="CM29" s="78"/>
      <c r="CN29" s="78"/>
      <c r="CO29" s="78"/>
      <c r="CP29" s="78"/>
      <c r="CQ29" s="78"/>
      <c r="CR29" s="78"/>
      <c r="CS29" s="78">
        <f t="shared" si="178"/>
        <v>0</v>
      </c>
      <c r="CT29" s="78">
        <f t="shared" si="178"/>
        <v>0</v>
      </c>
      <c r="CU29" s="78"/>
      <c r="CV29" s="78"/>
      <c r="CW29" s="78"/>
      <c r="CX29" s="78"/>
      <c r="CY29" s="78"/>
      <c r="CZ29" s="78"/>
      <c r="DA29" s="78"/>
      <c r="DB29" s="78">
        <f t="shared" si="179"/>
        <v>0</v>
      </c>
      <c r="DC29" s="78">
        <f t="shared" si="179"/>
        <v>0</v>
      </c>
      <c r="DD29" s="78"/>
      <c r="DE29" s="78"/>
      <c r="DF29" s="78"/>
      <c r="DG29" s="78"/>
      <c r="DH29" s="78"/>
      <c r="DI29" s="78"/>
      <c r="DJ29" s="78"/>
      <c r="DK29" s="78">
        <f t="shared" si="180"/>
        <v>0</v>
      </c>
      <c r="DL29" s="78">
        <f t="shared" si="180"/>
        <v>0</v>
      </c>
      <c r="DM29" s="78"/>
      <c r="DN29" s="78"/>
      <c r="DO29" s="78"/>
      <c r="DP29" s="78"/>
      <c r="DQ29" s="78"/>
      <c r="DR29" s="78"/>
      <c r="DS29" s="78"/>
      <c r="DT29" s="78">
        <f t="shared" si="181"/>
        <v>0</v>
      </c>
      <c r="DU29" s="78">
        <f t="shared" si="181"/>
        <v>0</v>
      </c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>
        <f t="shared" si="182"/>
        <v>0</v>
      </c>
      <c r="EG29" s="78">
        <f t="shared" si="182"/>
        <v>0</v>
      </c>
      <c r="EH29" s="78"/>
      <c r="EI29" s="80"/>
      <c r="EJ29" s="78"/>
      <c r="EK29" s="78"/>
      <c r="EL29" s="78"/>
      <c r="EM29" s="78"/>
      <c r="EN29" s="78"/>
      <c r="EO29" s="78">
        <f t="shared" si="183"/>
        <v>0</v>
      </c>
      <c r="EP29" s="78">
        <f t="shared" si="183"/>
        <v>0</v>
      </c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>
        <f t="shared" si="184"/>
        <v>0</v>
      </c>
      <c r="FH29" s="78">
        <f t="shared" si="184"/>
        <v>0</v>
      </c>
      <c r="FI29" s="78"/>
      <c r="FJ29" s="78"/>
      <c r="FK29" s="78"/>
      <c r="FL29" s="78"/>
      <c r="FM29" s="78"/>
      <c r="FN29" s="78"/>
      <c r="FO29" s="78"/>
      <c r="FP29" s="78">
        <f t="shared" si="185"/>
        <v>0</v>
      </c>
      <c r="FQ29" s="78">
        <f t="shared" si="185"/>
        <v>0</v>
      </c>
      <c r="FR29" s="78"/>
      <c r="FS29" s="78"/>
      <c r="FT29" s="78"/>
      <c r="FU29" s="78"/>
      <c r="FV29" s="78"/>
      <c r="FW29" s="78"/>
      <c r="FX29" s="78"/>
      <c r="FY29" s="78">
        <f t="shared" si="186"/>
        <v>0</v>
      </c>
      <c r="FZ29" s="78">
        <f t="shared" si="186"/>
        <v>0</v>
      </c>
      <c r="GA29" s="75"/>
      <c r="GB29" s="78"/>
      <c r="GC29" s="78"/>
      <c r="GD29" s="78"/>
      <c r="GE29" s="78"/>
      <c r="GF29" s="78"/>
      <c r="GG29" s="78"/>
      <c r="GH29" s="78">
        <f t="shared" si="187"/>
        <v>0</v>
      </c>
      <c r="GI29" s="78">
        <f t="shared" si="187"/>
        <v>0</v>
      </c>
      <c r="GJ29" s="78"/>
      <c r="GK29" s="78"/>
      <c r="GL29" s="78"/>
      <c r="GM29" s="78"/>
      <c r="GN29" s="78"/>
      <c r="GO29" s="78"/>
      <c r="GP29" s="78"/>
      <c r="GQ29" s="78">
        <f t="shared" si="188"/>
        <v>0</v>
      </c>
      <c r="GR29" s="78">
        <f t="shared" si="188"/>
        <v>0</v>
      </c>
      <c r="GS29" s="78"/>
      <c r="GT29" s="78"/>
      <c r="GU29" s="78"/>
      <c r="GV29" s="78"/>
      <c r="GW29" s="78"/>
      <c r="GX29" s="78"/>
      <c r="GY29" s="78"/>
      <c r="GZ29" s="78">
        <f t="shared" si="189"/>
        <v>0</v>
      </c>
      <c r="HA29" s="78">
        <f t="shared" si="189"/>
        <v>0</v>
      </c>
      <c r="HB29" s="78"/>
      <c r="HC29" s="78"/>
      <c r="HD29" s="78"/>
      <c r="HE29" s="78"/>
      <c r="HF29" s="78"/>
      <c r="HG29" s="78"/>
      <c r="HH29" s="78"/>
      <c r="HI29" s="78">
        <f t="shared" si="190"/>
        <v>0</v>
      </c>
      <c r="HJ29" s="78">
        <f t="shared" si="190"/>
        <v>0</v>
      </c>
      <c r="HK29" s="78"/>
      <c r="HL29" s="78"/>
      <c r="HM29" s="78"/>
      <c r="HN29" s="78"/>
      <c r="HO29" s="78"/>
      <c r="HP29" s="78"/>
      <c r="HQ29" s="78"/>
      <c r="HR29" s="78">
        <f t="shared" si="191"/>
        <v>0</v>
      </c>
      <c r="HS29" s="78">
        <f t="shared" si="191"/>
        <v>0</v>
      </c>
      <c r="HT29" s="78"/>
      <c r="HU29" s="78"/>
      <c r="HV29" s="78"/>
      <c r="HW29" s="78"/>
      <c r="HX29" s="78"/>
      <c r="HY29" s="78"/>
      <c r="HZ29" s="78"/>
      <c r="IA29" s="78">
        <f t="shared" si="192"/>
        <v>0</v>
      </c>
      <c r="IB29" s="78">
        <f t="shared" si="192"/>
        <v>0</v>
      </c>
      <c r="IC29" s="78"/>
      <c r="ID29" s="78"/>
      <c r="IE29" s="78"/>
      <c r="IF29" s="78"/>
      <c r="IG29" s="78"/>
      <c r="IH29" s="78"/>
      <c r="II29" s="78"/>
      <c r="IJ29" s="78">
        <v>0</v>
      </c>
      <c r="IK29" s="78">
        <v>0</v>
      </c>
      <c r="IL29" s="78"/>
      <c r="IM29" s="78"/>
      <c r="IN29" s="78"/>
      <c r="IO29" s="78"/>
      <c r="IP29" s="78"/>
      <c r="IQ29" s="78"/>
      <c r="IR29" s="78"/>
      <c r="IS29" s="78"/>
      <c r="IT29" s="78"/>
      <c r="IU29" s="78"/>
      <c r="IV29" s="78"/>
      <c r="IW29" s="78"/>
      <c r="IX29" s="78"/>
      <c r="IY29" s="9"/>
    </row>
    <row r="30" spans="1:259" ht="18.75" customHeight="1">
      <c r="A30" s="3" t="s">
        <v>26</v>
      </c>
      <c r="B30" s="78">
        <v>325.666</v>
      </c>
      <c r="C30" s="78">
        <v>0</v>
      </c>
      <c r="D30" s="78">
        <v>0</v>
      </c>
      <c r="E30" s="78"/>
      <c r="F30" s="78"/>
      <c r="G30" s="78"/>
      <c r="H30" s="78">
        <v>0</v>
      </c>
      <c r="I30" s="78">
        <v>0</v>
      </c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9"/>
      <c r="X30" s="78">
        <f>SUM(X32:X39)</f>
        <v>0</v>
      </c>
      <c r="Y30" s="78">
        <f>SUM(Y32:Y39)</f>
        <v>0</v>
      </c>
      <c r="Z30" s="78"/>
      <c r="AA30" s="78"/>
      <c r="AB30" s="78"/>
      <c r="AC30" s="78"/>
      <c r="AD30" s="78"/>
      <c r="AE30" s="78"/>
      <c r="AF30" s="78"/>
      <c r="AG30" s="78">
        <v>0</v>
      </c>
      <c r="AH30" s="78">
        <v>0</v>
      </c>
      <c r="AI30" s="78"/>
      <c r="AJ30" s="78"/>
      <c r="AK30" s="78"/>
      <c r="AL30" s="78"/>
      <c r="AM30" s="78"/>
      <c r="AN30" s="78"/>
      <c r="AO30" s="78"/>
      <c r="AP30" s="78">
        <v>0</v>
      </c>
      <c r="AQ30" s="78">
        <v>0</v>
      </c>
      <c r="AR30" s="78"/>
      <c r="AS30" s="78"/>
      <c r="AT30" s="78"/>
      <c r="AU30" s="78"/>
      <c r="AV30" s="78"/>
      <c r="AW30" s="78"/>
      <c r="AX30" s="78"/>
      <c r="AY30" s="78">
        <f t="shared" si="173"/>
        <v>0</v>
      </c>
      <c r="AZ30" s="78">
        <f t="shared" si="173"/>
        <v>0</v>
      </c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>
        <f t="shared" si="175"/>
        <v>325.666</v>
      </c>
      <c r="BR30" s="78">
        <f t="shared" si="175"/>
        <v>0</v>
      </c>
      <c r="BS30" s="78"/>
      <c r="BT30" s="78">
        <v>325.666</v>
      </c>
      <c r="BU30" s="78">
        <v>0</v>
      </c>
      <c r="BV30" s="78">
        <f>BU30/BT30*100</f>
        <v>0</v>
      </c>
      <c r="BW30" s="78"/>
      <c r="BX30" s="78"/>
      <c r="BY30" s="78"/>
      <c r="BZ30" s="78">
        <f t="shared" si="176"/>
        <v>0</v>
      </c>
      <c r="CA30" s="78">
        <f t="shared" si="176"/>
        <v>0</v>
      </c>
      <c r="CB30" s="78"/>
      <c r="CC30" s="78"/>
      <c r="CD30" s="78"/>
      <c r="CE30" s="78"/>
      <c r="CF30" s="78"/>
      <c r="CG30" s="78"/>
      <c r="CH30" s="78"/>
      <c r="CI30" s="79"/>
      <c r="CJ30" s="78">
        <f t="shared" si="177"/>
        <v>0</v>
      </c>
      <c r="CK30" s="78">
        <f t="shared" si="177"/>
        <v>0</v>
      </c>
      <c r="CL30" s="78"/>
      <c r="CM30" s="78"/>
      <c r="CN30" s="78"/>
      <c r="CO30" s="78"/>
      <c r="CP30" s="78"/>
      <c r="CQ30" s="78"/>
      <c r="CR30" s="78"/>
      <c r="CS30" s="78">
        <f t="shared" si="178"/>
        <v>0</v>
      </c>
      <c r="CT30" s="78">
        <f t="shared" si="178"/>
        <v>0</v>
      </c>
      <c r="CU30" s="78"/>
      <c r="CV30" s="78"/>
      <c r="CW30" s="78"/>
      <c r="CX30" s="78"/>
      <c r="CY30" s="78"/>
      <c r="CZ30" s="78"/>
      <c r="DA30" s="78"/>
      <c r="DB30" s="78">
        <f t="shared" si="179"/>
        <v>0</v>
      </c>
      <c r="DC30" s="78">
        <f t="shared" si="179"/>
        <v>0</v>
      </c>
      <c r="DD30" s="78"/>
      <c r="DE30" s="78"/>
      <c r="DF30" s="78"/>
      <c r="DG30" s="78"/>
      <c r="DH30" s="78"/>
      <c r="DI30" s="78"/>
      <c r="DJ30" s="78"/>
      <c r="DK30" s="78">
        <f t="shared" si="180"/>
        <v>0</v>
      </c>
      <c r="DL30" s="78">
        <f t="shared" si="180"/>
        <v>0</v>
      </c>
      <c r="DM30" s="78"/>
      <c r="DN30" s="78"/>
      <c r="DO30" s="78"/>
      <c r="DP30" s="78"/>
      <c r="DQ30" s="78"/>
      <c r="DR30" s="78"/>
      <c r="DS30" s="78"/>
      <c r="DT30" s="78">
        <f t="shared" si="181"/>
        <v>0</v>
      </c>
      <c r="DU30" s="78">
        <f t="shared" si="181"/>
        <v>0</v>
      </c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>
        <f t="shared" si="182"/>
        <v>0</v>
      </c>
      <c r="EG30" s="78">
        <f t="shared" si="182"/>
        <v>0</v>
      </c>
      <c r="EH30" s="78"/>
      <c r="EI30" s="80"/>
      <c r="EJ30" s="78"/>
      <c r="EK30" s="78">
        <v>0</v>
      </c>
      <c r="EL30" s="78"/>
      <c r="EM30" s="78"/>
      <c r="EN30" s="78"/>
      <c r="EO30" s="78">
        <f t="shared" si="183"/>
        <v>0</v>
      </c>
      <c r="EP30" s="78">
        <f t="shared" si="183"/>
        <v>0</v>
      </c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>
        <f t="shared" si="184"/>
        <v>0</v>
      </c>
      <c r="FH30" s="78">
        <f t="shared" si="184"/>
        <v>0</v>
      </c>
      <c r="FI30" s="78"/>
      <c r="FJ30" s="78"/>
      <c r="FK30" s="78"/>
      <c r="FL30" s="78"/>
      <c r="FM30" s="78"/>
      <c r="FN30" s="78"/>
      <c r="FO30" s="78"/>
      <c r="FP30" s="78">
        <f t="shared" si="185"/>
        <v>0</v>
      </c>
      <c r="FQ30" s="78">
        <f t="shared" si="185"/>
        <v>0</v>
      </c>
      <c r="FR30" s="78"/>
      <c r="FS30" s="78"/>
      <c r="FT30" s="78"/>
      <c r="FU30" s="78"/>
      <c r="FV30" s="78"/>
      <c r="FW30" s="78"/>
      <c r="FX30" s="78"/>
      <c r="FY30" s="78">
        <f t="shared" si="186"/>
        <v>0</v>
      </c>
      <c r="FZ30" s="78">
        <f t="shared" si="186"/>
        <v>0</v>
      </c>
      <c r="GA30" s="75"/>
      <c r="GB30" s="78"/>
      <c r="GC30" s="78"/>
      <c r="GD30" s="78"/>
      <c r="GE30" s="78"/>
      <c r="GF30" s="78"/>
      <c r="GG30" s="78"/>
      <c r="GH30" s="78">
        <f t="shared" si="187"/>
        <v>0</v>
      </c>
      <c r="GI30" s="78">
        <f t="shared" si="187"/>
        <v>0</v>
      </c>
      <c r="GJ30" s="78"/>
      <c r="GK30" s="78"/>
      <c r="GL30" s="78"/>
      <c r="GM30" s="78"/>
      <c r="GN30" s="78"/>
      <c r="GO30" s="78"/>
      <c r="GP30" s="78"/>
      <c r="GQ30" s="78">
        <f t="shared" si="188"/>
        <v>0</v>
      </c>
      <c r="GR30" s="78">
        <f t="shared" si="188"/>
        <v>0</v>
      </c>
      <c r="GS30" s="78"/>
      <c r="GT30" s="78"/>
      <c r="GU30" s="78"/>
      <c r="GV30" s="78"/>
      <c r="GW30" s="78"/>
      <c r="GX30" s="78"/>
      <c r="GY30" s="78"/>
      <c r="GZ30" s="78">
        <f t="shared" si="189"/>
        <v>0</v>
      </c>
      <c r="HA30" s="78">
        <f t="shared" si="189"/>
        <v>0</v>
      </c>
      <c r="HB30" s="78"/>
      <c r="HC30" s="78"/>
      <c r="HD30" s="78"/>
      <c r="HE30" s="78"/>
      <c r="HF30" s="78"/>
      <c r="HG30" s="78"/>
      <c r="HH30" s="78"/>
      <c r="HI30" s="78">
        <f t="shared" si="190"/>
        <v>0</v>
      </c>
      <c r="HJ30" s="78">
        <f t="shared" si="190"/>
        <v>0</v>
      </c>
      <c r="HK30" s="78"/>
      <c r="HL30" s="78"/>
      <c r="HM30" s="78"/>
      <c r="HN30" s="78"/>
      <c r="HO30" s="78"/>
      <c r="HP30" s="78"/>
      <c r="HQ30" s="78"/>
      <c r="HR30" s="78">
        <f t="shared" si="191"/>
        <v>0</v>
      </c>
      <c r="HS30" s="78">
        <f t="shared" si="191"/>
        <v>0</v>
      </c>
      <c r="HT30" s="78"/>
      <c r="HU30" s="78"/>
      <c r="HV30" s="78"/>
      <c r="HW30" s="78"/>
      <c r="HX30" s="78"/>
      <c r="HY30" s="78"/>
      <c r="HZ30" s="78"/>
      <c r="IA30" s="78">
        <f t="shared" si="192"/>
        <v>0</v>
      </c>
      <c r="IB30" s="78">
        <f t="shared" si="192"/>
        <v>0</v>
      </c>
      <c r="IC30" s="78"/>
      <c r="ID30" s="78"/>
      <c r="IE30" s="78"/>
      <c r="IF30" s="78"/>
      <c r="IG30" s="78"/>
      <c r="IH30" s="78"/>
      <c r="II30" s="78"/>
      <c r="IJ30" s="78">
        <v>0</v>
      </c>
      <c r="IK30" s="78">
        <v>0</v>
      </c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  <c r="IW30" s="78"/>
      <c r="IX30" s="78"/>
      <c r="IY30" s="9"/>
    </row>
    <row r="31" spans="1:259">
      <c r="A31" s="3" t="s">
        <v>109</v>
      </c>
      <c r="B31" s="78">
        <v>74.621549999999999</v>
      </c>
      <c r="C31" s="78">
        <v>0</v>
      </c>
      <c r="D31" s="78"/>
      <c r="E31" s="78"/>
      <c r="F31" s="78"/>
      <c r="G31" s="78"/>
      <c r="H31" s="78">
        <v>0</v>
      </c>
      <c r="I31" s="78">
        <v>0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9"/>
      <c r="X31" s="78">
        <f>SUM(X32:X39)</f>
        <v>0</v>
      </c>
      <c r="Y31" s="78">
        <f>SUM(Y32:Y39)</f>
        <v>0</v>
      </c>
      <c r="Z31" s="78"/>
      <c r="AA31" s="78"/>
      <c r="AB31" s="78"/>
      <c r="AC31" s="78"/>
      <c r="AD31" s="78"/>
      <c r="AE31" s="78"/>
      <c r="AF31" s="78"/>
      <c r="AG31" s="78">
        <v>0</v>
      </c>
      <c r="AH31" s="78">
        <v>0</v>
      </c>
      <c r="AI31" s="78"/>
      <c r="AJ31" s="78"/>
      <c r="AK31" s="78"/>
      <c r="AL31" s="78"/>
      <c r="AM31" s="78"/>
      <c r="AN31" s="78"/>
      <c r="AO31" s="78"/>
      <c r="AP31" s="78">
        <v>0</v>
      </c>
      <c r="AQ31" s="78">
        <v>0</v>
      </c>
      <c r="AR31" s="78"/>
      <c r="AS31" s="78"/>
      <c r="AT31" s="78"/>
      <c r="AU31" s="78"/>
      <c r="AV31" s="78"/>
      <c r="AW31" s="78"/>
      <c r="AX31" s="78"/>
      <c r="AY31" s="78">
        <f t="shared" ref="AY31" si="193">BB31+BE31</f>
        <v>0</v>
      </c>
      <c r="AZ31" s="78">
        <f t="shared" ref="AZ31" si="194">BC31+BF31</f>
        <v>0</v>
      </c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>
        <f t="shared" ref="BQ31" si="195">BT31+BW31</f>
        <v>0</v>
      </c>
      <c r="BR31" s="78">
        <f t="shared" ref="BR31" si="196">BU31+BX31</f>
        <v>0</v>
      </c>
      <c r="BS31" s="78"/>
      <c r="BT31" s="80"/>
      <c r="BU31" s="78"/>
      <c r="BV31" s="78"/>
      <c r="BW31" s="78"/>
      <c r="BX31" s="78"/>
      <c r="BY31" s="78"/>
      <c r="BZ31" s="78">
        <f t="shared" ref="BZ31" si="197">CC31+CF31</f>
        <v>0</v>
      </c>
      <c r="CA31" s="78">
        <f t="shared" ref="CA31" si="198">CD31+CG31</f>
        <v>0</v>
      </c>
      <c r="CB31" s="78"/>
      <c r="CC31" s="78"/>
      <c r="CD31" s="78"/>
      <c r="CE31" s="78"/>
      <c r="CF31" s="78"/>
      <c r="CG31" s="78"/>
      <c r="CH31" s="78"/>
      <c r="CI31" s="79"/>
      <c r="CJ31" s="78">
        <f t="shared" ref="CJ31" si="199">CM31+CP31</f>
        <v>0</v>
      </c>
      <c r="CK31" s="78">
        <f t="shared" ref="CK31" si="200">CN31+CQ31</f>
        <v>0</v>
      </c>
      <c r="CL31" s="78"/>
      <c r="CM31" s="78"/>
      <c r="CN31" s="78"/>
      <c r="CO31" s="78"/>
      <c r="CP31" s="78"/>
      <c r="CQ31" s="78"/>
      <c r="CR31" s="78"/>
      <c r="CS31" s="78">
        <f t="shared" ref="CS31" si="201">CV31+CY31</f>
        <v>0</v>
      </c>
      <c r="CT31" s="78">
        <f t="shared" ref="CT31" si="202">CW31+CZ31</f>
        <v>0</v>
      </c>
      <c r="CU31" s="78"/>
      <c r="CV31" s="78"/>
      <c r="CW31" s="78"/>
      <c r="CX31" s="78"/>
      <c r="CY31" s="78"/>
      <c r="CZ31" s="78"/>
      <c r="DA31" s="78"/>
      <c r="DB31" s="78">
        <f t="shared" ref="DB31" si="203">DE31+DH31</f>
        <v>0</v>
      </c>
      <c r="DC31" s="78">
        <f t="shared" ref="DC31" si="204">DF31+DI31</f>
        <v>0</v>
      </c>
      <c r="DD31" s="78"/>
      <c r="DE31" s="78"/>
      <c r="DF31" s="78"/>
      <c r="DG31" s="78"/>
      <c r="DH31" s="78"/>
      <c r="DI31" s="78"/>
      <c r="DJ31" s="78"/>
      <c r="DK31" s="78">
        <f t="shared" ref="DK31" si="205">DN31+DQ31</f>
        <v>0</v>
      </c>
      <c r="DL31" s="78">
        <f t="shared" ref="DL31" si="206">DO31+DR31</f>
        <v>0</v>
      </c>
      <c r="DM31" s="78"/>
      <c r="DN31" s="78"/>
      <c r="DO31" s="78"/>
      <c r="DP31" s="78"/>
      <c r="DQ31" s="78"/>
      <c r="DR31" s="78"/>
      <c r="DS31" s="78"/>
      <c r="DT31" s="78">
        <f t="shared" ref="DT31" si="207">DW31+DZ31</f>
        <v>0</v>
      </c>
      <c r="DU31" s="78">
        <f t="shared" ref="DU31" si="208">DX31+EA31</f>
        <v>0</v>
      </c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>
        <f t="shared" ref="EF31" si="209">EI31+EL31</f>
        <v>0</v>
      </c>
      <c r="EG31" s="78">
        <f t="shared" ref="EG31" si="210">EJ31+EM31</f>
        <v>0</v>
      </c>
      <c r="EH31" s="78"/>
      <c r="EI31" s="80"/>
      <c r="EJ31" s="78"/>
      <c r="EK31" s="78"/>
      <c r="EL31" s="78"/>
      <c r="EM31" s="78"/>
      <c r="EN31" s="78"/>
      <c r="EO31" s="78">
        <f t="shared" ref="EO31" si="211">ER31+EU31</f>
        <v>0</v>
      </c>
      <c r="EP31" s="78">
        <f t="shared" ref="EP31" si="212">ES31+EV31</f>
        <v>0</v>
      </c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>
        <f t="shared" ref="FG31" si="213">FJ31+FM31</f>
        <v>0</v>
      </c>
      <c r="FH31" s="78">
        <f t="shared" ref="FH31" si="214">FK31+FN31</f>
        <v>0</v>
      </c>
      <c r="FI31" s="78"/>
      <c r="FJ31" s="78"/>
      <c r="FK31" s="78"/>
      <c r="FL31" s="78"/>
      <c r="FM31" s="78"/>
      <c r="FN31" s="78"/>
      <c r="FO31" s="78"/>
      <c r="FP31" s="78">
        <f t="shared" ref="FP31" si="215">FS31+FV31</f>
        <v>0</v>
      </c>
      <c r="FQ31" s="78">
        <f t="shared" ref="FQ31" si="216">FT31+FW31</f>
        <v>0</v>
      </c>
      <c r="FR31" s="78"/>
      <c r="FS31" s="78"/>
      <c r="FT31" s="78"/>
      <c r="FU31" s="78"/>
      <c r="FV31" s="78"/>
      <c r="FW31" s="78"/>
      <c r="FX31" s="78"/>
      <c r="FY31" s="78">
        <f t="shared" ref="FY31" si="217">GB31+GE31</f>
        <v>0</v>
      </c>
      <c r="FZ31" s="78">
        <f t="shared" ref="FZ31" si="218">GC31+GF31</f>
        <v>0</v>
      </c>
      <c r="GA31" s="75"/>
      <c r="GB31" s="78"/>
      <c r="GC31" s="78"/>
      <c r="GD31" s="78"/>
      <c r="GE31" s="78"/>
      <c r="GF31" s="78"/>
      <c r="GG31" s="78"/>
      <c r="GH31" s="78">
        <f t="shared" ref="GH31" si="219">GK31+GN31</f>
        <v>0</v>
      </c>
      <c r="GI31" s="78">
        <f t="shared" ref="GI31" si="220">GL31+GO31</f>
        <v>0</v>
      </c>
      <c r="GJ31" s="78"/>
      <c r="GK31" s="78"/>
      <c r="GL31" s="78"/>
      <c r="GM31" s="78"/>
      <c r="GN31" s="78"/>
      <c r="GO31" s="78"/>
      <c r="GP31" s="78"/>
      <c r="GQ31" s="78">
        <f t="shared" ref="GQ31" si="221">GT31+GW31</f>
        <v>0</v>
      </c>
      <c r="GR31" s="78">
        <f t="shared" ref="GR31" si="222">GU31+GX31</f>
        <v>0</v>
      </c>
      <c r="GS31" s="78"/>
      <c r="GT31" s="78"/>
      <c r="GU31" s="78"/>
      <c r="GV31" s="78"/>
      <c r="GW31" s="78"/>
      <c r="GX31" s="78"/>
      <c r="GY31" s="78"/>
      <c r="GZ31" s="78">
        <f t="shared" ref="GZ31" si="223">HC31+HF31</f>
        <v>0</v>
      </c>
      <c r="HA31" s="78">
        <f t="shared" ref="HA31" si="224">HD31+HG31</f>
        <v>0</v>
      </c>
      <c r="HB31" s="78"/>
      <c r="HC31" s="78"/>
      <c r="HD31" s="78"/>
      <c r="HE31" s="78"/>
      <c r="HF31" s="78"/>
      <c r="HG31" s="78"/>
      <c r="HH31" s="78"/>
      <c r="HI31" s="78">
        <f t="shared" ref="HI31" si="225">HL31+HO31</f>
        <v>0</v>
      </c>
      <c r="HJ31" s="78">
        <f t="shared" ref="HJ31" si="226">HM31+HP31</f>
        <v>0</v>
      </c>
      <c r="HK31" s="78"/>
      <c r="HL31" s="78"/>
      <c r="HM31" s="78"/>
      <c r="HN31" s="78"/>
      <c r="HO31" s="78"/>
      <c r="HP31" s="78"/>
      <c r="HQ31" s="78"/>
      <c r="HR31" s="78">
        <f t="shared" ref="HR31" si="227">HU31+HX31</f>
        <v>0</v>
      </c>
      <c r="HS31" s="78">
        <f t="shared" ref="HS31" si="228">HV31+HY31</f>
        <v>0</v>
      </c>
      <c r="HT31" s="78"/>
      <c r="HU31" s="78"/>
      <c r="HV31" s="78"/>
      <c r="HW31" s="78"/>
      <c r="HX31" s="78"/>
      <c r="HY31" s="78"/>
      <c r="HZ31" s="78"/>
      <c r="IA31" s="78">
        <f t="shared" ref="IA31" si="229">ID31+IG31</f>
        <v>0</v>
      </c>
      <c r="IB31" s="78">
        <f t="shared" ref="IB31" si="230">IE31+IH31</f>
        <v>0</v>
      </c>
      <c r="IC31" s="78"/>
      <c r="ID31" s="78"/>
      <c r="IE31" s="78"/>
      <c r="IF31" s="78"/>
      <c r="IG31" s="78"/>
      <c r="IH31" s="78"/>
      <c r="II31" s="78"/>
      <c r="IJ31" s="78">
        <v>0</v>
      </c>
      <c r="IK31" s="78">
        <v>0</v>
      </c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>
        <v>74.621549999999999</v>
      </c>
      <c r="IW31" s="78"/>
      <c r="IX31" s="78"/>
      <c r="IY31" s="9"/>
    </row>
    <row r="32" spans="1:259">
      <c r="A32" s="3" t="s">
        <v>61</v>
      </c>
      <c r="B32" s="78">
        <v>0</v>
      </c>
      <c r="C32" s="78">
        <v>0</v>
      </c>
      <c r="D32" s="78"/>
      <c r="E32" s="78"/>
      <c r="F32" s="78"/>
      <c r="G32" s="78"/>
      <c r="H32" s="78">
        <v>0</v>
      </c>
      <c r="I32" s="78">
        <v>0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9"/>
      <c r="X32" s="78">
        <f>SUM(X33:X40)</f>
        <v>0</v>
      </c>
      <c r="Y32" s="78">
        <f>SUM(Y33:Y40)</f>
        <v>0</v>
      </c>
      <c r="Z32" s="78"/>
      <c r="AA32" s="78"/>
      <c r="AB32" s="78"/>
      <c r="AC32" s="78"/>
      <c r="AD32" s="78"/>
      <c r="AE32" s="78"/>
      <c r="AF32" s="78"/>
      <c r="AG32" s="78">
        <v>0</v>
      </c>
      <c r="AH32" s="78">
        <v>0</v>
      </c>
      <c r="AI32" s="78"/>
      <c r="AJ32" s="78"/>
      <c r="AK32" s="78"/>
      <c r="AL32" s="78"/>
      <c r="AM32" s="78"/>
      <c r="AN32" s="78"/>
      <c r="AO32" s="78"/>
      <c r="AP32" s="78">
        <v>0</v>
      </c>
      <c r="AQ32" s="78">
        <v>0</v>
      </c>
      <c r="AR32" s="78"/>
      <c r="AS32" s="78"/>
      <c r="AT32" s="78"/>
      <c r="AU32" s="78"/>
      <c r="AV32" s="78"/>
      <c r="AW32" s="78"/>
      <c r="AX32" s="78"/>
      <c r="AY32" s="78">
        <f t="shared" si="173"/>
        <v>0</v>
      </c>
      <c r="AZ32" s="78">
        <f t="shared" si="173"/>
        <v>0</v>
      </c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>
        <f t="shared" si="175"/>
        <v>0</v>
      </c>
      <c r="BR32" s="78">
        <f t="shared" si="175"/>
        <v>0</v>
      </c>
      <c r="BS32" s="78"/>
      <c r="BT32" s="80"/>
      <c r="BU32" s="78"/>
      <c r="BV32" s="78"/>
      <c r="BW32" s="78"/>
      <c r="BX32" s="78"/>
      <c r="BY32" s="78"/>
      <c r="BZ32" s="78">
        <f t="shared" si="176"/>
        <v>0</v>
      </c>
      <c r="CA32" s="78">
        <f t="shared" si="176"/>
        <v>0</v>
      </c>
      <c r="CB32" s="78"/>
      <c r="CC32" s="78"/>
      <c r="CD32" s="78"/>
      <c r="CE32" s="78"/>
      <c r="CF32" s="78"/>
      <c r="CG32" s="78"/>
      <c r="CH32" s="78"/>
      <c r="CI32" s="79"/>
      <c r="CJ32" s="78">
        <f t="shared" si="177"/>
        <v>0</v>
      </c>
      <c r="CK32" s="78">
        <f t="shared" si="177"/>
        <v>0</v>
      </c>
      <c r="CL32" s="78"/>
      <c r="CM32" s="78"/>
      <c r="CN32" s="78"/>
      <c r="CO32" s="78"/>
      <c r="CP32" s="78"/>
      <c r="CQ32" s="78"/>
      <c r="CR32" s="78"/>
      <c r="CS32" s="78">
        <f t="shared" si="178"/>
        <v>0</v>
      </c>
      <c r="CT32" s="78">
        <f t="shared" si="178"/>
        <v>0</v>
      </c>
      <c r="CU32" s="78"/>
      <c r="CV32" s="78"/>
      <c r="CW32" s="78"/>
      <c r="CX32" s="78"/>
      <c r="CY32" s="78"/>
      <c r="CZ32" s="78"/>
      <c r="DA32" s="78"/>
      <c r="DB32" s="78">
        <f t="shared" si="179"/>
        <v>0</v>
      </c>
      <c r="DC32" s="78">
        <f t="shared" si="179"/>
        <v>0</v>
      </c>
      <c r="DD32" s="78"/>
      <c r="DE32" s="78"/>
      <c r="DF32" s="78"/>
      <c r="DG32" s="78"/>
      <c r="DH32" s="78"/>
      <c r="DI32" s="78"/>
      <c r="DJ32" s="78"/>
      <c r="DK32" s="78">
        <f t="shared" si="180"/>
        <v>0</v>
      </c>
      <c r="DL32" s="78">
        <f t="shared" si="180"/>
        <v>0</v>
      </c>
      <c r="DM32" s="78"/>
      <c r="DN32" s="78"/>
      <c r="DO32" s="78"/>
      <c r="DP32" s="78"/>
      <c r="DQ32" s="78"/>
      <c r="DR32" s="78"/>
      <c r="DS32" s="78"/>
      <c r="DT32" s="78">
        <f t="shared" si="181"/>
        <v>0</v>
      </c>
      <c r="DU32" s="78">
        <f t="shared" si="181"/>
        <v>0</v>
      </c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>
        <f t="shared" si="182"/>
        <v>0</v>
      </c>
      <c r="EG32" s="78">
        <f t="shared" si="182"/>
        <v>0</v>
      </c>
      <c r="EH32" s="78"/>
      <c r="EI32" s="80"/>
      <c r="EJ32" s="78"/>
      <c r="EK32" s="78"/>
      <c r="EL32" s="78"/>
      <c r="EM32" s="78"/>
      <c r="EN32" s="78"/>
      <c r="EO32" s="78">
        <f t="shared" si="183"/>
        <v>0</v>
      </c>
      <c r="EP32" s="78">
        <f t="shared" si="183"/>
        <v>0</v>
      </c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>
        <f t="shared" si="184"/>
        <v>0</v>
      </c>
      <c r="FH32" s="78">
        <f t="shared" si="184"/>
        <v>0</v>
      </c>
      <c r="FI32" s="78"/>
      <c r="FJ32" s="78"/>
      <c r="FK32" s="78"/>
      <c r="FL32" s="78"/>
      <c r="FM32" s="78"/>
      <c r="FN32" s="78"/>
      <c r="FO32" s="78"/>
      <c r="FP32" s="78">
        <f t="shared" si="185"/>
        <v>0</v>
      </c>
      <c r="FQ32" s="78">
        <f t="shared" si="185"/>
        <v>0</v>
      </c>
      <c r="FR32" s="78"/>
      <c r="FS32" s="78"/>
      <c r="FT32" s="78"/>
      <c r="FU32" s="78"/>
      <c r="FV32" s="78"/>
      <c r="FW32" s="78"/>
      <c r="FX32" s="78"/>
      <c r="FY32" s="78">
        <f t="shared" si="186"/>
        <v>0</v>
      </c>
      <c r="FZ32" s="78">
        <f t="shared" si="186"/>
        <v>0</v>
      </c>
      <c r="GA32" s="75"/>
      <c r="GB32" s="78"/>
      <c r="GC32" s="78"/>
      <c r="GD32" s="78"/>
      <c r="GE32" s="78"/>
      <c r="GF32" s="78"/>
      <c r="GG32" s="78"/>
      <c r="GH32" s="78">
        <f t="shared" si="187"/>
        <v>0</v>
      </c>
      <c r="GI32" s="78">
        <f t="shared" si="187"/>
        <v>0</v>
      </c>
      <c r="GJ32" s="78"/>
      <c r="GK32" s="78"/>
      <c r="GL32" s="78"/>
      <c r="GM32" s="78"/>
      <c r="GN32" s="78"/>
      <c r="GO32" s="78"/>
      <c r="GP32" s="78"/>
      <c r="GQ32" s="78">
        <f t="shared" si="188"/>
        <v>0</v>
      </c>
      <c r="GR32" s="78">
        <f t="shared" si="188"/>
        <v>0</v>
      </c>
      <c r="GS32" s="78"/>
      <c r="GT32" s="78"/>
      <c r="GU32" s="78"/>
      <c r="GV32" s="78"/>
      <c r="GW32" s="78"/>
      <c r="GX32" s="78"/>
      <c r="GY32" s="78"/>
      <c r="GZ32" s="78">
        <f t="shared" si="189"/>
        <v>0</v>
      </c>
      <c r="HA32" s="78">
        <f t="shared" si="189"/>
        <v>0</v>
      </c>
      <c r="HB32" s="78"/>
      <c r="HC32" s="78"/>
      <c r="HD32" s="78"/>
      <c r="HE32" s="78"/>
      <c r="HF32" s="78"/>
      <c r="HG32" s="78"/>
      <c r="HH32" s="78"/>
      <c r="HI32" s="78">
        <f t="shared" si="190"/>
        <v>0</v>
      </c>
      <c r="HJ32" s="78">
        <f t="shared" si="190"/>
        <v>0</v>
      </c>
      <c r="HK32" s="78"/>
      <c r="HL32" s="78"/>
      <c r="HM32" s="78"/>
      <c r="HN32" s="78"/>
      <c r="HO32" s="78"/>
      <c r="HP32" s="78"/>
      <c r="HQ32" s="78"/>
      <c r="HR32" s="78">
        <f t="shared" si="191"/>
        <v>0</v>
      </c>
      <c r="HS32" s="78">
        <f t="shared" si="191"/>
        <v>0</v>
      </c>
      <c r="HT32" s="78"/>
      <c r="HU32" s="78"/>
      <c r="HV32" s="78"/>
      <c r="HW32" s="78"/>
      <c r="HX32" s="78"/>
      <c r="HY32" s="78"/>
      <c r="HZ32" s="78"/>
      <c r="IA32" s="78">
        <f t="shared" si="192"/>
        <v>0</v>
      </c>
      <c r="IB32" s="78">
        <f t="shared" si="192"/>
        <v>0</v>
      </c>
      <c r="IC32" s="78"/>
      <c r="ID32" s="78"/>
      <c r="IE32" s="78"/>
      <c r="IF32" s="78"/>
      <c r="IG32" s="78"/>
      <c r="IH32" s="78"/>
      <c r="II32" s="78"/>
      <c r="IJ32" s="78">
        <v>0</v>
      </c>
      <c r="IK32" s="78">
        <v>0</v>
      </c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  <c r="IW32" s="78"/>
      <c r="IX32" s="78"/>
      <c r="IY32" s="9"/>
    </row>
    <row r="33" spans="1:259" ht="18.75" customHeight="1">
      <c r="A33" s="3" t="s">
        <v>199</v>
      </c>
      <c r="B33" s="78">
        <v>0</v>
      </c>
      <c r="C33" s="78">
        <v>0</v>
      </c>
      <c r="D33" s="78">
        <v>0</v>
      </c>
      <c r="E33" s="78"/>
      <c r="F33" s="78"/>
      <c r="G33" s="78"/>
      <c r="H33" s="78">
        <v>0</v>
      </c>
      <c r="I33" s="78">
        <v>0</v>
      </c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9"/>
      <c r="X33" s="78">
        <f>SUM(X35:X41)</f>
        <v>0</v>
      </c>
      <c r="Y33" s="78">
        <f>SUM(Y35:Y41)</f>
        <v>0</v>
      </c>
      <c r="Z33" s="78"/>
      <c r="AA33" s="78"/>
      <c r="AB33" s="78"/>
      <c r="AC33" s="78"/>
      <c r="AD33" s="78"/>
      <c r="AE33" s="78"/>
      <c r="AF33" s="78"/>
      <c r="AG33" s="78">
        <v>0</v>
      </c>
      <c r="AH33" s="78">
        <v>0</v>
      </c>
      <c r="AI33" s="78"/>
      <c r="AJ33" s="78"/>
      <c r="AK33" s="78"/>
      <c r="AL33" s="78"/>
      <c r="AM33" s="78"/>
      <c r="AN33" s="78"/>
      <c r="AO33" s="78"/>
      <c r="AP33" s="78">
        <v>0</v>
      </c>
      <c r="AQ33" s="78">
        <v>0</v>
      </c>
      <c r="AR33" s="78"/>
      <c r="AS33" s="78"/>
      <c r="AT33" s="78"/>
      <c r="AU33" s="78"/>
      <c r="AV33" s="78"/>
      <c r="AW33" s="78"/>
      <c r="AX33" s="78"/>
      <c r="AY33" s="78">
        <f t="shared" si="173"/>
        <v>0</v>
      </c>
      <c r="AZ33" s="78">
        <f t="shared" si="173"/>
        <v>0</v>
      </c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>
        <f t="shared" si="175"/>
        <v>0</v>
      </c>
      <c r="BR33" s="78">
        <f t="shared" si="175"/>
        <v>0</v>
      </c>
      <c r="BS33" s="78"/>
      <c r="BT33" s="80"/>
      <c r="BU33" s="78"/>
      <c r="BV33" s="78"/>
      <c r="BW33" s="78"/>
      <c r="BX33" s="78"/>
      <c r="BY33" s="78"/>
      <c r="BZ33" s="78">
        <f t="shared" si="176"/>
        <v>0</v>
      </c>
      <c r="CA33" s="78">
        <f t="shared" si="176"/>
        <v>0</v>
      </c>
      <c r="CB33" s="78"/>
      <c r="CC33" s="78"/>
      <c r="CD33" s="78"/>
      <c r="CE33" s="78"/>
      <c r="CF33" s="78"/>
      <c r="CG33" s="78"/>
      <c r="CH33" s="78"/>
      <c r="CI33" s="79"/>
      <c r="CJ33" s="78">
        <f t="shared" si="177"/>
        <v>0</v>
      </c>
      <c r="CK33" s="78">
        <f t="shared" si="177"/>
        <v>0</v>
      </c>
      <c r="CL33" s="78"/>
      <c r="CM33" s="78"/>
      <c r="CN33" s="78"/>
      <c r="CO33" s="78"/>
      <c r="CP33" s="78"/>
      <c r="CQ33" s="78"/>
      <c r="CR33" s="78"/>
      <c r="CS33" s="78">
        <f t="shared" si="178"/>
        <v>0</v>
      </c>
      <c r="CT33" s="78">
        <f t="shared" si="178"/>
        <v>0</v>
      </c>
      <c r="CU33" s="78"/>
      <c r="CV33" s="78"/>
      <c r="CW33" s="78"/>
      <c r="CX33" s="78"/>
      <c r="CY33" s="78"/>
      <c r="CZ33" s="78"/>
      <c r="DA33" s="78"/>
      <c r="DB33" s="78">
        <f t="shared" si="179"/>
        <v>0</v>
      </c>
      <c r="DC33" s="78">
        <f t="shared" si="179"/>
        <v>0</v>
      </c>
      <c r="DD33" s="78"/>
      <c r="DE33" s="78"/>
      <c r="DF33" s="78"/>
      <c r="DG33" s="78"/>
      <c r="DH33" s="78"/>
      <c r="DI33" s="78"/>
      <c r="DJ33" s="78"/>
      <c r="DK33" s="78">
        <f t="shared" si="180"/>
        <v>0</v>
      </c>
      <c r="DL33" s="78">
        <f t="shared" si="180"/>
        <v>0</v>
      </c>
      <c r="DM33" s="78"/>
      <c r="DN33" s="78"/>
      <c r="DO33" s="78"/>
      <c r="DP33" s="78"/>
      <c r="DQ33" s="78"/>
      <c r="DR33" s="78"/>
      <c r="DS33" s="78"/>
      <c r="DT33" s="78">
        <f t="shared" si="181"/>
        <v>0</v>
      </c>
      <c r="DU33" s="78">
        <f t="shared" si="181"/>
        <v>0</v>
      </c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>
        <f t="shared" si="182"/>
        <v>0</v>
      </c>
      <c r="EG33" s="78">
        <f t="shared" si="182"/>
        <v>0</v>
      </c>
      <c r="EH33" s="78"/>
      <c r="EI33" s="80"/>
      <c r="EJ33" s="78"/>
      <c r="EK33" s="78">
        <v>0</v>
      </c>
      <c r="EL33" s="78"/>
      <c r="EM33" s="78"/>
      <c r="EN33" s="78"/>
      <c r="EO33" s="78">
        <f t="shared" si="183"/>
        <v>0</v>
      </c>
      <c r="EP33" s="78">
        <f t="shared" si="183"/>
        <v>0</v>
      </c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>
        <f t="shared" si="184"/>
        <v>0</v>
      </c>
      <c r="FH33" s="78">
        <f t="shared" si="184"/>
        <v>0</v>
      </c>
      <c r="FI33" s="78"/>
      <c r="FJ33" s="78"/>
      <c r="FK33" s="78"/>
      <c r="FL33" s="78"/>
      <c r="FM33" s="78"/>
      <c r="FN33" s="78"/>
      <c r="FO33" s="78"/>
      <c r="FP33" s="78">
        <f t="shared" si="185"/>
        <v>0</v>
      </c>
      <c r="FQ33" s="78">
        <f t="shared" si="185"/>
        <v>0</v>
      </c>
      <c r="FR33" s="78"/>
      <c r="FS33" s="78"/>
      <c r="FT33" s="78"/>
      <c r="FU33" s="78"/>
      <c r="FV33" s="78"/>
      <c r="FW33" s="78"/>
      <c r="FX33" s="78"/>
      <c r="FY33" s="78">
        <f t="shared" si="186"/>
        <v>0</v>
      </c>
      <c r="FZ33" s="78">
        <f t="shared" si="186"/>
        <v>0</v>
      </c>
      <c r="GA33" s="75"/>
      <c r="GB33" s="78"/>
      <c r="GC33" s="78"/>
      <c r="GD33" s="78"/>
      <c r="GE33" s="78"/>
      <c r="GF33" s="78"/>
      <c r="GG33" s="78"/>
      <c r="GH33" s="78">
        <f t="shared" si="187"/>
        <v>0</v>
      </c>
      <c r="GI33" s="78">
        <f t="shared" si="187"/>
        <v>0</v>
      </c>
      <c r="GJ33" s="78"/>
      <c r="GK33" s="78"/>
      <c r="GL33" s="78"/>
      <c r="GM33" s="78"/>
      <c r="GN33" s="78"/>
      <c r="GO33" s="78"/>
      <c r="GP33" s="78"/>
      <c r="GQ33" s="78">
        <f t="shared" si="188"/>
        <v>0</v>
      </c>
      <c r="GR33" s="78">
        <f t="shared" si="188"/>
        <v>0</v>
      </c>
      <c r="GS33" s="78"/>
      <c r="GT33" s="78"/>
      <c r="GU33" s="78"/>
      <c r="GV33" s="78"/>
      <c r="GW33" s="78"/>
      <c r="GX33" s="78"/>
      <c r="GY33" s="78"/>
      <c r="GZ33" s="78">
        <f t="shared" si="189"/>
        <v>0</v>
      </c>
      <c r="HA33" s="78">
        <f t="shared" si="189"/>
        <v>0</v>
      </c>
      <c r="HB33" s="78"/>
      <c r="HC33" s="78"/>
      <c r="HD33" s="78"/>
      <c r="HE33" s="78"/>
      <c r="HF33" s="78"/>
      <c r="HG33" s="78"/>
      <c r="HH33" s="78"/>
      <c r="HI33" s="78">
        <f t="shared" si="190"/>
        <v>0</v>
      </c>
      <c r="HJ33" s="78">
        <f t="shared" si="190"/>
        <v>0</v>
      </c>
      <c r="HK33" s="78"/>
      <c r="HL33" s="78"/>
      <c r="HM33" s="78"/>
      <c r="HN33" s="78"/>
      <c r="HO33" s="78"/>
      <c r="HP33" s="78"/>
      <c r="HQ33" s="78"/>
      <c r="HR33" s="78">
        <f t="shared" si="191"/>
        <v>0</v>
      </c>
      <c r="HS33" s="78">
        <f t="shared" si="191"/>
        <v>0</v>
      </c>
      <c r="HT33" s="78"/>
      <c r="HU33" s="78"/>
      <c r="HV33" s="78"/>
      <c r="HW33" s="78"/>
      <c r="HX33" s="78"/>
      <c r="HY33" s="78"/>
      <c r="HZ33" s="78"/>
      <c r="IA33" s="78">
        <f t="shared" si="192"/>
        <v>0</v>
      </c>
      <c r="IB33" s="78">
        <f t="shared" si="192"/>
        <v>0</v>
      </c>
      <c r="IC33" s="78"/>
      <c r="ID33" s="78"/>
      <c r="IE33" s="78"/>
      <c r="IF33" s="78"/>
      <c r="IG33" s="78"/>
      <c r="IH33" s="78"/>
      <c r="II33" s="78"/>
      <c r="IJ33" s="78">
        <v>0</v>
      </c>
      <c r="IK33" s="78">
        <v>0</v>
      </c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8"/>
      <c r="IW33" s="78"/>
      <c r="IX33" s="78"/>
      <c r="IY33" s="9"/>
    </row>
    <row r="34" spans="1:259">
      <c r="A34" s="3" t="s">
        <v>90</v>
      </c>
      <c r="B34" s="78">
        <v>402.53415999999999</v>
      </c>
      <c r="C34" s="78">
        <v>0</v>
      </c>
      <c r="D34" s="78"/>
      <c r="E34" s="78"/>
      <c r="F34" s="78"/>
      <c r="G34" s="78"/>
      <c r="H34" s="78">
        <v>0</v>
      </c>
      <c r="I34" s="78">
        <v>0</v>
      </c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9"/>
      <c r="X34" s="78">
        <f t="shared" ref="X34:Y35" si="231">SUM(X35:X41)</f>
        <v>0</v>
      </c>
      <c r="Y34" s="78">
        <f t="shared" si="231"/>
        <v>0</v>
      </c>
      <c r="Z34" s="78"/>
      <c r="AA34" s="78"/>
      <c r="AB34" s="78"/>
      <c r="AC34" s="78"/>
      <c r="AD34" s="78"/>
      <c r="AE34" s="78"/>
      <c r="AF34" s="78"/>
      <c r="AG34" s="78">
        <v>0</v>
      </c>
      <c r="AH34" s="78">
        <v>0</v>
      </c>
      <c r="AI34" s="78"/>
      <c r="AJ34" s="78"/>
      <c r="AK34" s="78"/>
      <c r="AL34" s="78"/>
      <c r="AM34" s="78"/>
      <c r="AN34" s="78"/>
      <c r="AO34" s="78"/>
      <c r="AP34" s="78">
        <v>0</v>
      </c>
      <c r="AQ34" s="78">
        <v>0</v>
      </c>
      <c r="AR34" s="78"/>
      <c r="AS34" s="78"/>
      <c r="AT34" s="78"/>
      <c r="AU34" s="78"/>
      <c r="AV34" s="78"/>
      <c r="AW34" s="78"/>
      <c r="AX34" s="78"/>
      <c r="AY34" s="78">
        <f t="shared" si="173"/>
        <v>0</v>
      </c>
      <c r="AZ34" s="78">
        <f t="shared" si="173"/>
        <v>0</v>
      </c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>
        <f t="shared" si="175"/>
        <v>396.17500000000001</v>
      </c>
      <c r="BR34" s="78">
        <f t="shared" si="175"/>
        <v>0</v>
      </c>
      <c r="BS34" s="78"/>
      <c r="BT34" s="80">
        <v>396.17500000000001</v>
      </c>
      <c r="BU34" s="78">
        <v>0</v>
      </c>
      <c r="BV34" s="78">
        <f>BU34/BT34*100</f>
        <v>0</v>
      </c>
      <c r="BW34" s="78"/>
      <c r="BX34" s="78"/>
      <c r="BY34" s="78"/>
      <c r="BZ34" s="78">
        <f t="shared" si="176"/>
        <v>0</v>
      </c>
      <c r="CA34" s="78">
        <f t="shared" si="176"/>
        <v>0</v>
      </c>
      <c r="CB34" s="78"/>
      <c r="CC34" s="78"/>
      <c r="CD34" s="78"/>
      <c r="CE34" s="78"/>
      <c r="CF34" s="78"/>
      <c r="CG34" s="78"/>
      <c r="CH34" s="78"/>
      <c r="CI34" s="79"/>
      <c r="CJ34" s="78">
        <f t="shared" si="177"/>
        <v>0</v>
      </c>
      <c r="CK34" s="78">
        <f t="shared" si="177"/>
        <v>0</v>
      </c>
      <c r="CL34" s="78"/>
      <c r="CM34" s="78"/>
      <c r="CN34" s="78"/>
      <c r="CO34" s="78"/>
      <c r="CP34" s="78"/>
      <c r="CQ34" s="78"/>
      <c r="CR34" s="78"/>
      <c r="CS34" s="78">
        <f t="shared" si="178"/>
        <v>0</v>
      </c>
      <c r="CT34" s="78">
        <f t="shared" si="178"/>
        <v>0</v>
      </c>
      <c r="CU34" s="78"/>
      <c r="CV34" s="78"/>
      <c r="CW34" s="78"/>
      <c r="CX34" s="78"/>
      <c r="CY34" s="78"/>
      <c r="CZ34" s="78"/>
      <c r="DA34" s="78"/>
      <c r="DB34" s="78">
        <f t="shared" si="179"/>
        <v>0</v>
      </c>
      <c r="DC34" s="78">
        <f t="shared" si="179"/>
        <v>0</v>
      </c>
      <c r="DD34" s="78"/>
      <c r="DE34" s="78"/>
      <c r="DF34" s="78"/>
      <c r="DG34" s="78"/>
      <c r="DH34" s="78"/>
      <c r="DI34" s="78"/>
      <c r="DJ34" s="78"/>
      <c r="DK34" s="78">
        <f t="shared" si="180"/>
        <v>0</v>
      </c>
      <c r="DL34" s="78">
        <f t="shared" si="180"/>
        <v>0</v>
      </c>
      <c r="DM34" s="78"/>
      <c r="DN34" s="78"/>
      <c r="DO34" s="78"/>
      <c r="DP34" s="78"/>
      <c r="DQ34" s="78"/>
      <c r="DR34" s="78"/>
      <c r="DS34" s="78"/>
      <c r="DT34" s="78">
        <f t="shared" si="181"/>
        <v>0</v>
      </c>
      <c r="DU34" s="78">
        <f t="shared" si="181"/>
        <v>0</v>
      </c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>
        <f t="shared" si="182"/>
        <v>0</v>
      </c>
      <c r="EG34" s="78">
        <f t="shared" si="182"/>
        <v>0</v>
      </c>
      <c r="EH34" s="78"/>
      <c r="EI34" s="80"/>
      <c r="EJ34" s="78"/>
      <c r="EK34" s="78"/>
      <c r="EL34" s="78"/>
      <c r="EM34" s="78"/>
      <c r="EN34" s="78"/>
      <c r="EO34" s="78">
        <f t="shared" si="183"/>
        <v>0</v>
      </c>
      <c r="EP34" s="78">
        <f t="shared" si="183"/>
        <v>0</v>
      </c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>
        <f t="shared" si="184"/>
        <v>0</v>
      </c>
      <c r="FH34" s="78">
        <f t="shared" si="184"/>
        <v>0</v>
      </c>
      <c r="FI34" s="78"/>
      <c r="FJ34" s="78"/>
      <c r="FK34" s="78"/>
      <c r="FL34" s="78"/>
      <c r="FM34" s="78"/>
      <c r="FN34" s="78"/>
      <c r="FO34" s="78"/>
      <c r="FP34" s="78">
        <f t="shared" si="185"/>
        <v>0</v>
      </c>
      <c r="FQ34" s="78">
        <f t="shared" si="185"/>
        <v>0</v>
      </c>
      <c r="FR34" s="78"/>
      <c r="FS34" s="78"/>
      <c r="FT34" s="78"/>
      <c r="FU34" s="78"/>
      <c r="FV34" s="78"/>
      <c r="FW34" s="78"/>
      <c r="FX34" s="78"/>
      <c r="FY34" s="78">
        <f t="shared" si="186"/>
        <v>0</v>
      </c>
      <c r="FZ34" s="78">
        <f t="shared" si="186"/>
        <v>0</v>
      </c>
      <c r="GA34" s="75"/>
      <c r="GB34" s="78"/>
      <c r="GC34" s="78"/>
      <c r="GD34" s="78"/>
      <c r="GE34" s="78"/>
      <c r="GF34" s="78"/>
      <c r="GG34" s="78"/>
      <c r="GH34" s="78">
        <f t="shared" si="187"/>
        <v>0</v>
      </c>
      <c r="GI34" s="78">
        <f t="shared" si="187"/>
        <v>0</v>
      </c>
      <c r="GJ34" s="78"/>
      <c r="GK34" s="78"/>
      <c r="GL34" s="78"/>
      <c r="GM34" s="78"/>
      <c r="GN34" s="78"/>
      <c r="GO34" s="78"/>
      <c r="GP34" s="78"/>
      <c r="GQ34" s="78">
        <f t="shared" si="188"/>
        <v>0</v>
      </c>
      <c r="GR34" s="78">
        <f t="shared" si="188"/>
        <v>0</v>
      </c>
      <c r="GS34" s="78"/>
      <c r="GT34" s="78"/>
      <c r="GU34" s="78"/>
      <c r="GV34" s="78"/>
      <c r="GW34" s="78"/>
      <c r="GX34" s="78"/>
      <c r="GY34" s="78"/>
      <c r="GZ34" s="78">
        <f t="shared" si="189"/>
        <v>0</v>
      </c>
      <c r="HA34" s="78">
        <f t="shared" si="189"/>
        <v>0</v>
      </c>
      <c r="HB34" s="78"/>
      <c r="HC34" s="78"/>
      <c r="HD34" s="78"/>
      <c r="HE34" s="78"/>
      <c r="HF34" s="78"/>
      <c r="HG34" s="78"/>
      <c r="HH34" s="78"/>
      <c r="HI34" s="78">
        <f t="shared" si="190"/>
        <v>0</v>
      </c>
      <c r="HJ34" s="78">
        <f t="shared" si="190"/>
        <v>0</v>
      </c>
      <c r="HK34" s="78"/>
      <c r="HL34" s="78"/>
      <c r="HM34" s="78"/>
      <c r="HN34" s="78"/>
      <c r="HO34" s="78"/>
      <c r="HP34" s="78"/>
      <c r="HQ34" s="78"/>
      <c r="HR34" s="78">
        <f t="shared" si="191"/>
        <v>0</v>
      </c>
      <c r="HS34" s="78">
        <f t="shared" si="191"/>
        <v>0</v>
      </c>
      <c r="HT34" s="78"/>
      <c r="HU34" s="78"/>
      <c r="HV34" s="78"/>
      <c r="HW34" s="78"/>
      <c r="HX34" s="78"/>
      <c r="HY34" s="78"/>
      <c r="HZ34" s="78"/>
      <c r="IA34" s="78">
        <f t="shared" si="192"/>
        <v>0</v>
      </c>
      <c r="IB34" s="78">
        <f t="shared" si="192"/>
        <v>0</v>
      </c>
      <c r="IC34" s="78"/>
      <c r="ID34" s="78"/>
      <c r="IE34" s="78"/>
      <c r="IF34" s="78"/>
      <c r="IG34" s="78"/>
      <c r="IH34" s="78"/>
      <c r="II34" s="78"/>
      <c r="IJ34" s="78">
        <v>0</v>
      </c>
      <c r="IK34" s="78">
        <v>0</v>
      </c>
      <c r="IL34" s="78"/>
      <c r="IM34" s="78"/>
      <c r="IN34" s="78"/>
      <c r="IO34" s="78"/>
      <c r="IP34" s="78"/>
      <c r="IQ34" s="78"/>
      <c r="IR34" s="78"/>
      <c r="IS34" s="78"/>
      <c r="IT34" s="78"/>
      <c r="IU34" s="78"/>
      <c r="IV34" s="78">
        <v>6.3591600000000001</v>
      </c>
      <c r="IW34" s="78"/>
      <c r="IX34" s="78"/>
      <c r="IY34" s="9"/>
    </row>
    <row r="35" spans="1:259">
      <c r="A35" s="3" t="s">
        <v>58</v>
      </c>
      <c r="B35" s="78">
        <v>0</v>
      </c>
      <c r="C35" s="78">
        <v>0</v>
      </c>
      <c r="D35" s="78"/>
      <c r="E35" s="78"/>
      <c r="F35" s="78"/>
      <c r="G35" s="78"/>
      <c r="H35" s="78">
        <v>0</v>
      </c>
      <c r="I35" s="78">
        <v>0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9"/>
      <c r="X35" s="78">
        <f t="shared" si="231"/>
        <v>0</v>
      </c>
      <c r="Y35" s="78">
        <f t="shared" si="231"/>
        <v>0</v>
      </c>
      <c r="Z35" s="78"/>
      <c r="AA35" s="78"/>
      <c r="AB35" s="78"/>
      <c r="AC35" s="78"/>
      <c r="AD35" s="78"/>
      <c r="AE35" s="78"/>
      <c r="AF35" s="78"/>
      <c r="AG35" s="78">
        <v>0</v>
      </c>
      <c r="AH35" s="78">
        <v>0</v>
      </c>
      <c r="AI35" s="78"/>
      <c r="AJ35" s="78"/>
      <c r="AK35" s="78"/>
      <c r="AL35" s="78"/>
      <c r="AM35" s="78"/>
      <c r="AN35" s="78"/>
      <c r="AO35" s="78"/>
      <c r="AP35" s="78">
        <v>0</v>
      </c>
      <c r="AQ35" s="78">
        <v>0</v>
      </c>
      <c r="AR35" s="78"/>
      <c r="AS35" s="78"/>
      <c r="AT35" s="78"/>
      <c r="AU35" s="78"/>
      <c r="AV35" s="78"/>
      <c r="AW35" s="78"/>
      <c r="AX35" s="78"/>
      <c r="AY35" s="78">
        <f t="shared" si="173"/>
        <v>0</v>
      </c>
      <c r="AZ35" s="78">
        <f t="shared" si="173"/>
        <v>0</v>
      </c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>
        <f t="shared" si="175"/>
        <v>0</v>
      </c>
      <c r="BR35" s="78">
        <f t="shared" si="175"/>
        <v>0</v>
      </c>
      <c r="BS35" s="78"/>
      <c r="BT35" s="80"/>
      <c r="BU35" s="78"/>
      <c r="BV35" s="78"/>
      <c r="BW35" s="78"/>
      <c r="BX35" s="78"/>
      <c r="BY35" s="78"/>
      <c r="BZ35" s="78">
        <f t="shared" si="176"/>
        <v>0</v>
      </c>
      <c r="CA35" s="78">
        <f t="shared" si="176"/>
        <v>0</v>
      </c>
      <c r="CB35" s="78"/>
      <c r="CC35" s="78"/>
      <c r="CD35" s="78"/>
      <c r="CE35" s="78"/>
      <c r="CF35" s="78"/>
      <c r="CG35" s="78"/>
      <c r="CH35" s="78"/>
      <c r="CI35" s="79"/>
      <c r="CJ35" s="78">
        <f t="shared" si="177"/>
        <v>0</v>
      </c>
      <c r="CK35" s="78">
        <f t="shared" si="177"/>
        <v>0</v>
      </c>
      <c r="CL35" s="78"/>
      <c r="CM35" s="78"/>
      <c r="CN35" s="78"/>
      <c r="CO35" s="78"/>
      <c r="CP35" s="78"/>
      <c r="CQ35" s="78"/>
      <c r="CR35" s="78"/>
      <c r="CS35" s="78">
        <f t="shared" si="178"/>
        <v>0</v>
      </c>
      <c r="CT35" s="78">
        <f t="shared" si="178"/>
        <v>0</v>
      </c>
      <c r="CU35" s="78"/>
      <c r="CV35" s="78"/>
      <c r="CW35" s="78"/>
      <c r="CX35" s="78"/>
      <c r="CY35" s="78"/>
      <c r="CZ35" s="78"/>
      <c r="DA35" s="78"/>
      <c r="DB35" s="78">
        <f t="shared" si="179"/>
        <v>0</v>
      </c>
      <c r="DC35" s="78">
        <f t="shared" si="179"/>
        <v>0</v>
      </c>
      <c r="DD35" s="78"/>
      <c r="DE35" s="78"/>
      <c r="DF35" s="78"/>
      <c r="DG35" s="78"/>
      <c r="DH35" s="78"/>
      <c r="DI35" s="78"/>
      <c r="DJ35" s="78"/>
      <c r="DK35" s="78">
        <f t="shared" si="180"/>
        <v>0</v>
      </c>
      <c r="DL35" s="78">
        <f t="shared" si="180"/>
        <v>0</v>
      </c>
      <c r="DM35" s="78"/>
      <c r="DN35" s="78"/>
      <c r="DO35" s="78"/>
      <c r="DP35" s="78"/>
      <c r="DQ35" s="78"/>
      <c r="DR35" s="78"/>
      <c r="DS35" s="78"/>
      <c r="DT35" s="78">
        <f t="shared" si="181"/>
        <v>0</v>
      </c>
      <c r="DU35" s="78">
        <f t="shared" si="181"/>
        <v>0</v>
      </c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>
        <f t="shared" si="182"/>
        <v>0</v>
      </c>
      <c r="EG35" s="78">
        <f t="shared" si="182"/>
        <v>0</v>
      </c>
      <c r="EH35" s="78"/>
      <c r="EI35" s="80"/>
      <c r="EJ35" s="78"/>
      <c r="EK35" s="78"/>
      <c r="EL35" s="78"/>
      <c r="EM35" s="78"/>
      <c r="EN35" s="78"/>
      <c r="EO35" s="78">
        <f t="shared" si="183"/>
        <v>0</v>
      </c>
      <c r="EP35" s="78">
        <f t="shared" si="183"/>
        <v>0</v>
      </c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>
        <f t="shared" si="184"/>
        <v>0</v>
      </c>
      <c r="FH35" s="78">
        <f t="shared" si="184"/>
        <v>0</v>
      </c>
      <c r="FI35" s="78"/>
      <c r="FJ35" s="78"/>
      <c r="FK35" s="78"/>
      <c r="FL35" s="78"/>
      <c r="FM35" s="78"/>
      <c r="FN35" s="78"/>
      <c r="FO35" s="78"/>
      <c r="FP35" s="78">
        <f t="shared" si="185"/>
        <v>0</v>
      </c>
      <c r="FQ35" s="78">
        <f t="shared" si="185"/>
        <v>0</v>
      </c>
      <c r="FR35" s="78"/>
      <c r="FS35" s="78"/>
      <c r="FT35" s="78"/>
      <c r="FU35" s="78"/>
      <c r="FV35" s="78"/>
      <c r="FW35" s="78"/>
      <c r="FX35" s="78"/>
      <c r="FY35" s="78">
        <f t="shared" si="186"/>
        <v>0</v>
      </c>
      <c r="FZ35" s="78">
        <f t="shared" si="186"/>
        <v>0</v>
      </c>
      <c r="GA35" s="75"/>
      <c r="GB35" s="78"/>
      <c r="GC35" s="78"/>
      <c r="GD35" s="78"/>
      <c r="GE35" s="78"/>
      <c r="GF35" s="78"/>
      <c r="GG35" s="78"/>
      <c r="GH35" s="78">
        <f t="shared" si="187"/>
        <v>0</v>
      </c>
      <c r="GI35" s="78">
        <f t="shared" si="187"/>
        <v>0</v>
      </c>
      <c r="GJ35" s="78"/>
      <c r="GK35" s="78"/>
      <c r="GL35" s="78"/>
      <c r="GM35" s="78"/>
      <c r="GN35" s="78"/>
      <c r="GO35" s="78"/>
      <c r="GP35" s="78"/>
      <c r="GQ35" s="78">
        <f t="shared" si="188"/>
        <v>0</v>
      </c>
      <c r="GR35" s="78">
        <f t="shared" si="188"/>
        <v>0</v>
      </c>
      <c r="GS35" s="78"/>
      <c r="GT35" s="78"/>
      <c r="GU35" s="78"/>
      <c r="GV35" s="78"/>
      <c r="GW35" s="78"/>
      <c r="GX35" s="78"/>
      <c r="GY35" s="78"/>
      <c r="GZ35" s="78">
        <f t="shared" si="189"/>
        <v>0</v>
      </c>
      <c r="HA35" s="78">
        <f t="shared" si="189"/>
        <v>0</v>
      </c>
      <c r="HB35" s="78"/>
      <c r="HC35" s="78"/>
      <c r="HD35" s="78"/>
      <c r="HE35" s="78"/>
      <c r="HF35" s="78"/>
      <c r="HG35" s="78"/>
      <c r="HH35" s="78"/>
      <c r="HI35" s="78">
        <f t="shared" si="190"/>
        <v>0</v>
      </c>
      <c r="HJ35" s="78">
        <f t="shared" si="190"/>
        <v>0</v>
      </c>
      <c r="HK35" s="78"/>
      <c r="HL35" s="78"/>
      <c r="HM35" s="78"/>
      <c r="HN35" s="78"/>
      <c r="HO35" s="78"/>
      <c r="HP35" s="78"/>
      <c r="HQ35" s="78"/>
      <c r="HR35" s="78">
        <f t="shared" si="191"/>
        <v>0</v>
      </c>
      <c r="HS35" s="78">
        <f t="shared" si="191"/>
        <v>0</v>
      </c>
      <c r="HT35" s="78"/>
      <c r="HU35" s="78"/>
      <c r="HV35" s="78"/>
      <c r="HW35" s="78"/>
      <c r="HX35" s="78"/>
      <c r="HY35" s="78"/>
      <c r="HZ35" s="78"/>
      <c r="IA35" s="78">
        <f t="shared" si="192"/>
        <v>0</v>
      </c>
      <c r="IB35" s="78">
        <f t="shared" si="192"/>
        <v>0</v>
      </c>
      <c r="IC35" s="78"/>
      <c r="ID35" s="78"/>
      <c r="IE35" s="78"/>
      <c r="IF35" s="78"/>
      <c r="IG35" s="78"/>
      <c r="IH35" s="78"/>
      <c r="II35" s="78"/>
      <c r="IJ35" s="78">
        <v>0</v>
      </c>
      <c r="IK35" s="78">
        <v>0</v>
      </c>
      <c r="IL35" s="78"/>
      <c r="IM35" s="78"/>
      <c r="IN35" s="78"/>
      <c r="IO35" s="78"/>
      <c r="IP35" s="78"/>
      <c r="IQ35" s="78"/>
      <c r="IR35" s="78"/>
      <c r="IS35" s="78"/>
      <c r="IT35" s="78"/>
      <c r="IU35" s="78"/>
      <c r="IV35" s="78"/>
      <c r="IW35" s="78"/>
      <c r="IX35" s="78"/>
      <c r="IY35" s="9"/>
    </row>
    <row r="36" spans="1:259" s="8" customFormat="1" ht="19.5" customHeight="1">
      <c r="A36" s="7" t="s">
        <v>146</v>
      </c>
      <c r="B36" s="75">
        <v>212163.15686999998</v>
      </c>
      <c r="C36" s="75">
        <v>41389.430090000002</v>
      </c>
      <c r="D36" s="75">
        <v>19.508302337036206</v>
      </c>
      <c r="E36" s="75">
        <f>E37+E38</f>
        <v>12716.2</v>
      </c>
      <c r="F36" s="75">
        <f>F37+F38</f>
        <v>3385.6</v>
      </c>
      <c r="G36" s="75">
        <f>F36/E36*100</f>
        <v>26.624306003365781</v>
      </c>
      <c r="H36" s="75">
        <f>H37+H38</f>
        <v>1131.2667200000001</v>
      </c>
      <c r="I36" s="75">
        <f>I37+I38</f>
        <v>1131.2667200000001</v>
      </c>
      <c r="J36" s="75">
        <f>I36/H36*100</f>
        <v>100</v>
      </c>
      <c r="K36" s="75">
        <f>K37+K38</f>
        <v>1119.9540500000001</v>
      </c>
      <c r="L36" s="75">
        <f>L37+L38</f>
        <v>1119.9540500000001</v>
      </c>
      <c r="M36" s="75">
        <f>L36/K36*100</f>
        <v>100</v>
      </c>
      <c r="N36" s="75">
        <f>N37+N38</f>
        <v>11.312670000000001</v>
      </c>
      <c r="O36" s="75">
        <f>O37+O38</f>
        <v>11.312670000000001</v>
      </c>
      <c r="P36" s="75">
        <f>O36/N36*100</f>
        <v>100</v>
      </c>
      <c r="Q36" s="75">
        <f>Q37+Q38</f>
        <v>1342.6</v>
      </c>
      <c r="R36" s="75">
        <f>R37+R38</f>
        <v>0</v>
      </c>
      <c r="S36" s="75">
        <f>R36/Q36*100</f>
        <v>0</v>
      </c>
      <c r="T36" s="75">
        <f>T37+T38</f>
        <v>0</v>
      </c>
      <c r="U36" s="75">
        <f>U37+U38</f>
        <v>0</v>
      </c>
      <c r="V36" s="75"/>
      <c r="W36" s="76">
        <f>W37+W38</f>
        <v>0</v>
      </c>
      <c r="X36" s="75">
        <f>X37+X38</f>
        <v>0</v>
      </c>
      <c r="Y36" s="75">
        <f>Y37+Y38</f>
        <v>0</v>
      </c>
      <c r="Z36" s="75"/>
      <c r="AA36" s="75">
        <f>AA37+AA38</f>
        <v>0</v>
      </c>
      <c r="AB36" s="75">
        <f>AB37+AB38</f>
        <v>0</v>
      </c>
      <c r="AC36" s="75"/>
      <c r="AD36" s="75">
        <f>AD37+AD38</f>
        <v>0</v>
      </c>
      <c r="AE36" s="75">
        <f>AE37+AE38</f>
        <v>0</v>
      </c>
      <c r="AF36" s="75"/>
      <c r="AG36" s="75">
        <f>AG37+AG38</f>
        <v>0</v>
      </c>
      <c r="AH36" s="75">
        <f>AH37+AH38</f>
        <v>0</v>
      </c>
      <c r="AI36" s="75"/>
      <c r="AJ36" s="75">
        <f>AJ37+AJ38</f>
        <v>0</v>
      </c>
      <c r="AK36" s="75">
        <f>AK37+AK38</f>
        <v>0</v>
      </c>
      <c r="AL36" s="75"/>
      <c r="AM36" s="75">
        <f>AM37+AM38</f>
        <v>0</v>
      </c>
      <c r="AN36" s="75">
        <f>AN37+AN38</f>
        <v>0</v>
      </c>
      <c r="AO36" s="75"/>
      <c r="AP36" s="75">
        <f>AP37+AP38</f>
        <v>4390.2526699999999</v>
      </c>
      <c r="AQ36" s="75">
        <f>AQ37+AQ38</f>
        <v>0</v>
      </c>
      <c r="AR36" s="75"/>
      <c r="AS36" s="75">
        <f>AS37+AS38</f>
        <v>4302.4476199999999</v>
      </c>
      <c r="AT36" s="75">
        <f>AT37+AT38</f>
        <v>0</v>
      </c>
      <c r="AU36" s="75">
        <f>AT36/AS36*100</f>
        <v>0</v>
      </c>
      <c r="AV36" s="75">
        <f>AV37+AV38</f>
        <v>87.805049999999994</v>
      </c>
      <c r="AW36" s="75">
        <f>AW37+AW38</f>
        <v>0</v>
      </c>
      <c r="AX36" s="75">
        <f>AW36/AV36*100</f>
        <v>0</v>
      </c>
      <c r="AY36" s="75">
        <f>AY37+AY38</f>
        <v>1483.8350600000001</v>
      </c>
      <c r="AZ36" s="75">
        <f>AZ37+AZ38</f>
        <v>300.86114000000003</v>
      </c>
      <c r="BA36" s="75"/>
      <c r="BB36" s="75">
        <f>BB37+BB38</f>
        <v>1454.1583600000001</v>
      </c>
      <c r="BC36" s="75">
        <f>BC37+BC38</f>
        <v>294.84392000000003</v>
      </c>
      <c r="BD36" s="75">
        <f>BC36/BB36*100</f>
        <v>20.275915478696557</v>
      </c>
      <c r="BE36" s="75">
        <f>BE37+BE38</f>
        <v>29.676699999999997</v>
      </c>
      <c r="BF36" s="75">
        <f>BF37+BF38</f>
        <v>6.01722</v>
      </c>
      <c r="BG36" s="75">
        <f>BF36/BE36*100</f>
        <v>20.275906687738193</v>
      </c>
      <c r="BH36" s="75">
        <f>BH37+BH38</f>
        <v>11844.836450000001</v>
      </c>
      <c r="BI36" s="75">
        <f>BI37+BI38</f>
        <v>0</v>
      </c>
      <c r="BJ36" s="75">
        <f>BI36/BH36*100</f>
        <v>0</v>
      </c>
      <c r="BK36" s="75">
        <f>BK37+BK38</f>
        <v>11607.939709999999</v>
      </c>
      <c r="BL36" s="75">
        <f>BL37+BL38</f>
        <v>0</v>
      </c>
      <c r="BM36" s="75">
        <f>BL36/BK36*100</f>
        <v>0</v>
      </c>
      <c r="BN36" s="75">
        <f>BN37+BN38</f>
        <v>236.89673999999999</v>
      </c>
      <c r="BO36" s="75">
        <f>BO37+BO38</f>
        <v>0</v>
      </c>
      <c r="BP36" s="75">
        <f>BO36/BN36*100</f>
        <v>0</v>
      </c>
      <c r="BQ36" s="75">
        <f>BQ37+BQ38</f>
        <v>3348.1530000000002</v>
      </c>
      <c r="BR36" s="75">
        <f>BR37+BR38</f>
        <v>0</v>
      </c>
      <c r="BS36" s="75">
        <f>BR36/BQ36*100</f>
        <v>0</v>
      </c>
      <c r="BT36" s="77">
        <f>BT37+BT38</f>
        <v>3348.1530000000002</v>
      </c>
      <c r="BU36" s="75">
        <f>BU37+BU38</f>
        <v>0</v>
      </c>
      <c r="BV36" s="75">
        <f>BU36/BT36*100</f>
        <v>0</v>
      </c>
      <c r="BW36" s="75">
        <f>BW37+BW38</f>
        <v>0</v>
      </c>
      <c r="BX36" s="75">
        <f>BX37+BX38</f>
        <v>0</v>
      </c>
      <c r="BY36" s="75"/>
      <c r="BZ36" s="75">
        <f>BZ37+BZ38</f>
        <v>67085.61847999999</v>
      </c>
      <c r="CA36" s="75">
        <f>CA37+CA38</f>
        <v>14716.446</v>
      </c>
      <c r="CB36" s="75">
        <f>CA36/BZ36*100</f>
        <v>21.936811992554507</v>
      </c>
      <c r="CC36" s="75">
        <f>CC37+CC38</f>
        <v>65743.906109999996</v>
      </c>
      <c r="CD36" s="75">
        <f>CD37+CD38</f>
        <v>14422.11708</v>
      </c>
      <c r="CE36" s="75">
        <f>CD36/CC36*100</f>
        <v>21.936811992687975</v>
      </c>
      <c r="CF36" s="75">
        <f>CF37+CF38</f>
        <v>1341.7123700000002</v>
      </c>
      <c r="CG36" s="75">
        <f>CG37+CG38</f>
        <v>294.32891999999998</v>
      </c>
      <c r="CH36" s="75">
        <f>CG36/CF36*100</f>
        <v>21.936811986014554</v>
      </c>
      <c r="CI36" s="76">
        <f>CI37+CI38</f>
        <v>0</v>
      </c>
      <c r="CJ36" s="75">
        <f>CJ37+CJ38</f>
        <v>0</v>
      </c>
      <c r="CK36" s="75">
        <f>CK37+CK38</f>
        <v>0</v>
      </c>
      <c r="CL36" s="75"/>
      <c r="CM36" s="75">
        <f>CM37+CM38</f>
        <v>0</v>
      </c>
      <c r="CN36" s="75">
        <f>CN37+CN38</f>
        <v>0</v>
      </c>
      <c r="CO36" s="75"/>
      <c r="CP36" s="75">
        <f>CP37+CP38</f>
        <v>0</v>
      </c>
      <c r="CQ36" s="75">
        <f>CQ37+CQ38</f>
        <v>0</v>
      </c>
      <c r="CR36" s="75"/>
      <c r="CS36" s="75">
        <f>CS37+CS38</f>
        <v>52735.636730000006</v>
      </c>
      <c r="CT36" s="75">
        <f>CT37+CT38</f>
        <v>8859.9231299999992</v>
      </c>
      <c r="CU36" s="75"/>
      <c r="CV36" s="75">
        <f>CV37+CV38</f>
        <v>51680.800000000003</v>
      </c>
      <c r="CW36" s="75">
        <f>CW37+CW38</f>
        <v>8682.6948699999994</v>
      </c>
      <c r="CX36" s="75">
        <f>CW36/CV36*100</f>
        <v>16.800620094890171</v>
      </c>
      <c r="CY36" s="75">
        <f>SUM(CY37:CY45)</f>
        <v>1054.83673</v>
      </c>
      <c r="CZ36" s="75">
        <f>SUM(CZ37:CZ45)</f>
        <v>177.22826000000001</v>
      </c>
      <c r="DA36" s="75">
        <f>CZ36/CY36*100</f>
        <v>16.801487373311318</v>
      </c>
      <c r="DB36" s="75">
        <f>DB37+DB38</f>
        <v>0</v>
      </c>
      <c r="DC36" s="75">
        <f>DC37+DC38</f>
        <v>0</v>
      </c>
      <c r="DD36" s="75"/>
      <c r="DE36" s="75">
        <f>DE37+DE38</f>
        <v>0</v>
      </c>
      <c r="DF36" s="75">
        <f>DF37+DF38</f>
        <v>0</v>
      </c>
      <c r="DG36" s="75"/>
      <c r="DH36" s="75">
        <f>DH37+DH38</f>
        <v>0</v>
      </c>
      <c r="DI36" s="75">
        <f>DI37+DI38</f>
        <v>0</v>
      </c>
      <c r="DJ36" s="75"/>
      <c r="DK36" s="75">
        <f>DK37+DK38</f>
        <v>0</v>
      </c>
      <c r="DL36" s="75">
        <f>DL37+DL38</f>
        <v>0</v>
      </c>
      <c r="DM36" s="75"/>
      <c r="DN36" s="75">
        <f>DN37+DN38</f>
        <v>0</v>
      </c>
      <c r="DO36" s="75">
        <f>DO37+DO38</f>
        <v>0</v>
      </c>
      <c r="DP36" s="75"/>
      <c r="DQ36" s="75">
        <f>DQ37+DQ38</f>
        <v>0</v>
      </c>
      <c r="DR36" s="75">
        <f>DR37+DR38</f>
        <v>0</v>
      </c>
      <c r="DS36" s="75"/>
      <c r="DT36" s="75">
        <f>DT37+DT38</f>
        <v>0</v>
      </c>
      <c r="DU36" s="75">
        <f>DU37+DU38</f>
        <v>0</v>
      </c>
      <c r="DV36" s="75"/>
      <c r="DW36" s="75">
        <f>DW37+DW38</f>
        <v>0</v>
      </c>
      <c r="DX36" s="75">
        <f>DX37+DX38</f>
        <v>0</v>
      </c>
      <c r="DY36" s="75"/>
      <c r="DZ36" s="75">
        <f>DZ37+DZ38</f>
        <v>0</v>
      </c>
      <c r="EA36" s="75">
        <f>EA37+EA38</f>
        <v>0</v>
      </c>
      <c r="EB36" s="75"/>
      <c r="EC36" s="75">
        <f>EC37+EC38</f>
        <v>0</v>
      </c>
      <c r="ED36" s="75">
        <f>ED37+ED38</f>
        <v>0</v>
      </c>
      <c r="EE36" s="75"/>
      <c r="EF36" s="75">
        <f>EF37+EF38</f>
        <v>19097.234</v>
      </c>
      <c r="EG36" s="75">
        <f>EG37+EG38</f>
        <v>0</v>
      </c>
      <c r="EH36" s="75">
        <f>EG36/EF36*100</f>
        <v>0</v>
      </c>
      <c r="EI36" s="77">
        <f>EI37+EI38</f>
        <v>19097.234</v>
      </c>
      <c r="EJ36" s="75">
        <f>EJ37+EJ38</f>
        <v>0</v>
      </c>
      <c r="EK36" s="75">
        <f>EJ36/EI36*100</f>
        <v>0</v>
      </c>
      <c r="EL36" s="75">
        <f>EL37+EL38</f>
        <v>0</v>
      </c>
      <c r="EM36" s="75">
        <f>EM37+EM38</f>
        <v>0</v>
      </c>
      <c r="EN36" s="75"/>
      <c r="EO36" s="75">
        <f>EO37+EO38</f>
        <v>0</v>
      </c>
      <c r="EP36" s="75">
        <f>EP37+EP38</f>
        <v>0</v>
      </c>
      <c r="EQ36" s="75"/>
      <c r="ER36" s="75">
        <f>ER37+ER38</f>
        <v>0</v>
      </c>
      <c r="ES36" s="75">
        <f>ES37+ES38</f>
        <v>0</v>
      </c>
      <c r="ET36" s="75"/>
      <c r="EU36" s="75">
        <f>EU37+EU38</f>
        <v>0</v>
      </c>
      <c r="EV36" s="75">
        <f>EV37+EV38</f>
        <v>0</v>
      </c>
      <c r="EW36" s="75"/>
      <c r="EX36" s="75">
        <f>EX37+EX38</f>
        <v>192.52767</v>
      </c>
      <c r="EY36" s="75">
        <f>EY37+EY38</f>
        <v>192.52767</v>
      </c>
      <c r="EZ36" s="75">
        <f>SUM(EY36/EX36*100)</f>
        <v>100</v>
      </c>
      <c r="FA36" s="75">
        <f>FA37+FA38</f>
        <v>190.60239000000001</v>
      </c>
      <c r="FB36" s="75">
        <f>FB37+FB38</f>
        <v>190.60239000000001</v>
      </c>
      <c r="FC36" s="75">
        <f>SUM(FB36/FA36*100)</f>
        <v>100</v>
      </c>
      <c r="FD36" s="75">
        <f>FD37+FD38</f>
        <v>1.9252800000000001</v>
      </c>
      <c r="FE36" s="75">
        <f>FE37+FE38</f>
        <v>1.9252800000000001</v>
      </c>
      <c r="FF36" s="75">
        <f>SUM(FE36/FD36*100)</f>
        <v>100</v>
      </c>
      <c r="FG36" s="75">
        <f>FG37+FG38</f>
        <v>0</v>
      </c>
      <c r="FH36" s="75">
        <f>FH37+FH38</f>
        <v>0</v>
      </c>
      <c r="FI36" s="75"/>
      <c r="FJ36" s="75">
        <f>FJ37+FJ38</f>
        <v>0</v>
      </c>
      <c r="FK36" s="75">
        <f>FK37+FK38</f>
        <v>0</v>
      </c>
      <c r="FL36" s="75"/>
      <c r="FM36" s="75">
        <f>FM37+FM38</f>
        <v>0</v>
      </c>
      <c r="FN36" s="75">
        <f>FN37+FN38</f>
        <v>0</v>
      </c>
      <c r="FO36" s="75"/>
      <c r="FP36" s="75">
        <f>FP37+FP38</f>
        <v>0</v>
      </c>
      <c r="FQ36" s="75">
        <f>FQ37+FQ38</f>
        <v>0</v>
      </c>
      <c r="FR36" s="75"/>
      <c r="FS36" s="75">
        <f>FS37+FS38</f>
        <v>0</v>
      </c>
      <c r="FT36" s="75">
        <f>FT37+FT38</f>
        <v>0</v>
      </c>
      <c r="FU36" s="75"/>
      <c r="FV36" s="75">
        <f>FV37+FV38</f>
        <v>0</v>
      </c>
      <c r="FW36" s="75">
        <f>FW37+FW38</f>
        <v>0</v>
      </c>
      <c r="FX36" s="75"/>
      <c r="FY36" s="75">
        <f>FY37+FY38</f>
        <v>23515.481159999999</v>
      </c>
      <c r="FZ36" s="75">
        <f>FZ37+FZ38</f>
        <v>7089.65121</v>
      </c>
      <c r="GA36" s="75">
        <f t="shared" si="20"/>
        <v>30.148867300489464</v>
      </c>
      <c r="GB36" s="75">
        <f>GB37+GB38</f>
        <v>23280.326349999999</v>
      </c>
      <c r="GC36" s="75">
        <f>GC37+GC38</f>
        <v>7018.7547000000004</v>
      </c>
      <c r="GD36" s="75">
        <f>SUM(GC36/GB36*100)</f>
        <v>30.1488673074379</v>
      </c>
      <c r="GE36" s="75">
        <f>GE37+GE38</f>
        <v>235.15481</v>
      </c>
      <c r="GF36" s="75">
        <f>GF37+GF38</f>
        <v>70.896510000000006</v>
      </c>
      <c r="GG36" s="75">
        <f>SUM(GF36/GE36*100)</f>
        <v>30.148866612594489</v>
      </c>
      <c r="GH36" s="75">
        <f>GH37+GH38</f>
        <v>0</v>
      </c>
      <c r="GI36" s="75">
        <f>GI37+GI38</f>
        <v>0</v>
      </c>
      <c r="GJ36" s="75"/>
      <c r="GK36" s="75">
        <f>GK37+GK38</f>
        <v>0</v>
      </c>
      <c r="GL36" s="75">
        <f>GL37+GL38</f>
        <v>0</v>
      </c>
      <c r="GM36" s="75"/>
      <c r="GN36" s="75">
        <f>GN37+GN38</f>
        <v>0</v>
      </c>
      <c r="GO36" s="75">
        <f>GO37+GO38</f>
        <v>0</v>
      </c>
      <c r="GP36" s="75"/>
      <c r="GQ36" s="75">
        <f>GQ37+GQ38</f>
        <v>0</v>
      </c>
      <c r="GR36" s="75">
        <f>GR37+GR38</f>
        <v>0</v>
      </c>
      <c r="GS36" s="75"/>
      <c r="GT36" s="75">
        <f>GT37+GT38</f>
        <v>0</v>
      </c>
      <c r="GU36" s="75">
        <f>GU37+GU38</f>
        <v>0</v>
      </c>
      <c r="GV36" s="75"/>
      <c r="GW36" s="75">
        <f>GW37+GW38</f>
        <v>0</v>
      </c>
      <c r="GX36" s="75">
        <f>GX37+GX38</f>
        <v>0</v>
      </c>
      <c r="GY36" s="75"/>
      <c r="GZ36" s="75">
        <f>GZ37+GZ38</f>
        <v>0</v>
      </c>
      <c r="HA36" s="75">
        <f>HA37+HA38</f>
        <v>0</v>
      </c>
      <c r="HB36" s="75"/>
      <c r="HC36" s="75">
        <f>HC37+HC38</f>
        <v>0</v>
      </c>
      <c r="HD36" s="75">
        <f>HD37+HD38</f>
        <v>0</v>
      </c>
      <c r="HE36" s="75"/>
      <c r="HF36" s="75">
        <f>HF37+HF38</f>
        <v>0</v>
      </c>
      <c r="HG36" s="75">
        <f>HG37+HG38</f>
        <v>0</v>
      </c>
      <c r="HH36" s="75"/>
      <c r="HI36" s="75">
        <f>HI37+HI38</f>
        <v>1160.6122400000002</v>
      </c>
      <c r="HJ36" s="75">
        <f>HJ37+HJ38</f>
        <v>549.88891000000001</v>
      </c>
      <c r="HK36" s="75">
        <f t="shared" ref="HK36:HK37" si="232">HJ36/HI36*100</f>
        <v>47.379209959047124</v>
      </c>
      <c r="HL36" s="75">
        <f>HL37+HL38</f>
        <v>1137.4000000000001</v>
      </c>
      <c r="HM36" s="75">
        <f>HM37+HM38</f>
        <v>538.89112999999998</v>
      </c>
      <c r="HN36" s="75">
        <f>SUM(HM36/HL36*100)</f>
        <v>47.379209600844021</v>
      </c>
      <c r="HO36" s="75">
        <f>HO37+HO38</f>
        <v>23.212240000000001</v>
      </c>
      <c r="HP36" s="75">
        <f>HP37+HP38</f>
        <v>10.997780000000001</v>
      </c>
      <c r="HQ36" s="75">
        <f>SUM(HP36/HO36*100)</f>
        <v>47.379227511002817</v>
      </c>
      <c r="HR36" s="75">
        <f>HR37+HR38</f>
        <v>163.26531</v>
      </c>
      <c r="HS36" s="75">
        <f>HS37+HS38</f>
        <v>163.26531</v>
      </c>
      <c r="HT36" s="75">
        <f t="shared" ref="HT36:HT37" si="233">HS36/HR36*100</f>
        <v>100</v>
      </c>
      <c r="HU36" s="75">
        <f>HU37+HU38</f>
        <v>160</v>
      </c>
      <c r="HV36" s="75">
        <f>HV37+HV38</f>
        <v>160</v>
      </c>
      <c r="HW36" s="75">
        <f>SUM(HV36/HU36*100)</f>
        <v>100</v>
      </c>
      <c r="HX36" s="75">
        <f>HX37+HX38</f>
        <v>3.2653099999999999</v>
      </c>
      <c r="HY36" s="75">
        <f>HY37+HY38</f>
        <v>3.2653099999999999</v>
      </c>
      <c r="HZ36" s="75">
        <f>SUM(HY36/HX36*100)</f>
        <v>100</v>
      </c>
      <c r="IA36" s="75">
        <f>IA37+IA38</f>
        <v>3196.8740699999998</v>
      </c>
      <c r="IB36" s="75">
        <f>IB37+IB38</f>
        <v>0</v>
      </c>
      <c r="IC36" s="75">
        <f t="shared" ref="IC36:IC37" si="234">IB36/IA36*100</f>
        <v>0</v>
      </c>
      <c r="ID36" s="75">
        <f>ID37+ID38</f>
        <v>3132.9365899999998</v>
      </c>
      <c r="IE36" s="75">
        <f>IE37+IE38</f>
        <v>0</v>
      </c>
      <c r="IF36" s="75">
        <f>SUM(IE36/ID36*100)</f>
        <v>0</v>
      </c>
      <c r="IG36" s="75">
        <f>IG37+IG38</f>
        <v>63.937480000000001</v>
      </c>
      <c r="IH36" s="75">
        <f>IH37+IH38</f>
        <v>0</v>
      </c>
      <c r="II36" s="75">
        <f>SUM(IH36/IG36*100)</f>
        <v>0</v>
      </c>
      <c r="IJ36" s="75">
        <f>IJ37+IJ38</f>
        <v>8028.6734700000006</v>
      </c>
      <c r="IK36" s="75">
        <f>IK37+IK38</f>
        <v>5000</v>
      </c>
      <c r="IL36" s="75">
        <f t="shared" ref="IL36:IL37" si="235">IK36/IJ36*100</f>
        <v>62.276788546489485</v>
      </c>
      <c r="IM36" s="75">
        <f>IM37+IM38</f>
        <v>7868.1</v>
      </c>
      <c r="IN36" s="75">
        <f>IN37+IN38</f>
        <v>4900</v>
      </c>
      <c r="IO36" s="75">
        <f t="shared" ref="IO36:IO37" si="236">IN36/IM36*100</f>
        <v>62.276788551238539</v>
      </c>
      <c r="IP36" s="75">
        <f>IP37+IP38</f>
        <v>160.57346999999999</v>
      </c>
      <c r="IQ36" s="75">
        <f>IQ37+IQ38</f>
        <v>100</v>
      </c>
      <c r="IR36" s="75">
        <f t="shared" ref="IR36:IR37" si="237">IQ36/IP36*100</f>
        <v>62.276788313785595</v>
      </c>
      <c r="IS36" s="75">
        <f>IS37+IS38</f>
        <v>0</v>
      </c>
      <c r="IT36" s="75">
        <f>IT37+IT38</f>
        <v>0</v>
      </c>
      <c r="IU36" s="75"/>
      <c r="IV36" s="75">
        <f>IV37+IV38</f>
        <v>730.08983999999998</v>
      </c>
      <c r="IW36" s="75">
        <f>IW37+IW38</f>
        <v>0</v>
      </c>
      <c r="IX36" s="75"/>
    </row>
    <row r="37" spans="1:259">
      <c r="A37" s="3" t="s">
        <v>133</v>
      </c>
      <c r="B37" s="78">
        <v>175659.00851999997</v>
      </c>
      <c r="C37" s="78">
        <v>41088.568950000001</v>
      </c>
      <c r="D37" s="78">
        <v>23.391096930461032</v>
      </c>
      <c r="E37" s="78">
        <v>12716.2</v>
      </c>
      <c r="F37" s="78">
        <v>3385.6</v>
      </c>
      <c r="G37" s="78">
        <f>F37/E37*100</f>
        <v>26.624306003365781</v>
      </c>
      <c r="H37" s="78">
        <f>K37+N37</f>
        <v>1131.2667200000001</v>
      </c>
      <c r="I37" s="78">
        <f t="shared" ref="I37" si="238">L37+O37</f>
        <v>1131.2667200000001</v>
      </c>
      <c r="J37" s="78">
        <f>I37/H37*100</f>
        <v>100</v>
      </c>
      <c r="K37" s="78">
        <v>1119.9540500000001</v>
      </c>
      <c r="L37" s="78">
        <v>1119.9540500000001</v>
      </c>
      <c r="M37" s="78">
        <f>L37/K37*100</f>
        <v>100</v>
      </c>
      <c r="N37" s="78">
        <v>11.312670000000001</v>
      </c>
      <c r="O37" s="78">
        <v>11.312670000000001</v>
      </c>
      <c r="P37" s="78">
        <f>O37/N37*100</f>
        <v>100</v>
      </c>
      <c r="Q37" s="78">
        <v>1342.6</v>
      </c>
      <c r="R37" s="78"/>
      <c r="S37" s="78">
        <f>R37/Q37*100</f>
        <v>0</v>
      </c>
      <c r="T37" s="78"/>
      <c r="U37" s="78"/>
      <c r="V37" s="78"/>
      <c r="W37" s="79"/>
      <c r="X37" s="78">
        <f t="shared" ref="X37:Y37" si="239">AA37+AD37</f>
        <v>0</v>
      </c>
      <c r="Y37" s="78">
        <f t="shared" si="239"/>
        <v>0</v>
      </c>
      <c r="Z37" s="78"/>
      <c r="AA37" s="78"/>
      <c r="AB37" s="78"/>
      <c r="AC37" s="78"/>
      <c r="AD37" s="78"/>
      <c r="AE37" s="78"/>
      <c r="AF37" s="78"/>
      <c r="AG37" s="78">
        <f>AJ37+AM37</f>
        <v>0</v>
      </c>
      <c r="AH37" s="78">
        <f>AK37+AN37</f>
        <v>0</v>
      </c>
      <c r="AI37" s="78"/>
      <c r="AJ37" s="78"/>
      <c r="AK37" s="78"/>
      <c r="AL37" s="78"/>
      <c r="AM37" s="78"/>
      <c r="AN37" s="78"/>
      <c r="AO37" s="78"/>
      <c r="AP37" s="78">
        <f>AS37+AV37</f>
        <v>4390.2526699999999</v>
      </c>
      <c r="AQ37" s="78">
        <f>AT37+AW37</f>
        <v>0</v>
      </c>
      <c r="AR37" s="78"/>
      <c r="AS37" s="78">
        <v>4302.4476199999999</v>
      </c>
      <c r="AT37" s="78"/>
      <c r="AU37" s="78">
        <f>AT37/AS37*100</f>
        <v>0</v>
      </c>
      <c r="AV37" s="78">
        <v>87.805049999999994</v>
      </c>
      <c r="AW37" s="78"/>
      <c r="AX37" s="78">
        <f>AW37/AV37*100</f>
        <v>0</v>
      </c>
      <c r="AY37" s="78">
        <f t="shared" ref="AY37" si="240">BB37+BE37</f>
        <v>0</v>
      </c>
      <c r="AZ37" s="78">
        <f>BC37+BF37</f>
        <v>0</v>
      </c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>
        <f t="shared" ref="BQ37:BR37" si="241">BT37+BW37</f>
        <v>0</v>
      </c>
      <c r="BR37" s="78">
        <f t="shared" si="241"/>
        <v>0</v>
      </c>
      <c r="BS37" s="78"/>
      <c r="BT37" s="80"/>
      <c r="BU37" s="78"/>
      <c r="BV37" s="78"/>
      <c r="BW37" s="78"/>
      <c r="BX37" s="78"/>
      <c r="BY37" s="78"/>
      <c r="BZ37" s="78">
        <f>CC37+CF37</f>
        <v>67085.61847999999</v>
      </c>
      <c r="CA37" s="78">
        <f>CD37+CG37</f>
        <v>14716.446</v>
      </c>
      <c r="CB37" s="75">
        <f>CA37/BZ37*100</f>
        <v>21.936811992554507</v>
      </c>
      <c r="CC37" s="78">
        <v>65743.906109999996</v>
      </c>
      <c r="CD37" s="78">
        <v>14422.11708</v>
      </c>
      <c r="CE37" s="78">
        <f>CD37/CC37*100</f>
        <v>21.936811992687975</v>
      </c>
      <c r="CF37" s="78">
        <v>1341.7123700000002</v>
      </c>
      <c r="CG37" s="78">
        <v>294.32891999999998</v>
      </c>
      <c r="CH37" s="78">
        <f>CG37/CF37*100</f>
        <v>21.936811986014554</v>
      </c>
      <c r="CI37" s="79"/>
      <c r="CJ37" s="78">
        <f>CM37+CP37</f>
        <v>0</v>
      </c>
      <c r="CK37" s="78">
        <f>CN37+CQ37</f>
        <v>0</v>
      </c>
      <c r="CL37" s="78"/>
      <c r="CM37" s="78"/>
      <c r="CN37" s="78"/>
      <c r="CO37" s="78"/>
      <c r="CP37" s="78"/>
      <c r="CQ37" s="78"/>
      <c r="CR37" s="78"/>
      <c r="CS37" s="78">
        <f>CV37+CY37</f>
        <v>52735.636730000006</v>
      </c>
      <c r="CT37" s="78">
        <f>CW37+CZ37</f>
        <v>8859.9231299999992</v>
      </c>
      <c r="CU37" s="78">
        <f>CT37/CS37*100</f>
        <v>16.800637442497791</v>
      </c>
      <c r="CV37" s="78">
        <v>51680.800000000003</v>
      </c>
      <c r="CW37" s="78">
        <v>8682.6948699999994</v>
      </c>
      <c r="CX37" s="78">
        <f>CW37/CV37*100</f>
        <v>16.800620094890171</v>
      </c>
      <c r="CY37" s="78">
        <v>1054.83673</v>
      </c>
      <c r="CZ37" s="78">
        <v>177.22826000000001</v>
      </c>
      <c r="DA37" s="78">
        <f>CZ37/CY37*100</f>
        <v>16.801487373311318</v>
      </c>
      <c r="DB37" s="78">
        <f>DE37+DH37</f>
        <v>0</v>
      </c>
      <c r="DC37" s="78">
        <f>DF37+DI37</f>
        <v>0</v>
      </c>
      <c r="DD37" s="78"/>
      <c r="DE37" s="78"/>
      <c r="DF37" s="78"/>
      <c r="DG37" s="78"/>
      <c r="DH37" s="78"/>
      <c r="DI37" s="78"/>
      <c r="DJ37" s="78"/>
      <c r="DK37" s="78">
        <f>DN37+DQ37</f>
        <v>0</v>
      </c>
      <c r="DL37" s="78">
        <f>DO37+DR37</f>
        <v>0</v>
      </c>
      <c r="DM37" s="78"/>
      <c r="DN37" s="78"/>
      <c r="DO37" s="78"/>
      <c r="DP37" s="78"/>
      <c r="DQ37" s="78"/>
      <c r="DR37" s="78"/>
      <c r="DS37" s="78"/>
      <c r="DT37" s="78">
        <f>DW37+DZ37</f>
        <v>0</v>
      </c>
      <c r="DU37" s="78">
        <f>DX37+EA37</f>
        <v>0</v>
      </c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>
        <f t="shared" ref="EF37:EG37" si="242">EI37+EL37</f>
        <v>0</v>
      </c>
      <c r="EG37" s="78">
        <f t="shared" si="242"/>
        <v>0</v>
      </c>
      <c r="EH37" s="78"/>
      <c r="EI37" s="80"/>
      <c r="EJ37" s="78"/>
      <c r="EK37" s="78"/>
      <c r="EL37" s="78"/>
      <c r="EM37" s="78"/>
      <c r="EN37" s="78"/>
      <c r="EO37" s="78">
        <f>ER37+EU37</f>
        <v>0</v>
      </c>
      <c r="EP37" s="78">
        <f>ES37+EV37</f>
        <v>0</v>
      </c>
      <c r="EQ37" s="78"/>
      <c r="ER37" s="78"/>
      <c r="ES37" s="78"/>
      <c r="ET37" s="78"/>
      <c r="EU37" s="78"/>
      <c r="EV37" s="78"/>
      <c r="EW37" s="78"/>
      <c r="EX37" s="78">
        <f>FA37+FD37</f>
        <v>192.52767</v>
      </c>
      <c r="EY37" s="78">
        <f>FB37+FE37</f>
        <v>192.52767</v>
      </c>
      <c r="EZ37" s="78">
        <f>SUM(EY37/EX37*100)</f>
        <v>100</v>
      </c>
      <c r="FA37" s="78">
        <v>190.60239000000001</v>
      </c>
      <c r="FB37" s="78">
        <v>190.60239000000001</v>
      </c>
      <c r="FC37" s="78">
        <f>SUM(FB37/FA37*100)</f>
        <v>100</v>
      </c>
      <c r="FD37" s="78">
        <v>1.9252800000000001</v>
      </c>
      <c r="FE37" s="78">
        <v>1.9252800000000001</v>
      </c>
      <c r="FF37" s="78">
        <f>SUM(FE37/FD37*100)</f>
        <v>100</v>
      </c>
      <c r="FG37" s="78">
        <f>FJ37+FM37</f>
        <v>0</v>
      </c>
      <c r="FH37" s="78">
        <f>FK37+FN37</f>
        <v>0</v>
      </c>
      <c r="FI37" s="78"/>
      <c r="FJ37" s="78"/>
      <c r="FK37" s="78"/>
      <c r="FL37" s="78"/>
      <c r="FM37" s="78"/>
      <c r="FN37" s="78"/>
      <c r="FO37" s="78"/>
      <c r="FP37" s="78">
        <f>FS37+FV37</f>
        <v>0</v>
      </c>
      <c r="FQ37" s="78">
        <f>FT37+FW37</f>
        <v>0</v>
      </c>
      <c r="FR37" s="78"/>
      <c r="FS37" s="78"/>
      <c r="FT37" s="78"/>
      <c r="FU37" s="78"/>
      <c r="FV37" s="78"/>
      <c r="FW37" s="78"/>
      <c r="FX37" s="78"/>
      <c r="FY37" s="78">
        <f>GB37+GE37</f>
        <v>23515.481159999999</v>
      </c>
      <c r="FZ37" s="78">
        <f>GC37+GF37</f>
        <v>7089.65121</v>
      </c>
      <c r="GA37" s="75">
        <f t="shared" si="20"/>
        <v>30.148867300489464</v>
      </c>
      <c r="GB37" s="78">
        <v>23280.326349999999</v>
      </c>
      <c r="GC37" s="78">
        <v>7018.7547000000004</v>
      </c>
      <c r="GD37" s="78">
        <f>SUM(GC37/GB37*100)</f>
        <v>30.1488673074379</v>
      </c>
      <c r="GE37" s="78">
        <v>235.15481</v>
      </c>
      <c r="GF37" s="78">
        <v>70.896510000000006</v>
      </c>
      <c r="GG37" s="78">
        <f>SUM(GF37/GE37*100)</f>
        <v>30.148866612594489</v>
      </c>
      <c r="GH37" s="78">
        <f>GK37+GN37</f>
        <v>0</v>
      </c>
      <c r="GI37" s="78">
        <f>GL37+GO37</f>
        <v>0</v>
      </c>
      <c r="GJ37" s="78"/>
      <c r="GK37" s="78"/>
      <c r="GL37" s="78"/>
      <c r="GM37" s="78"/>
      <c r="GN37" s="78"/>
      <c r="GO37" s="78"/>
      <c r="GP37" s="78"/>
      <c r="GQ37" s="78">
        <f>GT37+GW37</f>
        <v>0</v>
      </c>
      <c r="GR37" s="78">
        <f>GU37+GX37</f>
        <v>0</v>
      </c>
      <c r="GS37" s="78"/>
      <c r="GT37" s="78"/>
      <c r="GU37" s="78"/>
      <c r="GV37" s="78"/>
      <c r="GW37" s="78"/>
      <c r="GX37" s="78"/>
      <c r="GY37" s="78"/>
      <c r="GZ37" s="78">
        <f>HC37+HF37</f>
        <v>0</v>
      </c>
      <c r="HA37" s="78">
        <f>HD37+HG37</f>
        <v>0</v>
      </c>
      <c r="HB37" s="78"/>
      <c r="HC37" s="78"/>
      <c r="HD37" s="78"/>
      <c r="HE37" s="78"/>
      <c r="HF37" s="78"/>
      <c r="HG37" s="78"/>
      <c r="HH37" s="78"/>
      <c r="HI37" s="78">
        <f>HL37+HO37</f>
        <v>1160.6122400000002</v>
      </c>
      <c r="HJ37" s="78">
        <f>HM37+HP37</f>
        <v>549.88891000000001</v>
      </c>
      <c r="HK37" s="78">
        <f t="shared" si="232"/>
        <v>47.379209959047124</v>
      </c>
      <c r="HL37" s="78">
        <v>1137.4000000000001</v>
      </c>
      <c r="HM37" s="78">
        <v>538.89112999999998</v>
      </c>
      <c r="HN37" s="78">
        <f>SUM(HM37/HL37*100)</f>
        <v>47.379209600844021</v>
      </c>
      <c r="HO37" s="78">
        <v>23.212240000000001</v>
      </c>
      <c r="HP37" s="78">
        <v>10.997780000000001</v>
      </c>
      <c r="HQ37" s="78">
        <f>SUM(HP37/HO37*100)</f>
        <v>47.379227511002817</v>
      </c>
      <c r="HR37" s="78">
        <f>HU37+HX37</f>
        <v>163.26531</v>
      </c>
      <c r="HS37" s="78">
        <f>HV37+HY37</f>
        <v>163.26531</v>
      </c>
      <c r="HT37" s="78">
        <f t="shared" si="233"/>
        <v>100</v>
      </c>
      <c r="HU37" s="78">
        <v>160</v>
      </c>
      <c r="HV37" s="78">
        <v>160</v>
      </c>
      <c r="HW37" s="78">
        <f>SUM(HV37/HU37*100)</f>
        <v>100</v>
      </c>
      <c r="HX37" s="78">
        <v>3.2653099999999999</v>
      </c>
      <c r="HY37" s="78">
        <v>3.2653099999999999</v>
      </c>
      <c r="HZ37" s="78">
        <f>SUM(HY37/HX37*100)</f>
        <v>100</v>
      </c>
      <c r="IA37" s="78">
        <f>ID37+IG37</f>
        <v>3196.8740699999998</v>
      </c>
      <c r="IB37" s="78">
        <f>IE37+IH37</f>
        <v>0</v>
      </c>
      <c r="IC37" s="78">
        <f t="shared" si="234"/>
        <v>0</v>
      </c>
      <c r="ID37" s="78">
        <v>3132.9365899999998</v>
      </c>
      <c r="IE37" s="78"/>
      <c r="IF37" s="78">
        <f>SUM(IE37/ID37*100)</f>
        <v>0</v>
      </c>
      <c r="IG37" s="78">
        <v>63.937480000000001</v>
      </c>
      <c r="IH37" s="78"/>
      <c r="II37" s="78">
        <f>SUM(IH37/IG37*100)</f>
        <v>0</v>
      </c>
      <c r="IJ37" s="78">
        <f>IM37+IP37</f>
        <v>8028.6734700000006</v>
      </c>
      <c r="IK37" s="78">
        <f>IN37+IQ37</f>
        <v>5000</v>
      </c>
      <c r="IL37" s="78">
        <f t="shared" si="235"/>
        <v>62.276788546489485</v>
      </c>
      <c r="IM37" s="78">
        <v>7868.1</v>
      </c>
      <c r="IN37" s="78">
        <v>4900</v>
      </c>
      <c r="IO37" s="78">
        <f t="shared" si="236"/>
        <v>62.276788551238539</v>
      </c>
      <c r="IP37" s="78">
        <v>160.57346999999999</v>
      </c>
      <c r="IQ37" s="78">
        <v>100</v>
      </c>
      <c r="IR37" s="78">
        <f t="shared" si="237"/>
        <v>62.276788313785595</v>
      </c>
      <c r="IS37" s="78"/>
      <c r="IT37" s="78"/>
      <c r="IU37" s="78"/>
      <c r="IV37" s="78"/>
      <c r="IW37" s="78"/>
      <c r="IX37" s="78"/>
      <c r="IY37" s="9"/>
    </row>
    <row r="38" spans="1:259" s="8" customFormat="1" ht="18.75" customHeight="1">
      <c r="A38" s="7" t="s">
        <v>161</v>
      </c>
      <c r="B38" s="75">
        <v>36504.148349999996</v>
      </c>
      <c r="C38" s="75">
        <v>300.86114000000003</v>
      </c>
      <c r="D38" s="75">
        <v>0.82418342462165695</v>
      </c>
      <c r="E38" s="75">
        <f>SUM(E39:E47)</f>
        <v>0</v>
      </c>
      <c r="F38" s="75">
        <f>SUM(F39:F47)</f>
        <v>0</v>
      </c>
      <c r="G38" s="75"/>
      <c r="H38" s="75">
        <f>SUM(H39:H47)</f>
        <v>0</v>
      </c>
      <c r="I38" s="75">
        <f>SUM(I39:I47)</f>
        <v>0</v>
      </c>
      <c r="J38" s="75"/>
      <c r="K38" s="75">
        <f>SUM(K39:K47)</f>
        <v>0</v>
      </c>
      <c r="L38" s="75">
        <f>SUM(L39:L47)</f>
        <v>0</v>
      </c>
      <c r="M38" s="75"/>
      <c r="N38" s="75">
        <f>SUM(N39:N47)</f>
        <v>0</v>
      </c>
      <c r="O38" s="75">
        <f>SUM(O39:O47)</f>
        <v>0</v>
      </c>
      <c r="P38" s="75"/>
      <c r="Q38" s="75">
        <f>SUM(Q39:Q47)</f>
        <v>0</v>
      </c>
      <c r="R38" s="75">
        <f>SUM(R39:R47)</f>
        <v>0</v>
      </c>
      <c r="S38" s="75"/>
      <c r="T38" s="75">
        <f>SUM(T39:T47)</f>
        <v>0</v>
      </c>
      <c r="U38" s="75">
        <f>SUM(U39:U47)</f>
        <v>0</v>
      </c>
      <c r="V38" s="75"/>
      <c r="W38" s="76">
        <f>SUM(W39:W47)</f>
        <v>0</v>
      </c>
      <c r="X38" s="75">
        <f>SUM(X39:X47)</f>
        <v>0</v>
      </c>
      <c r="Y38" s="75">
        <f>SUM(Y39:Y47)</f>
        <v>0</v>
      </c>
      <c r="Z38" s="75"/>
      <c r="AA38" s="75">
        <f>SUM(AA39:AA47)</f>
        <v>0</v>
      </c>
      <c r="AB38" s="75">
        <f>SUM(AB39:AB47)</f>
        <v>0</v>
      </c>
      <c r="AC38" s="75"/>
      <c r="AD38" s="75">
        <f>SUM(AD39:AD47)</f>
        <v>0</v>
      </c>
      <c r="AE38" s="75">
        <f>SUM(AE39:AE47)</f>
        <v>0</v>
      </c>
      <c r="AF38" s="75"/>
      <c r="AG38" s="75">
        <f>SUM(AG39:AG47)</f>
        <v>0</v>
      </c>
      <c r="AH38" s="75">
        <f>SUM(AH39:AH47)</f>
        <v>0</v>
      </c>
      <c r="AI38" s="75"/>
      <c r="AJ38" s="75">
        <f>SUM(AJ39:AJ47)</f>
        <v>0</v>
      </c>
      <c r="AK38" s="75">
        <f>SUM(AK39:AK47)</f>
        <v>0</v>
      </c>
      <c r="AL38" s="75"/>
      <c r="AM38" s="75">
        <f>SUM(AM39:AM47)</f>
        <v>0</v>
      </c>
      <c r="AN38" s="75">
        <f>SUM(AN39:AN47)</f>
        <v>0</v>
      </c>
      <c r="AO38" s="75"/>
      <c r="AP38" s="75">
        <f>SUM(AP39:AP47)</f>
        <v>0</v>
      </c>
      <c r="AQ38" s="75">
        <f>SUM(AQ39:AQ47)</f>
        <v>0</v>
      </c>
      <c r="AR38" s="75"/>
      <c r="AS38" s="75">
        <f>SUM(AS39:AS47)</f>
        <v>0</v>
      </c>
      <c r="AT38" s="75">
        <f>SUM(AT39:AT47)</f>
        <v>0</v>
      </c>
      <c r="AU38" s="75"/>
      <c r="AV38" s="75">
        <f>SUM(AV39:AV47)</f>
        <v>0</v>
      </c>
      <c r="AW38" s="75">
        <f>SUM(AW39:AW47)</f>
        <v>0</v>
      </c>
      <c r="AX38" s="75"/>
      <c r="AY38" s="75">
        <f>SUM(AY39:AY47)</f>
        <v>1483.8350600000001</v>
      </c>
      <c r="AZ38" s="75">
        <f>SUM(AZ39:AZ47)</f>
        <v>300.86114000000003</v>
      </c>
      <c r="BA38" s="75"/>
      <c r="BB38" s="75">
        <f>SUM(BB39:BB47)</f>
        <v>1454.1583600000001</v>
      </c>
      <c r="BC38" s="75">
        <f>SUM(BC39:BC47)</f>
        <v>294.84392000000003</v>
      </c>
      <c r="BD38" s="75">
        <f>BC38/BB38*100</f>
        <v>20.275915478696557</v>
      </c>
      <c r="BE38" s="75">
        <f>SUM(BE39:BE47)</f>
        <v>29.676699999999997</v>
      </c>
      <c r="BF38" s="75">
        <f>SUM(BF39:BF47)</f>
        <v>6.01722</v>
      </c>
      <c r="BG38" s="75">
        <f>BF38/BE38*100</f>
        <v>20.275906687738193</v>
      </c>
      <c r="BH38" s="75">
        <f>SUM(BH39:BH47)</f>
        <v>11844.836450000001</v>
      </c>
      <c r="BI38" s="75">
        <f>SUM(BI39:BI47)</f>
        <v>0</v>
      </c>
      <c r="BJ38" s="75">
        <f t="shared" ref="BJ38:BJ46" si="243">BI38/BH38*100</f>
        <v>0</v>
      </c>
      <c r="BK38" s="75">
        <f>SUM(BK39:BK47)</f>
        <v>11607.939709999999</v>
      </c>
      <c r="BL38" s="75">
        <f>SUM(BL39:BL47)</f>
        <v>0</v>
      </c>
      <c r="BM38" s="75">
        <f t="shared" ref="BM38:BM47" si="244">BL38/BK38*100</f>
        <v>0</v>
      </c>
      <c r="BN38" s="75">
        <f>SUM(BN39:BN47)</f>
        <v>236.89673999999999</v>
      </c>
      <c r="BO38" s="75">
        <f>SUM(BO39:BO47)</f>
        <v>0</v>
      </c>
      <c r="BP38" s="75">
        <f t="shared" ref="BP38:BP47" si="245">BO38/BN38*100</f>
        <v>0</v>
      </c>
      <c r="BQ38" s="75">
        <f>SUM(BQ39:BQ47)</f>
        <v>3348.1530000000002</v>
      </c>
      <c r="BR38" s="75">
        <f>SUM(BR39:BR47)</f>
        <v>0</v>
      </c>
      <c r="BS38" s="75">
        <f>BR38/BQ38*100</f>
        <v>0</v>
      </c>
      <c r="BT38" s="77">
        <f>SUM(BT39:BT47)</f>
        <v>3348.1530000000002</v>
      </c>
      <c r="BU38" s="75">
        <f>SUM(BU39:BU47)</f>
        <v>0</v>
      </c>
      <c r="BV38" s="75">
        <f>BU38/BT38*100</f>
        <v>0</v>
      </c>
      <c r="BW38" s="75">
        <f>SUM(BW39:BW47)</f>
        <v>0</v>
      </c>
      <c r="BX38" s="75">
        <f>SUM(BX39:BX47)</f>
        <v>0</v>
      </c>
      <c r="BY38" s="75"/>
      <c r="BZ38" s="75">
        <f>SUM(BZ39:BZ47)</f>
        <v>0</v>
      </c>
      <c r="CA38" s="75">
        <f>SUM(CA39:CA47)</f>
        <v>0</v>
      </c>
      <c r="CB38" s="75"/>
      <c r="CC38" s="75">
        <f>SUM(CC39:CC47)</f>
        <v>0</v>
      </c>
      <c r="CD38" s="75">
        <f>SUM(CD39:CD47)</f>
        <v>0</v>
      </c>
      <c r="CE38" s="75"/>
      <c r="CF38" s="75">
        <f>SUM(CF39:CF47)</f>
        <v>0</v>
      </c>
      <c r="CG38" s="75">
        <f>SUM(CG39:CG47)</f>
        <v>0</v>
      </c>
      <c r="CH38" s="75"/>
      <c r="CI38" s="76">
        <f>SUM(CI39:CI47)</f>
        <v>0</v>
      </c>
      <c r="CJ38" s="75">
        <f>SUM(CJ39:CJ47)</f>
        <v>0</v>
      </c>
      <c r="CK38" s="75">
        <f>SUM(CK39:CK47)</f>
        <v>0</v>
      </c>
      <c r="CL38" s="75"/>
      <c r="CM38" s="75">
        <f>SUM(CM39:CM47)</f>
        <v>0</v>
      </c>
      <c r="CN38" s="75">
        <f>SUM(CN39:CN47)</f>
        <v>0</v>
      </c>
      <c r="CO38" s="75"/>
      <c r="CP38" s="75">
        <f>SUM(CP39:CP47)</f>
        <v>0</v>
      </c>
      <c r="CQ38" s="75">
        <f>SUM(CQ39:CQ47)</f>
        <v>0</v>
      </c>
      <c r="CR38" s="75"/>
      <c r="CS38" s="75">
        <f>SUM(CS39:CS47)</f>
        <v>0</v>
      </c>
      <c r="CT38" s="75">
        <f>SUM(CT39:CT47)</f>
        <v>0</v>
      </c>
      <c r="CU38" s="75"/>
      <c r="CV38" s="75">
        <f>SUM(CV39:CV47)</f>
        <v>0</v>
      </c>
      <c r="CW38" s="75">
        <f>SUM(CW39:CW47)</f>
        <v>0</v>
      </c>
      <c r="CX38" s="75"/>
      <c r="CY38" s="75">
        <f>SUM(CY39:CY47)</f>
        <v>0</v>
      </c>
      <c r="CZ38" s="75">
        <f>SUM(CZ39:CZ47)</f>
        <v>0</v>
      </c>
      <c r="DA38" s="75"/>
      <c r="DB38" s="75">
        <f>SUM(DB39:DB47)</f>
        <v>0</v>
      </c>
      <c r="DC38" s="75">
        <f>SUM(DC39:DC47)</f>
        <v>0</v>
      </c>
      <c r="DD38" s="75"/>
      <c r="DE38" s="75">
        <f>SUM(DE39:DE47)</f>
        <v>0</v>
      </c>
      <c r="DF38" s="75">
        <f>SUM(DF39:DF47)</f>
        <v>0</v>
      </c>
      <c r="DG38" s="75"/>
      <c r="DH38" s="75">
        <f>SUM(DH39:DH47)</f>
        <v>0</v>
      </c>
      <c r="DI38" s="75">
        <f>SUM(DI39:DI47)</f>
        <v>0</v>
      </c>
      <c r="DJ38" s="75"/>
      <c r="DK38" s="75">
        <f>SUM(DK39:DK47)</f>
        <v>0</v>
      </c>
      <c r="DL38" s="75">
        <f>SUM(DL39:DL47)</f>
        <v>0</v>
      </c>
      <c r="DM38" s="75"/>
      <c r="DN38" s="75">
        <f>SUM(DN39:DN47)</f>
        <v>0</v>
      </c>
      <c r="DO38" s="75">
        <f>SUM(DO39:DO47)</f>
        <v>0</v>
      </c>
      <c r="DP38" s="75"/>
      <c r="DQ38" s="75">
        <f>SUM(DQ39:DQ47)</f>
        <v>0</v>
      </c>
      <c r="DR38" s="75">
        <f>SUM(DR39:DR47)</f>
        <v>0</v>
      </c>
      <c r="DS38" s="75"/>
      <c r="DT38" s="75">
        <f>SUM(DT39:DT47)</f>
        <v>0</v>
      </c>
      <c r="DU38" s="75">
        <f>SUM(DU39:DU47)</f>
        <v>0</v>
      </c>
      <c r="DV38" s="75"/>
      <c r="DW38" s="75">
        <f>SUM(DW39:DW47)</f>
        <v>0</v>
      </c>
      <c r="DX38" s="75">
        <f>SUM(DX39:DX47)</f>
        <v>0</v>
      </c>
      <c r="DY38" s="75"/>
      <c r="DZ38" s="75">
        <f>SUM(DZ39:DZ47)</f>
        <v>0</v>
      </c>
      <c r="EA38" s="75">
        <f>SUM(EA39:EA47)</f>
        <v>0</v>
      </c>
      <c r="EB38" s="75"/>
      <c r="EC38" s="75">
        <f>SUM(EC39:EC47)</f>
        <v>0</v>
      </c>
      <c r="ED38" s="75">
        <f>SUM(ED39:ED47)</f>
        <v>0</v>
      </c>
      <c r="EE38" s="75"/>
      <c r="EF38" s="75">
        <f>EF39+EF40+EF41+EF42+EF43+EF44+EF45+EF46+EF47</f>
        <v>19097.234</v>
      </c>
      <c r="EG38" s="75">
        <f>SUM(EG39:EG47)</f>
        <v>0</v>
      </c>
      <c r="EH38" s="75">
        <f t="shared" ref="EH38:EH47" si="246">EG38/EF38*100</f>
        <v>0</v>
      </c>
      <c r="EI38" s="77">
        <f>SUM(EI39:EI47)</f>
        <v>19097.234</v>
      </c>
      <c r="EJ38" s="75">
        <f>SUM(EJ39:EJ47)</f>
        <v>0</v>
      </c>
      <c r="EK38" s="75">
        <f>EJ38/EI38*100</f>
        <v>0</v>
      </c>
      <c r="EL38" s="75">
        <f>SUM(EL39:EL47)</f>
        <v>0</v>
      </c>
      <c r="EM38" s="75">
        <f>SUM(EM39:EM47)</f>
        <v>0</v>
      </c>
      <c r="EN38" s="75"/>
      <c r="EO38" s="75">
        <f>SUM(EO39:EO47)</f>
        <v>0</v>
      </c>
      <c r="EP38" s="75">
        <f>SUM(EP39:EP47)</f>
        <v>0</v>
      </c>
      <c r="EQ38" s="75"/>
      <c r="ER38" s="75">
        <f>SUM(ER39:ER47)</f>
        <v>0</v>
      </c>
      <c r="ES38" s="75">
        <f>SUM(ES39:ES47)</f>
        <v>0</v>
      </c>
      <c r="ET38" s="75"/>
      <c r="EU38" s="75">
        <f>SUM(EU39:EU47)</f>
        <v>0</v>
      </c>
      <c r="EV38" s="75">
        <f>SUM(EV39:EV47)</f>
        <v>0</v>
      </c>
      <c r="EW38" s="75"/>
      <c r="EX38" s="75">
        <f>EX39+EX40</f>
        <v>0</v>
      </c>
      <c r="EY38" s="75">
        <f>EY39+EY40</f>
        <v>0</v>
      </c>
      <c r="EZ38" s="75"/>
      <c r="FA38" s="75">
        <f>FA39+FA40</f>
        <v>0</v>
      </c>
      <c r="FB38" s="75">
        <f>FB39+FB40</f>
        <v>0</v>
      </c>
      <c r="FC38" s="75"/>
      <c r="FD38" s="75">
        <f>FD39+FD40</f>
        <v>0</v>
      </c>
      <c r="FE38" s="75">
        <f>FE39+FE40</f>
        <v>0</v>
      </c>
      <c r="FF38" s="75"/>
      <c r="FG38" s="75">
        <f>SUM(FG39:FG47)</f>
        <v>0</v>
      </c>
      <c r="FH38" s="75">
        <f>SUM(FH39:FH47)</f>
        <v>0</v>
      </c>
      <c r="FI38" s="75"/>
      <c r="FJ38" s="75">
        <f>FJ39+FJ40</f>
        <v>0</v>
      </c>
      <c r="FK38" s="75">
        <f>FK39+FK40</f>
        <v>0</v>
      </c>
      <c r="FL38" s="75"/>
      <c r="FM38" s="75">
        <f>FM39+FM40</f>
        <v>0</v>
      </c>
      <c r="FN38" s="75">
        <f>FN39+FN40</f>
        <v>0</v>
      </c>
      <c r="FO38" s="75"/>
      <c r="FP38" s="75">
        <f>SUM(FP39:FP47)</f>
        <v>0</v>
      </c>
      <c r="FQ38" s="75">
        <f>SUM(FQ39:FQ47)</f>
        <v>0</v>
      </c>
      <c r="FR38" s="75"/>
      <c r="FS38" s="75">
        <f>FS39+FS40</f>
        <v>0</v>
      </c>
      <c r="FT38" s="75">
        <f>FT39+FT40</f>
        <v>0</v>
      </c>
      <c r="FU38" s="75"/>
      <c r="FV38" s="75">
        <f>FV39+FV40</f>
        <v>0</v>
      </c>
      <c r="FW38" s="75">
        <f>FW39+FW40</f>
        <v>0</v>
      </c>
      <c r="FX38" s="75"/>
      <c r="FY38" s="75">
        <f>SUM(FY39:FY47)</f>
        <v>0</v>
      </c>
      <c r="FZ38" s="75">
        <f>SUM(FZ39:FZ47)</f>
        <v>0</v>
      </c>
      <c r="GA38" s="75"/>
      <c r="GB38" s="75">
        <f>GB39+GB40</f>
        <v>0</v>
      </c>
      <c r="GC38" s="75">
        <f>GC39+GC40</f>
        <v>0</v>
      </c>
      <c r="GD38" s="75"/>
      <c r="GE38" s="75">
        <f>GE39+GE40</f>
        <v>0</v>
      </c>
      <c r="GF38" s="75">
        <f>GF39+GF40</f>
        <v>0</v>
      </c>
      <c r="GG38" s="75"/>
      <c r="GH38" s="75">
        <f>SUM(GH39:GH47)</f>
        <v>0</v>
      </c>
      <c r="GI38" s="75">
        <f>SUM(GI39:GI47)</f>
        <v>0</v>
      </c>
      <c r="GJ38" s="75"/>
      <c r="GK38" s="75">
        <f>GK39+GK40</f>
        <v>0</v>
      </c>
      <c r="GL38" s="75">
        <f>GL39+GL40</f>
        <v>0</v>
      </c>
      <c r="GM38" s="75"/>
      <c r="GN38" s="75">
        <f>GN39+GN40</f>
        <v>0</v>
      </c>
      <c r="GO38" s="75">
        <f>GO39+GO40</f>
        <v>0</v>
      </c>
      <c r="GP38" s="75"/>
      <c r="GQ38" s="75">
        <f>SUM(GQ39:GQ47)</f>
        <v>0</v>
      </c>
      <c r="GR38" s="75">
        <f>SUM(GR39:GR47)</f>
        <v>0</v>
      </c>
      <c r="GS38" s="75"/>
      <c r="GT38" s="75">
        <f>GT39+GT40</f>
        <v>0</v>
      </c>
      <c r="GU38" s="75">
        <f>GU39+GU40</f>
        <v>0</v>
      </c>
      <c r="GV38" s="75"/>
      <c r="GW38" s="75">
        <f>GW39+GW40</f>
        <v>0</v>
      </c>
      <c r="GX38" s="75">
        <f>GX39+GX40</f>
        <v>0</v>
      </c>
      <c r="GY38" s="75"/>
      <c r="GZ38" s="75">
        <f>SUM(GZ39:GZ47)</f>
        <v>0</v>
      </c>
      <c r="HA38" s="75">
        <f>SUM(HA39:HA47)</f>
        <v>0</v>
      </c>
      <c r="HB38" s="75"/>
      <c r="HC38" s="75">
        <f>HC39+HC40</f>
        <v>0</v>
      </c>
      <c r="HD38" s="75">
        <f>HD39+HD40</f>
        <v>0</v>
      </c>
      <c r="HE38" s="75"/>
      <c r="HF38" s="75">
        <f>HF39+HF40</f>
        <v>0</v>
      </c>
      <c r="HG38" s="75">
        <f>HG39+HG40</f>
        <v>0</v>
      </c>
      <c r="HH38" s="75"/>
      <c r="HI38" s="75">
        <f>SUM(HI39:HI47)</f>
        <v>0</v>
      </c>
      <c r="HJ38" s="75">
        <f>SUM(HJ39:HJ47)</f>
        <v>0</v>
      </c>
      <c r="HK38" s="75"/>
      <c r="HL38" s="75">
        <f>HL39+HL40</f>
        <v>0</v>
      </c>
      <c r="HM38" s="75">
        <f>HM39+HM40</f>
        <v>0</v>
      </c>
      <c r="HN38" s="75"/>
      <c r="HO38" s="75">
        <f>HO39+HO40</f>
        <v>0</v>
      </c>
      <c r="HP38" s="75">
        <f>HP39+HP40</f>
        <v>0</v>
      </c>
      <c r="HQ38" s="75"/>
      <c r="HR38" s="75">
        <f>SUM(HR39:HR47)</f>
        <v>0</v>
      </c>
      <c r="HS38" s="75">
        <f>SUM(HS39:HS47)</f>
        <v>0</v>
      </c>
      <c r="HT38" s="75"/>
      <c r="HU38" s="75">
        <f>HU39+HU40</f>
        <v>0</v>
      </c>
      <c r="HV38" s="75">
        <f>HV39+HV40</f>
        <v>0</v>
      </c>
      <c r="HW38" s="75"/>
      <c r="HX38" s="75">
        <f>HX39+HX40</f>
        <v>0</v>
      </c>
      <c r="HY38" s="75">
        <f>HY39+HY40</f>
        <v>0</v>
      </c>
      <c r="HZ38" s="75"/>
      <c r="IA38" s="75">
        <f>SUM(IA39:IA47)</f>
        <v>0</v>
      </c>
      <c r="IB38" s="75">
        <f>SUM(IB39:IB47)</f>
        <v>0</v>
      </c>
      <c r="IC38" s="75"/>
      <c r="ID38" s="75">
        <f>ID39+ID40</f>
        <v>0</v>
      </c>
      <c r="IE38" s="75">
        <f>IE39+IE40</f>
        <v>0</v>
      </c>
      <c r="IF38" s="75"/>
      <c r="IG38" s="75">
        <f>IG39+IG40</f>
        <v>0</v>
      </c>
      <c r="IH38" s="75">
        <f>IH39+IH40</f>
        <v>0</v>
      </c>
      <c r="II38" s="75"/>
      <c r="IJ38" s="75">
        <f>SUM(IJ39:IJ47)</f>
        <v>0</v>
      </c>
      <c r="IK38" s="75">
        <f>SUM(IK39:IK47)</f>
        <v>0</v>
      </c>
      <c r="IL38" s="75"/>
      <c r="IM38" s="75">
        <f>SUM(IM39:IM47)</f>
        <v>0</v>
      </c>
      <c r="IN38" s="75">
        <f>SUM(IN39:IN47)</f>
        <v>0</v>
      </c>
      <c r="IO38" s="75"/>
      <c r="IP38" s="75">
        <f>SUM(IP39:IP47)</f>
        <v>0</v>
      </c>
      <c r="IQ38" s="75">
        <f>SUM(IQ39:IQ47)</f>
        <v>0</v>
      </c>
      <c r="IR38" s="75"/>
      <c r="IS38" s="75">
        <f>SUM(IS39:IS47)</f>
        <v>0</v>
      </c>
      <c r="IT38" s="75">
        <f>SUM(IT39:IT47)</f>
        <v>0</v>
      </c>
      <c r="IU38" s="75"/>
      <c r="IV38" s="75">
        <f>SUM(IV39:IV47)</f>
        <v>730.08983999999998</v>
      </c>
      <c r="IW38" s="75">
        <f>SUM(IW39:IW47)</f>
        <v>0</v>
      </c>
      <c r="IX38" s="75"/>
    </row>
    <row r="39" spans="1:259">
      <c r="A39" s="3" t="s">
        <v>17</v>
      </c>
      <c r="B39" s="78">
        <v>6894.8650099999995</v>
      </c>
      <c r="C39" s="78">
        <v>0</v>
      </c>
      <c r="D39" s="78">
        <v>0</v>
      </c>
      <c r="E39" s="78"/>
      <c r="F39" s="78"/>
      <c r="G39" s="78"/>
      <c r="H39" s="78">
        <f t="shared" ref="H39:I47" si="247">K39+N39</f>
        <v>0</v>
      </c>
      <c r="I39" s="78">
        <f t="shared" si="247"/>
        <v>0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9"/>
      <c r="X39" s="78">
        <f t="shared" ref="X39:Y47" si="248">AA39+AD39</f>
        <v>0</v>
      </c>
      <c r="Y39" s="78">
        <f t="shared" si="248"/>
        <v>0</v>
      </c>
      <c r="Z39" s="78"/>
      <c r="AA39" s="78"/>
      <c r="AB39" s="78"/>
      <c r="AC39" s="78"/>
      <c r="AD39" s="78"/>
      <c r="AE39" s="78"/>
      <c r="AF39" s="78"/>
      <c r="AG39" s="78">
        <f t="shared" ref="AG39:AH47" si="249">AJ39+AM39</f>
        <v>0</v>
      </c>
      <c r="AH39" s="78">
        <f t="shared" si="249"/>
        <v>0</v>
      </c>
      <c r="AI39" s="78"/>
      <c r="AJ39" s="78"/>
      <c r="AK39" s="78"/>
      <c r="AL39" s="78"/>
      <c r="AM39" s="78"/>
      <c r="AN39" s="78"/>
      <c r="AO39" s="78"/>
      <c r="AP39" s="78">
        <f t="shared" ref="AP39:AQ47" si="250">AS39+AV39</f>
        <v>0</v>
      </c>
      <c r="AQ39" s="78">
        <f t="shared" si="250"/>
        <v>0</v>
      </c>
      <c r="AR39" s="78"/>
      <c r="AS39" s="78"/>
      <c r="AT39" s="78"/>
      <c r="AU39" s="78"/>
      <c r="AV39" s="78"/>
      <c r="AW39" s="78"/>
      <c r="AX39" s="78"/>
      <c r="AY39" s="78">
        <f t="shared" ref="AY39:AZ47" si="251">BB39+BE39</f>
        <v>0</v>
      </c>
      <c r="AZ39" s="78">
        <f t="shared" si="251"/>
        <v>0</v>
      </c>
      <c r="BA39" s="78"/>
      <c r="BB39" s="78"/>
      <c r="BC39" s="78"/>
      <c r="BD39" s="78"/>
      <c r="BE39" s="78"/>
      <c r="BF39" s="78"/>
      <c r="BG39" s="78"/>
      <c r="BH39" s="78">
        <f t="shared" ref="BH39:BI47" si="252">BK39+BN39</f>
        <v>4418.3120100000006</v>
      </c>
      <c r="BI39" s="78">
        <f>BL39+BO39</f>
        <v>0</v>
      </c>
      <c r="BJ39" s="78">
        <f t="shared" si="243"/>
        <v>0</v>
      </c>
      <c r="BK39" s="78">
        <v>4329.9457700000003</v>
      </c>
      <c r="BL39" s="78"/>
      <c r="BM39" s="78">
        <f t="shared" si="244"/>
        <v>0</v>
      </c>
      <c r="BN39" s="78">
        <v>88.366240000000005</v>
      </c>
      <c r="BO39" s="78"/>
      <c r="BP39" s="78">
        <f t="shared" si="245"/>
        <v>0</v>
      </c>
      <c r="BQ39" s="78">
        <f t="shared" ref="BQ39:BR47" si="253">BT39+BW39</f>
        <v>0</v>
      </c>
      <c r="BR39" s="78">
        <f t="shared" si="253"/>
        <v>0</v>
      </c>
      <c r="BS39" s="78"/>
      <c r="BT39" s="80"/>
      <c r="BU39" s="78"/>
      <c r="BV39" s="78"/>
      <c r="BW39" s="78"/>
      <c r="BX39" s="78"/>
      <c r="BY39" s="78"/>
      <c r="BZ39" s="78">
        <f t="shared" ref="BZ39:CA47" si="254">CC39+CF39</f>
        <v>0</v>
      </c>
      <c r="CA39" s="78">
        <f t="shared" si="254"/>
        <v>0</v>
      </c>
      <c r="CB39" s="78"/>
      <c r="CC39" s="78"/>
      <c r="CD39" s="78"/>
      <c r="CE39" s="78"/>
      <c r="CF39" s="78"/>
      <c r="CG39" s="78"/>
      <c r="CH39" s="78"/>
      <c r="CI39" s="79"/>
      <c r="CJ39" s="78">
        <f t="shared" ref="CJ39:CK47" si="255">CM39+CP39</f>
        <v>0</v>
      </c>
      <c r="CK39" s="78">
        <f t="shared" si="255"/>
        <v>0</v>
      </c>
      <c r="CL39" s="78"/>
      <c r="CM39" s="78"/>
      <c r="CN39" s="78"/>
      <c r="CO39" s="78"/>
      <c r="CP39" s="78"/>
      <c r="CQ39" s="78"/>
      <c r="CR39" s="78"/>
      <c r="CS39" s="78">
        <f t="shared" ref="CS39:CT47" si="256">CV39+CY39</f>
        <v>0</v>
      </c>
      <c r="CT39" s="78">
        <f t="shared" si="256"/>
        <v>0</v>
      </c>
      <c r="CU39" s="78"/>
      <c r="CV39" s="78"/>
      <c r="CW39" s="78"/>
      <c r="CX39" s="78"/>
      <c r="CY39" s="78"/>
      <c r="CZ39" s="78"/>
      <c r="DA39" s="78"/>
      <c r="DB39" s="78">
        <f t="shared" ref="DB39:DC47" si="257">DE39+DH39</f>
        <v>0</v>
      </c>
      <c r="DC39" s="78">
        <f t="shared" si="257"/>
        <v>0</v>
      </c>
      <c r="DD39" s="78"/>
      <c r="DE39" s="78"/>
      <c r="DF39" s="78"/>
      <c r="DG39" s="78"/>
      <c r="DH39" s="78"/>
      <c r="DI39" s="78"/>
      <c r="DJ39" s="78"/>
      <c r="DK39" s="78">
        <f t="shared" ref="DK39:DL47" si="258">DN39+DQ39</f>
        <v>0</v>
      </c>
      <c r="DL39" s="78">
        <f t="shared" si="258"/>
        <v>0</v>
      </c>
      <c r="DM39" s="78"/>
      <c r="DN39" s="78"/>
      <c r="DO39" s="78"/>
      <c r="DP39" s="78"/>
      <c r="DQ39" s="78"/>
      <c r="DR39" s="78"/>
      <c r="DS39" s="78"/>
      <c r="DT39" s="78">
        <f t="shared" ref="DT39:DU47" si="259">DW39+DZ39</f>
        <v>0</v>
      </c>
      <c r="DU39" s="78">
        <f t="shared" si="259"/>
        <v>0</v>
      </c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>
        <f t="shared" ref="EF39:EG47" si="260">EI39+EL39</f>
        <v>2476.5529999999999</v>
      </c>
      <c r="EG39" s="78">
        <f t="shared" si="260"/>
        <v>0</v>
      </c>
      <c r="EH39" s="78">
        <f t="shared" si="246"/>
        <v>0</v>
      </c>
      <c r="EI39" s="80">
        <v>2476.5529999999999</v>
      </c>
      <c r="EJ39" s="78"/>
      <c r="EK39" s="78">
        <f t="shared" ref="EK39:EK47" si="261">EJ39/EI39*100</f>
        <v>0</v>
      </c>
      <c r="EL39" s="78"/>
      <c r="EM39" s="78"/>
      <c r="EN39" s="78"/>
      <c r="EO39" s="78">
        <f t="shared" ref="EO39:EP47" si="262">ER39+EU39</f>
        <v>0</v>
      </c>
      <c r="EP39" s="78">
        <f t="shared" si="262"/>
        <v>0</v>
      </c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>
        <f t="shared" ref="FG39:FH47" si="263">FJ39+FM39</f>
        <v>0</v>
      </c>
      <c r="FH39" s="78">
        <f t="shared" si="263"/>
        <v>0</v>
      </c>
      <c r="FI39" s="78"/>
      <c r="FJ39" s="78"/>
      <c r="FK39" s="78"/>
      <c r="FL39" s="78"/>
      <c r="FM39" s="78"/>
      <c r="FN39" s="78"/>
      <c r="FO39" s="78"/>
      <c r="FP39" s="78">
        <f t="shared" ref="FP39:FQ47" si="264">FS39+FV39</f>
        <v>0</v>
      </c>
      <c r="FQ39" s="78">
        <f t="shared" si="264"/>
        <v>0</v>
      </c>
      <c r="FR39" s="78"/>
      <c r="FS39" s="78"/>
      <c r="FT39" s="78"/>
      <c r="FU39" s="78"/>
      <c r="FV39" s="78"/>
      <c r="FW39" s="78"/>
      <c r="FX39" s="78"/>
      <c r="FY39" s="78">
        <f t="shared" ref="FY39:FZ47" si="265">GB39+GE39</f>
        <v>0</v>
      </c>
      <c r="FZ39" s="78">
        <f t="shared" si="265"/>
        <v>0</v>
      </c>
      <c r="GA39" s="75"/>
      <c r="GB39" s="78"/>
      <c r="GC39" s="78"/>
      <c r="GD39" s="78"/>
      <c r="GE39" s="78"/>
      <c r="GF39" s="78"/>
      <c r="GG39" s="78"/>
      <c r="GH39" s="78">
        <f t="shared" ref="GH39:GI47" si="266">GK39+GN39</f>
        <v>0</v>
      </c>
      <c r="GI39" s="78">
        <f t="shared" si="266"/>
        <v>0</v>
      </c>
      <c r="GJ39" s="78"/>
      <c r="GK39" s="78"/>
      <c r="GL39" s="78"/>
      <c r="GM39" s="78"/>
      <c r="GN39" s="78"/>
      <c r="GO39" s="78"/>
      <c r="GP39" s="78"/>
      <c r="GQ39" s="78">
        <f t="shared" ref="GQ39:GR47" si="267">GT39+GW39</f>
        <v>0</v>
      </c>
      <c r="GR39" s="78">
        <f t="shared" si="267"/>
        <v>0</v>
      </c>
      <c r="GS39" s="78"/>
      <c r="GT39" s="78"/>
      <c r="GU39" s="78"/>
      <c r="GV39" s="78"/>
      <c r="GW39" s="78"/>
      <c r="GX39" s="78"/>
      <c r="GY39" s="78"/>
      <c r="GZ39" s="78">
        <f t="shared" ref="GZ39:HA47" si="268">HC39+HF39</f>
        <v>0</v>
      </c>
      <c r="HA39" s="78">
        <f t="shared" si="268"/>
        <v>0</v>
      </c>
      <c r="HB39" s="78"/>
      <c r="HC39" s="78"/>
      <c r="HD39" s="78"/>
      <c r="HE39" s="78"/>
      <c r="HF39" s="78"/>
      <c r="HG39" s="78"/>
      <c r="HH39" s="78"/>
      <c r="HI39" s="78">
        <f t="shared" ref="HI39:HJ47" si="269">HL39+HO39</f>
        <v>0</v>
      </c>
      <c r="HJ39" s="78">
        <f t="shared" si="269"/>
        <v>0</v>
      </c>
      <c r="HK39" s="78"/>
      <c r="HL39" s="78"/>
      <c r="HM39" s="78"/>
      <c r="HN39" s="78"/>
      <c r="HO39" s="78"/>
      <c r="HP39" s="78"/>
      <c r="HQ39" s="78"/>
      <c r="HR39" s="78">
        <f t="shared" ref="HR39:HS47" si="270">HU39+HX39</f>
        <v>0</v>
      </c>
      <c r="HS39" s="78">
        <f t="shared" si="270"/>
        <v>0</v>
      </c>
      <c r="HT39" s="78"/>
      <c r="HU39" s="78"/>
      <c r="HV39" s="78"/>
      <c r="HW39" s="78"/>
      <c r="HX39" s="78"/>
      <c r="HY39" s="78"/>
      <c r="HZ39" s="78"/>
      <c r="IA39" s="78">
        <f t="shared" ref="IA39:IB47" si="271">ID39+IG39</f>
        <v>0</v>
      </c>
      <c r="IB39" s="78">
        <f t="shared" si="271"/>
        <v>0</v>
      </c>
      <c r="IC39" s="78"/>
      <c r="ID39" s="78"/>
      <c r="IE39" s="78"/>
      <c r="IF39" s="78"/>
      <c r="IG39" s="78"/>
      <c r="IH39" s="78"/>
      <c r="II39" s="78"/>
      <c r="IJ39" s="78">
        <f t="shared" ref="IJ39:IK47" si="272">IM39+IP39</f>
        <v>0</v>
      </c>
      <c r="IK39" s="78">
        <f t="shared" si="272"/>
        <v>0</v>
      </c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  <c r="IW39" s="78"/>
      <c r="IX39" s="78"/>
      <c r="IY39" s="9"/>
    </row>
    <row r="40" spans="1:259">
      <c r="A40" s="3" t="s">
        <v>39</v>
      </c>
      <c r="B40" s="78">
        <v>938.14995999999996</v>
      </c>
      <c r="C40" s="78">
        <v>0</v>
      </c>
      <c r="D40" s="78">
        <v>0</v>
      </c>
      <c r="E40" s="78"/>
      <c r="F40" s="78"/>
      <c r="G40" s="78"/>
      <c r="H40" s="78">
        <f t="shared" si="247"/>
        <v>0</v>
      </c>
      <c r="I40" s="78">
        <f t="shared" si="247"/>
        <v>0</v>
      </c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9"/>
      <c r="X40" s="78">
        <f t="shared" si="248"/>
        <v>0</v>
      </c>
      <c r="Y40" s="78">
        <f t="shared" si="248"/>
        <v>0</v>
      </c>
      <c r="Z40" s="78"/>
      <c r="AA40" s="78"/>
      <c r="AB40" s="78"/>
      <c r="AC40" s="78"/>
      <c r="AD40" s="78"/>
      <c r="AE40" s="78"/>
      <c r="AF40" s="78"/>
      <c r="AG40" s="78">
        <f t="shared" si="249"/>
        <v>0</v>
      </c>
      <c r="AH40" s="78">
        <f t="shared" si="249"/>
        <v>0</v>
      </c>
      <c r="AI40" s="78"/>
      <c r="AJ40" s="78"/>
      <c r="AK40" s="78"/>
      <c r="AL40" s="78"/>
      <c r="AM40" s="78"/>
      <c r="AN40" s="78"/>
      <c r="AO40" s="78"/>
      <c r="AP40" s="78">
        <f t="shared" si="250"/>
        <v>0</v>
      </c>
      <c r="AQ40" s="78">
        <f t="shared" si="250"/>
        <v>0</v>
      </c>
      <c r="AR40" s="78"/>
      <c r="AS40" s="78"/>
      <c r="AT40" s="78"/>
      <c r="AU40" s="78"/>
      <c r="AV40" s="78"/>
      <c r="AW40" s="78"/>
      <c r="AX40" s="78"/>
      <c r="AY40" s="78">
        <f t="shared" si="251"/>
        <v>0</v>
      </c>
      <c r="AZ40" s="78">
        <f t="shared" si="251"/>
        <v>0</v>
      </c>
      <c r="BA40" s="78"/>
      <c r="BB40" s="78"/>
      <c r="BC40" s="78"/>
      <c r="BD40" s="78"/>
      <c r="BE40" s="78"/>
      <c r="BF40" s="78"/>
      <c r="BG40" s="78"/>
      <c r="BH40" s="78">
        <f t="shared" si="252"/>
        <v>141.00996000000001</v>
      </c>
      <c r="BI40" s="78">
        <f t="shared" si="252"/>
        <v>0</v>
      </c>
      <c r="BJ40" s="78">
        <f t="shared" si="243"/>
        <v>0</v>
      </c>
      <c r="BK40" s="78">
        <v>138.18976000000001</v>
      </c>
      <c r="BL40" s="78"/>
      <c r="BM40" s="78">
        <f t="shared" si="244"/>
        <v>0</v>
      </c>
      <c r="BN40" s="78">
        <v>2.8201999999999998</v>
      </c>
      <c r="BO40" s="78"/>
      <c r="BP40" s="78">
        <f t="shared" si="245"/>
        <v>0</v>
      </c>
      <c r="BQ40" s="78">
        <f t="shared" si="253"/>
        <v>0</v>
      </c>
      <c r="BR40" s="78">
        <f t="shared" si="253"/>
        <v>0</v>
      </c>
      <c r="BS40" s="78"/>
      <c r="BT40" s="80"/>
      <c r="BU40" s="78"/>
      <c r="BV40" s="78"/>
      <c r="BW40" s="78"/>
      <c r="BX40" s="78"/>
      <c r="BY40" s="78"/>
      <c r="BZ40" s="78">
        <f t="shared" si="254"/>
        <v>0</v>
      </c>
      <c r="CA40" s="78">
        <f t="shared" si="254"/>
        <v>0</v>
      </c>
      <c r="CB40" s="78"/>
      <c r="CC40" s="78"/>
      <c r="CD40" s="78"/>
      <c r="CE40" s="78"/>
      <c r="CF40" s="78"/>
      <c r="CG40" s="78"/>
      <c r="CH40" s="78"/>
      <c r="CI40" s="79"/>
      <c r="CJ40" s="78">
        <f t="shared" si="255"/>
        <v>0</v>
      </c>
      <c r="CK40" s="78">
        <f t="shared" si="255"/>
        <v>0</v>
      </c>
      <c r="CL40" s="78"/>
      <c r="CM40" s="78"/>
      <c r="CN40" s="78"/>
      <c r="CO40" s="78"/>
      <c r="CP40" s="78"/>
      <c r="CQ40" s="78"/>
      <c r="CR40" s="78"/>
      <c r="CS40" s="78">
        <f t="shared" si="256"/>
        <v>0</v>
      </c>
      <c r="CT40" s="78">
        <f t="shared" si="256"/>
        <v>0</v>
      </c>
      <c r="CU40" s="78"/>
      <c r="CV40" s="78"/>
      <c r="CW40" s="78"/>
      <c r="CX40" s="78"/>
      <c r="CY40" s="78"/>
      <c r="CZ40" s="78"/>
      <c r="DA40" s="78"/>
      <c r="DB40" s="78">
        <f t="shared" si="257"/>
        <v>0</v>
      </c>
      <c r="DC40" s="78">
        <f t="shared" si="257"/>
        <v>0</v>
      </c>
      <c r="DD40" s="78"/>
      <c r="DE40" s="78"/>
      <c r="DF40" s="78"/>
      <c r="DG40" s="78"/>
      <c r="DH40" s="78"/>
      <c r="DI40" s="78"/>
      <c r="DJ40" s="78"/>
      <c r="DK40" s="78">
        <f t="shared" si="258"/>
        <v>0</v>
      </c>
      <c r="DL40" s="78">
        <f t="shared" si="258"/>
        <v>0</v>
      </c>
      <c r="DM40" s="78"/>
      <c r="DN40" s="78"/>
      <c r="DO40" s="78"/>
      <c r="DP40" s="78"/>
      <c r="DQ40" s="78"/>
      <c r="DR40" s="78"/>
      <c r="DS40" s="78"/>
      <c r="DT40" s="78">
        <f t="shared" si="259"/>
        <v>0</v>
      </c>
      <c r="DU40" s="78">
        <f t="shared" si="259"/>
        <v>0</v>
      </c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>
        <f t="shared" si="260"/>
        <v>797.14</v>
      </c>
      <c r="EG40" s="78">
        <f t="shared" si="260"/>
        <v>0</v>
      </c>
      <c r="EH40" s="78">
        <f t="shared" si="246"/>
        <v>0</v>
      </c>
      <c r="EI40" s="80">
        <v>797.14</v>
      </c>
      <c r="EJ40" s="78"/>
      <c r="EK40" s="78">
        <f t="shared" si="261"/>
        <v>0</v>
      </c>
      <c r="EL40" s="78"/>
      <c r="EM40" s="78"/>
      <c r="EN40" s="78"/>
      <c r="EO40" s="78">
        <f t="shared" si="262"/>
        <v>0</v>
      </c>
      <c r="EP40" s="78">
        <f t="shared" si="262"/>
        <v>0</v>
      </c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>
        <f t="shared" si="263"/>
        <v>0</v>
      </c>
      <c r="FH40" s="78">
        <f t="shared" si="263"/>
        <v>0</v>
      </c>
      <c r="FI40" s="78"/>
      <c r="FJ40" s="78"/>
      <c r="FK40" s="78"/>
      <c r="FL40" s="78"/>
      <c r="FM40" s="78"/>
      <c r="FN40" s="78"/>
      <c r="FO40" s="78"/>
      <c r="FP40" s="78">
        <f t="shared" si="264"/>
        <v>0</v>
      </c>
      <c r="FQ40" s="78">
        <f t="shared" si="264"/>
        <v>0</v>
      </c>
      <c r="FR40" s="78"/>
      <c r="FS40" s="78"/>
      <c r="FT40" s="78"/>
      <c r="FU40" s="78"/>
      <c r="FV40" s="78"/>
      <c r="FW40" s="78"/>
      <c r="FX40" s="78"/>
      <c r="FY40" s="78">
        <f t="shared" si="265"/>
        <v>0</v>
      </c>
      <c r="FZ40" s="78">
        <f t="shared" si="265"/>
        <v>0</v>
      </c>
      <c r="GA40" s="75"/>
      <c r="GB40" s="78"/>
      <c r="GC40" s="78"/>
      <c r="GD40" s="78"/>
      <c r="GE40" s="78"/>
      <c r="GF40" s="78"/>
      <c r="GG40" s="78"/>
      <c r="GH40" s="78">
        <f t="shared" si="266"/>
        <v>0</v>
      </c>
      <c r="GI40" s="78">
        <f t="shared" si="266"/>
        <v>0</v>
      </c>
      <c r="GJ40" s="78"/>
      <c r="GK40" s="78"/>
      <c r="GL40" s="78"/>
      <c r="GM40" s="78"/>
      <c r="GN40" s="78"/>
      <c r="GO40" s="78"/>
      <c r="GP40" s="78"/>
      <c r="GQ40" s="78">
        <f t="shared" si="267"/>
        <v>0</v>
      </c>
      <c r="GR40" s="78">
        <f t="shared" si="267"/>
        <v>0</v>
      </c>
      <c r="GS40" s="78"/>
      <c r="GT40" s="78"/>
      <c r="GU40" s="78"/>
      <c r="GV40" s="78"/>
      <c r="GW40" s="78"/>
      <c r="GX40" s="78"/>
      <c r="GY40" s="78"/>
      <c r="GZ40" s="78">
        <f t="shared" si="268"/>
        <v>0</v>
      </c>
      <c r="HA40" s="78">
        <f t="shared" si="268"/>
        <v>0</v>
      </c>
      <c r="HB40" s="78"/>
      <c r="HC40" s="78"/>
      <c r="HD40" s="78"/>
      <c r="HE40" s="78"/>
      <c r="HF40" s="78"/>
      <c r="HG40" s="78"/>
      <c r="HH40" s="78"/>
      <c r="HI40" s="78">
        <f t="shared" si="269"/>
        <v>0</v>
      </c>
      <c r="HJ40" s="78">
        <f t="shared" si="269"/>
        <v>0</v>
      </c>
      <c r="HK40" s="78"/>
      <c r="HL40" s="78"/>
      <c r="HM40" s="78"/>
      <c r="HN40" s="78"/>
      <c r="HO40" s="78"/>
      <c r="HP40" s="78"/>
      <c r="HQ40" s="78"/>
      <c r="HR40" s="78">
        <f t="shared" si="270"/>
        <v>0</v>
      </c>
      <c r="HS40" s="78">
        <f t="shared" si="270"/>
        <v>0</v>
      </c>
      <c r="HT40" s="78"/>
      <c r="HU40" s="78"/>
      <c r="HV40" s="78"/>
      <c r="HW40" s="78"/>
      <c r="HX40" s="78"/>
      <c r="HY40" s="78"/>
      <c r="HZ40" s="78"/>
      <c r="IA40" s="78">
        <f t="shared" si="271"/>
        <v>0</v>
      </c>
      <c r="IB40" s="78">
        <f t="shared" si="271"/>
        <v>0</v>
      </c>
      <c r="IC40" s="78"/>
      <c r="ID40" s="78"/>
      <c r="IE40" s="78"/>
      <c r="IF40" s="78"/>
      <c r="IG40" s="78"/>
      <c r="IH40" s="78"/>
      <c r="II40" s="78"/>
      <c r="IJ40" s="78">
        <f t="shared" si="272"/>
        <v>0</v>
      </c>
      <c r="IK40" s="78">
        <f t="shared" si="272"/>
        <v>0</v>
      </c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  <c r="IW40" s="78"/>
      <c r="IX40" s="78"/>
      <c r="IY40" s="9"/>
    </row>
    <row r="41" spans="1:259">
      <c r="A41" s="3" t="s">
        <v>57</v>
      </c>
      <c r="B41" s="78">
        <v>2053.7170000000001</v>
      </c>
      <c r="C41" s="78">
        <v>0</v>
      </c>
      <c r="D41" s="78">
        <v>0</v>
      </c>
      <c r="E41" s="78"/>
      <c r="F41" s="78"/>
      <c r="G41" s="78"/>
      <c r="H41" s="78">
        <f t="shared" si="247"/>
        <v>0</v>
      </c>
      <c r="I41" s="78">
        <f t="shared" si="247"/>
        <v>0</v>
      </c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9"/>
      <c r="X41" s="78">
        <f t="shared" si="248"/>
        <v>0</v>
      </c>
      <c r="Y41" s="78">
        <f t="shared" si="248"/>
        <v>0</v>
      </c>
      <c r="Z41" s="78"/>
      <c r="AA41" s="78"/>
      <c r="AB41" s="78"/>
      <c r="AC41" s="78"/>
      <c r="AD41" s="78"/>
      <c r="AE41" s="78"/>
      <c r="AF41" s="78"/>
      <c r="AG41" s="78">
        <f t="shared" si="249"/>
        <v>0</v>
      </c>
      <c r="AH41" s="78">
        <f t="shared" si="249"/>
        <v>0</v>
      </c>
      <c r="AI41" s="78"/>
      <c r="AJ41" s="78"/>
      <c r="AK41" s="78"/>
      <c r="AL41" s="78"/>
      <c r="AM41" s="78"/>
      <c r="AN41" s="78"/>
      <c r="AO41" s="78"/>
      <c r="AP41" s="78">
        <f t="shared" si="250"/>
        <v>0</v>
      </c>
      <c r="AQ41" s="78">
        <f t="shared" si="250"/>
        <v>0</v>
      </c>
      <c r="AR41" s="78"/>
      <c r="AS41" s="78"/>
      <c r="AT41" s="78"/>
      <c r="AU41" s="78"/>
      <c r="AV41" s="78"/>
      <c r="AW41" s="78"/>
      <c r="AX41" s="78"/>
      <c r="AY41" s="78">
        <f t="shared" si="251"/>
        <v>0</v>
      </c>
      <c r="AZ41" s="78">
        <f t="shared" si="251"/>
        <v>0</v>
      </c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>
        <f t="shared" si="253"/>
        <v>714.83</v>
      </c>
      <c r="BR41" s="78">
        <f t="shared" si="253"/>
        <v>0</v>
      </c>
      <c r="BS41" s="78">
        <f>BR41/BQ41*100</f>
        <v>0</v>
      </c>
      <c r="BT41" s="80">
        <v>714.83</v>
      </c>
      <c r="BU41" s="78"/>
      <c r="BV41" s="78">
        <f>BU41/BT41*100</f>
        <v>0</v>
      </c>
      <c r="BW41" s="78"/>
      <c r="BX41" s="78"/>
      <c r="BY41" s="78"/>
      <c r="BZ41" s="78">
        <f t="shared" si="254"/>
        <v>0</v>
      </c>
      <c r="CA41" s="78">
        <f t="shared" si="254"/>
        <v>0</v>
      </c>
      <c r="CB41" s="78"/>
      <c r="CC41" s="78"/>
      <c r="CD41" s="78"/>
      <c r="CE41" s="78"/>
      <c r="CF41" s="78"/>
      <c r="CG41" s="78"/>
      <c r="CH41" s="78"/>
      <c r="CI41" s="79"/>
      <c r="CJ41" s="78">
        <f t="shared" si="255"/>
        <v>0</v>
      </c>
      <c r="CK41" s="78">
        <f t="shared" si="255"/>
        <v>0</v>
      </c>
      <c r="CL41" s="78"/>
      <c r="CM41" s="78"/>
      <c r="CN41" s="78"/>
      <c r="CO41" s="78"/>
      <c r="CP41" s="78"/>
      <c r="CQ41" s="78"/>
      <c r="CR41" s="78"/>
      <c r="CS41" s="78">
        <f t="shared" si="256"/>
        <v>0</v>
      </c>
      <c r="CT41" s="78">
        <f t="shared" si="256"/>
        <v>0</v>
      </c>
      <c r="CU41" s="78"/>
      <c r="CV41" s="78"/>
      <c r="CW41" s="78"/>
      <c r="CX41" s="78"/>
      <c r="CY41" s="78"/>
      <c r="CZ41" s="78"/>
      <c r="DA41" s="78"/>
      <c r="DB41" s="78">
        <f t="shared" si="257"/>
        <v>0</v>
      </c>
      <c r="DC41" s="78">
        <f t="shared" si="257"/>
        <v>0</v>
      </c>
      <c r="DD41" s="78"/>
      <c r="DE41" s="78"/>
      <c r="DF41" s="78"/>
      <c r="DG41" s="78"/>
      <c r="DH41" s="78"/>
      <c r="DI41" s="78"/>
      <c r="DJ41" s="78"/>
      <c r="DK41" s="78">
        <f t="shared" si="258"/>
        <v>0</v>
      </c>
      <c r="DL41" s="78">
        <f t="shared" si="258"/>
        <v>0</v>
      </c>
      <c r="DM41" s="78"/>
      <c r="DN41" s="78"/>
      <c r="DO41" s="78"/>
      <c r="DP41" s="78"/>
      <c r="DQ41" s="78"/>
      <c r="DR41" s="78"/>
      <c r="DS41" s="78"/>
      <c r="DT41" s="78">
        <f t="shared" si="259"/>
        <v>0</v>
      </c>
      <c r="DU41" s="78">
        <f t="shared" si="259"/>
        <v>0</v>
      </c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>
        <f t="shared" si="260"/>
        <v>1338.8869999999999</v>
      </c>
      <c r="EG41" s="78">
        <f t="shared" si="260"/>
        <v>0</v>
      </c>
      <c r="EH41" s="78">
        <f t="shared" si="246"/>
        <v>0</v>
      </c>
      <c r="EI41" s="80">
        <v>1338.8869999999999</v>
      </c>
      <c r="EJ41" s="78"/>
      <c r="EK41" s="78">
        <f>EJ41/EI41*100</f>
        <v>0</v>
      </c>
      <c r="EL41" s="78"/>
      <c r="EM41" s="78"/>
      <c r="EN41" s="78"/>
      <c r="EO41" s="78">
        <f t="shared" si="262"/>
        <v>0</v>
      </c>
      <c r="EP41" s="78">
        <f t="shared" si="262"/>
        <v>0</v>
      </c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>
        <f t="shared" si="263"/>
        <v>0</v>
      </c>
      <c r="FH41" s="78">
        <f t="shared" si="263"/>
        <v>0</v>
      </c>
      <c r="FI41" s="78"/>
      <c r="FJ41" s="78"/>
      <c r="FK41" s="78"/>
      <c r="FL41" s="78"/>
      <c r="FM41" s="78"/>
      <c r="FN41" s="78"/>
      <c r="FO41" s="78"/>
      <c r="FP41" s="78">
        <f t="shared" si="264"/>
        <v>0</v>
      </c>
      <c r="FQ41" s="78">
        <f t="shared" si="264"/>
        <v>0</v>
      </c>
      <c r="FR41" s="78"/>
      <c r="FS41" s="78"/>
      <c r="FT41" s="78"/>
      <c r="FU41" s="78"/>
      <c r="FV41" s="78"/>
      <c r="FW41" s="78"/>
      <c r="FX41" s="78"/>
      <c r="FY41" s="78">
        <f t="shared" si="265"/>
        <v>0</v>
      </c>
      <c r="FZ41" s="78">
        <f t="shared" si="265"/>
        <v>0</v>
      </c>
      <c r="GA41" s="75"/>
      <c r="GB41" s="78"/>
      <c r="GC41" s="78"/>
      <c r="GD41" s="78"/>
      <c r="GE41" s="78"/>
      <c r="GF41" s="78"/>
      <c r="GG41" s="78"/>
      <c r="GH41" s="78">
        <f t="shared" si="266"/>
        <v>0</v>
      </c>
      <c r="GI41" s="78">
        <f t="shared" si="266"/>
        <v>0</v>
      </c>
      <c r="GJ41" s="78"/>
      <c r="GK41" s="78"/>
      <c r="GL41" s="78"/>
      <c r="GM41" s="78"/>
      <c r="GN41" s="78"/>
      <c r="GO41" s="78"/>
      <c r="GP41" s="78"/>
      <c r="GQ41" s="78">
        <f t="shared" si="267"/>
        <v>0</v>
      </c>
      <c r="GR41" s="78">
        <f t="shared" si="267"/>
        <v>0</v>
      </c>
      <c r="GS41" s="78"/>
      <c r="GT41" s="78"/>
      <c r="GU41" s="78"/>
      <c r="GV41" s="78"/>
      <c r="GW41" s="78"/>
      <c r="GX41" s="78"/>
      <c r="GY41" s="78"/>
      <c r="GZ41" s="78">
        <f t="shared" si="268"/>
        <v>0</v>
      </c>
      <c r="HA41" s="78">
        <f t="shared" si="268"/>
        <v>0</v>
      </c>
      <c r="HB41" s="78"/>
      <c r="HC41" s="78"/>
      <c r="HD41" s="78"/>
      <c r="HE41" s="78"/>
      <c r="HF41" s="78"/>
      <c r="HG41" s="78"/>
      <c r="HH41" s="78"/>
      <c r="HI41" s="78">
        <f t="shared" si="269"/>
        <v>0</v>
      </c>
      <c r="HJ41" s="78">
        <f t="shared" si="269"/>
        <v>0</v>
      </c>
      <c r="HK41" s="78"/>
      <c r="HL41" s="78"/>
      <c r="HM41" s="78"/>
      <c r="HN41" s="78"/>
      <c r="HO41" s="78"/>
      <c r="HP41" s="78"/>
      <c r="HQ41" s="78"/>
      <c r="HR41" s="78">
        <f t="shared" si="270"/>
        <v>0</v>
      </c>
      <c r="HS41" s="78">
        <f t="shared" si="270"/>
        <v>0</v>
      </c>
      <c r="HT41" s="78"/>
      <c r="HU41" s="78"/>
      <c r="HV41" s="78"/>
      <c r="HW41" s="78"/>
      <c r="HX41" s="78"/>
      <c r="HY41" s="78"/>
      <c r="HZ41" s="78"/>
      <c r="IA41" s="78">
        <f t="shared" si="271"/>
        <v>0</v>
      </c>
      <c r="IB41" s="78">
        <f t="shared" si="271"/>
        <v>0</v>
      </c>
      <c r="IC41" s="78"/>
      <c r="ID41" s="78"/>
      <c r="IE41" s="78"/>
      <c r="IF41" s="78"/>
      <c r="IG41" s="78"/>
      <c r="IH41" s="78"/>
      <c r="II41" s="78"/>
      <c r="IJ41" s="78">
        <f t="shared" si="272"/>
        <v>0</v>
      </c>
      <c r="IK41" s="78">
        <f t="shared" si="272"/>
        <v>0</v>
      </c>
      <c r="IL41" s="78"/>
      <c r="IM41" s="78"/>
      <c r="IN41" s="78"/>
      <c r="IO41" s="78"/>
      <c r="IP41" s="78"/>
      <c r="IQ41" s="78"/>
      <c r="IR41" s="78"/>
      <c r="IS41" s="78"/>
      <c r="IT41" s="78"/>
      <c r="IU41" s="78"/>
      <c r="IV41" s="78"/>
      <c r="IW41" s="78"/>
      <c r="IX41" s="78"/>
      <c r="IY41" s="9"/>
    </row>
    <row r="42" spans="1:259">
      <c r="A42" s="3" t="s">
        <v>41</v>
      </c>
      <c r="B42" s="78">
        <v>1832.5819999999999</v>
      </c>
      <c r="C42" s="78">
        <v>0</v>
      </c>
      <c r="D42" s="78">
        <v>0</v>
      </c>
      <c r="E42" s="78"/>
      <c r="F42" s="78"/>
      <c r="G42" s="78"/>
      <c r="H42" s="78">
        <f t="shared" si="247"/>
        <v>0</v>
      </c>
      <c r="I42" s="78">
        <f t="shared" si="247"/>
        <v>0</v>
      </c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9"/>
      <c r="X42" s="78">
        <f t="shared" si="248"/>
        <v>0</v>
      </c>
      <c r="Y42" s="78">
        <f t="shared" si="248"/>
        <v>0</v>
      </c>
      <c r="Z42" s="78"/>
      <c r="AA42" s="78"/>
      <c r="AB42" s="78"/>
      <c r="AC42" s="78"/>
      <c r="AD42" s="78"/>
      <c r="AE42" s="78"/>
      <c r="AF42" s="78"/>
      <c r="AG42" s="78">
        <f t="shared" si="249"/>
        <v>0</v>
      </c>
      <c r="AH42" s="78">
        <f t="shared" si="249"/>
        <v>0</v>
      </c>
      <c r="AI42" s="78"/>
      <c r="AJ42" s="78"/>
      <c r="AK42" s="78"/>
      <c r="AL42" s="78"/>
      <c r="AM42" s="78"/>
      <c r="AN42" s="78"/>
      <c r="AO42" s="78"/>
      <c r="AP42" s="78">
        <f t="shared" si="250"/>
        <v>0</v>
      </c>
      <c r="AQ42" s="78">
        <f t="shared" si="250"/>
        <v>0</v>
      </c>
      <c r="AR42" s="78"/>
      <c r="AS42" s="78"/>
      <c r="AT42" s="78"/>
      <c r="AU42" s="78"/>
      <c r="AV42" s="78"/>
      <c r="AW42" s="78"/>
      <c r="AX42" s="78"/>
      <c r="AY42" s="78">
        <f t="shared" si="251"/>
        <v>0</v>
      </c>
      <c r="AZ42" s="78">
        <f t="shared" si="251"/>
        <v>0</v>
      </c>
      <c r="BA42" s="78"/>
      <c r="BB42" s="78"/>
      <c r="BC42" s="78"/>
      <c r="BD42" s="78"/>
      <c r="BE42" s="78"/>
      <c r="BF42" s="78"/>
      <c r="BG42" s="78"/>
      <c r="BH42" s="78">
        <f t="shared" si="252"/>
        <v>0</v>
      </c>
      <c r="BI42" s="78">
        <f t="shared" si="252"/>
        <v>0</v>
      </c>
      <c r="BJ42" s="78"/>
      <c r="BK42" s="78"/>
      <c r="BL42" s="78"/>
      <c r="BM42" s="78"/>
      <c r="BN42" s="78"/>
      <c r="BO42" s="78"/>
      <c r="BP42" s="78"/>
      <c r="BQ42" s="78">
        <f t="shared" si="253"/>
        <v>1321.7929999999999</v>
      </c>
      <c r="BR42" s="78">
        <f t="shared" si="253"/>
        <v>0</v>
      </c>
      <c r="BS42" s="78">
        <f>BR42/BQ42*100</f>
        <v>0</v>
      </c>
      <c r="BT42" s="80">
        <v>1321.7929999999999</v>
      </c>
      <c r="BU42" s="78"/>
      <c r="BV42" s="78">
        <f>BU42/BT42*100</f>
        <v>0</v>
      </c>
      <c r="BW42" s="78"/>
      <c r="BX42" s="78"/>
      <c r="BY42" s="78"/>
      <c r="BZ42" s="78">
        <f t="shared" si="254"/>
        <v>0</v>
      </c>
      <c r="CA42" s="78">
        <f t="shared" si="254"/>
        <v>0</v>
      </c>
      <c r="CB42" s="78"/>
      <c r="CC42" s="78"/>
      <c r="CD42" s="78"/>
      <c r="CE42" s="78"/>
      <c r="CF42" s="78"/>
      <c r="CG42" s="78"/>
      <c r="CH42" s="78"/>
      <c r="CI42" s="79"/>
      <c r="CJ42" s="78">
        <f t="shared" si="255"/>
        <v>0</v>
      </c>
      <c r="CK42" s="78">
        <f t="shared" si="255"/>
        <v>0</v>
      </c>
      <c r="CL42" s="78"/>
      <c r="CM42" s="78"/>
      <c r="CN42" s="78"/>
      <c r="CO42" s="78"/>
      <c r="CP42" s="78"/>
      <c r="CQ42" s="78"/>
      <c r="CR42" s="78"/>
      <c r="CS42" s="78">
        <f t="shared" si="256"/>
        <v>0</v>
      </c>
      <c r="CT42" s="78">
        <f t="shared" si="256"/>
        <v>0</v>
      </c>
      <c r="CU42" s="78"/>
      <c r="CV42" s="78"/>
      <c r="CW42" s="78"/>
      <c r="CX42" s="78"/>
      <c r="CY42" s="78"/>
      <c r="CZ42" s="78"/>
      <c r="DA42" s="78"/>
      <c r="DB42" s="78">
        <f t="shared" si="257"/>
        <v>0</v>
      </c>
      <c r="DC42" s="78">
        <f t="shared" si="257"/>
        <v>0</v>
      </c>
      <c r="DD42" s="78"/>
      <c r="DE42" s="78"/>
      <c r="DF42" s="78"/>
      <c r="DG42" s="78"/>
      <c r="DH42" s="78"/>
      <c r="DI42" s="78"/>
      <c r="DJ42" s="78"/>
      <c r="DK42" s="78">
        <f t="shared" si="258"/>
        <v>0</v>
      </c>
      <c r="DL42" s="78">
        <f t="shared" si="258"/>
        <v>0</v>
      </c>
      <c r="DM42" s="78"/>
      <c r="DN42" s="78"/>
      <c r="DO42" s="78"/>
      <c r="DP42" s="78"/>
      <c r="DQ42" s="78"/>
      <c r="DR42" s="78"/>
      <c r="DS42" s="78"/>
      <c r="DT42" s="78">
        <f t="shared" si="259"/>
        <v>0</v>
      </c>
      <c r="DU42" s="78">
        <f t="shared" si="259"/>
        <v>0</v>
      </c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>
        <f t="shared" si="260"/>
        <v>510.78899999999999</v>
      </c>
      <c r="EG42" s="78">
        <f t="shared" si="260"/>
        <v>0</v>
      </c>
      <c r="EH42" s="78">
        <f t="shared" si="246"/>
        <v>0</v>
      </c>
      <c r="EI42" s="80">
        <v>510.78899999999999</v>
      </c>
      <c r="EJ42" s="78"/>
      <c r="EK42" s="78">
        <f t="shared" si="261"/>
        <v>0</v>
      </c>
      <c r="EL42" s="78"/>
      <c r="EM42" s="78"/>
      <c r="EN42" s="78"/>
      <c r="EO42" s="78">
        <f t="shared" si="262"/>
        <v>0</v>
      </c>
      <c r="EP42" s="78">
        <f t="shared" si="262"/>
        <v>0</v>
      </c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>
        <f t="shared" si="263"/>
        <v>0</v>
      </c>
      <c r="FH42" s="78">
        <f t="shared" si="263"/>
        <v>0</v>
      </c>
      <c r="FI42" s="78"/>
      <c r="FJ42" s="78"/>
      <c r="FK42" s="78"/>
      <c r="FL42" s="78"/>
      <c r="FM42" s="78"/>
      <c r="FN42" s="78"/>
      <c r="FO42" s="78"/>
      <c r="FP42" s="78">
        <f t="shared" si="264"/>
        <v>0</v>
      </c>
      <c r="FQ42" s="78">
        <f t="shared" si="264"/>
        <v>0</v>
      </c>
      <c r="FR42" s="78"/>
      <c r="FS42" s="78"/>
      <c r="FT42" s="78"/>
      <c r="FU42" s="78"/>
      <c r="FV42" s="78"/>
      <c r="FW42" s="78"/>
      <c r="FX42" s="78"/>
      <c r="FY42" s="78">
        <f t="shared" si="265"/>
        <v>0</v>
      </c>
      <c r="FZ42" s="78">
        <f t="shared" si="265"/>
        <v>0</v>
      </c>
      <c r="GA42" s="75"/>
      <c r="GB42" s="78"/>
      <c r="GC42" s="78"/>
      <c r="GD42" s="78"/>
      <c r="GE42" s="78"/>
      <c r="GF42" s="78"/>
      <c r="GG42" s="78"/>
      <c r="GH42" s="78">
        <f t="shared" si="266"/>
        <v>0</v>
      </c>
      <c r="GI42" s="78">
        <f t="shared" si="266"/>
        <v>0</v>
      </c>
      <c r="GJ42" s="78"/>
      <c r="GK42" s="78"/>
      <c r="GL42" s="78"/>
      <c r="GM42" s="78"/>
      <c r="GN42" s="78"/>
      <c r="GO42" s="78"/>
      <c r="GP42" s="78"/>
      <c r="GQ42" s="78">
        <f t="shared" si="267"/>
        <v>0</v>
      </c>
      <c r="GR42" s="78">
        <f t="shared" si="267"/>
        <v>0</v>
      </c>
      <c r="GS42" s="78"/>
      <c r="GT42" s="78"/>
      <c r="GU42" s="78"/>
      <c r="GV42" s="78"/>
      <c r="GW42" s="78"/>
      <c r="GX42" s="78"/>
      <c r="GY42" s="78"/>
      <c r="GZ42" s="78">
        <f t="shared" si="268"/>
        <v>0</v>
      </c>
      <c r="HA42" s="78">
        <f t="shared" si="268"/>
        <v>0</v>
      </c>
      <c r="HB42" s="78"/>
      <c r="HC42" s="78"/>
      <c r="HD42" s="78"/>
      <c r="HE42" s="78"/>
      <c r="HF42" s="78"/>
      <c r="HG42" s="78"/>
      <c r="HH42" s="78"/>
      <c r="HI42" s="78">
        <f t="shared" si="269"/>
        <v>0</v>
      </c>
      <c r="HJ42" s="78">
        <f t="shared" si="269"/>
        <v>0</v>
      </c>
      <c r="HK42" s="78"/>
      <c r="HL42" s="78"/>
      <c r="HM42" s="78"/>
      <c r="HN42" s="78"/>
      <c r="HO42" s="78"/>
      <c r="HP42" s="78"/>
      <c r="HQ42" s="78"/>
      <c r="HR42" s="78">
        <f t="shared" si="270"/>
        <v>0</v>
      </c>
      <c r="HS42" s="78">
        <f t="shared" si="270"/>
        <v>0</v>
      </c>
      <c r="HT42" s="78"/>
      <c r="HU42" s="78"/>
      <c r="HV42" s="78"/>
      <c r="HW42" s="78"/>
      <c r="HX42" s="78"/>
      <c r="HY42" s="78"/>
      <c r="HZ42" s="78"/>
      <c r="IA42" s="78">
        <f t="shared" si="271"/>
        <v>0</v>
      </c>
      <c r="IB42" s="78">
        <f t="shared" si="271"/>
        <v>0</v>
      </c>
      <c r="IC42" s="78"/>
      <c r="ID42" s="78"/>
      <c r="IE42" s="78"/>
      <c r="IF42" s="78"/>
      <c r="IG42" s="78"/>
      <c r="IH42" s="78"/>
      <c r="II42" s="78"/>
      <c r="IJ42" s="78">
        <f t="shared" si="272"/>
        <v>0</v>
      </c>
      <c r="IK42" s="78">
        <f t="shared" si="272"/>
        <v>0</v>
      </c>
      <c r="IL42" s="78"/>
      <c r="IM42" s="78"/>
      <c r="IN42" s="78"/>
      <c r="IO42" s="78"/>
      <c r="IP42" s="78"/>
      <c r="IQ42" s="78"/>
      <c r="IR42" s="78"/>
      <c r="IS42" s="78"/>
      <c r="IT42" s="78"/>
      <c r="IU42" s="78"/>
      <c r="IV42" s="78"/>
      <c r="IW42" s="78"/>
      <c r="IX42" s="78"/>
      <c r="IY42" s="9"/>
    </row>
    <row r="43" spans="1:259">
      <c r="A43" s="3" t="s">
        <v>42</v>
      </c>
      <c r="B43" s="78">
        <v>6203.0219400000005</v>
      </c>
      <c r="C43" s="78">
        <v>0</v>
      </c>
      <c r="D43" s="78">
        <v>0</v>
      </c>
      <c r="E43" s="78"/>
      <c r="F43" s="78"/>
      <c r="G43" s="78"/>
      <c r="H43" s="78">
        <f t="shared" si="247"/>
        <v>0</v>
      </c>
      <c r="I43" s="78">
        <f t="shared" si="247"/>
        <v>0</v>
      </c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9"/>
      <c r="X43" s="78">
        <f t="shared" si="248"/>
        <v>0</v>
      </c>
      <c r="Y43" s="78">
        <f t="shared" si="248"/>
        <v>0</v>
      </c>
      <c r="Z43" s="78"/>
      <c r="AA43" s="78"/>
      <c r="AB43" s="78"/>
      <c r="AC43" s="78"/>
      <c r="AD43" s="78"/>
      <c r="AE43" s="78"/>
      <c r="AF43" s="78"/>
      <c r="AG43" s="78">
        <f t="shared" si="249"/>
        <v>0</v>
      </c>
      <c r="AH43" s="78">
        <f t="shared" si="249"/>
        <v>0</v>
      </c>
      <c r="AI43" s="78"/>
      <c r="AJ43" s="78"/>
      <c r="AK43" s="78"/>
      <c r="AL43" s="78"/>
      <c r="AM43" s="78"/>
      <c r="AN43" s="78"/>
      <c r="AO43" s="78"/>
      <c r="AP43" s="78">
        <f t="shared" si="250"/>
        <v>0</v>
      </c>
      <c r="AQ43" s="78">
        <f t="shared" si="250"/>
        <v>0</v>
      </c>
      <c r="AR43" s="78"/>
      <c r="AS43" s="78"/>
      <c r="AT43" s="78"/>
      <c r="AU43" s="78"/>
      <c r="AV43" s="78"/>
      <c r="AW43" s="78"/>
      <c r="AX43" s="78"/>
      <c r="AY43" s="78">
        <f t="shared" si="251"/>
        <v>0</v>
      </c>
      <c r="AZ43" s="78">
        <f t="shared" si="251"/>
        <v>0</v>
      </c>
      <c r="BA43" s="78"/>
      <c r="BB43" s="78"/>
      <c r="BC43" s="78"/>
      <c r="BD43" s="78"/>
      <c r="BE43" s="78"/>
      <c r="BF43" s="78"/>
      <c r="BG43" s="78"/>
      <c r="BH43" s="78">
        <f t="shared" si="252"/>
        <v>3525.2489399999999</v>
      </c>
      <c r="BI43" s="78">
        <f t="shared" si="252"/>
        <v>0</v>
      </c>
      <c r="BJ43" s="78">
        <f t="shared" si="243"/>
        <v>0</v>
      </c>
      <c r="BK43" s="78">
        <v>3454.7439599999998</v>
      </c>
      <c r="BL43" s="78"/>
      <c r="BM43" s="78">
        <f t="shared" si="244"/>
        <v>0</v>
      </c>
      <c r="BN43" s="78">
        <v>70.504980000000003</v>
      </c>
      <c r="BO43" s="78"/>
      <c r="BP43" s="78">
        <f t="shared" si="245"/>
        <v>0</v>
      </c>
      <c r="BQ43" s="78">
        <f t="shared" si="253"/>
        <v>0</v>
      </c>
      <c r="BR43" s="78">
        <f t="shared" si="253"/>
        <v>0</v>
      </c>
      <c r="BS43" s="78"/>
      <c r="BT43" s="80"/>
      <c r="BU43" s="78"/>
      <c r="BV43" s="78"/>
      <c r="BW43" s="78"/>
      <c r="BX43" s="78"/>
      <c r="BY43" s="78"/>
      <c r="BZ43" s="78">
        <f t="shared" si="254"/>
        <v>0</v>
      </c>
      <c r="CA43" s="78">
        <f t="shared" si="254"/>
        <v>0</v>
      </c>
      <c r="CB43" s="78"/>
      <c r="CC43" s="78"/>
      <c r="CD43" s="78"/>
      <c r="CE43" s="78"/>
      <c r="CF43" s="78"/>
      <c r="CG43" s="78"/>
      <c r="CH43" s="78"/>
      <c r="CI43" s="79"/>
      <c r="CJ43" s="78">
        <f t="shared" si="255"/>
        <v>0</v>
      </c>
      <c r="CK43" s="78">
        <f t="shared" si="255"/>
        <v>0</v>
      </c>
      <c r="CL43" s="78"/>
      <c r="CM43" s="78"/>
      <c r="CN43" s="78"/>
      <c r="CO43" s="78"/>
      <c r="CP43" s="78"/>
      <c r="CQ43" s="78"/>
      <c r="CR43" s="78"/>
      <c r="CS43" s="78">
        <f t="shared" si="256"/>
        <v>0</v>
      </c>
      <c r="CT43" s="78">
        <f t="shared" si="256"/>
        <v>0</v>
      </c>
      <c r="CU43" s="78"/>
      <c r="CV43" s="78"/>
      <c r="CW43" s="78"/>
      <c r="CX43" s="78"/>
      <c r="CY43" s="78"/>
      <c r="CZ43" s="78"/>
      <c r="DA43" s="78"/>
      <c r="DB43" s="78">
        <f t="shared" si="257"/>
        <v>0</v>
      </c>
      <c r="DC43" s="78">
        <f t="shared" si="257"/>
        <v>0</v>
      </c>
      <c r="DD43" s="78"/>
      <c r="DE43" s="78"/>
      <c r="DF43" s="78"/>
      <c r="DG43" s="78"/>
      <c r="DH43" s="78"/>
      <c r="DI43" s="78"/>
      <c r="DJ43" s="78"/>
      <c r="DK43" s="78">
        <f t="shared" si="258"/>
        <v>0</v>
      </c>
      <c r="DL43" s="78">
        <f t="shared" si="258"/>
        <v>0</v>
      </c>
      <c r="DM43" s="78"/>
      <c r="DN43" s="78"/>
      <c r="DO43" s="78"/>
      <c r="DP43" s="78"/>
      <c r="DQ43" s="78"/>
      <c r="DR43" s="78"/>
      <c r="DS43" s="78"/>
      <c r="DT43" s="78">
        <f t="shared" si="259"/>
        <v>0</v>
      </c>
      <c r="DU43" s="78">
        <f t="shared" si="259"/>
        <v>0</v>
      </c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>
        <f t="shared" si="260"/>
        <v>2677.7730000000001</v>
      </c>
      <c r="EG43" s="78">
        <f t="shared" si="260"/>
        <v>0</v>
      </c>
      <c r="EH43" s="78">
        <f t="shared" si="246"/>
        <v>0</v>
      </c>
      <c r="EI43" s="80">
        <v>2677.7730000000001</v>
      </c>
      <c r="EJ43" s="78"/>
      <c r="EK43" s="78">
        <f t="shared" si="261"/>
        <v>0</v>
      </c>
      <c r="EL43" s="78"/>
      <c r="EM43" s="78"/>
      <c r="EN43" s="78"/>
      <c r="EO43" s="78">
        <f t="shared" si="262"/>
        <v>0</v>
      </c>
      <c r="EP43" s="78">
        <f t="shared" si="262"/>
        <v>0</v>
      </c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>
        <f t="shared" si="263"/>
        <v>0</v>
      </c>
      <c r="FH43" s="78">
        <f t="shared" si="263"/>
        <v>0</v>
      </c>
      <c r="FI43" s="78"/>
      <c r="FJ43" s="78"/>
      <c r="FK43" s="78"/>
      <c r="FL43" s="78"/>
      <c r="FM43" s="78"/>
      <c r="FN43" s="78"/>
      <c r="FO43" s="78"/>
      <c r="FP43" s="78">
        <f t="shared" si="264"/>
        <v>0</v>
      </c>
      <c r="FQ43" s="78">
        <f t="shared" si="264"/>
        <v>0</v>
      </c>
      <c r="FR43" s="78"/>
      <c r="FS43" s="78"/>
      <c r="FT43" s="78"/>
      <c r="FU43" s="78"/>
      <c r="FV43" s="78"/>
      <c r="FW43" s="78"/>
      <c r="FX43" s="78"/>
      <c r="FY43" s="78">
        <f t="shared" si="265"/>
        <v>0</v>
      </c>
      <c r="FZ43" s="78">
        <f t="shared" si="265"/>
        <v>0</v>
      </c>
      <c r="GA43" s="75"/>
      <c r="GB43" s="78"/>
      <c r="GC43" s="78"/>
      <c r="GD43" s="78"/>
      <c r="GE43" s="78"/>
      <c r="GF43" s="78"/>
      <c r="GG43" s="78"/>
      <c r="GH43" s="78">
        <f t="shared" si="266"/>
        <v>0</v>
      </c>
      <c r="GI43" s="78">
        <f t="shared" si="266"/>
        <v>0</v>
      </c>
      <c r="GJ43" s="78"/>
      <c r="GK43" s="78"/>
      <c r="GL43" s="78"/>
      <c r="GM43" s="78"/>
      <c r="GN43" s="78"/>
      <c r="GO43" s="78"/>
      <c r="GP43" s="78"/>
      <c r="GQ43" s="78">
        <f t="shared" si="267"/>
        <v>0</v>
      </c>
      <c r="GR43" s="78">
        <f t="shared" si="267"/>
        <v>0</v>
      </c>
      <c r="GS43" s="78"/>
      <c r="GT43" s="78"/>
      <c r="GU43" s="78"/>
      <c r="GV43" s="78"/>
      <c r="GW43" s="78"/>
      <c r="GX43" s="78"/>
      <c r="GY43" s="78"/>
      <c r="GZ43" s="78">
        <f t="shared" si="268"/>
        <v>0</v>
      </c>
      <c r="HA43" s="78">
        <f t="shared" si="268"/>
        <v>0</v>
      </c>
      <c r="HB43" s="78"/>
      <c r="HC43" s="78"/>
      <c r="HD43" s="78"/>
      <c r="HE43" s="78"/>
      <c r="HF43" s="78"/>
      <c r="HG43" s="78"/>
      <c r="HH43" s="78"/>
      <c r="HI43" s="78">
        <f t="shared" si="269"/>
        <v>0</v>
      </c>
      <c r="HJ43" s="78">
        <f t="shared" si="269"/>
        <v>0</v>
      </c>
      <c r="HK43" s="78"/>
      <c r="HL43" s="78"/>
      <c r="HM43" s="78"/>
      <c r="HN43" s="78"/>
      <c r="HO43" s="78"/>
      <c r="HP43" s="78"/>
      <c r="HQ43" s="78"/>
      <c r="HR43" s="78">
        <f t="shared" si="270"/>
        <v>0</v>
      </c>
      <c r="HS43" s="78">
        <f t="shared" si="270"/>
        <v>0</v>
      </c>
      <c r="HT43" s="78"/>
      <c r="HU43" s="78"/>
      <c r="HV43" s="78"/>
      <c r="HW43" s="78"/>
      <c r="HX43" s="78"/>
      <c r="HY43" s="78"/>
      <c r="HZ43" s="78"/>
      <c r="IA43" s="78">
        <f t="shared" si="271"/>
        <v>0</v>
      </c>
      <c r="IB43" s="78">
        <f t="shared" si="271"/>
        <v>0</v>
      </c>
      <c r="IC43" s="78"/>
      <c r="ID43" s="78"/>
      <c r="IE43" s="78"/>
      <c r="IF43" s="78"/>
      <c r="IG43" s="78"/>
      <c r="IH43" s="78"/>
      <c r="II43" s="78"/>
      <c r="IJ43" s="78">
        <f t="shared" si="272"/>
        <v>0</v>
      </c>
      <c r="IK43" s="78">
        <f t="shared" si="272"/>
        <v>0</v>
      </c>
      <c r="IL43" s="78"/>
      <c r="IM43" s="78"/>
      <c r="IN43" s="78"/>
      <c r="IO43" s="78"/>
      <c r="IP43" s="78"/>
      <c r="IQ43" s="78"/>
      <c r="IR43" s="78"/>
      <c r="IS43" s="78"/>
      <c r="IT43" s="78"/>
      <c r="IU43" s="78"/>
      <c r="IV43" s="78"/>
      <c r="IW43" s="78"/>
      <c r="IX43" s="78"/>
      <c r="IY43" s="9"/>
    </row>
    <row r="44" spans="1:259">
      <c r="A44" s="3" t="s">
        <v>43</v>
      </c>
      <c r="B44" s="78">
        <v>947.68562999999995</v>
      </c>
      <c r="C44" s="78">
        <v>0</v>
      </c>
      <c r="D44" s="78">
        <v>0</v>
      </c>
      <c r="E44" s="78"/>
      <c r="F44" s="78"/>
      <c r="G44" s="78"/>
      <c r="H44" s="78">
        <f t="shared" si="247"/>
        <v>0</v>
      </c>
      <c r="I44" s="78">
        <f t="shared" si="247"/>
        <v>0</v>
      </c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9"/>
      <c r="X44" s="78">
        <f t="shared" si="248"/>
        <v>0</v>
      </c>
      <c r="Y44" s="78">
        <f t="shared" si="248"/>
        <v>0</v>
      </c>
      <c r="Z44" s="78"/>
      <c r="AA44" s="78"/>
      <c r="AB44" s="78"/>
      <c r="AC44" s="78"/>
      <c r="AD44" s="78"/>
      <c r="AE44" s="78"/>
      <c r="AF44" s="78"/>
      <c r="AG44" s="78">
        <f t="shared" si="249"/>
        <v>0</v>
      </c>
      <c r="AH44" s="78">
        <f t="shared" si="249"/>
        <v>0</v>
      </c>
      <c r="AI44" s="78"/>
      <c r="AJ44" s="78"/>
      <c r="AK44" s="78"/>
      <c r="AL44" s="78"/>
      <c r="AM44" s="78"/>
      <c r="AN44" s="78"/>
      <c r="AO44" s="78"/>
      <c r="AP44" s="78">
        <f t="shared" si="250"/>
        <v>0</v>
      </c>
      <c r="AQ44" s="78">
        <f t="shared" si="250"/>
        <v>0</v>
      </c>
      <c r="AR44" s="78"/>
      <c r="AS44" s="78"/>
      <c r="AT44" s="78"/>
      <c r="AU44" s="78"/>
      <c r="AV44" s="78"/>
      <c r="AW44" s="78"/>
      <c r="AX44" s="78"/>
      <c r="AY44" s="78">
        <f t="shared" si="251"/>
        <v>0</v>
      </c>
      <c r="AZ44" s="78">
        <f t="shared" si="251"/>
        <v>0</v>
      </c>
      <c r="BA44" s="78"/>
      <c r="BB44" s="78"/>
      <c r="BC44" s="78"/>
      <c r="BD44" s="78"/>
      <c r="BE44" s="78"/>
      <c r="BF44" s="78"/>
      <c r="BG44" s="78"/>
      <c r="BH44" s="78">
        <f t="shared" si="252"/>
        <v>376.02654999999999</v>
      </c>
      <c r="BI44" s="78">
        <f t="shared" si="252"/>
        <v>0</v>
      </c>
      <c r="BJ44" s="78">
        <f t="shared" si="243"/>
        <v>0</v>
      </c>
      <c r="BK44" s="78">
        <v>368.50601999999998</v>
      </c>
      <c r="BL44" s="78"/>
      <c r="BM44" s="78">
        <f t="shared" si="244"/>
        <v>0</v>
      </c>
      <c r="BN44" s="78">
        <v>7.5205299999999999</v>
      </c>
      <c r="BO44" s="78"/>
      <c r="BP44" s="78">
        <f t="shared" si="245"/>
        <v>0</v>
      </c>
      <c r="BQ44" s="78">
        <f t="shared" si="253"/>
        <v>0</v>
      </c>
      <c r="BR44" s="78">
        <f t="shared" si="253"/>
        <v>0</v>
      </c>
      <c r="BS44" s="78"/>
      <c r="BT44" s="80"/>
      <c r="BU44" s="78"/>
      <c r="BV44" s="78"/>
      <c r="BW44" s="78"/>
      <c r="BX44" s="78"/>
      <c r="BY44" s="78"/>
      <c r="BZ44" s="78">
        <f t="shared" si="254"/>
        <v>0</v>
      </c>
      <c r="CA44" s="78">
        <f t="shared" si="254"/>
        <v>0</v>
      </c>
      <c r="CB44" s="78"/>
      <c r="CC44" s="78"/>
      <c r="CD44" s="78"/>
      <c r="CE44" s="78"/>
      <c r="CF44" s="78"/>
      <c r="CG44" s="78"/>
      <c r="CH44" s="78"/>
      <c r="CI44" s="79"/>
      <c r="CJ44" s="78">
        <f t="shared" si="255"/>
        <v>0</v>
      </c>
      <c r="CK44" s="78">
        <f t="shared" si="255"/>
        <v>0</v>
      </c>
      <c r="CL44" s="78"/>
      <c r="CM44" s="78"/>
      <c r="CN44" s="78"/>
      <c r="CO44" s="78"/>
      <c r="CP44" s="78"/>
      <c r="CQ44" s="78"/>
      <c r="CR44" s="78"/>
      <c r="CS44" s="78">
        <f t="shared" si="256"/>
        <v>0</v>
      </c>
      <c r="CT44" s="78">
        <f t="shared" si="256"/>
        <v>0</v>
      </c>
      <c r="CU44" s="78"/>
      <c r="CV44" s="78"/>
      <c r="CW44" s="78"/>
      <c r="CX44" s="78"/>
      <c r="CY44" s="78"/>
      <c r="CZ44" s="78"/>
      <c r="DA44" s="78"/>
      <c r="DB44" s="78">
        <f t="shared" si="257"/>
        <v>0</v>
      </c>
      <c r="DC44" s="78">
        <f t="shared" si="257"/>
        <v>0</v>
      </c>
      <c r="DD44" s="78"/>
      <c r="DE44" s="78"/>
      <c r="DF44" s="78"/>
      <c r="DG44" s="78"/>
      <c r="DH44" s="78"/>
      <c r="DI44" s="78"/>
      <c r="DJ44" s="78"/>
      <c r="DK44" s="78">
        <f t="shared" si="258"/>
        <v>0</v>
      </c>
      <c r="DL44" s="78">
        <f t="shared" si="258"/>
        <v>0</v>
      </c>
      <c r="DM44" s="78"/>
      <c r="DN44" s="78"/>
      <c r="DO44" s="78"/>
      <c r="DP44" s="78"/>
      <c r="DQ44" s="78"/>
      <c r="DR44" s="78"/>
      <c r="DS44" s="78"/>
      <c r="DT44" s="78">
        <f t="shared" si="259"/>
        <v>0</v>
      </c>
      <c r="DU44" s="78">
        <f t="shared" si="259"/>
        <v>0</v>
      </c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>
        <f t="shared" si="260"/>
        <v>425.65800000000002</v>
      </c>
      <c r="EG44" s="78">
        <f t="shared" si="260"/>
        <v>0</v>
      </c>
      <c r="EH44" s="78">
        <f t="shared" si="246"/>
        <v>0</v>
      </c>
      <c r="EI44" s="80">
        <v>425.65800000000002</v>
      </c>
      <c r="EJ44" s="78"/>
      <c r="EK44" s="78">
        <f t="shared" si="261"/>
        <v>0</v>
      </c>
      <c r="EL44" s="78"/>
      <c r="EM44" s="78"/>
      <c r="EN44" s="78"/>
      <c r="EO44" s="78">
        <f t="shared" si="262"/>
        <v>0</v>
      </c>
      <c r="EP44" s="78">
        <f t="shared" si="262"/>
        <v>0</v>
      </c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>
        <f t="shared" si="263"/>
        <v>0</v>
      </c>
      <c r="FH44" s="78">
        <f t="shared" si="263"/>
        <v>0</v>
      </c>
      <c r="FI44" s="78"/>
      <c r="FJ44" s="78"/>
      <c r="FK44" s="78"/>
      <c r="FL44" s="78"/>
      <c r="FM44" s="78"/>
      <c r="FN44" s="78"/>
      <c r="FO44" s="78"/>
      <c r="FP44" s="78">
        <f t="shared" si="264"/>
        <v>0</v>
      </c>
      <c r="FQ44" s="78">
        <f t="shared" si="264"/>
        <v>0</v>
      </c>
      <c r="FR44" s="78"/>
      <c r="FS44" s="78"/>
      <c r="FT44" s="78"/>
      <c r="FU44" s="78"/>
      <c r="FV44" s="78"/>
      <c r="FW44" s="78"/>
      <c r="FX44" s="78"/>
      <c r="FY44" s="78">
        <f t="shared" si="265"/>
        <v>0</v>
      </c>
      <c r="FZ44" s="78">
        <f t="shared" si="265"/>
        <v>0</v>
      </c>
      <c r="GA44" s="75"/>
      <c r="GB44" s="78"/>
      <c r="GC44" s="78"/>
      <c r="GD44" s="78"/>
      <c r="GE44" s="78"/>
      <c r="GF44" s="78"/>
      <c r="GG44" s="78"/>
      <c r="GH44" s="78">
        <f t="shared" si="266"/>
        <v>0</v>
      </c>
      <c r="GI44" s="78">
        <f t="shared" si="266"/>
        <v>0</v>
      </c>
      <c r="GJ44" s="78"/>
      <c r="GK44" s="78"/>
      <c r="GL44" s="78"/>
      <c r="GM44" s="78"/>
      <c r="GN44" s="78"/>
      <c r="GO44" s="78"/>
      <c r="GP44" s="78"/>
      <c r="GQ44" s="78">
        <f t="shared" si="267"/>
        <v>0</v>
      </c>
      <c r="GR44" s="78">
        <f t="shared" si="267"/>
        <v>0</v>
      </c>
      <c r="GS44" s="78"/>
      <c r="GT44" s="78"/>
      <c r="GU44" s="78"/>
      <c r="GV44" s="78"/>
      <c r="GW44" s="78"/>
      <c r="GX44" s="78"/>
      <c r="GY44" s="78"/>
      <c r="GZ44" s="78">
        <f t="shared" si="268"/>
        <v>0</v>
      </c>
      <c r="HA44" s="78">
        <f t="shared" si="268"/>
        <v>0</v>
      </c>
      <c r="HB44" s="78"/>
      <c r="HC44" s="78"/>
      <c r="HD44" s="78"/>
      <c r="HE44" s="78"/>
      <c r="HF44" s="78"/>
      <c r="HG44" s="78"/>
      <c r="HH44" s="78"/>
      <c r="HI44" s="78">
        <f t="shared" si="269"/>
        <v>0</v>
      </c>
      <c r="HJ44" s="78">
        <f t="shared" si="269"/>
        <v>0</v>
      </c>
      <c r="HK44" s="78"/>
      <c r="HL44" s="78"/>
      <c r="HM44" s="78"/>
      <c r="HN44" s="78"/>
      <c r="HO44" s="78"/>
      <c r="HP44" s="78"/>
      <c r="HQ44" s="78"/>
      <c r="HR44" s="78">
        <f t="shared" si="270"/>
        <v>0</v>
      </c>
      <c r="HS44" s="78">
        <f t="shared" si="270"/>
        <v>0</v>
      </c>
      <c r="HT44" s="78"/>
      <c r="HU44" s="78"/>
      <c r="HV44" s="78"/>
      <c r="HW44" s="78"/>
      <c r="HX44" s="78"/>
      <c r="HY44" s="78"/>
      <c r="HZ44" s="78"/>
      <c r="IA44" s="78">
        <f t="shared" si="271"/>
        <v>0</v>
      </c>
      <c r="IB44" s="78">
        <f t="shared" si="271"/>
        <v>0</v>
      </c>
      <c r="IC44" s="78"/>
      <c r="ID44" s="78"/>
      <c r="IE44" s="78"/>
      <c r="IF44" s="78"/>
      <c r="IG44" s="78"/>
      <c r="IH44" s="78"/>
      <c r="II44" s="78"/>
      <c r="IJ44" s="78">
        <f t="shared" si="272"/>
        <v>0</v>
      </c>
      <c r="IK44" s="78">
        <f t="shared" si="272"/>
        <v>0</v>
      </c>
      <c r="IL44" s="78"/>
      <c r="IM44" s="78"/>
      <c r="IN44" s="78"/>
      <c r="IO44" s="78"/>
      <c r="IP44" s="78"/>
      <c r="IQ44" s="78"/>
      <c r="IR44" s="78"/>
      <c r="IS44" s="78"/>
      <c r="IT44" s="78"/>
      <c r="IU44" s="78"/>
      <c r="IV44" s="78">
        <v>146.00107999999997</v>
      </c>
      <c r="IW44" s="78"/>
      <c r="IX44" s="78"/>
      <c r="IY44" s="9"/>
    </row>
    <row r="45" spans="1:259">
      <c r="A45" s="3" t="s">
        <v>44</v>
      </c>
      <c r="B45" s="78">
        <v>3528.4067300000002</v>
      </c>
      <c r="C45" s="78">
        <v>300.86114000000003</v>
      </c>
      <c r="D45" s="78">
        <v>8.5268270645204218</v>
      </c>
      <c r="E45" s="78"/>
      <c r="F45" s="78"/>
      <c r="G45" s="78"/>
      <c r="H45" s="78">
        <f t="shared" si="247"/>
        <v>0</v>
      </c>
      <c r="I45" s="78">
        <f t="shared" si="247"/>
        <v>0</v>
      </c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9"/>
      <c r="X45" s="78">
        <f t="shared" si="248"/>
        <v>0</v>
      </c>
      <c r="Y45" s="78">
        <f t="shared" si="248"/>
        <v>0</v>
      </c>
      <c r="Z45" s="78"/>
      <c r="AA45" s="78"/>
      <c r="AB45" s="78"/>
      <c r="AC45" s="78"/>
      <c r="AD45" s="78"/>
      <c r="AE45" s="78"/>
      <c r="AF45" s="78"/>
      <c r="AG45" s="78">
        <f t="shared" si="249"/>
        <v>0</v>
      </c>
      <c r="AH45" s="78">
        <f t="shared" si="249"/>
        <v>0</v>
      </c>
      <c r="AI45" s="78"/>
      <c r="AJ45" s="78"/>
      <c r="AK45" s="78"/>
      <c r="AL45" s="78"/>
      <c r="AM45" s="78"/>
      <c r="AN45" s="78"/>
      <c r="AO45" s="78"/>
      <c r="AP45" s="78">
        <f t="shared" si="250"/>
        <v>0</v>
      </c>
      <c r="AQ45" s="78">
        <f t="shared" si="250"/>
        <v>0</v>
      </c>
      <c r="AR45" s="78"/>
      <c r="AS45" s="78"/>
      <c r="AT45" s="78"/>
      <c r="AU45" s="78"/>
      <c r="AV45" s="78"/>
      <c r="AW45" s="78"/>
      <c r="AX45" s="78"/>
      <c r="AY45" s="78">
        <f t="shared" si="251"/>
        <v>300.86114000000003</v>
      </c>
      <c r="AZ45" s="78">
        <f t="shared" si="251"/>
        <v>300.86114000000003</v>
      </c>
      <c r="BA45" s="78"/>
      <c r="BB45" s="78">
        <v>294.84392000000003</v>
      </c>
      <c r="BC45" s="78">
        <v>294.84392000000003</v>
      </c>
      <c r="BD45" s="78">
        <f t="shared" ref="BD45" si="273">BC45/BB45*100</f>
        <v>100</v>
      </c>
      <c r="BE45" s="78">
        <v>6.01722</v>
      </c>
      <c r="BF45" s="78">
        <v>6.01722</v>
      </c>
      <c r="BG45" s="78">
        <f t="shared" ref="BG45" si="274">BF45/BE45*100</f>
        <v>100</v>
      </c>
      <c r="BH45" s="78">
        <f t="shared" si="252"/>
        <v>564.03983000000005</v>
      </c>
      <c r="BI45" s="78">
        <f t="shared" si="252"/>
        <v>0</v>
      </c>
      <c r="BJ45" s="78">
        <f t="shared" si="243"/>
        <v>0</v>
      </c>
      <c r="BK45" s="78">
        <v>552.75903000000005</v>
      </c>
      <c r="BL45" s="78"/>
      <c r="BM45" s="78">
        <f t="shared" si="244"/>
        <v>0</v>
      </c>
      <c r="BN45" s="78">
        <v>11.280799999999999</v>
      </c>
      <c r="BO45" s="78"/>
      <c r="BP45" s="78">
        <f t="shared" si="245"/>
        <v>0</v>
      </c>
      <c r="BQ45" s="78">
        <f t="shared" si="253"/>
        <v>740.53</v>
      </c>
      <c r="BR45" s="78">
        <f t="shared" si="253"/>
        <v>0</v>
      </c>
      <c r="BS45" s="78"/>
      <c r="BT45" s="80">
        <v>740.53</v>
      </c>
      <c r="BU45" s="78"/>
      <c r="BV45" s="78"/>
      <c r="BW45" s="78"/>
      <c r="BX45" s="78"/>
      <c r="BY45" s="78"/>
      <c r="BZ45" s="78">
        <f t="shared" si="254"/>
        <v>0</v>
      </c>
      <c r="CA45" s="78">
        <f t="shared" si="254"/>
        <v>0</v>
      </c>
      <c r="CB45" s="78"/>
      <c r="CC45" s="78"/>
      <c r="CD45" s="78"/>
      <c r="CE45" s="78"/>
      <c r="CF45" s="78"/>
      <c r="CG45" s="78"/>
      <c r="CH45" s="78"/>
      <c r="CI45" s="79"/>
      <c r="CJ45" s="78">
        <f t="shared" si="255"/>
        <v>0</v>
      </c>
      <c r="CK45" s="78">
        <f t="shared" si="255"/>
        <v>0</v>
      </c>
      <c r="CL45" s="78"/>
      <c r="CM45" s="78"/>
      <c r="CN45" s="78"/>
      <c r="CO45" s="78"/>
      <c r="CP45" s="78"/>
      <c r="CQ45" s="78"/>
      <c r="CR45" s="78"/>
      <c r="CS45" s="78">
        <f t="shared" si="256"/>
        <v>0</v>
      </c>
      <c r="CT45" s="78">
        <f t="shared" si="256"/>
        <v>0</v>
      </c>
      <c r="CU45" s="78"/>
      <c r="CV45" s="78"/>
      <c r="CW45" s="78"/>
      <c r="CX45" s="78"/>
      <c r="CY45" s="78"/>
      <c r="CZ45" s="78"/>
      <c r="DA45" s="78"/>
      <c r="DB45" s="78">
        <f t="shared" si="257"/>
        <v>0</v>
      </c>
      <c r="DC45" s="78">
        <f t="shared" si="257"/>
        <v>0</v>
      </c>
      <c r="DD45" s="78"/>
      <c r="DE45" s="78"/>
      <c r="DF45" s="78"/>
      <c r="DG45" s="78"/>
      <c r="DH45" s="78"/>
      <c r="DI45" s="78"/>
      <c r="DJ45" s="78"/>
      <c r="DK45" s="78">
        <f t="shared" si="258"/>
        <v>0</v>
      </c>
      <c r="DL45" s="78">
        <f t="shared" si="258"/>
        <v>0</v>
      </c>
      <c r="DM45" s="78"/>
      <c r="DN45" s="78"/>
      <c r="DO45" s="78"/>
      <c r="DP45" s="78"/>
      <c r="DQ45" s="78"/>
      <c r="DR45" s="78"/>
      <c r="DS45" s="78"/>
      <c r="DT45" s="78">
        <f t="shared" si="259"/>
        <v>0</v>
      </c>
      <c r="DU45" s="78">
        <f t="shared" si="259"/>
        <v>0</v>
      </c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>
        <f t="shared" si="260"/>
        <v>1338.8869999999999</v>
      </c>
      <c r="EG45" s="78">
        <f t="shared" si="260"/>
        <v>0</v>
      </c>
      <c r="EH45" s="78">
        <f t="shared" si="246"/>
        <v>0</v>
      </c>
      <c r="EI45" s="80">
        <v>1338.8869999999999</v>
      </c>
      <c r="EJ45" s="78"/>
      <c r="EK45" s="78">
        <f t="shared" si="261"/>
        <v>0</v>
      </c>
      <c r="EL45" s="78"/>
      <c r="EM45" s="78"/>
      <c r="EN45" s="78"/>
      <c r="EO45" s="78">
        <f t="shared" si="262"/>
        <v>0</v>
      </c>
      <c r="EP45" s="78">
        <f t="shared" si="262"/>
        <v>0</v>
      </c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>
        <f t="shared" si="263"/>
        <v>0</v>
      </c>
      <c r="FH45" s="78">
        <f t="shared" si="263"/>
        <v>0</v>
      </c>
      <c r="FI45" s="78"/>
      <c r="FJ45" s="78"/>
      <c r="FK45" s="78"/>
      <c r="FL45" s="78"/>
      <c r="FM45" s="78"/>
      <c r="FN45" s="78"/>
      <c r="FO45" s="78"/>
      <c r="FP45" s="78">
        <f t="shared" si="264"/>
        <v>0</v>
      </c>
      <c r="FQ45" s="78">
        <f t="shared" si="264"/>
        <v>0</v>
      </c>
      <c r="FR45" s="78"/>
      <c r="FS45" s="78"/>
      <c r="FT45" s="78"/>
      <c r="FU45" s="78"/>
      <c r="FV45" s="78"/>
      <c r="FW45" s="78"/>
      <c r="FX45" s="78"/>
      <c r="FY45" s="78">
        <f t="shared" si="265"/>
        <v>0</v>
      </c>
      <c r="FZ45" s="78">
        <f t="shared" si="265"/>
        <v>0</v>
      </c>
      <c r="GA45" s="75"/>
      <c r="GB45" s="78"/>
      <c r="GC45" s="78"/>
      <c r="GD45" s="78"/>
      <c r="GE45" s="78"/>
      <c r="GF45" s="78"/>
      <c r="GG45" s="78"/>
      <c r="GH45" s="78">
        <f t="shared" si="266"/>
        <v>0</v>
      </c>
      <c r="GI45" s="78">
        <f t="shared" si="266"/>
        <v>0</v>
      </c>
      <c r="GJ45" s="78"/>
      <c r="GK45" s="78"/>
      <c r="GL45" s="78"/>
      <c r="GM45" s="78"/>
      <c r="GN45" s="78"/>
      <c r="GO45" s="78"/>
      <c r="GP45" s="78"/>
      <c r="GQ45" s="78">
        <f t="shared" si="267"/>
        <v>0</v>
      </c>
      <c r="GR45" s="78">
        <f t="shared" si="267"/>
        <v>0</v>
      </c>
      <c r="GS45" s="78"/>
      <c r="GT45" s="78"/>
      <c r="GU45" s="78"/>
      <c r="GV45" s="78"/>
      <c r="GW45" s="78"/>
      <c r="GX45" s="78"/>
      <c r="GY45" s="78"/>
      <c r="GZ45" s="78">
        <f t="shared" si="268"/>
        <v>0</v>
      </c>
      <c r="HA45" s="78">
        <f t="shared" si="268"/>
        <v>0</v>
      </c>
      <c r="HB45" s="78"/>
      <c r="HC45" s="78"/>
      <c r="HD45" s="78"/>
      <c r="HE45" s="78"/>
      <c r="HF45" s="78"/>
      <c r="HG45" s="78"/>
      <c r="HH45" s="78"/>
      <c r="HI45" s="78">
        <f t="shared" si="269"/>
        <v>0</v>
      </c>
      <c r="HJ45" s="78">
        <f t="shared" si="269"/>
        <v>0</v>
      </c>
      <c r="HK45" s="78"/>
      <c r="HL45" s="78"/>
      <c r="HM45" s="78"/>
      <c r="HN45" s="78"/>
      <c r="HO45" s="78"/>
      <c r="HP45" s="78"/>
      <c r="HQ45" s="78"/>
      <c r="HR45" s="78">
        <f t="shared" si="270"/>
        <v>0</v>
      </c>
      <c r="HS45" s="78">
        <f t="shared" si="270"/>
        <v>0</v>
      </c>
      <c r="HT45" s="78"/>
      <c r="HU45" s="78"/>
      <c r="HV45" s="78"/>
      <c r="HW45" s="78"/>
      <c r="HX45" s="78"/>
      <c r="HY45" s="78"/>
      <c r="HZ45" s="78"/>
      <c r="IA45" s="78">
        <f t="shared" si="271"/>
        <v>0</v>
      </c>
      <c r="IB45" s="78">
        <f t="shared" si="271"/>
        <v>0</v>
      </c>
      <c r="IC45" s="78"/>
      <c r="ID45" s="78"/>
      <c r="IE45" s="78"/>
      <c r="IF45" s="78"/>
      <c r="IG45" s="78"/>
      <c r="IH45" s="78"/>
      <c r="II45" s="78"/>
      <c r="IJ45" s="78">
        <f t="shared" si="272"/>
        <v>0</v>
      </c>
      <c r="IK45" s="78">
        <f t="shared" si="272"/>
        <v>0</v>
      </c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>
        <v>584.08875999999998</v>
      </c>
      <c r="IW45" s="78"/>
      <c r="IX45" s="78"/>
      <c r="IY45" s="9"/>
    </row>
    <row r="46" spans="1:259">
      <c r="A46" s="3" t="s">
        <v>52</v>
      </c>
      <c r="B46" s="78">
        <v>11217.170330000001</v>
      </c>
      <c r="C46" s="78">
        <v>0</v>
      </c>
      <c r="D46" s="78">
        <v>0</v>
      </c>
      <c r="E46" s="78"/>
      <c r="F46" s="78"/>
      <c r="G46" s="78"/>
      <c r="H46" s="78">
        <f t="shared" si="247"/>
        <v>0</v>
      </c>
      <c r="I46" s="78">
        <f t="shared" si="247"/>
        <v>0</v>
      </c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9"/>
      <c r="X46" s="78">
        <f t="shared" si="248"/>
        <v>0</v>
      </c>
      <c r="Y46" s="78">
        <f t="shared" si="248"/>
        <v>0</v>
      </c>
      <c r="Z46" s="78"/>
      <c r="AA46" s="78"/>
      <c r="AB46" s="78"/>
      <c r="AC46" s="78"/>
      <c r="AD46" s="78"/>
      <c r="AE46" s="78"/>
      <c r="AF46" s="78"/>
      <c r="AG46" s="78">
        <f t="shared" si="249"/>
        <v>0</v>
      </c>
      <c r="AH46" s="78">
        <f t="shared" si="249"/>
        <v>0</v>
      </c>
      <c r="AI46" s="78"/>
      <c r="AJ46" s="78"/>
      <c r="AK46" s="78"/>
      <c r="AL46" s="78"/>
      <c r="AM46" s="78"/>
      <c r="AN46" s="78"/>
      <c r="AO46" s="78"/>
      <c r="AP46" s="78">
        <f t="shared" si="250"/>
        <v>0</v>
      </c>
      <c r="AQ46" s="78">
        <f t="shared" si="250"/>
        <v>0</v>
      </c>
      <c r="AR46" s="78"/>
      <c r="AS46" s="78"/>
      <c r="AT46" s="78"/>
      <c r="AU46" s="78"/>
      <c r="AV46" s="78"/>
      <c r="AW46" s="78"/>
      <c r="AX46" s="78"/>
      <c r="AY46" s="78">
        <f t="shared" si="251"/>
        <v>0</v>
      </c>
      <c r="AZ46" s="78">
        <f t="shared" si="251"/>
        <v>0</v>
      </c>
      <c r="BA46" s="78"/>
      <c r="BB46" s="78"/>
      <c r="BC46" s="78"/>
      <c r="BD46" s="78"/>
      <c r="BE46" s="78"/>
      <c r="BF46" s="78"/>
      <c r="BG46" s="78"/>
      <c r="BH46" s="78">
        <f t="shared" si="252"/>
        <v>2256.15933</v>
      </c>
      <c r="BI46" s="78">
        <f t="shared" si="252"/>
        <v>0</v>
      </c>
      <c r="BJ46" s="78">
        <f t="shared" si="243"/>
        <v>0</v>
      </c>
      <c r="BK46" s="78">
        <v>2211.0361400000002</v>
      </c>
      <c r="BL46" s="78"/>
      <c r="BM46" s="78">
        <f t="shared" si="244"/>
        <v>0</v>
      </c>
      <c r="BN46" s="78">
        <v>45.123190000000001</v>
      </c>
      <c r="BO46" s="78"/>
      <c r="BP46" s="78">
        <f t="shared" si="245"/>
        <v>0</v>
      </c>
      <c r="BQ46" s="78">
        <f t="shared" si="253"/>
        <v>571</v>
      </c>
      <c r="BR46" s="78">
        <f t="shared" si="253"/>
        <v>0</v>
      </c>
      <c r="BS46" s="78">
        <f>BR46/BQ46*100</f>
        <v>0</v>
      </c>
      <c r="BT46" s="80">
        <v>571</v>
      </c>
      <c r="BU46" s="78"/>
      <c r="BV46" s="78">
        <f>BU46/BT46*100</f>
        <v>0</v>
      </c>
      <c r="BW46" s="78"/>
      <c r="BX46" s="78"/>
      <c r="BY46" s="78"/>
      <c r="BZ46" s="78">
        <f t="shared" si="254"/>
        <v>0</v>
      </c>
      <c r="CA46" s="78">
        <f t="shared" si="254"/>
        <v>0</v>
      </c>
      <c r="CB46" s="78"/>
      <c r="CC46" s="78"/>
      <c r="CD46" s="78"/>
      <c r="CE46" s="78"/>
      <c r="CF46" s="78"/>
      <c r="CG46" s="78"/>
      <c r="CH46" s="78"/>
      <c r="CI46" s="79"/>
      <c r="CJ46" s="78">
        <f t="shared" si="255"/>
        <v>0</v>
      </c>
      <c r="CK46" s="78">
        <f t="shared" si="255"/>
        <v>0</v>
      </c>
      <c r="CL46" s="78"/>
      <c r="CM46" s="78"/>
      <c r="CN46" s="78"/>
      <c r="CO46" s="78"/>
      <c r="CP46" s="78"/>
      <c r="CQ46" s="78"/>
      <c r="CR46" s="78"/>
      <c r="CS46" s="78">
        <f t="shared" si="256"/>
        <v>0</v>
      </c>
      <c r="CT46" s="78">
        <f t="shared" si="256"/>
        <v>0</v>
      </c>
      <c r="CU46" s="78"/>
      <c r="CV46" s="78"/>
      <c r="CW46" s="78"/>
      <c r="CX46" s="78"/>
      <c r="CY46" s="78"/>
      <c r="CZ46" s="78"/>
      <c r="DA46" s="78"/>
      <c r="DB46" s="78">
        <f t="shared" si="257"/>
        <v>0</v>
      </c>
      <c r="DC46" s="78">
        <f t="shared" si="257"/>
        <v>0</v>
      </c>
      <c r="DD46" s="78"/>
      <c r="DE46" s="78"/>
      <c r="DF46" s="78"/>
      <c r="DG46" s="78"/>
      <c r="DH46" s="78"/>
      <c r="DI46" s="78"/>
      <c r="DJ46" s="78"/>
      <c r="DK46" s="78">
        <f t="shared" si="258"/>
        <v>0</v>
      </c>
      <c r="DL46" s="78">
        <f t="shared" si="258"/>
        <v>0</v>
      </c>
      <c r="DM46" s="78"/>
      <c r="DN46" s="78"/>
      <c r="DO46" s="78"/>
      <c r="DP46" s="78"/>
      <c r="DQ46" s="78"/>
      <c r="DR46" s="78"/>
      <c r="DS46" s="78"/>
      <c r="DT46" s="78">
        <f t="shared" si="259"/>
        <v>0</v>
      </c>
      <c r="DU46" s="78">
        <f t="shared" si="259"/>
        <v>0</v>
      </c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>
        <f t="shared" si="260"/>
        <v>8390.0110000000004</v>
      </c>
      <c r="EG46" s="78">
        <f t="shared" si="260"/>
        <v>0</v>
      </c>
      <c r="EH46" s="78">
        <f t="shared" si="246"/>
        <v>0</v>
      </c>
      <c r="EI46" s="80">
        <v>8390.0110000000004</v>
      </c>
      <c r="EJ46" s="78"/>
      <c r="EK46" s="78">
        <f t="shared" si="261"/>
        <v>0</v>
      </c>
      <c r="EL46" s="78"/>
      <c r="EM46" s="78"/>
      <c r="EN46" s="78"/>
      <c r="EO46" s="78">
        <f t="shared" si="262"/>
        <v>0</v>
      </c>
      <c r="EP46" s="78">
        <f t="shared" si="262"/>
        <v>0</v>
      </c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>
        <f t="shared" si="263"/>
        <v>0</v>
      </c>
      <c r="FH46" s="78">
        <f t="shared" si="263"/>
        <v>0</v>
      </c>
      <c r="FI46" s="78"/>
      <c r="FJ46" s="78"/>
      <c r="FK46" s="78"/>
      <c r="FL46" s="78"/>
      <c r="FM46" s="78"/>
      <c r="FN46" s="78"/>
      <c r="FO46" s="78"/>
      <c r="FP46" s="78">
        <f t="shared" si="264"/>
        <v>0</v>
      </c>
      <c r="FQ46" s="78">
        <f t="shared" si="264"/>
        <v>0</v>
      </c>
      <c r="FR46" s="78"/>
      <c r="FS46" s="78"/>
      <c r="FT46" s="78"/>
      <c r="FU46" s="78"/>
      <c r="FV46" s="78"/>
      <c r="FW46" s="78"/>
      <c r="FX46" s="78"/>
      <c r="FY46" s="78">
        <f t="shared" si="265"/>
        <v>0</v>
      </c>
      <c r="FZ46" s="78">
        <f t="shared" si="265"/>
        <v>0</v>
      </c>
      <c r="GA46" s="75"/>
      <c r="GB46" s="78"/>
      <c r="GC46" s="78"/>
      <c r="GD46" s="78"/>
      <c r="GE46" s="78"/>
      <c r="GF46" s="78"/>
      <c r="GG46" s="78"/>
      <c r="GH46" s="78">
        <f t="shared" si="266"/>
        <v>0</v>
      </c>
      <c r="GI46" s="78">
        <f t="shared" si="266"/>
        <v>0</v>
      </c>
      <c r="GJ46" s="78"/>
      <c r="GK46" s="78"/>
      <c r="GL46" s="78"/>
      <c r="GM46" s="78"/>
      <c r="GN46" s="78"/>
      <c r="GO46" s="78"/>
      <c r="GP46" s="78"/>
      <c r="GQ46" s="78">
        <f t="shared" si="267"/>
        <v>0</v>
      </c>
      <c r="GR46" s="78">
        <f t="shared" si="267"/>
        <v>0</v>
      </c>
      <c r="GS46" s="78"/>
      <c r="GT46" s="78"/>
      <c r="GU46" s="78"/>
      <c r="GV46" s="78"/>
      <c r="GW46" s="78"/>
      <c r="GX46" s="78"/>
      <c r="GY46" s="78"/>
      <c r="GZ46" s="78">
        <f t="shared" si="268"/>
        <v>0</v>
      </c>
      <c r="HA46" s="78">
        <f t="shared" si="268"/>
        <v>0</v>
      </c>
      <c r="HB46" s="78"/>
      <c r="HC46" s="78"/>
      <c r="HD46" s="78"/>
      <c r="HE46" s="78"/>
      <c r="HF46" s="78"/>
      <c r="HG46" s="78"/>
      <c r="HH46" s="78"/>
      <c r="HI46" s="78">
        <f t="shared" si="269"/>
        <v>0</v>
      </c>
      <c r="HJ46" s="78">
        <f t="shared" si="269"/>
        <v>0</v>
      </c>
      <c r="HK46" s="78"/>
      <c r="HL46" s="78"/>
      <c r="HM46" s="78"/>
      <c r="HN46" s="78"/>
      <c r="HO46" s="78"/>
      <c r="HP46" s="78"/>
      <c r="HQ46" s="78"/>
      <c r="HR46" s="78">
        <f t="shared" si="270"/>
        <v>0</v>
      </c>
      <c r="HS46" s="78">
        <f t="shared" si="270"/>
        <v>0</v>
      </c>
      <c r="HT46" s="78"/>
      <c r="HU46" s="78"/>
      <c r="HV46" s="78"/>
      <c r="HW46" s="78"/>
      <c r="HX46" s="78"/>
      <c r="HY46" s="78"/>
      <c r="HZ46" s="78"/>
      <c r="IA46" s="78">
        <f t="shared" si="271"/>
        <v>0</v>
      </c>
      <c r="IB46" s="78">
        <f t="shared" si="271"/>
        <v>0</v>
      </c>
      <c r="IC46" s="78"/>
      <c r="ID46" s="78"/>
      <c r="IE46" s="78"/>
      <c r="IF46" s="78"/>
      <c r="IG46" s="78"/>
      <c r="IH46" s="78"/>
      <c r="II46" s="78"/>
      <c r="IJ46" s="78">
        <f t="shared" si="272"/>
        <v>0</v>
      </c>
      <c r="IK46" s="78">
        <f t="shared" si="272"/>
        <v>0</v>
      </c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  <c r="IW46" s="78"/>
      <c r="IX46" s="78"/>
      <c r="IY46" s="9"/>
    </row>
    <row r="47" spans="1:259">
      <c r="A47" s="3" t="s">
        <v>53</v>
      </c>
      <c r="B47" s="78">
        <v>2888.5497500000001</v>
      </c>
      <c r="C47" s="78">
        <v>0</v>
      </c>
      <c r="D47" s="78">
        <v>0</v>
      </c>
      <c r="E47" s="78"/>
      <c r="F47" s="78"/>
      <c r="G47" s="78"/>
      <c r="H47" s="78">
        <f t="shared" si="247"/>
        <v>0</v>
      </c>
      <c r="I47" s="78">
        <f t="shared" si="247"/>
        <v>0</v>
      </c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9"/>
      <c r="X47" s="78">
        <f t="shared" si="248"/>
        <v>0</v>
      </c>
      <c r="Y47" s="78">
        <f t="shared" si="248"/>
        <v>0</v>
      </c>
      <c r="Z47" s="78"/>
      <c r="AA47" s="78"/>
      <c r="AB47" s="78"/>
      <c r="AC47" s="78"/>
      <c r="AD47" s="78"/>
      <c r="AE47" s="78"/>
      <c r="AF47" s="78"/>
      <c r="AG47" s="78">
        <f t="shared" si="249"/>
        <v>0</v>
      </c>
      <c r="AH47" s="78">
        <f t="shared" si="249"/>
        <v>0</v>
      </c>
      <c r="AI47" s="78"/>
      <c r="AJ47" s="78"/>
      <c r="AK47" s="78"/>
      <c r="AL47" s="78"/>
      <c r="AM47" s="78"/>
      <c r="AN47" s="78"/>
      <c r="AO47" s="78"/>
      <c r="AP47" s="78">
        <f t="shared" si="250"/>
        <v>0</v>
      </c>
      <c r="AQ47" s="78">
        <f t="shared" si="250"/>
        <v>0</v>
      </c>
      <c r="AR47" s="78"/>
      <c r="AS47" s="78"/>
      <c r="AT47" s="78"/>
      <c r="AU47" s="78"/>
      <c r="AV47" s="78"/>
      <c r="AW47" s="78"/>
      <c r="AX47" s="78"/>
      <c r="AY47" s="78">
        <f t="shared" si="251"/>
        <v>1182.9739200000001</v>
      </c>
      <c r="AZ47" s="78">
        <f t="shared" si="251"/>
        <v>0</v>
      </c>
      <c r="BA47" s="78"/>
      <c r="BB47" s="78">
        <v>1159.3144400000001</v>
      </c>
      <c r="BC47" s="78"/>
      <c r="BD47" s="78">
        <f t="shared" ref="BD47" si="275">BC47/BB47*100</f>
        <v>0</v>
      </c>
      <c r="BE47" s="78">
        <v>23.659479999999999</v>
      </c>
      <c r="BF47" s="78"/>
      <c r="BG47" s="78">
        <f t="shared" ref="BG47" si="276">BF47/BE47*100</f>
        <v>0</v>
      </c>
      <c r="BH47" s="78">
        <f t="shared" si="252"/>
        <v>564.03983000000005</v>
      </c>
      <c r="BI47" s="78">
        <f t="shared" si="252"/>
        <v>0</v>
      </c>
      <c r="BJ47" s="78">
        <f>BI47/BH47*100</f>
        <v>0</v>
      </c>
      <c r="BK47" s="78">
        <v>552.75903000000005</v>
      </c>
      <c r="BL47" s="78"/>
      <c r="BM47" s="78">
        <f t="shared" si="244"/>
        <v>0</v>
      </c>
      <c r="BN47" s="78">
        <v>11.280799999999999</v>
      </c>
      <c r="BO47" s="78"/>
      <c r="BP47" s="78">
        <f t="shared" si="245"/>
        <v>0</v>
      </c>
      <c r="BQ47" s="78">
        <f t="shared" si="253"/>
        <v>0</v>
      </c>
      <c r="BR47" s="78">
        <f t="shared" si="253"/>
        <v>0</v>
      </c>
      <c r="BS47" s="78"/>
      <c r="BT47" s="80"/>
      <c r="BU47" s="78"/>
      <c r="BV47" s="78"/>
      <c r="BW47" s="78"/>
      <c r="BX47" s="78"/>
      <c r="BY47" s="78"/>
      <c r="BZ47" s="78">
        <f t="shared" si="254"/>
        <v>0</v>
      </c>
      <c r="CA47" s="78">
        <f t="shared" si="254"/>
        <v>0</v>
      </c>
      <c r="CB47" s="78"/>
      <c r="CC47" s="78"/>
      <c r="CD47" s="78"/>
      <c r="CE47" s="78"/>
      <c r="CF47" s="78"/>
      <c r="CG47" s="78"/>
      <c r="CH47" s="78"/>
      <c r="CI47" s="79"/>
      <c r="CJ47" s="78">
        <f t="shared" si="255"/>
        <v>0</v>
      </c>
      <c r="CK47" s="78">
        <f t="shared" si="255"/>
        <v>0</v>
      </c>
      <c r="CL47" s="78"/>
      <c r="CM47" s="78"/>
      <c r="CN47" s="78"/>
      <c r="CO47" s="78"/>
      <c r="CP47" s="78"/>
      <c r="CQ47" s="78"/>
      <c r="CR47" s="78"/>
      <c r="CS47" s="78">
        <f t="shared" si="256"/>
        <v>0</v>
      </c>
      <c r="CT47" s="78">
        <f t="shared" si="256"/>
        <v>0</v>
      </c>
      <c r="CU47" s="78"/>
      <c r="CV47" s="78"/>
      <c r="CW47" s="78"/>
      <c r="CX47" s="78"/>
      <c r="CY47" s="78"/>
      <c r="CZ47" s="78"/>
      <c r="DA47" s="78"/>
      <c r="DB47" s="78">
        <f t="shared" si="257"/>
        <v>0</v>
      </c>
      <c r="DC47" s="78">
        <f t="shared" si="257"/>
        <v>0</v>
      </c>
      <c r="DD47" s="78"/>
      <c r="DE47" s="78"/>
      <c r="DF47" s="78"/>
      <c r="DG47" s="78"/>
      <c r="DH47" s="78"/>
      <c r="DI47" s="78"/>
      <c r="DJ47" s="78"/>
      <c r="DK47" s="78">
        <f t="shared" si="258"/>
        <v>0</v>
      </c>
      <c r="DL47" s="78">
        <f t="shared" si="258"/>
        <v>0</v>
      </c>
      <c r="DM47" s="78"/>
      <c r="DN47" s="78"/>
      <c r="DO47" s="78"/>
      <c r="DP47" s="78"/>
      <c r="DQ47" s="78"/>
      <c r="DR47" s="78"/>
      <c r="DS47" s="78"/>
      <c r="DT47" s="78">
        <f t="shared" si="259"/>
        <v>0</v>
      </c>
      <c r="DU47" s="78">
        <f t="shared" si="259"/>
        <v>0</v>
      </c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>
        <f t="shared" si="260"/>
        <v>1141.5360000000001</v>
      </c>
      <c r="EG47" s="78">
        <f t="shared" si="260"/>
        <v>0</v>
      </c>
      <c r="EH47" s="78">
        <f t="shared" si="246"/>
        <v>0</v>
      </c>
      <c r="EI47" s="80">
        <v>1141.5360000000001</v>
      </c>
      <c r="EJ47" s="78"/>
      <c r="EK47" s="78">
        <f t="shared" si="261"/>
        <v>0</v>
      </c>
      <c r="EL47" s="78"/>
      <c r="EM47" s="78"/>
      <c r="EN47" s="78"/>
      <c r="EO47" s="78">
        <f t="shared" si="262"/>
        <v>0</v>
      </c>
      <c r="EP47" s="78">
        <f t="shared" si="262"/>
        <v>0</v>
      </c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>
        <f t="shared" si="263"/>
        <v>0</v>
      </c>
      <c r="FH47" s="78">
        <f t="shared" si="263"/>
        <v>0</v>
      </c>
      <c r="FI47" s="78"/>
      <c r="FJ47" s="78"/>
      <c r="FK47" s="78"/>
      <c r="FL47" s="78"/>
      <c r="FM47" s="78"/>
      <c r="FN47" s="78"/>
      <c r="FO47" s="78"/>
      <c r="FP47" s="78">
        <f t="shared" si="264"/>
        <v>0</v>
      </c>
      <c r="FQ47" s="78">
        <f t="shared" si="264"/>
        <v>0</v>
      </c>
      <c r="FR47" s="78"/>
      <c r="FS47" s="78"/>
      <c r="FT47" s="78"/>
      <c r="FU47" s="78"/>
      <c r="FV47" s="78"/>
      <c r="FW47" s="78"/>
      <c r="FX47" s="78"/>
      <c r="FY47" s="78">
        <f t="shared" si="265"/>
        <v>0</v>
      </c>
      <c r="FZ47" s="78">
        <f t="shared" si="265"/>
        <v>0</v>
      </c>
      <c r="GA47" s="75"/>
      <c r="GB47" s="78"/>
      <c r="GC47" s="78"/>
      <c r="GD47" s="78"/>
      <c r="GE47" s="78"/>
      <c r="GF47" s="78"/>
      <c r="GG47" s="78"/>
      <c r="GH47" s="78">
        <f t="shared" si="266"/>
        <v>0</v>
      </c>
      <c r="GI47" s="78">
        <f t="shared" si="266"/>
        <v>0</v>
      </c>
      <c r="GJ47" s="78"/>
      <c r="GK47" s="78"/>
      <c r="GL47" s="78"/>
      <c r="GM47" s="78"/>
      <c r="GN47" s="78"/>
      <c r="GO47" s="78"/>
      <c r="GP47" s="78"/>
      <c r="GQ47" s="78">
        <f t="shared" si="267"/>
        <v>0</v>
      </c>
      <c r="GR47" s="78">
        <f t="shared" si="267"/>
        <v>0</v>
      </c>
      <c r="GS47" s="78"/>
      <c r="GT47" s="78"/>
      <c r="GU47" s="78"/>
      <c r="GV47" s="78"/>
      <c r="GW47" s="78"/>
      <c r="GX47" s="78"/>
      <c r="GY47" s="78"/>
      <c r="GZ47" s="78">
        <f t="shared" si="268"/>
        <v>0</v>
      </c>
      <c r="HA47" s="78">
        <f t="shared" si="268"/>
        <v>0</v>
      </c>
      <c r="HB47" s="78"/>
      <c r="HC47" s="78"/>
      <c r="HD47" s="78"/>
      <c r="HE47" s="78"/>
      <c r="HF47" s="78"/>
      <c r="HG47" s="78"/>
      <c r="HH47" s="78"/>
      <c r="HI47" s="78">
        <f t="shared" si="269"/>
        <v>0</v>
      </c>
      <c r="HJ47" s="78">
        <f t="shared" si="269"/>
        <v>0</v>
      </c>
      <c r="HK47" s="78"/>
      <c r="HL47" s="78"/>
      <c r="HM47" s="78"/>
      <c r="HN47" s="78"/>
      <c r="HO47" s="78"/>
      <c r="HP47" s="78"/>
      <c r="HQ47" s="78"/>
      <c r="HR47" s="78">
        <f t="shared" si="270"/>
        <v>0</v>
      </c>
      <c r="HS47" s="78">
        <f t="shared" si="270"/>
        <v>0</v>
      </c>
      <c r="HT47" s="78"/>
      <c r="HU47" s="78"/>
      <c r="HV47" s="78"/>
      <c r="HW47" s="78"/>
      <c r="HX47" s="78"/>
      <c r="HY47" s="78"/>
      <c r="HZ47" s="78"/>
      <c r="IA47" s="78">
        <f t="shared" si="271"/>
        <v>0</v>
      </c>
      <c r="IB47" s="78">
        <f t="shared" si="271"/>
        <v>0</v>
      </c>
      <c r="IC47" s="78"/>
      <c r="ID47" s="78"/>
      <c r="IE47" s="78"/>
      <c r="IF47" s="78"/>
      <c r="IG47" s="78"/>
      <c r="IH47" s="78"/>
      <c r="II47" s="78"/>
      <c r="IJ47" s="78">
        <f t="shared" si="272"/>
        <v>0</v>
      </c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  <c r="IV47" s="78"/>
      <c r="IW47" s="78"/>
      <c r="IX47" s="78"/>
      <c r="IY47" s="9"/>
    </row>
    <row r="48" spans="1:259" s="8" customFormat="1" ht="18" customHeight="1">
      <c r="A48" s="7" t="s">
        <v>147</v>
      </c>
      <c r="B48" s="75">
        <v>163633.71756000002</v>
      </c>
      <c r="C48" s="75">
        <v>38607.169209999993</v>
      </c>
      <c r="D48" s="75">
        <v>23.593651593134403</v>
      </c>
      <c r="E48" s="75">
        <f>E49+E50</f>
        <v>6250.2</v>
      </c>
      <c r="F48" s="75">
        <f>F49+F50</f>
        <v>1662.9</v>
      </c>
      <c r="G48" s="75">
        <f>F48/E48*100</f>
        <v>26.605548622444086</v>
      </c>
      <c r="H48" s="75">
        <f>H49+H50</f>
        <v>678.76003000000003</v>
      </c>
      <c r="I48" s="75">
        <f>I49+I50</f>
        <v>678.76003000000003</v>
      </c>
      <c r="J48" s="75">
        <f>I48/H48*100</f>
        <v>100</v>
      </c>
      <c r="K48" s="75">
        <f>K49+K50</f>
        <v>671.97243000000003</v>
      </c>
      <c r="L48" s="75">
        <f>L49+L50</f>
        <v>671.97243000000003</v>
      </c>
      <c r="M48" s="75">
        <f>L48/K48*100</f>
        <v>100</v>
      </c>
      <c r="N48" s="75">
        <f>N49+N50</f>
        <v>6.7876000000000003</v>
      </c>
      <c r="O48" s="75">
        <f>O49+O50</f>
        <v>6.7876000000000003</v>
      </c>
      <c r="P48" s="75">
        <f>O48/N48*100</f>
        <v>100</v>
      </c>
      <c r="Q48" s="75">
        <f>Q49+Q50</f>
        <v>444.8</v>
      </c>
      <c r="R48" s="75">
        <f>R49+R50</f>
        <v>0</v>
      </c>
      <c r="S48" s="75">
        <f>R48/Q48*100</f>
        <v>0</v>
      </c>
      <c r="T48" s="75">
        <f>T49+T50</f>
        <v>0</v>
      </c>
      <c r="U48" s="75">
        <f>U49+U50</f>
        <v>0</v>
      </c>
      <c r="V48" s="75"/>
      <c r="W48" s="76">
        <f>W49+W50</f>
        <v>14264.46</v>
      </c>
      <c r="X48" s="75">
        <f>X49+X50</f>
        <v>14264.46</v>
      </c>
      <c r="Y48" s="75">
        <f>Y49+Y50</f>
        <v>0</v>
      </c>
      <c r="Z48" s="75">
        <f>Y48/X48*100</f>
        <v>0</v>
      </c>
      <c r="AA48" s="75">
        <f>AA49+AA50</f>
        <v>8997.3277600000001</v>
      </c>
      <c r="AB48" s="75">
        <f>AB49+AB50</f>
        <v>0</v>
      </c>
      <c r="AC48" s="75">
        <f>AB48/AA48*100</f>
        <v>0</v>
      </c>
      <c r="AD48" s="75">
        <f>AD49+AD50</f>
        <v>5267.1322399999999</v>
      </c>
      <c r="AE48" s="75">
        <f>AE49+AE50</f>
        <v>0</v>
      </c>
      <c r="AF48" s="75">
        <f>AE48/AD48*100</f>
        <v>0</v>
      </c>
      <c r="AG48" s="75">
        <f>AG49+AG50</f>
        <v>0</v>
      </c>
      <c r="AH48" s="75">
        <f>AH49+AH50</f>
        <v>0</v>
      </c>
      <c r="AI48" s="75"/>
      <c r="AJ48" s="75">
        <f>AJ49+AJ50</f>
        <v>0</v>
      </c>
      <c r="AK48" s="75">
        <f>AK49+AK50</f>
        <v>0</v>
      </c>
      <c r="AL48" s="75"/>
      <c r="AM48" s="75">
        <f>AM49+AM50</f>
        <v>0</v>
      </c>
      <c r="AN48" s="75">
        <f>AN49+AN50</f>
        <v>0</v>
      </c>
      <c r="AO48" s="75"/>
      <c r="AP48" s="75">
        <f>AP49+AP50</f>
        <v>0</v>
      </c>
      <c r="AQ48" s="75">
        <f>AQ49+AQ50</f>
        <v>0</v>
      </c>
      <c r="AR48" s="75"/>
      <c r="AS48" s="75">
        <f>AS49+AS50</f>
        <v>0</v>
      </c>
      <c r="AT48" s="75">
        <f>AT49+AT50</f>
        <v>0</v>
      </c>
      <c r="AU48" s="75"/>
      <c r="AV48" s="75">
        <f>AV49+AV50</f>
        <v>0</v>
      </c>
      <c r="AW48" s="75">
        <f>AW49+AW50</f>
        <v>0</v>
      </c>
      <c r="AX48" s="75"/>
      <c r="AY48" s="75">
        <f>AY49+AY50</f>
        <v>0</v>
      </c>
      <c r="AZ48" s="75">
        <f>AZ49+AZ50</f>
        <v>0</v>
      </c>
      <c r="BA48" s="75"/>
      <c r="BB48" s="75">
        <f>BB49+BB50</f>
        <v>0</v>
      </c>
      <c r="BC48" s="75">
        <f>BC49+BC50</f>
        <v>0</v>
      </c>
      <c r="BD48" s="75"/>
      <c r="BE48" s="75">
        <f>BE49+BE50</f>
        <v>0</v>
      </c>
      <c r="BF48" s="75">
        <f>BF49+BF50</f>
        <v>0</v>
      </c>
      <c r="BG48" s="75"/>
      <c r="BH48" s="75">
        <f>BH49+BH50</f>
        <v>1739.12284</v>
      </c>
      <c r="BI48" s="75">
        <f>BI49+BI50</f>
        <v>0</v>
      </c>
      <c r="BJ48" s="75">
        <f>BI48/BH48*100</f>
        <v>0</v>
      </c>
      <c r="BK48" s="75">
        <f>BK49+BK50</f>
        <v>1704.3403800000001</v>
      </c>
      <c r="BL48" s="75">
        <f>BL49+BL50</f>
        <v>0</v>
      </c>
      <c r="BM48" s="75">
        <f>BL48/BK48*100</f>
        <v>0</v>
      </c>
      <c r="BN48" s="75">
        <f>BN49+BN50</f>
        <v>34.78246</v>
      </c>
      <c r="BO48" s="75">
        <f>BO49+BO50</f>
        <v>0</v>
      </c>
      <c r="BP48" s="75">
        <f>BO48/BN48*100</f>
        <v>0</v>
      </c>
      <c r="BQ48" s="75">
        <f>BQ49+BQ50</f>
        <v>1103.5840000000001</v>
      </c>
      <c r="BR48" s="75">
        <f>BR49+BR50</f>
        <v>0</v>
      </c>
      <c r="BS48" s="75">
        <f>BR48/BQ48*100</f>
        <v>0</v>
      </c>
      <c r="BT48" s="77">
        <f>BT49+BT50</f>
        <v>825.40300000000002</v>
      </c>
      <c r="BU48" s="75">
        <f>BU49+BU50</f>
        <v>0</v>
      </c>
      <c r="BV48" s="75">
        <f>BU48/BT48*100</f>
        <v>0</v>
      </c>
      <c r="BW48" s="75">
        <f>BW49+BW50</f>
        <v>278.18099999999998</v>
      </c>
      <c r="BX48" s="75">
        <f>BX49+BX50</f>
        <v>0</v>
      </c>
      <c r="BY48" s="75"/>
      <c r="BZ48" s="75">
        <f>BZ49+BZ50</f>
        <v>0</v>
      </c>
      <c r="CA48" s="75">
        <f>CA49+CA50</f>
        <v>0</v>
      </c>
      <c r="CB48" s="75"/>
      <c r="CC48" s="75">
        <f>CC49+CC50</f>
        <v>0</v>
      </c>
      <c r="CD48" s="75">
        <f>CD49+CD50</f>
        <v>0</v>
      </c>
      <c r="CE48" s="75"/>
      <c r="CF48" s="75">
        <f>CF49+CF50</f>
        <v>0</v>
      </c>
      <c r="CG48" s="75">
        <f>CG49+CG50</f>
        <v>0</v>
      </c>
      <c r="CH48" s="75"/>
      <c r="CI48" s="76">
        <f>CI49+CI50</f>
        <v>0</v>
      </c>
      <c r="CJ48" s="75">
        <f>CJ49+CJ50</f>
        <v>0</v>
      </c>
      <c r="CK48" s="75">
        <f>CK49+CK50</f>
        <v>0</v>
      </c>
      <c r="CL48" s="75"/>
      <c r="CM48" s="75">
        <f>CM49+CM50</f>
        <v>0</v>
      </c>
      <c r="CN48" s="75">
        <f>CN49+CN50</f>
        <v>0</v>
      </c>
      <c r="CO48" s="75"/>
      <c r="CP48" s="75">
        <f>CP49+CP50</f>
        <v>0</v>
      </c>
      <c r="CQ48" s="75">
        <f>CQ49+CQ50</f>
        <v>0</v>
      </c>
      <c r="CR48" s="75"/>
      <c r="CS48" s="75">
        <f>CS49+CS50</f>
        <v>23588.35484</v>
      </c>
      <c r="CT48" s="75">
        <f>CT49+CT50</f>
        <v>5401.35833</v>
      </c>
      <c r="CU48" s="75"/>
      <c r="CV48" s="75">
        <f>SUM(CV49:CV55)</f>
        <v>23116.5</v>
      </c>
      <c r="CW48" s="75">
        <f>SUM(CW49:CW55)</f>
        <v>5293.3125099999997</v>
      </c>
      <c r="CX48" s="75">
        <f>CW48/CV48*100</f>
        <v>22.898416758592347</v>
      </c>
      <c r="CY48" s="75">
        <f>SUM(CY49:CY55)</f>
        <v>471.85484000000002</v>
      </c>
      <c r="CZ48" s="75">
        <f>SUM(CZ49:CZ55)</f>
        <v>108.04582000000001</v>
      </c>
      <c r="DA48" s="75">
        <f>CZ48/CY48*100</f>
        <v>22.898105697082602</v>
      </c>
      <c r="DB48" s="75">
        <f>DB49+DB50</f>
        <v>0</v>
      </c>
      <c r="DC48" s="75">
        <f>DC49+DC50</f>
        <v>0</v>
      </c>
      <c r="DD48" s="75"/>
      <c r="DE48" s="75">
        <f>DE49+DE50</f>
        <v>0</v>
      </c>
      <c r="DF48" s="75">
        <f>DF49+DF50</f>
        <v>0</v>
      </c>
      <c r="DG48" s="75"/>
      <c r="DH48" s="75">
        <f>DH49+DH50</f>
        <v>0</v>
      </c>
      <c r="DI48" s="75">
        <f>DI49+DI50</f>
        <v>0</v>
      </c>
      <c r="DJ48" s="75"/>
      <c r="DK48" s="75">
        <f>DK49+DK50</f>
        <v>106252.04081999999</v>
      </c>
      <c r="DL48" s="75">
        <f>DL49+DL50</f>
        <v>28945.936700000002</v>
      </c>
      <c r="DM48" s="75"/>
      <c r="DN48" s="75">
        <f>DN49+DN50</f>
        <v>104127</v>
      </c>
      <c r="DO48" s="75">
        <f>DO49+DO50</f>
        <v>28367.017970000001</v>
      </c>
      <c r="DP48" s="75">
        <f>DO48/DN48*100</f>
        <v>27.242711275653768</v>
      </c>
      <c r="DQ48" s="75">
        <f>DQ49+DQ50</f>
        <v>2125.0408200000002</v>
      </c>
      <c r="DR48" s="75">
        <f>DR49+DR50</f>
        <v>578.91872999999998</v>
      </c>
      <c r="DS48" s="75">
        <f>DR48/DQ48*100</f>
        <v>27.24271103648729</v>
      </c>
      <c r="DT48" s="75">
        <f>DT49+DT50</f>
        <v>0</v>
      </c>
      <c r="DU48" s="75">
        <f>DU49+DU50</f>
        <v>0</v>
      </c>
      <c r="DV48" s="75"/>
      <c r="DW48" s="75">
        <f>DW49+DW50</f>
        <v>0</v>
      </c>
      <c r="DX48" s="75">
        <f>DX49+DX50</f>
        <v>0</v>
      </c>
      <c r="DY48" s="75"/>
      <c r="DZ48" s="75">
        <f>DZ49+DZ50</f>
        <v>0</v>
      </c>
      <c r="EA48" s="75">
        <f>EA49+EA50</f>
        <v>0</v>
      </c>
      <c r="EB48" s="75"/>
      <c r="EC48" s="75">
        <f>EC49+EC50</f>
        <v>0</v>
      </c>
      <c r="ED48" s="75">
        <f>ED49+ED50</f>
        <v>0</v>
      </c>
      <c r="EE48" s="75"/>
      <c r="EF48" s="75">
        <f>EF49+EF50</f>
        <v>2466.444</v>
      </c>
      <c r="EG48" s="75">
        <f>EG49+EG50</f>
        <v>0</v>
      </c>
      <c r="EH48" s="75">
        <f t="shared" ref="EH48" si="277">EG48/EF48*100</f>
        <v>0</v>
      </c>
      <c r="EI48" s="77">
        <f>EI49+EI50</f>
        <v>2466.444</v>
      </c>
      <c r="EJ48" s="75">
        <f>EJ49+EJ50</f>
        <v>0</v>
      </c>
      <c r="EK48" s="75">
        <f>EJ48/EI48*100</f>
        <v>0</v>
      </c>
      <c r="EL48" s="75">
        <f>EL49+EL50</f>
        <v>0</v>
      </c>
      <c r="EM48" s="75">
        <f>EM49+EM50</f>
        <v>0</v>
      </c>
      <c r="EN48" s="75"/>
      <c r="EO48" s="75">
        <f>EO49+EO50</f>
        <v>0</v>
      </c>
      <c r="EP48" s="75">
        <f>EP49+EP50</f>
        <v>0</v>
      </c>
      <c r="EQ48" s="75"/>
      <c r="ER48" s="75">
        <f>ER49+ER50</f>
        <v>0</v>
      </c>
      <c r="ES48" s="75">
        <f>ES49+ES50</f>
        <v>0</v>
      </c>
      <c r="ET48" s="75"/>
      <c r="EU48" s="75">
        <f>EU49+EU50</f>
        <v>0</v>
      </c>
      <c r="EV48" s="75">
        <f>EV49+EV50</f>
        <v>0</v>
      </c>
      <c r="EW48" s="75"/>
      <c r="EX48" s="75">
        <f>EX49</f>
        <v>56.199249999999999</v>
      </c>
      <c r="EY48" s="75">
        <f>EY49</f>
        <v>56.199249999999999</v>
      </c>
      <c r="EZ48" s="75">
        <f>SUM(EY48/EX48*100)</f>
        <v>100</v>
      </c>
      <c r="FA48" s="75">
        <f>FA49</f>
        <v>55.637259999999998</v>
      </c>
      <c r="FB48" s="75">
        <f>FB49</f>
        <v>55.637259999999998</v>
      </c>
      <c r="FC48" s="75">
        <f>SUM(FB48/FA48*100)</f>
        <v>100</v>
      </c>
      <c r="FD48" s="75">
        <f>FD49</f>
        <v>0.56198999999999999</v>
      </c>
      <c r="FE48" s="75">
        <f>FE49</f>
        <v>0.56198999999999999</v>
      </c>
      <c r="FF48" s="75">
        <f>SUM(FE48/FD48*100)</f>
        <v>100</v>
      </c>
      <c r="FG48" s="75">
        <f>FG49+FG50</f>
        <v>0</v>
      </c>
      <c r="FH48" s="75">
        <f>FH49+FH50</f>
        <v>0</v>
      </c>
      <c r="FI48" s="75"/>
      <c r="FJ48" s="75">
        <f>FJ49</f>
        <v>0</v>
      </c>
      <c r="FK48" s="75">
        <f>FK49</f>
        <v>0</v>
      </c>
      <c r="FL48" s="75"/>
      <c r="FM48" s="75">
        <f>FM49</f>
        <v>0</v>
      </c>
      <c r="FN48" s="75">
        <f>FN49</f>
        <v>0</v>
      </c>
      <c r="FO48" s="75"/>
      <c r="FP48" s="75">
        <f>FP49+FP50</f>
        <v>0</v>
      </c>
      <c r="FQ48" s="75">
        <f>FQ49+FQ50</f>
        <v>0</v>
      </c>
      <c r="FR48" s="75"/>
      <c r="FS48" s="75">
        <f>FS49</f>
        <v>0</v>
      </c>
      <c r="FT48" s="75">
        <f>FT49</f>
        <v>0</v>
      </c>
      <c r="FU48" s="75"/>
      <c r="FV48" s="75">
        <f>FV49</f>
        <v>0</v>
      </c>
      <c r="FW48" s="75">
        <f>FW49</f>
        <v>0</v>
      </c>
      <c r="FX48" s="75"/>
      <c r="FY48" s="75">
        <f>FY49+FY50</f>
        <v>5624.1485000000002</v>
      </c>
      <c r="FZ48" s="75">
        <f>FZ49+FZ50</f>
        <v>1505.4842800000001</v>
      </c>
      <c r="GA48" s="75">
        <f t="shared" si="20"/>
        <v>26.768217090996089</v>
      </c>
      <c r="GB48" s="75">
        <f>GB49</f>
        <v>5567.9070099999999</v>
      </c>
      <c r="GC48" s="75">
        <f>GC49</f>
        <v>1490.4294400000001</v>
      </c>
      <c r="GD48" s="75">
        <f>SUM(GC48/GB48*100)</f>
        <v>26.768217165322238</v>
      </c>
      <c r="GE48" s="75">
        <f>GE49</f>
        <v>56.241489999999999</v>
      </c>
      <c r="GF48" s="75">
        <f>GF49</f>
        <v>15.05484</v>
      </c>
      <c r="GG48" s="75">
        <f>SUM(GF48/GE48*100)</f>
        <v>26.768209732708009</v>
      </c>
      <c r="GH48" s="75">
        <f>GH49+GH50</f>
        <v>0</v>
      </c>
      <c r="GI48" s="75">
        <f>GI49+GI50</f>
        <v>0</v>
      </c>
      <c r="GJ48" s="75"/>
      <c r="GK48" s="75">
        <f>GK49</f>
        <v>0</v>
      </c>
      <c r="GL48" s="75">
        <f>GL49</f>
        <v>0</v>
      </c>
      <c r="GM48" s="75"/>
      <c r="GN48" s="75">
        <f>GN49</f>
        <v>0</v>
      </c>
      <c r="GO48" s="75">
        <f>GO49</f>
        <v>0</v>
      </c>
      <c r="GP48" s="75"/>
      <c r="GQ48" s="75">
        <f>GQ49+GQ50</f>
        <v>0</v>
      </c>
      <c r="GR48" s="75">
        <f>GR49+GR50</f>
        <v>0</v>
      </c>
      <c r="GS48" s="75"/>
      <c r="GT48" s="75">
        <f>GT49</f>
        <v>0</v>
      </c>
      <c r="GU48" s="75">
        <f>GU49</f>
        <v>0</v>
      </c>
      <c r="GV48" s="75"/>
      <c r="GW48" s="75">
        <f>GW49</f>
        <v>0</v>
      </c>
      <c r="GX48" s="75">
        <f>GX49</f>
        <v>0</v>
      </c>
      <c r="GY48" s="75"/>
      <c r="GZ48" s="75">
        <f>GZ49+GZ50</f>
        <v>0</v>
      </c>
      <c r="HA48" s="75">
        <f>HA49+HA50</f>
        <v>0</v>
      </c>
      <c r="HB48" s="75"/>
      <c r="HC48" s="75">
        <f>HC49</f>
        <v>0</v>
      </c>
      <c r="HD48" s="75">
        <f>HD49</f>
        <v>0</v>
      </c>
      <c r="HE48" s="75"/>
      <c r="HF48" s="75">
        <f>HF49</f>
        <v>0</v>
      </c>
      <c r="HG48" s="75">
        <f>HG49</f>
        <v>0</v>
      </c>
      <c r="HH48" s="75"/>
      <c r="HI48" s="75">
        <f>HI49+HI50</f>
        <v>0</v>
      </c>
      <c r="HJ48" s="75">
        <f>HJ49+HJ50</f>
        <v>0</v>
      </c>
      <c r="HK48" s="75"/>
      <c r="HL48" s="75">
        <f>HL49</f>
        <v>0</v>
      </c>
      <c r="HM48" s="75">
        <f>HM49</f>
        <v>0</v>
      </c>
      <c r="HN48" s="75"/>
      <c r="HO48" s="75">
        <f>HO49</f>
        <v>0</v>
      </c>
      <c r="HP48" s="75">
        <f>HP49</f>
        <v>0</v>
      </c>
      <c r="HQ48" s="75"/>
      <c r="HR48" s="75">
        <f>HR49+HR50</f>
        <v>419.38776000000001</v>
      </c>
      <c r="HS48" s="75">
        <f>HS49+HS50</f>
        <v>356.53062</v>
      </c>
      <c r="HT48" s="75">
        <f t="shared" ref="HT48:HT49" si="278">HS48/HR48*100</f>
        <v>85.012166306427247</v>
      </c>
      <c r="HU48" s="75">
        <f>HU49</f>
        <v>411</v>
      </c>
      <c r="HV48" s="75">
        <f>HV49</f>
        <v>349.4</v>
      </c>
      <c r="HW48" s="75">
        <f>SUM(HV48/HU48*100)</f>
        <v>85.012165450121643</v>
      </c>
      <c r="HX48" s="75">
        <f>HX49</f>
        <v>8.3877600000000001</v>
      </c>
      <c r="HY48" s="75">
        <f>HY49</f>
        <v>7.1306200000000004</v>
      </c>
      <c r="HZ48" s="75">
        <f>SUM(HY48/HX48*100)</f>
        <v>85.012208265377183</v>
      </c>
      <c r="IA48" s="75">
        <f>IA49+IA50</f>
        <v>0</v>
      </c>
      <c r="IB48" s="75">
        <f>IB49+IB50</f>
        <v>0</v>
      </c>
      <c r="IC48" s="75"/>
      <c r="ID48" s="75">
        <f>ID49</f>
        <v>0</v>
      </c>
      <c r="IE48" s="75">
        <f>IE49</f>
        <v>0</v>
      </c>
      <c r="IF48" s="75"/>
      <c r="IG48" s="75">
        <f>IG49</f>
        <v>0</v>
      </c>
      <c r="IH48" s="75">
        <f>IH49</f>
        <v>0</v>
      </c>
      <c r="II48" s="75"/>
      <c r="IJ48" s="75">
        <f>IJ49+IJ50</f>
        <v>0</v>
      </c>
      <c r="IK48" s="75">
        <f>IK49+IK50</f>
        <v>0</v>
      </c>
      <c r="IL48" s="75"/>
      <c r="IM48" s="75">
        <f>IM49+IM50</f>
        <v>0</v>
      </c>
      <c r="IN48" s="75">
        <f>IN49+IN50</f>
        <v>0</v>
      </c>
      <c r="IO48" s="75"/>
      <c r="IP48" s="75">
        <f>IP49+IP50</f>
        <v>0</v>
      </c>
      <c r="IQ48" s="75">
        <f>IQ49+IQ50</f>
        <v>0</v>
      </c>
      <c r="IR48" s="75"/>
      <c r="IS48" s="75">
        <f>IS49+IS50</f>
        <v>0</v>
      </c>
      <c r="IT48" s="75">
        <f>IT49+IT50</f>
        <v>0</v>
      </c>
      <c r="IU48" s="75"/>
      <c r="IV48" s="75">
        <f>IV49+IV50</f>
        <v>746.21551999999997</v>
      </c>
      <c r="IW48" s="75">
        <f>IW49+IW50</f>
        <v>0</v>
      </c>
      <c r="IX48" s="75"/>
    </row>
    <row r="49" spans="1:259">
      <c r="A49" s="3" t="s">
        <v>132</v>
      </c>
      <c r="B49" s="78">
        <v>157578.35120000003</v>
      </c>
      <c r="C49" s="78">
        <v>38607.169209999993</v>
      </c>
      <c r="D49" s="78">
        <v>24.500300273480704</v>
      </c>
      <c r="E49" s="78">
        <v>6250.2</v>
      </c>
      <c r="F49" s="78">
        <v>1662.9</v>
      </c>
      <c r="G49" s="78">
        <f>F49/E49*100</f>
        <v>26.605548622444086</v>
      </c>
      <c r="H49" s="78">
        <f t="shared" ref="H49:I49" si="279">K49+N49</f>
        <v>678.76003000000003</v>
      </c>
      <c r="I49" s="78">
        <f t="shared" si="279"/>
        <v>678.76003000000003</v>
      </c>
      <c r="J49" s="78">
        <v>100</v>
      </c>
      <c r="K49" s="78">
        <v>671.97243000000003</v>
      </c>
      <c r="L49" s="78">
        <v>671.97243000000003</v>
      </c>
      <c r="M49" s="78">
        <f>L49/K49*100</f>
        <v>100</v>
      </c>
      <c r="N49" s="78">
        <v>6.7876000000000003</v>
      </c>
      <c r="O49" s="78">
        <v>6.7876000000000003</v>
      </c>
      <c r="P49" s="78">
        <f>O49/N49*100</f>
        <v>100</v>
      </c>
      <c r="Q49" s="78">
        <v>444.8</v>
      </c>
      <c r="R49" s="78"/>
      <c r="S49" s="78">
        <f>R49/Q49*100</f>
        <v>0</v>
      </c>
      <c r="T49" s="78"/>
      <c r="U49" s="78"/>
      <c r="V49" s="78"/>
      <c r="W49" s="79">
        <v>14264.46</v>
      </c>
      <c r="X49" s="78">
        <f>AA49+AD49</f>
        <v>14264.46</v>
      </c>
      <c r="Y49" s="78">
        <f t="shared" ref="Y49" si="280">AB49+AE49</f>
        <v>0</v>
      </c>
      <c r="Z49" s="78">
        <f>Y49/X49*100</f>
        <v>0</v>
      </c>
      <c r="AA49" s="78">
        <v>8997.3277600000001</v>
      </c>
      <c r="AB49" s="78"/>
      <c r="AC49" s="78">
        <f>AB49/AA49*100</f>
        <v>0</v>
      </c>
      <c r="AD49" s="78">
        <v>5267.1322399999999</v>
      </c>
      <c r="AE49" s="78"/>
      <c r="AF49" s="78">
        <f>AE49/AD49*100</f>
        <v>0</v>
      </c>
      <c r="AG49" s="78">
        <v>0</v>
      </c>
      <c r="AH49" s="78">
        <v>0</v>
      </c>
      <c r="AI49" s="78"/>
      <c r="AJ49" s="78"/>
      <c r="AK49" s="78"/>
      <c r="AL49" s="78"/>
      <c r="AM49" s="78"/>
      <c r="AN49" s="78"/>
      <c r="AO49" s="78"/>
      <c r="AP49" s="78">
        <v>0</v>
      </c>
      <c r="AQ49" s="78">
        <v>0</v>
      </c>
      <c r="AR49" s="78"/>
      <c r="AS49" s="78"/>
      <c r="AT49" s="78"/>
      <c r="AU49" s="78"/>
      <c r="AV49" s="78"/>
      <c r="AW49" s="78"/>
      <c r="AX49" s="78"/>
      <c r="AY49" s="78">
        <v>0</v>
      </c>
      <c r="AZ49" s="78">
        <v>0</v>
      </c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>
        <f t="shared" ref="BQ49:BR49" si="281">BT49+BW49</f>
        <v>0</v>
      </c>
      <c r="BR49" s="78">
        <f t="shared" si="281"/>
        <v>0</v>
      </c>
      <c r="BS49" s="78"/>
      <c r="BT49" s="80"/>
      <c r="BU49" s="78"/>
      <c r="BV49" s="78"/>
      <c r="BW49" s="78"/>
      <c r="BX49" s="78"/>
      <c r="BY49" s="78"/>
      <c r="BZ49" s="78">
        <f>CC49+CF49</f>
        <v>0</v>
      </c>
      <c r="CA49" s="78">
        <f>CD49+CG49</f>
        <v>0</v>
      </c>
      <c r="CB49" s="78"/>
      <c r="CC49" s="78"/>
      <c r="CD49" s="78"/>
      <c r="CE49" s="78"/>
      <c r="CF49" s="78"/>
      <c r="CG49" s="78"/>
      <c r="CH49" s="78"/>
      <c r="CI49" s="79"/>
      <c r="CJ49" s="78">
        <v>0</v>
      </c>
      <c r="CK49" s="78">
        <v>0</v>
      </c>
      <c r="CL49" s="78"/>
      <c r="CM49" s="78"/>
      <c r="CN49" s="78"/>
      <c r="CO49" s="78"/>
      <c r="CP49" s="78"/>
      <c r="CQ49" s="78"/>
      <c r="CR49" s="78"/>
      <c r="CS49" s="78">
        <f>SUM(CV49+CY49)</f>
        <v>23588.35484</v>
      </c>
      <c r="CT49" s="78">
        <f>SUM(CW49+CZ49)</f>
        <v>5401.35833</v>
      </c>
      <c r="CU49" s="78">
        <f t="shared" ref="CU49" si="282">CT49/CS49*100</f>
        <v>22.898410536205077</v>
      </c>
      <c r="CV49" s="78">
        <v>23116.5</v>
      </c>
      <c r="CW49" s="78">
        <v>5293.3125099999997</v>
      </c>
      <c r="CX49" s="78">
        <f t="shared" ref="CX49" si="283">CW49/CV49*100</f>
        <v>22.898416758592347</v>
      </c>
      <c r="CY49" s="78">
        <v>471.85484000000002</v>
      </c>
      <c r="CZ49" s="78">
        <v>108.04582000000001</v>
      </c>
      <c r="DA49" s="78">
        <f t="shared" ref="DA49" si="284">CZ49/CY49*100</f>
        <v>22.898105697082602</v>
      </c>
      <c r="DB49" s="78">
        <v>0</v>
      </c>
      <c r="DC49" s="78">
        <v>0</v>
      </c>
      <c r="DD49" s="78"/>
      <c r="DE49" s="78"/>
      <c r="DF49" s="78"/>
      <c r="DG49" s="78"/>
      <c r="DH49" s="78"/>
      <c r="DI49" s="78"/>
      <c r="DJ49" s="78"/>
      <c r="DK49" s="78">
        <f>DN49+DQ49</f>
        <v>106252.04081999999</v>
      </c>
      <c r="DL49" s="78">
        <f>DO49+DR49</f>
        <v>28945.936700000002</v>
      </c>
      <c r="DM49" s="78"/>
      <c r="DN49" s="78">
        <v>104127</v>
      </c>
      <c r="DO49" s="78">
        <v>28367.017970000001</v>
      </c>
      <c r="DP49" s="78">
        <f>DO49/DN49*100</f>
        <v>27.242711275653768</v>
      </c>
      <c r="DQ49" s="78">
        <v>2125.0408200000002</v>
      </c>
      <c r="DR49" s="78">
        <v>578.91872999999998</v>
      </c>
      <c r="DS49" s="78">
        <f>DR49/DQ49*100</f>
        <v>27.24271103648729</v>
      </c>
      <c r="DT49" s="78">
        <v>0</v>
      </c>
      <c r="DU49" s="78">
        <v>0</v>
      </c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80"/>
      <c r="EJ49" s="78"/>
      <c r="EK49" s="78"/>
      <c r="EL49" s="78"/>
      <c r="EM49" s="78"/>
      <c r="EN49" s="78"/>
      <c r="EO49" s="78">
        <v>0</v>
      </c>
      <c r="EP49" s="78">
        <v>0</v>
      </c>
      <c r="EQ49" s="78"/>
      <c r="ER49" s="78"/>
      <c r="ES49" s="78"/>
      <c r="ET49" s="78"/>
      <c r="EU49" s="78"/>
      <c r="EV49" s="78"/>
      <c r="EW49" s="78"/>
      <c r="EX49" s="78">
        <f>SUM(FA49+FD49)</f>
        <v>56.199249999999999</v>
      </c>
      <c r="EY49" s="78">
        <f>SUM(FB49+FE49)</f>
        <v>56.199249999999999</v>
      </c>
      <c r="EZ49" s="78">
        <v>100</v>
      </c>
      <c r="FA49" s="78">
        <v>55.637259999999998</v>
      </c>
      <c r="FB49" s="78">
        <v>55.637259999999998</v>
      </c>
      <c r="FC49" s="78">
        <v>100</v>
      </c>
      <c r="FD49" s="78">
        <v>0.56198999999999999</v>
      </c>
      <c r="FE49" s="78">
        <v>0.56198999999999999</v>
      </c>
      <c r="FF49" s="78">
        <v>100</v>
      </c>
      <c r="FG49" s="78">
        <v>0</v>
      </c>
      <c r="FH49" s="78">
        <v>0</v>
      </c>
      <c r="FI49" s="78"/>
      <c r="FJ49" s="78"/>
      <c r="FK49" s="78"/>
      <c r="FL49" s="78"/>
      <c r="FM49" s="78"/>
      <c r="FN49" s="78"/>
      <c r="FO49" s="78"/>
      <c r="FP49" s="78">
        <v>0</v>
      </c>
      <c r="FQ49" s="78">
        <v>0</v>
      </c>
      <c r="FR49" s="78"/>
      <c r="FS49" s="78"/>
      <c r="FT49" s="78"/>
      <c r="FU49" s="78"/>
      <c r="FV49" s="78"/>
      <c r="FW49" s="78"/>
      <c r="FX49" s="78"/>
      <c r="FY49" s="78">
        <f t="shared" ref="FY49:FZ49" si="285">GB49+GE49</f>
        <v>5624.1485000000002</v>
      </c>
      <c r="FZ49" s="78">
        <f t="shared" si="285"/>
        <v>1505.4842800000001</v>
      </c>
      <c r="GA49" s="75">
        <f t="shared" si="20"/>
        <v>26.768217090996089</v>
      </c>
      <c r="GB49" s="78">
        <v>5567.9070099999999</v>
      </c>
      <c r="GC49" s="78">
        <v>1490.4294400000001</v>
      </c>
      <c r="GD49" s="78">
        <f>SUM(GC49/GB49*100)</f>
        <v>26.768217165322238</v>
      </c>
      <c r="GE49" s="78">
        <v>56.241489999999999</v>
      </c>
      <c r="GF49" s="78">
        <v>15.05484</v>
      </c>
      <c r="GG49" s="78">
        <f>SUM(GF49/GE49*100)</f>
        <v>26.768209732708009</v>
      </c>
      <c r="GH49" s="78">
        <v>0</v>
      </c>
      <c r="GI49" s="78">
        <v>0</v>
      </c>
      <c r="GJ49" s="78"/>
      <c r="GK49" s="78"/>
      <c r="GL49" s="78"/>
      <c r="GM49" s="78"/>
      <c r="GN49" s="78"/>
      <c r="GO49" s="78"/>
      <c r="GP49" s="78"/>
      <c r="GQ49" s="78">
        <v>0</v>
      </c>
      <c r="GR49" s="78">
        <v>0</v>
      </c>
      <c r="GS49" s="78"/>
      <c r="GT49" s="78"/>
      <c r="GU49" s="78"/>
      <c r="GV49" s="78"/>
      <c r="GW49" s="78"/>
      <c r="GX49" s="78"/>
      <c r="GY49" s="78"/>
      <c r="GZ49" s="78">
        <v>0</v>
      </c>
      <c r="HA49" s="78">
        <v>0</v>
      </c>
      <c r="HB49" s="78"/>
      <c r="HC49" s="78"/>
      <c r="HD49" s="78"/>
      <c r="HE49" s="78"/>
      <c r="HF49" s="78"/>
      <c r="HG49" s="78"/>
      <c r="HH49" s="78"/>
      <c r="HI49" s="78">
        <v>0</v>
      </c>
      <c r="HJ49" s="78">
        <v>0</v>
      </c>
      <c r="HK49" s="78"/>
      <c r="HL49" s="78"/>
      <c r="HM49" s="78"/>
      <c r="HN49" s="78"/>
      <c r="HO49" s="78"/>
      <c r="HP49" s="78"/>
      <c r="HQ49" s="78"/>
      <c r="HR49" s="78">
        <f>HU49+HX49</f>
        <v>419.38776000000001</v>
      </c>
      <c r="HS49" s="78">
        <f>HV49+HY49</f>
        <v>356.53062</v>
      </c>
      <c r="HT49" s="78">
        <f t="shared" si="278"/>
        <v>85.012166306427247</v>
      </c>
      <c r="HU49" s="78">
        <v>411</v>
      </c>
      <c r="HV49" s="78">
        <v>349.4</v>
      </c>
      <c r="HW49" s="78" t="e">
        <v>#DIV/0!</v>
      </c>
      <c r="HX49" s="78">
        <v>8.3877600000000001</v>
      </c>
      <c r="HY49" s="78">
        <v>7.1306200000000004</v>
      </c>
      <c r="HZ49" s="75">
        <f>SUM(HY49/HX49*100)</f>
        <v>85.012208265377183</v>
      </c>
      <c r="IA49" s="78">
        <v>0</v>
      </c>
      <c r="IB49" s="78">
        <v>0</v>
      </c>
      <c r="IC49" s="78"/>
      <c r="ID49" s="78"/>
      <c r="IE49" s="78"/>
      <c r="IF49" s="78"/>
      <c r="IG49" s="78"/>
      <c r="IH49" s="78"/>
      <c r="II49" s="78"/>
      <c r="IJ49" s="78">
        <v>0</v>
      </c>
      <c r="IK49" s="78">
        <v>0</v>
      </c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  <c r="IW49" s="78"/>
      <c r="IX49" s="78"/>
      <c r="IY49" s="9"/>
    </row>
    <row r="50" spans="1:259" s="8" customFormat="1" ht="18.75" customHeight="1">
      <c r="A50" s="7" t="s">
        <v>161</v>
      </c>
      <c r="B50" s="75">
        <v>6055.36636</v>
      </c>
      <c r="C50" s="75">
        <v>0</v>
      </c>
      <c r="D50" s="75">
        <v>0</v>
      </c>
      <c r="E50" s="75">
        <f>SUM(E51:E56)</f>
        <v>0</v>
      </c>
      <c r="F50" s="75">
        <f>SUM(F51:F56)</f>
        <v>0</v>
      </c>
      <c r="G50" s="75"/>
      <c r="H50" s="75">
        <f>SUM(H51:H56)</f>
        <v>0</v>
      </c>
      <c r="I50" s="75">
        <f>SUM(I51:I56)</f>
        <v>0</v>
      </c>
      <c r="J50" s="75"/>
      <c r="K50" s="75">
        <f>SUM(K51:K56)</f>
        <v>0</v>
      </c>
      <c r="L50" s="75">
        <f>SUM(L51:L56)</f>
        <v>0</v>
      </c>
      <c r="M50" s="75"/>
      <c r="N50" s="75">
        <f>SUM(N51:N56)</f>
        <v>0</v>
      </c>
      <c r="O50" s="75">
        <f>SUM(O51:O56)</f>
        <v>0</v>
      </c>
      <c r="P50" s="75"/>
      <c r="Q50" s="75">
        <f>SUM(Q51:Q56)</f>
        <v>0</v>
      </c>
      <c r="R50" s="75">
        <f>SUM(R51:R56)</f>
        <v>0</v>
      </c>
      <c r="S50" s="75"/>
      <c r="T50" s="75">
        <f>SUM(T51:T56)</f>
        <v>0</v>
      </c>
      <c r="U50" s="75">
        <f>SUM(U51:U56)</f>
        <v>0</v>
      </c>
      <c r="V50" s="75"/>
      <c r="W50" s="76">
        <f>SUM(W51:W56)</f>
        <v>0</v>
      </c>
      <c r="X50" s="75">
        <f>SUM(X51:X56)</f>
        <v>0</v>
      </c>
      <c r="Y50" s="75">
        <f>SUM(Y51:Y56)</f>
        <v>0</v>
      </c>
      <c r="Z50" s="75"/>
      <c r="AA50" s="75">
        <f>SUM(AA51:AA56)</f>
        <v>0</v>
      </c>
      <c r="AB50" s="75">
        <f>SUM(AB51:AB56)</f>
        <v>0</v>
      </c>
      <c r="AC50" s="75"/>
      <c r="AD50" s="75">
        <f>SUM(AD51:AD56)</f>
        <v>0</v>
      </c>
      <c r="AE50" s="75">
        <f>SUM(AE51:AE56)</f>
        <v>0</v>
      </c>
      <c r="AF50" s="75"/>
      <c r="AG50" s="75">
        <f>SUM(AG51:AG56)</f>
        <v>0</v>
      </c>
      <c r="AH50" s="75">
        <f>SUM(AH51:AH56)</f>
        <v>0</v>
      </c>
      <c r="AI50" s="75"/>
      <c r="AJ50" s="75">
        <f>SUM(AJ51:AJ56)</f>
        <v>0</v>
      </c>
      <c r="AK50" s="75">
        <f>SUM(AK51:AK56)</f>
        <v>0</v>
      </c>
      <c r="AL50" s="75"/>
      <c r="AM50" s="75">
        <f>SUM(AM51:AM56)</f>
        <v>0</v>
      </c>
      <c r="AN50" s="75">
        <f>SUM(AN51:AN56)</f>
        <v>0</v>
      </c>
      <c r="AO50" s="75"/>
      <c r="AP50" s="75">
        <f>SUM(AP51:AP56)</f>
        <v>0</v>
      </c>
      <c r="AQ50" s="75">
        <f>SUM(AQ51:AQ56)</f>
        <v>0</v>
      </c>
      <c r="AR50" s="75"/>
      <c r="AS50" s="75">
        <f>SUM(AS51:AS56)</f>
        <v>0</v>
      </c>
      <c r="AT50" s="75">
        <f>SUM(AT51:AT56)</f>
        <v>0</v>
      </c>
      <c r="AU50" s="75"/>
      <c r="AV50" s="75">
        <f>SUM(AV51:AV56)</f>
        <v>0</v>
      </c>
      <c r="AW50" s="75">
        <f>SUM(AW51:AW56)</f>
        <v>0</v>
      </c>
      <c r="AX50" s="75"/>
      <c r="AY50" s="75">
        <f>SUM(AY51:AY56)</f>
        <v>0</v>
      </c>
      <c r="AZ50" s="75">
        <f>SUM(AZ51:AZ56)</f>
        <v>0</v>
      </c>
      <c r="BA50" s="75"/>
      <c r="BB50" s="75">
        <f>SUM(BB51:BB56)</f>
        <v>0</v>
      </c>
      <c r="BC50" s="75">
        <f>SUM(BC51:BC56)</f>
        <v>0</v>
      </c>
      <c r="BD50" s="75"/>
      <c r="BE50" s="75">
        <f>SUM(BE51:BE56)</f>
        <v>0</v>
      </c>
      <c r="BF50" s="75">
        <f>SUM(BF51:BF56)</f>
        <v>0</v>
      </c>
      <c r="BG50" s="75"/>
      <c r="BH50" s="75">
        <f>SUM(BH51:BH56)</f>
        <v>1739.12284</v>
      </c>
      <c r="BI50" s="75">
        <f>SUM(BI51:BI56)</f>
        <v>0</v>
      </c>
      <c r="BJ50" s="75">
        <f t="shared" ref="BJ50" si="286">BI50/BH50*100</f>
        <v>0</v>
      </c>
      <c r="BK50" s="75">
        <f>SUM(BK51:BK56)</f>
        <v>1704.3403800000001</v>
      </c>
      <c r="BL50" s="75">
        <f>SUM(BL51:BL56)</f>
        <v>0</v>
      </c>
      <c r="BM50" s="75">
        <f t="shared" ref="BM50" si="287">BL50/BK50*100</f>
        <v>0</v>
      </c>
      <c r="BN50" s="75">
        <f>SUM(BN51:BN56)</f>
        <v>34.78246</v>
      </c>
      <c r="BO50" s="75">
        <f>SUM(BO51:BO56)</f>
        <v>0</v>
      </c>
      <c r="BP50" s="75">
        <f t="shared" ref="BP50" si="288">BO50/BN50*100</f>
        <v>0</v>
      </c>
      <c r="BQ50" s="75">
        <f>SUM(BQ51:BQ56)</f>
        <v>1103.5840000000001</v>
      </c>
      <c r="BR50" s="75">
        <f>SUM(BR51:BR56)</f>
        <v>0</v>
      </c>
      <c r="BS50" s="75">
        <f>BR50/BQ50*100</f>
        <v>0</v>
      </c>
      <c r="BT50" s="77">
        <f>SUM(BT51:BT56)</f>
        <v>825.40300000000002</v>
      </c>
      <c r="BU50" s="75">
        <f>SUM(BU51:BU56)</f>
        <v>0</v>
      </c>
      <c r="BV50" s="75">
        <f>BU50/BT50*100</f>
        <v>0</v>
      </c>
      <c r="BW50" s="75">
        <f>SUM(BW51:BW56)</f>
        <v>278.18099999999998</v>
      </c>
      <c r="BX50" s="75">
        <f>SUM(BX51:BX56)</f>
        <v>0</v>
      </c>
      <c r="BY50" s="75">
        <f>BX50/BW50*100</f>
        <v>0</v>
      </c>
      <c r="BZ50" s="75">
        <f>SUM(BZ51:BZ56)</f>
        <v>0</v>
      </c>
      <c r="CA50" s="75">
        <f>SUM(CA51:CA56)</f>
        <v>0</v>
      </c>
      <c r="CB50" s="75"/>
      <c r="CC50" s="75">
        <f>SUM(CC51:CC56)</f>
        <v>0</v>
      </c>
      <c r="CD50" s="75">
        <f>SUM(CD51:CD56)</f>
        <v>0</v>
      </c>
      <c r="CE50" s="75"/>
      <c r="CF50" s="75">
        <f>SUM(CF51:CF56)</f>
        <v>0</v>
      </c>
      <c r="CG50" s="75">
        <f>SUM(CG51:CG56)</f>
        <v>0</v>
      </c>
      <c r="CH50" s="75"/>
      <c r="CI50" s="76">
        <f>SUM(CI51:CI56)</f>
        <v>0</v>
      </c>
      <c r="CJ50" s="75">
        <f>SUM(CJ51:CJ56)</f>
        <v>0</v>
      </c>
      <c r="CK50" s="75">
        <f>SUM(CK51:CK56)</f>
        <v>0</v>
      </c>
      <c r="CL50" s="75"/>
      <c r="CM50" s="75">
        <f>SUM(CM51:CM56)</f>
        <v>0</v>
      </c>
      <c r="CN50" s="75">
        <f>SUM(CN51:CN56)</f>
        <v>0</v>
      </c>
      <c r="CO50" s="75"/>
      <c r="CP50" s="75">
        <f>SUM(CP51:CP56)</f>
        <v>0</v>
      </c>
      <c r="CQ50" s="75">
        <f>SUM(CQ51:CQ56)</f>
        <v>0</v>
      </c>
      <c r="CR50" s="75"/>
      <c r="CS50" s="75">
        <f>SUM(CS51:CS56)</f>
        <v>0</v>
      </c>
      <c r="CT50" s="75">
        <f>SUM(CT51:CT56)</f>
        <v>0</v>
      </c>
      <c r="CU50" s="75"/>
      <c r="CV50" s="75"/>
      <c r="CW50" s="75"/>
      <c r="CX50" s="75"/>
      <c r="CY50" s="75"/>
      <c r="CZ50" s="75"/>
      <c r="DA50" s="75"/>
      <c r="DB50" s="75">
        <f>SUM(DB51:DB56)</f>
        <v>0</v>
      </c>
      <c r="DC50" s="75">
        <f>SUM(DC51:DC56)</f>
        <v>0</v>
      </c>
      <c r="DD50" s="75"/>
      <c r="DE50" s="75">
        <f>SUM(DE51:DE56)</f>
        <v>0</v>
      </c>
      <c r="DF50" s="75">
        <f>SUM(DF51:DF56)</f>
        <v>0</v>
      </c>
      <c r="DG50" s="75"/>
      <c r="DH50" s="75">
        <f>SUM(DH51:DH56)</f>
        <v>0</v>
      </c>
      <c r="DI50" s="75">
        <f>SUM(DI51:DI56)</f>
        <v>0</v>
      </c>
      <c r="DJ50" s="75"/>
      <c r="DK50" s="75">
        <f>SUM(DK51:DK56)</f>
        <v>0</v>
      </c>
      <c r="DL50" s="75">
        <f>SUM(DL51:DL56)</f>
        <v>0</v>
      </c>
      <c r="DM50" s="75"/>
      <c r="DN50" s="75">
        <f>SUM(DN51:DN56)</f>
        <v>0</v>
      </c>
      <c r="DO50" s="75">
        <f>SUM(DO51:DO56)</f>
        <v>0</v>
      </c>
      <c r="DP50" s="75"/>
      <c r="DQ50" s="75">
        <f>SUM(DQ51:DQ56)</f>
        <v>0</v>
      </c>
      <c r="DR50" s="75">
        <f>SUM(DR51:DR56)</f>
        <v>0</v>
      </c>
      <c r="DS50" s="75"/>
      <c r="DT50" s="75">
        <f>SUM(DT51:DT56)</f>
        <v>0</v>
      </c>
      <c r="DU50" s="75">
        <f>SUM(DU51:DU56)</f>
        <v>0</v>
      </c>
      <c r="DV50" s="75"/>
      <c r="DW50" s="75">
        <f>SUM(DW51:DW56)</f>
        <v>0</v>
      </c>
      <c r="DX50" s="75">
        <f>SUM(DX51:DX56)</f>
        <v>0</v>
      </c>
      <c r="DY50" s="75"/>
      <c r="DZ50" s="75">
        <f>SUM(DZ51:DZ56)</f>
        <v>0</v>
      </c>
      <c r="EA50" s="75">
        <f>SUM(EA51:EA56)</f>
        <v>0</v>
      </c>
      <c r="EB50" s="75"/>
      <c r="EC50" s="75">
        <f>SUM(EC51:EC56)</f>
        <v>0</v>
      </c>
      <c r="ED50" s="75">
        <f>SUM(ED51:ED56)</f>
        <v>0</v>
      </c>
      <c r="EE50" s="75"/>
      <c r="EF50" s="75">
        <f>SUM(EF51:EF56)</f>
        <v>2466.444</v>
      </c>
      <c r="EG50" s="75">
        <f>SUM(EG51:EG56)</f>
        <v>0</v>
      </c>
      <c r="EH50" s="75">
        <f>EG50/EF50*100</f>
        <v>0</v>
      </c>
      <c r="EI50" s="77">
        <f>SUM(EI51:EI56)</f>
        <v>2466.444</v>
      </c>
      <c r="EJ50" s="75">
        <f>SUM(EJ51:EJ56)</f>
        <v>0</v>
      </c>
      <c r="EK50" s="75">
        <f>EJ50/EI50*100</f>
        <v>0</v>
      </c>
      <c r="EL50" s="75">
        <f>SUM(EL51:EL56)</f>
        <v>0</v>
      </c>
      <c r="EM50" s="75">
        <f>SUM(EM51:EM56)</f>
        <v>0</v>
      </c>
      <c r="EN50" s="75" t="e">
        <f>EM50/EL50*100</f>
        <v>#DIV/0!</v>
      </c>
      <c r="EO50" s="75">
        <f>SUM(EO51:EO56)</f>
        <v>0</v>
      </c>
      <c r="EP50" s="75">
        <f>SUM(EP51:EP56)</f>
        <v>0</v>
      </c>
      <c r="EQ50" s="75"/>
      <c r="ER50" s="75">
        <f>SUM(ER51:ER56)</f>
        <v>0</v>
      </c>
      <c r="ES50" s="75">
        <f>SUM(ES51:ES56)</f>
        <v>0</v>
      </c>
      <c r="ET50" s="75"/>
      <c r="EU50" s="75">
        <f>SUM(EU51:EU56)</f>
        <v>0</v>
      </c>
      <c r="EV50" s="75">
        <f>SUM(EV51:EV56)</f>
        <v>0</v>
      </c>
      <c r="EW50" s="75"/>
      <c r="EX50" s="75">
        <f>SUM(EX51:EX56)</f>
        <v>0</v>
      </c>
      <c r="EY50" s="75">
        <f t="shared" ref="EY50" si="289">SUM(EY51:EY56)</f>
        <v>0</v>
      </c>
      <c r="EZ50" s="75"/>
      <c r="FA50" s="75">
        <f t="shared" ref="FA50" si="290">SUM(FA51:FA56)</f>
        <v>0</v>
      </c>
      <c r="FB50" s="75">
        <f t="shared" ref="FB50" si="291">SUM(FB51:FB56)</f>
        <v>0</v>
      </c>
      <c r="FC50" s="75"/>
      <c r="FD50" s="75">
        <f t="shared" ref="FD50" si="292">SUM(FD51:FD56)</f>
        <v>0</v>
      </c>
      <c r="FE50" s="75">
        <f t="shared" ref="FE50" si="293">SUM(FE51:FE56)</f>
        <v>0</v>
      </c>
      <c r="FF50" s="75"/>
      <c r="FG50" s="75">
        <f>SUM(FG51:FG56)</f>
        <v>0</v>
      </c>
      <c r="FH50" s="75">
        <f>SUM(FH51:FH56)</f>
        <v>0</v>
      </c>
      <c r="FI50" s="75"/>
      <c r="FJ50" s="75">
        <f t="shared" ref="FJ50" si="294">SUM(FJ51:FJ56)</f>
        <v>0</v>
      </c>
      <c r="FK50" s="75">
        <f t="shared" ref="FK50" si="295">SUM(FK51:FK56)</f>
        <v>0</v>
      </c>
      <c r="FL50" s="75"/>
      <c r="FM50" s="75">
        <f t="shared" ref="FM50:FN50" si="296">SUM(FM51:FM56)</f>
        <v>0</v>
      </c>
      <c r="FN50" s="75">
        <f t="shared" si="296"/>
        <v>0</v>
      </c>
      <c r="FO50" s="75"/>
      <c r="FP50" s="75">
        <f>SUM(FP51:FP56)</f>
        <v>0</v>
      </c>
      <c r="FQ50" s="75">
        <f>SUM(FQ51:FQ56)</f>
        <v>0</v>
      </c>
      <c r="FR50" s="75"/>
      <c r="FS50" s="75">
        <f t="shared" ref="FS50" si="297">SUM(FS51:FS56)</f>
        <v>0</v>
      </c>
      <c r="FT50" s="75">
        <f t="shared" ref="FT50" si="298">SUM(FT51:FT56)</f>
        <v>0</v>
      </c>
      <c r="FU50" s="75"/>
      <c r="FV50" s="75">
        <f t="shared" ref="FV50" si="299">SUM(FV51:FV56)</f>
        <v>0</v>
      </c>
      <c r="FW50" s="75">
        <f t="shared" ref="FW50" si="300">SUM(FW51:FW56)</f>
        <v>0</v>
      </c>
      <c r="FX50" s="75"/>
      <c r="FY50" s="75">
        <f>SUM(FY51:FY56)</f>
        <v>0</v>
      </c>
      <c r="FZ50" s="75">
        <f>SUM(FZ51:FZ56)</f>
        <v>0</v>
      </c>
      <c r="GA50" s="75"/>
      <c r="GB50" s="75">
        <f t="shared" ref="GB50" si="301">SUM(GB51:GB56)</f>
        <v>0</v>
      </c>
      <c r="GC50" s="75">
        <f t="shared" ref="GC50" si="302">SUM(GC51:GC56)</f>
        <v>0</v>
      </c>
      <c r="GD50" s="75"/>
      <c r="GE50" s="75">
        <f t="shared" ref="GE50" si="303">SUM(GE51:GE56)</f>
        <v>0</v>
      </c>
      <c r="GF50" s="75">
        <f t="shared" ref="GF50" si="304">SUM(GF51:GF56)</f>
        <v>0</v>
      </c>
      <c r="GG50" s="75"/>
      <c r="GH50" s="75">
        <f>SUM(GH51:GH56)</f>
        <v>0</v>
      </c>
      <c r="GI50" s="75">
        <f>SUM(GI51:GI56)</f>
        <v>0</v>
      </c>
      <c r="GJ50" s="75"/>
      <c r="GK50" s="75">
        <f t="shared" ref="GK50" si="305">SUM(GK51:GK56)</f>
        <v>0</v>
      </c>
      <c r="GL50" s="75">
        <f t="shared" ref="GL50" si="306">SUM(GL51:GL56)</f>
        <v>0</v>
      </c>
      <c r="GM50" s="75"/>
      <c r="GN50" s="75">
        <f t="shared" ref="GN50" si="307">SUM(GN51:GN56)</f>
        <v>0</v>
      </c>
      <c r="GO50" s="75">
        <f t="shared" ref="GO50" si="308">SUM(GO51:GO56)</f>
        <v>0</v>
      </c>
      <c r="GP50" s="75"/>
      <c r="GQ50" s="75">
        <f>SUM(GQ51:GQ56)</f>
        <v>0</v>
      </c>
      <c r="GR50" s="75">
        <f>SUM(GR51:GR56)</f>
        <v>0</v>
      </c>
      <c r="GS50" s="75"/>
      <c r="GT50" s="75">
        <f t="shared" ref="GT50" si="309">SUM(GT51:GT56)</f>
        <v>0</v>
      </c>
      <c r="GU50" s="75">
        <f t="shared" ref="GU50" si="310">SUM(GU51:GU56)</f>
        <v>0</v>
      </c>
      <c r="GV50" s="75"/>
      <c r="GW50" s="75">
        <f t="shared" ref="GW50" si="311">SUM(GW51:GW56)</f>
        <v>0</v>
      </c>
      <c r="GX50" s="75">
        <f t="shared" ref="GX50" si="312">SUM(GX51:GX56)</f>
        <v>0</v>
      </c>
      <c r="GY50" s="75"/>
      <c r="GZ50" s="75">
        <f>SUM(GZ51:GZ56)</f>
        <v>0</v>
      </c>
      <c r="HA50" s="75">
        <f>SUM(HA51:HA56)</f>
        <v>0</v>
      </c>
      <c r="HB50" s="75"/>
      <c r="HC50" s="75">
        <f t="shared" ref="HC50" si="313">SUM(HC51:HC56)</f>
        <v>0</v>
      </c>
      <c r="HD50" s="75">
        <f t="shared" ref="HD50" si="314">SUM(HD51:HD56)</f>
        <v>0</v>
      </c>
      <c r="HE50" s="75"/>
      <c r="HF50" s="75">
        <f t="shared" ref="HF50" si="315">SUM(HF51:HF56)</f>
        <v>0</v>
      </c>
      <c r="HG50" s="75">
        <f t="shared" ref="HG50" si="316">SUM(HG51:HG56)</f>
        <v>0</v>
      </c>
      <c r="HH50" s="75"/>
      <c r="HI50" s="75">
        <f>SUM(HI51:HI56)</f>
        <v>0</v>
      </c>
      <c r="HJ50" s="75">
        <f>SUM(HJ51:HJ56)</f>
        <v>0</v>
      </c>
      <c r="HK50" s="75"/>
      <c r="HL50" s="75">
        <f t="shared" ref="HL50" si="317">SUM(HL51:HL56)</f>
        <v>0</v>
      </c>
      <c r="HM50" s="75">
        <f t="shared" ref="HM50" si="318">SUM(HM51:HM56)</f>
        <v>0</v>
      </c>
      <c r="HN50" s="75"/>
      <c r="HO50" s="75">
        <f t="shared" ref="HO50" si="319">SUM(HO51:HO56)</f>
        <v>0</v>
      </c>
      <c r="HP50" s="75">
        <f t="shared" ref="HP50" si="320">SUM(HP51:HP56)</f>
        <v>0</v>
      </c>
      <c r="HQ50" s="75"/>
      <c r="HR50" s="75">
        <f>SUM(HR51:HR56)</f>
        <v>0</v>
      </c>
      <c r="HS50" s="75">
        <f>SUM(HS51:HS56)</f>
        <v>0</v>
      </c>
      <c r="HT50" s="75"/>
      <c r="HU50" s="75">
        <f t="shared" ref="HU50" si="321">SUM(HU51:HU56)</f>
        <v>0</v>
      </c>
      <c r="HV50" s="75">
        <f t="shared" ref="HV50" si="322">SUM(HV51:HV56)</f>
        <v>0</v>
      </c>
      <c r="HW50" s="75"/>
      <c r="HX50" s="75">
        <f t="shared" ref="HX50" si="323">SUM(HX51:HX56)</f>
        <v>0</v>
      </c>
      <c r="HY50" s="75">
        <f t="shared" ref="HY50" si="324">SUM(HY51:HY56)</f>
        <v>0</v>
      </c>
      <c r="HZ50" s="75"/>
      <c r="IA50" s="75">
        <f>SUM(IA51:IA56)</f>
        <v>0</v>
      </c>
      <c r="IB50" s="75">
        <f>SUM(IB51:IB56)</f>
        <v>0</v>
      </c>
      <c r="IC50" s="75"/>
      <c r="ID50" s="75">
        <f t="shared" ref="ID50" si="325">SUM(ID51:ID56)</f>
        <v>0</v>
      </c>
      <c r="IE50" s="75">
        <f t="shared" ref="IE50" si="326">SUM(IE51:IE56)</f>
        <v>0</v>
      </c>
      <c r="IF50" s="75"/>
      <c r="IG50" s="75">
        <f t="shared" ref="IG50" si="327">SUM(IG51:IG56)</f>
        <v>0</v>
      </c>
      <c r="IH50" s="75">
        <f t="shared" ref="IH50" si="328">SUM(IH51:IH56)</f>
        <v>0</v>
      </c>
      <c r="II50" s="75"/>
      <c r="IJ50" s="75">
        <f>SUM(IJ51:IJ56)</f>
        <v>0</v>
      </c>
      <c r="IK50" s="75">
        <f>SUM(IK51:IK56)</f>
        <v>0</v>
      </c>
      <c r="IL50" s="75"/>
      <c r="IM50" s="75">
        <f>SUM(IM51:IM56)</f>
        <v>0</v>
      </c>
      <c r="IN50" s="75">
        <f>SUM(IN51:IN56)</f>
        <v>0</v>
      </c>
      <c r="IO50" s="75"/>
      <c r="IP50" s="75">
        <f>SUM(IP51:IP56)</f>
        <v>0</v>
      </c>
      <c r="IQ50" s="75">
        <f>SUM(IQ51:IQ56)</f>
        <v>0</v>
      </c>
      <c r="IR50" s="75"/>
      <c r="IS50" s="75">
        <f>SUM(IS51:IS56)</f>
        <v>0</v>
      </c>
      <c r="IT50" s="75">
        <f>SUM(IT51:IT56)</f>
        <v>0</v>
      </c>
      <c r="IU50" s="75"/>
      <c r="IV50" s="75">
        <f>SUM(IV51:IV56)</f>
        <v>746.21551999999997</v>
      </c>
      <c r="IW50" s="75">
        <f>SUM(IW51:IW56)</f>
        <v>0</v>
      </c>
      <c r="IX50" s="75"/>
    </row>
    <row r="51" spans="1:259">
      <c r="A51" s="3" t="s">
        <v>76</v>
      </c>
      <c r="B51" s="78">
        <v>1200</v>
      </c>
      <c r="C51" s="78">
        <v>0</v>
      </c>
      <c r="D51" s="78">
        <v>0</v>
      </c>
      <c r="E51" s="78"/>
      <c r="F51" s="78"/>
      <c r="G51" s="78"/>
      <c r="H51" s="78">
        <f t="shared" ref="H51:I56" si="329">K51+N51</f>
        <v>0</v>
      </c>
      <c r="I51" s="78">
        <f t="shared" si="329"/>
        <v>0</v>
      </c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9"/>
      <c r="X51" s="78">
        <f t="shared" ref="X51:Y56" si="330">AA51+AD51</f>
        <v>0</v>
      </c>
      <c r="Y51" s="78">
        <f t="shared" si="330"/>
        <v>0</v>
      </c>
      <c r="Z51" s="78"/>
      <c r="AA51" s="78"/>
      <c r="AB51" s="78"/>
      <c r="AC51" s="78"/>
      <c r="AD51" s="78"/>
      <c r="AE51" s="78"/>
      <c r="AF51" s="78"/>
      <c r="AG51" s="78">
        <f t="shared" ref="AG51:AH56" si="331">AJ51+AM51</f>
        <v>0</v>
      </c>
      <c r="AH51" s="78">
        <f t="shared" si="331"/>
        <v>0</v>
      </c>
      <c r="AI51" s="78"/>
      <c r="AJ51" s="78"/>
      <c r="AK51" s="78"/>
      <c r="AL51" s="78"/>
      <c r="AM51" s="78"/>
      <c r="AN51" s="78"/>
      <c r="AO51" s="78"/>
      <c r="AP51" s="78">
        <f t="shared" ref="AP51:AQ51" si="332">AS51+AV51</f>
        <v>0</v>
      </c>
      <c r="AQ51" s="78">
        <f t="shared" si="332"/>
        <v>0</v>
      </c>
      <c r="AR51" s="78"/>
      <c r="AS51" s="78"/>
      <c r="AT51" s="78"/>
      <c r="AU51" s="78"/>
      <c r="AV51" s="78"/>
      <c r="AW51" s="78"/>
      <c r="AX51" s="78"/>
      <c r="AY51" s="78">
        <f t="shared" ref="AY51:AZ56" si="333">BB51+BE51</f>
        <v>0</v>
      </c>
      <c r="AZ51" s="78">
        <f t="shared" si="333"/>
        <v>0</v>
      </c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>
        <f>BT51+BW51</f>
        <v>0</v>
      </c>
      <c r="BR51" s="78">
        <f>BU51+BX51</f>
        <v>0</v>
      </c>
      <c r="BS51" s="78"/>
      <c r="BT51" s="80"/>
      <c r="BU51" s="80"/>
      <c r="BV51" s="78"/>
      <c r="BW51" s="78"/>
      <c r="BX51" s="78"/>
      <c r="BY51" s="78"/>
      <c r="BZ51" s="78">
        <f t="shared" ref="BZ51:CA56" si="334">CC51+CF51</f>
        <v>0</v>
      </c>
      <c r="CA51" s="78">
        <f t="shared" si="334"/>
        <v>0</v>
      </c>
      <c r="CB51" s="78"/>
      <c r="CC51" s="78"/>
      <c r="CD51" s="78"/>
      <c r="CE51" s="78"/>
      <c r="CF51" s="78"/>
      <c r="CG51" s="78"/>
      <c r="CH51" s="78"/>
      <c r="CI51" s="79"/>
      <c r="CJ51" s="78">
        <f t="shared" ref="CJ51:CK56" si="335">CM51+CP51</f>
        <v>0</v>
      </c>
      <c r="CK51" s="78">
        <f t="shared" si="335"/>
        <v>0</v>
      </c>
      <c r="CL51" s="78"/>
      <c r="CM51" s="78"/>
      <c r="CN51" s="78"/>
      <c r="CO51" s="78"/>
      <c r="CP51" s="78"/>
      <c r="CQ51" s="78"/>
      <c r="CR51" s="78"/>
      <c r="CS51" s="78">
        <f t="shared" ref="CS51:CT56" si="336">CV51+CY51</f>
        <v>0</v>
      </c>
      <c r="CT51" s="78">
        <f t="shared" si="336"/>
        <v>0</v>
      </c>
      <c r="CU51" s="78"/>
      <c r="CV51" s="78"/>
      <c r="CW51" s="78"/>
      <c r="CX51" s="78"/>
      <c r="CY51" s="78"/>
      <c r="CZ51" s="78"/>
      <c r="DA51" s="78"/>
      <c r="DB51" s="78">
        <f t="shared" ref="DB51:DC56" si="337">DE51+DH51</f>
        <v>0</v>
      </c>
      <c r="DC51" s="78">
        <f t="shared" si="337"/>
        <v>0</v>
      </c>
      <c r="DD51" s="78"/>
      <c r="DE51" s="78"/>
      <c r="DF51" s="78"/>
      <c r="DG51" s="78"/>
      <c r="DH51" s="78"/>
      <c r="DI51" s="78"/>
      <c r="DJ51" s="78"/>
      <c r="DK51" s="78">
        <f t="shared" ref="DK51:DL56" si="338">DN51+DQ51</f>
        <v>0</v>
      </c>
      <c r="DL51" s="78">
        <f t="shared" si="338"/>
        <v>0</v>
      </c>
      <c r="DM51" s="78"/>
      <c r="DN51" s="78"/>
      <c r="DO51" s="78"/>
      <c r="DP51" s="78"/>
      <c r="DQ51" s="78"/>
      <c r="DR51" s="78"/>
      <c r="DS51" s="78"/>
      <c r="DT51" s="78">
        <f t="shared" ref="DT51:DU56" si="339">DW51+DZ51</f>
        <v>0</v>
      </c>
      <c r="DU51" s="78">
        <f t="shared" si="339"/>
        <v>0</v>
      </c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>
        <f t="shared" ref="EF51:EG56" si="340">EI51+EL51</f>
        <v>1200</v>
      </c>
      <c r="EG51" s="78">
        <f t="shared" si="340"/>
        <v>0</v>
      </c>
      <c r="EH51" s="78"/>
      <c r="EI51" s="80">
        <v>1200</v>
      </c>
      <c r="EJ51" s="78"/>
      <c r="EK51" s="78">
        <f>EJ51/EI51*100</f>
        <v>0</v>
      </c>
      <c r="EL51" s="78"/>
      <c r="EM51" s="78"/>
      <c r="EN51" s="78"/>
      <c r="EO51" s="78">
        <f t="shared" ref="EO51:EP56" si="341">ER51+EU51</f>
        <v>0</v>
      </c>
      <c r="EP51" s="78">
        <f t="shared" si="341"/>
        <v>0</v>
      </c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>
        <f t="shared" ref="FG51:FH56" si="342">FJ51+FM51</f>
        <v>0</v>
      </c>
      <c r="FH51" s="78">
        <f t="shared" si="342"/>
        <v>0</v>
      </c>
      <c r="FI51" s="78"/>
      <c r="FJ51" s="78"/>
      <c r="FK51" s="78"/>
      <c r="FL51" s="78"/>
      <c r="FM51" s="78"/>
      <c r="FN51" s="78"/>
      <c r="FO51" s="78"/>
      <c r="FP51" s="78">
        <f t="shared" ref="FP51:FQ56" si="343">FS51+FV51</f>
        <v>0</v>
      </c>
      <c r="FQ51" s="78">
        <f t="shared" si="343"/>
        <v>0</v>
      </c>
      <c r="FR51" s="78"/>
      <c r="FS51" s="78"/>
      <c r="FT51" s="78"/>
      <c r="FU51" s="78"/>
      <c r="FV51" s="78"/>
      <c r="FW51" s="78"/>
      <c r="FX51" s="78"/>
      <c r="FY51" s="78">
        <f t="shared" ref="FY51:FZ56" si="344">GB51+GE51</f>
        <v>0</v>
      </c>
      <c r="FZ51" s="78">
        <f t="shared" si="344"/>
        <v>0</v>
      </c>
      <c r="GA51" s="75"/>
      <c r="GB51" s="78"/>
      <c r="GC51" s="78"/>
      <c r="GD51" s="78"/>
      <c r="GE51" s="78"/>
      <c r="GF51" s="78"/>
      <c r="GG51" s="78"/>
      <c r="GH51" s="78">
        <f t="shared" ref="GH51:GI56" si="345">GK51+GN51</f>
        <v>0</v>
      </c>
      <c r="GI51" s="78">
        <f t="shared" si="345"/>
        <v>0</v>
      </c>
      <c r="GJ51" s="78"/>
      <c r="GK51" s="78"/>
      <c r="GL51" s="78"/>
      <c r="GM51" s="78"/>
      <c r="GN51" s="78"/>
      <c r="GO51" s="78"/>
      <c r="GP51" s="78"/>
      <c r="GQ51" s="78">
        <f t="shared" ref="GQ51:GR56" si="346">GT51+GW51</f>
        <v>0</v>
      </c>
      <c r="GR51" s="78">
        <f t="shared" si="346"/>
        <v>0</v>
      </c>
      <c r="GS51" s="78"/>
      <c r="GT51" s="78"/>
      <c r="GU51" s="78"/>
      <c r="GV51" s="78"/>
      <c r="GW51" s="78"/>
      <c r="GX51" s="78"/>
      <c r="GY51" s="78"/>
      <c r="GZ51" s="78">
        <f t="shared" ref="GZ51:HA56" si="347">HC51+HF51</f>
        <v>0</v>
      </c>
      <c r="HA51" s="78">
        <f t="shared" si="347"/>
        <v>0</v>
      </c>
      <c r="HB51" s="78"/>
      <c r="HC51" s="78"/>
      <c r="HD51" s="78"/>
      <c r="HE51" s="78"/>
      <c r="HF51" s="78"/>
      <c r="HG51" s="78"/>
      <c r="HH51" s="78"/>
      <c r="HI51" s="78">
        <f t="shared" ref="HI51:HJ51" si="348">HL51+HO51</f>
        <v>0</v>
      </c>
      <c r="HJ51" s="78">
        <f t="shared" si="348"/>
        <v>0</v>
      </c>
      <c r="HK51" s="78"/>
      <c r="HL51" s="78"/>
      <c r="HM51" s="78"/>
      <c r="HN51" s="78"/>
      <c r="HO51" s="78"/>
      <c r="HP51" s="78"/>
      <c r="HQ51" s="78"/>
      <c r="HR51" s="78">
        <f t="shared" ref="HR51:HS51" si="349">HU51+HX51</f>
        <v>0</v>
      </c>
      <c r="HS51" s="78">
        <f t="shared" si="349"/>
        <v>0</v>
      </c>
      <c r="HT51" s="78"/>
      <c r="HU51" s="78"/>
      <c r="HV51" s="78"/>
      <c r="HW51" s="78"/>
      <c r="HX51" s="78"/>
      <c r="HY51" s="78"/>
      <c r="HZ51" s="78"/>
      <c r="IA51" s="78">
        <f t="shared" ref="IA51:IB51" si="350">ID51+IG51</f>
        <v>0</v>
      </c>
      <c r="IB51" s="78">
        <f t="shared" si="350"/>
        <v>0</v>
      </c>
      <c r="IC51" s="78"/>
      <c r="ID51" s="78"/>
      <c r="IE51" s="78"/>
      <c r="IF51" s="78"/>
      <c r="IG51" s="78"/>
      <c r="IH51" s="78"/>
      <c r="II51" s="78"/>
      <c r="IJ51" s="78">
        <f t="shared" ref="IJ51:IK51" si="351">IM51+IP51</f>
        <v>0</v>
      </c>
      <c r="IK51" s="78">
        <f t="shared" si="351"/>
        <v>0</v>
      </c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  <c r="IW51" s="78"/>
      <c r="IX51" s="78"/>
    </row>
    <row r="52" spans="1:259" ht="18.75" customHeight="1">
      <c r="A52" s="1" t="s">
        <v>80</v>
      </c>
      <c r="B52" s="78">
        <v>825.40300000000002</v>
      </c>
      <c r="C52" s="78">
        <v>0</v>
      </c>
      <c r="D52" s="78">
        <v>0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9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>
        <f t="shared" ref="BQ52:BR56" si="352">BT52+BW52</f>
        <v>825.40300000000002</v>
      </c>
      <c r="BR52" s="78">
        <f t="shared" si="352"/>
        <v>0</v>
      </c>
      <c r="BS52" s="78"/>
      <c r="BT52" s="78">
        <v>825.40300000000002</v>
      </c>
      <c r="BU52" s="78"/>
      <c r="BV52" s="78">
        <f>BU52/BT52*100</f>
        <v>0</v>
      </c>
      <c r="BW52" s="78"/>
      <c r="BX52" s="78"/>
      <c r="BY52" s="78"/>
      <c r="BZ52" s="78">
        <f t="shared" si="334"/>
        <v>0</v>
      </c>
      <c r="CA52" s="78">
        <f t="shared" si="334"/>
        <v>0</v>
      </c>
      <c r="CB52" s="78"/>
      <c r="CC52" s="78"/>
      <c r="CD52" s="78"/>
      <c r="CE52" s="78"/>
      <c r="CF52" s="78"/>
      <c r="CG52" s="78"/>
      <c r="CH52" s="78"/>
      <c r="CI52" s="79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80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5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  <c r="IU52" s="78"/>
      <c r="IV52" s="78"/>
      <c r="IW52" s="78"/>
      <c r="IX52" s="78"/>
    </row>
    <row r="53" spans="1:259">
      <c r="A53" s="3" t="s">
        <v>81</v>
      </c>
      <c r="B53" s="78">
        <v>0</v>
      </c>
      <c r="C53" s="78">
        <v>0</v>
      </c>
      <c r="D53" s="78"/>
      <c r="E53" s="78"/>
      <c r="F53" s="78"/>
      <c r="G53" s="78"/>
      <c r="H53" s="78">
        <f t="shared" si="329"/>
        <v>0</v>
      </c>
      <c r="I53" s="78">
        <f t="shared" si="329"/>
        <v>0</v>
      </c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9"/>
      <c r="X53" s="78">
        <f t="shared" si="330"/>
        <v>0</v>
      </c>
      <c r="Y53" s="78">
        <f t="shared" si="330"/>
        <v>0</v>
      </c>
      <c r="Z53" s="78"/>
      <c r="AA53" s="78"/>
      <c r="AB53" s="78"/>
      <c r="AC53" s="78"/>
      <c r="AD53" s="78"/>
      <c r="AE53" s="78"/>
      <c r="AF53" s="78"/>
      <c r="AG53" s="78">
        <f t="shared" si="331"/>
        <v>0</v>
      </c>
      <c r="AH53" s="78">
        <f t="shared" si="331"/>
        <v>0</v>
      </c>
      <c r="AI53" s="78"/>
      <c r="AJ53" s="78"/>
      <c r="AK53" s="78"/>
      <c r="AL53" s="78"/>
      <c r="AM53" s="78"/>
      <c r="AN53" s="78"/>
      <c r="AO53" s="78"/>
      <c r="AP53" s="78">
        <f t="shared" ref="AP53:AQ56" si="353">AS53+AV53</f>
        <v>0</v>
      </c>
      <c r="AQ53" s="78">
        <f t="shared" si="353"/>
        <v>0</v>
      </c>
      <c r="AR53" s="78"/>
      <c r="AS53" s="78"/>
      <c r="AT53" s="78"/>
      <c r="AU53" s="78"/>
      <c r="AV53" s="78"/>
      <c r="AW53" s="78"/>
      <c r="AX53" s="78"/>
      <c r="AY53" s="78">
        <f t="shared" si="333"/>
        <v>0</v>
      </c>
      <c r="AZ53" s="78">
        <f t="shared" si="333"/>
        <v>0</v>
      </c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>
        <f t="shared" si="352"/>
        <v>0</v>
      </c>
      <c r="BR53" s="78">
        <f t="shared" si="352"/>
        <v>0</v>
      </c>
      <c r="BS53" s="78"/>
      <c r="BT53" s="80"/>
      <c r="BU53" s="78"/>
      <c r="BV53" s="78"/>
      <c r="BW53" s="78"/>
      <c r="BX53" s="78"/>
      <c r="BY53" s="78"/>
      <c r="BZ53" s="78">
        <f t="shared" si="334"/>
        <v>0</v>
      </c>
      <c r="CA53" s="78">
        <f t="shared" si="334"/>
        <v>0</v>
      </c>
      <c r="CB53" s="78"/>
      <c r="CC53" s="78"/>
      <c r="CD53" s="78"/>
      <c r="CE53" s="78"/>
      <c r="CF53" s="78"/>
      <c r="CG53" s="78"/>
      <c r="CH53" s="78"/>
      <c r="CI53" s="79"/>
      <c r="CJ53" s="78">
        <f t="shared" si="335"/>
        <v>0</v>
      </c>
      <c r="CK53" s="78">
        <f t="shared" si="335"/>
        <v>0</v>
      </c>
      <c r="CL53" s="78"/>
      <c r="CM53" s="78"/>
      <c r="CN53" s="78"/>
      <c r="CO53" s="78"/>
      <c r="CP53" s="78"/>
      <c r="CQ53" s="78"/>
      <c r="CR53" s="78"/>
      <c r="CS53" s="78">
        <f t="shared" si="336"/>
        <v>0</v>
      </c>
      <c r="CT53" s="78">
        <f t="shared" si="336"/>
        <v>0</v>
      </c>
      <c r="CU53" s="78"/>
      <c r="CV53" s="78"/>
      <c r="CW53" s="78"/>
      <c r="CX53" s="78"/>
      <c r="CY53" s="78"/>
      <c r="CZ53" s="78"/>
      <c r="DA53" s="78"/>
      <c r="DB53" s="78">
        <f t="shared" si="337"/>
        <v>0</v>
      </c>
      <c r="DC53" s="78">
        <f t="shared" si="337"/>
        <v>0</v>
      </c>
      <c r="DD53" s="78"/>
      <c r="DE53" s="78"/>
      <c r="DF53" s="78"/>
      <c r="DG53" s="78"/>
      <c r="DH53" s="78"/>
      <c r="DI53" s="78"/>
      <c r="DJ53" s="78"/>
      <c r="DK53" s="78">
        <f t="shared" si="338"/>
        <v>0</v>
      </c>
      <c r="DL53" s="78">
        <f t="shared" si="338"/>
        <v>0</v>
      </c>
      <c r="DM53" s="78"/>
      <c r="DN53" s="78"/>
      <c r="DO53" s="78"/>
      <c r="DP53" s="78"/>
      <c r="DQ53" s="78"/>
      <c r="DR53" s="78"/>
      <c r="DS53" s="78"/>
      <c r="DT53" s="78">
        <f t="shared" si="339"/>
        <v>0</v>
      </c>
      <c r="DU53" s="78">
        <f t="shared" si="339"/>
        <v>0</v>
      </c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>
        <f t="shared" si="340"/>
        <v>0</v>
      </c>
      <c r="EG53" s="78">
        <f t="shared" si="340"/>
        <v>0</v>
      </c>
      <c r="EH53" s="78"/>
      <c r="EI53" s="80"/>
      <c r="EJ53" s="78"/>
      <c r="EK53" s="78"/>
      <c r="EL53" s="78"/>
      <c r="EM53" s="78"/>
      <c r="EN53" s="78"/>
      <c r="EO53" s="78">
        <f t="shared" si="341"/>
        <v>0</v>
      </c>
      <c r="EP53" s="78">
        <f t="shared" si="341"/>
        <v>0</v>
      </c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>
        <f t="shared" si="342"/>
        <v>0</v>
      </c>
      <c r="FH53" s="78">
        <f t="shared" si="342"/>
        <v>0</v>
      </c>
      <c r="FI53" s="78"/>
      <c r="FJ53" s="78"/>
      <c r="FK53" s="78"/>
      <c r="FL53" s="78"/>
      <c r="FM53" s="78"/>
      <c r="FN53" s="78"/>
      <c r="FO53" s="78"/>
      <c r="FP53" s="78">
        <f t="shared" si="343"/>
        <v>0</v>
      </c>
      <c r="FQ53" s="78">
        <f t="shared" si="343"/>
        <v>0</v>
      </c>
      <c r="FR53" s="78"/>
      <c r="FS53" s="78"/>
      <c r="FT53" s="78"/>
      <c r="FU53" s="78"/>
      <c r="FV53" s="78"/>
      <c r="FW53" s="78"/>
      <c r="FX53" s="78"/>
      <c r="FY53" s="78">
        <f t="shared" si="344"/>
        <v>0</v>
      </c>
      <c r="FZ53" s="78">
        <f t="shared" si="344"/>
        <v>0</v>
      </c>
      <c r="GA53" s="75"/>
      <c r="GB53" s="78"/>
      <c r="GC53" s="78"/>
      <c r="GD53" s="78"/>
      <c r="GE53" s="78"/>
      <c r="GF53" s="78"/>
      <c r="GG53" s="78"/>
      <c r="GH53" s="78">
        <f t="shared" si="345"/>
        <v>0</v>
      </c>
      <c r="GI53" s="78">
        <f t="shared" si="345"/>
        <v>0</v>
      </c>
      <c r="GJ53" s="78"/>
      <c r="GK53" s="78"/>
      <c r="GL53" s="78"/>
      <c r="GM53" s="78"/>
      <c r="GN53" s="78"/>
      <c r="GO53" s="78"/>
      <c r="GP53" s="78"/>
      <c r="GQ53" s="78">
        <f t="shared" si="346"/>
        <v>0</v>
      </c>
      <c r="GR53" s="78">
        <f t="shared" si="346"/>
        <v>0</v>
      </c>
      <c r="GS53" s="78"/>
      <c r="GT53" s="78"/>
      <c r="GU53" s="78"/>
      <c r="GV53" s="78"/>
      <c r="GW53" s="78"/>
      <c r="GX53" s="78"/>
      <c r="GY53" s="78"/>
      <c r="GZ53" s="78">
        <f t="shared" si="347"/>
        <v>0</v>
      </c>
      <c r="HA53" s="78">
        <f t="shared" si="347"/>
        <v>0</v>
      </c>
      <c r="HB53" s="78"/>
      <c r="HC53" s="78"/>
      <c r="HD53" s="78"/>
      <c r="HE53" s="78"/>
      <c r="HF53" s="78"/>
      <c r="HG53" s="78"/>
      <c r="HH53" s="78"/>
      <c r="HI53" s="78">
        <f t="shared" ref="HI53:HJ56" si="354">HL53+HO53</f>
        <v>0</v>
      </c>
      <c r="HJ53" s="78">
        <f t="shared" si="354"/>
        <v>0</v>
      </c>
      <c r="HK53" s="78"/>
      <c r="HL53" s="78"/>
      <c r="HM53" s="78"/>
      <c r="HN53" s="78"/>
      <c r="HO53" s="78"/>
      <c r="HP53" s="78"/>
      <c r="HQ53" s="78"/>
      <c r="HR53" s="78">
        <f t="shared" ref="HR53:HS56" si="355">HU53+HX53</f>
        <v>0</v>
      </c>
      <c r="HS53" s="78">
        <f t="shared" si="355"/>
        <v>0</v>
      </c>
      <c r="HT53" s="78"/>
      <c r="HU53" s="78"/>
      <c r="HV53" s="78"/>
      <c r="HW53" s="78"/>
      <c r="HX53" s="78"/>
      <c r="HY53" s="78"/>
      <c r="HZ53" s="78"/>
      <c r="IA53" s="78">
        <f t="shared" ref="IA53:IB56" si="356">ID53+IG53</f>
        <v>0</v>
      </c>
      <c r="IB53" s="78">
        <f t="shared" si="356"/>
        <v>0</v>
      </c>
      <c r="IC53" s="78"/>
      <c r="ID53" s="78"/>
      <c r="IE53" s="78"/>
      <c r="IF53" s="78"/>
      <c r="IG53" s="78"/>
      <c r="IH53" s="78"/>
      <c r="II53" s="78"/>
      <c r="IJ53" s="78">
        <f t="shared" ref="IJ53:IK56" si="357">IM53+IP53</f>
        <v>0</v>
      </c>
      <c r="IK53" s="78">
        <f t="shared" si="357"/>
        <v>0</v>
      </c>
      <c r="IL53" s="78"/>
      <c r="IM53" s="78"/>
      <c r="IN53" s="78"/>
      <c r="IO53" s="78"/>
      <c r="IP53" s="78"/>
      <c r="IQ53" s="78"/>
      <c r="IR53" s="78"/>
      <c r="IS53" s="78"/>
      <c r="IT53" s="78"/>
      <c r="IU53" s="78"/>
      <c r="IV53" s="78"/>
      <c r="IW53" s="78"/>
      <c r="IX53" s="78"/>
    </row>
    <row r="54" spans="1:259">
      <c r="A54" s="3" t="s">
        <v>18</v>
      </c>
      <c r="B54" s="78">
        <v>3422.7591000000002</v>
      </c>
      <c r="C54" s="78">
        <v>0</v>
      </c>
      <c r="D54" s="78">
        <v>0</v>
      </c>
      <c r="E54" s="78"/>
      <c r="F54" s="78"/>
      <c r="G54" s="78"/>
      <c r="H54" s="78">
        <f t="shared" si="329"/>
        <v>0</v>
      </c>
      <c r="I54" s="78">
        <f t="shared" si="329"/>
        <v>0</v>
      </c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9"/>
      <c r="X54" s="78">
        <f t="shared" si="330"/>
        <v>0</v>
      </c>
      <c r="Y54" s="78">
        <f t="shared" si="330"/>
        <v>0</v>
      </c>
      <c r="Z54" s="78"/>
      <c r="AA54" s="78"/>
      <c r="AB54" s="78"/>
      <c r="AC54" s="78"/>
      <c r="AD54" s="78"/>
      <c r="AE54" s="78"/>
      <c r="AF54" s="78"/>
      <c r="AG54" s="78">
        <f t="shared" si="331"/>
        <v>0</v>
      </c>
      <c r="AH54" s="78">
        <f t="shared" si="331"/>
        <v>0</v>
      </c>
      <c r="AI54" s="78"/>
      <c r="AJ54" s="78"/>
      <c r="AK54" s="78"/>
      <c r="AL54" s="78"/>
      <c r="AM54" s="78"/>
      <c r="AN54" s="78"/>
      <c r="AO54" s="78"/>
      <c r="AP54" s="78">
        <f t="shared" si="353"/>
        <v>0</v>
      </c>
      <c r="AQ54" s="78">
        <f t="shared" si="353"/>
        <v>0</v>
      </c>
      <c r="AR54" s="78"/>
      <c r="AS54" s="78"/>
      <c r="AT54" s="78"/>
      <c r="AU54" s="78"/>
      <c r="AV54" s="78"/>
      <c r="AW54" s="78"/>
      <c r="AX54" s="78"/>
      <c r="AY54" s="78">
        <f t="shared" si="333"/>
        <v>0</v>
      </c>
      <c r="AZ54" s="78">
        <f t="shared" si="333"/>
        <v>0</v>
      </c>
      <c r="BA54" s="78"/>
      <c r="BB54" s="78"/>
      <c r="BC54" s="78"/>
      <c r="BD54" s="78"/>
      <c r="BE54" s="78"/>
      <c r="BF54" s="78"/>
      <c r="BG54" s="78"/>
      <c r="BH54" s="78">
        <f>BK54+BN54</f>
        <v>1410.0995800000001</v>
      </c>
      <c r="BI54" s="78">
        <f>BL54+BO54</f>
        <v>0</v>
      </c>
      <c r="BJ54" s="78">
        <f t="shared" ref="BJ54:BJ55" si="358">BI54/BH54*100</f>
        <v>0</v>
      </c>
      <c r="BK54" s="78">
        <v>1381.89759</v>
      </c>
      <c r="BL54" s="78"/>
      <c r="BM54" s="78">
        <f t="shared" ref="BM54:BM55" si="359">BL54/BK54*100</f>
        <v>0</v>
      </c>
      <c r="BN54" s="78">
        <v>28.201989999999999</v>
      </c>
      <c r="BO54" s="78"/>
      <c r="BP54" s="78">
        <f t="shared" ref="BP54:BP55" si="360">BO54/BN54*100</f>
        <v>0</v>
      </c>
      <c r="BQ54" s="78">
        <f t="shared" si="352"/>
        <v>0</v>
      </c>
      <c r="BR54" s="78">
        <f t="shared" si="352"/>
        <v>0</v>
      </c>
      <c r="BS54" s="78"/>
      <c r="BT54" s="80"/>
      <c r="BU54" s="78"/>
      <c r="BV54" s="78"/>
      <c r="BW54" s="78"/>
      <c r="BX54" s="78"/>
      <c r="BY54" s="78"/>
      <c r="BZ54" s="78">
        <f t="shared" si="334"/>
        <v>0</v>
      </c>
      <c r="CA54" s="78">
        <f t="shared" si="334"/>
        <v>0</v>
      </c>
      <c r="CB54" s="78"/>
      <c r="CC54" s="78"/>
      <c r="CD54" s="78"/>
      <c r="CE54" s="78"/>
      <c r="CF54" s="78"/>
      <c r="CG54" s="78"/>
      <c r="CH54" s="78"/>
      <c r="CI54" s="79"/>
      <c r="CJ54" s="78">
        <f t="shared" si="335"/>
        <v>0</v>
      </c>
      <c r="CK54" s="78">
        <f t="shared" si="335"/>
        <v>0</v>
      </c>
      <c r="CL54" s="78"/>
      <c r="CM54" s="78"/>
      <c r="CN54" s="78"/>
      <c r="CO54" s="78"/>
      <c r="CP54" s="78"/>
      <c r="CQ54" s="78"/>
      <c r="CR54" s="78"/>
      <c r="CS54" s="78">
        <f t="shared" si="336"/>
        <v>0</v>
      </c>
      <c r="CT54" s="78">
        <f t="shared" si="336"/>
        <v>0</v>
      </c>
      <c r="CU54" s="78"/>
      <c r="CV54" s="78"/>
      <c r="CW54" s="78"/>
      <c r="CX54" s="78"/>
      <c r="CY54" s="78"/>
      <c r="CZ54" s="78"/>
      <c r="DA54" s="78"/>
      <c r="DB54" s="78">
        <f t="shared" si="337"/>
        <v>0</v>
      </c>
      <c r="DC54" s="78">
        <f t="shared" si="337"/>
        <v>0</v>
      </c>
      <c r="DD54" s="78"/>
      <c r="DE54" s="78"/>
      <c r="DF54" s="78"/>
      <c r="DG54" s="78"/>
      <c r="DH54" s="78"/>
      <c r="DI54" s="78"/>
      <c r="DJ54" s="78"/>
      <c r="DK54" s="78">
        <f t="shared" si="338"/>
        <v>0</v>
      </c>
      <c r="DL54" s="78">
        <f t="shared" si="338"/>
        <v>0</v>
      </c>
      <c r="DM54" s="78"/>
      <c r="DN54" s="78"/>
      <c r="DO54" s="78"/>
      <c r="DP54" s="78"/>
      <c r="DQ54" s="78"/>
      <c r="DR54" s="78"/>
      <c r="DS54" s="78"/>
      <c r="DT54" s="78">
        <f t="shared" si="339"/>
        <v>0</v>
      </c>
      <c r="DU54" s="78">
        <f t="shared" si="339"/>
        <v>0</v>
      </c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>
        <f t="shared" si="340"/>
        <v>1266.444</v>
      </c>
      <c r="EG54" s="78">
        <f t="shared" si="340"/>
        <v>0</v>
      </c>
      <c r="EH54" s="78">
        <f>EG54/EF54*100</f>
        <v>0</v>
      </c>
      <c r="EI54" s="80">
        <v>1266.444</v>
      </c>
      <c r="EJ54" s="78"/>
      <c r="EK54" s="78">
        <f>EJ54/EI54*100</f>
        <v>0</v>
      </c>
      <c r="EL54" s="78"/>
      <c r="EM54" s="78"/>
      <c r="EN54" s="78"/>
      <c r="EO54" s="78">
        <f t="shared" si="341"/>
        <v>0</v>
      </c>
      <c r="EP54" s="78">
        <f t="shared" si="341"/>
        <v>0</v>
      </c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>
        <f t="shared" si="342"/>
        <v>0</v>
      </c>
      <c r="FH54" s="78">
        <f t="shared" si="342"/>
        <v>0</v>
      </c>
      <c r="FI54" s="78"/>
      <c r="FJ54" s="78"/>
      <c r="FK54" s="78"/>
      <c r="FL54" s="78"/>
      <c r="FM54" s="78"/>
      <c r="FN54" s="78"/>
      <c r="FO54" s="78"/>
      <c r="FP54" s="78">
        <f t="shared" si="343"/>
        <v>0</v>
      </c>
      <c r="FQ54" s="78">
        <f t="shared" si="343"/>
        <v>0</v>
      </c>
      <c r="FR54" s="78"/>
      <c r="FS54" s="78"/>
      <c r="FT54" s="78"/>
      <c r="FU54" s="78"/>
      <c r="FV54" s="78"/>
      <c r="FW54" s="78"/>
      <c r="FX54" s="78"/>
      <c r="FY54" s="78">
        <f t="shared" si="344"/>
        <v>0</v>
      </c>
      <c r="FZ54" s="78">
        <f t="shared" si="344"/>
        <v>0</v>
      </c>
      <c r="GA54" s="75"/>
      <c r="GB54" s="78"/>
      <c r="GC54" s="78"/>
      <c r="GD54" s="78"/>
      <c r="GE54" s="78"/>
      <c r="GF54" s="78"/>
      <c r="GG54" s="78"/>
      <c r="GH54" s="78">
        <f t="shared" si="345"/>
        <v>0</v>
      </c>
      <c r="GI54" s="78">
        <f t="shared" si="345"/>
        <v>0</v>
      </c>
      <c r="GJ54" s="78"/>
      <c r="GK54" s="78"/>
      <c r="GL54" s="78"/>
      <c r="GM54" s="78"/>
      <c r="GN54" s="78"/>
      <c r="GO54" s="78"/>
      <c r="GP54" s="78"/>
      <c r="GQ54" s="78">
        <f t="shared" si="346"/>
        <v>0</v>
      </c>
      <c r="GR54" s="78">
        <f t="shared" si="346"/>
        <v>0</v>
      </c>
      <c r="GS54" s="78"/>
      <c r="GT54" s="78"/>
      <c r="GU54" s="78"/>
      <c r="GV54" s="78"/>
      <c r="GW54" s="78"/>
      <c r="GX54" s="78"/>
      <c r="GY54" s="78"/>
      <c r="GZ54" s="78">
        <f t="shared" si="347"/>
        <v>0</v>
      </c>
      <c r="HA54" s="78">
        <f t="shared" si="347"/>
        <v>0</v>
      </c>
      <c r="HB54" s="78"/>
      <c r="HC54" s="78"/>
      <c r="HD54" s="78"/>
      <c r="HE54" s="78"/>
      <c r="HF54" s="78"/>
      <c r="HG54" s="78"/>
      <c r="HH54" s="78"/>
      <c r="HI54" s="78">
        <f t="shared" si="354"/>
        <v>0</v>
      </c>
      <c r="HJ54" s="78">
        <f t="shared" si="354"/>
        <v>0</v>
      </c>
      <c r="HK54" s="78"/>
      <c r="HL54" s="78"/>
      <c r="HM54" s="78"/>
      <c r="HN54" s="78"/>
      <c r="HO54" s="78"/>
      <c r="HP54" s="78"/>
      <c r="HQ54" s="78"/>
      <c r="HR54" s="78">
        <f t="shared" si="355"/>
        <v>0</v>
      </c>
      <c r="HS54" s="78">
        <f t="shared" si="355"/>
        <v>0</v>
      </c>
      <c r="HT54" s="78"/>
      <c r="HU54" s="78"/>
      <c r="HV54" s="78"/>
      <c r="HW54" s="78"/>
      <c r="HX54" s="78"/>
      <c r="HY54" s="78"/>
      <c r="HZ54" s="78"/>
      <c r="IA54" s="78">
        <f t="shared" si="356"/>
        <v>0</v>
      </c>
      <c r="IB54" s="78">
        <f t="shared" si="356"/>
        <v>0</v>
      </c>
      <c r="IC54" s="78"/>
      <c r="ID54" s="78"/>
      <c r="IE54" s="78"/>
      <c r="IF54" s="78"/>
      <c r="IG54" s="78"/>
      <c r="IH54" s="78"/>
      <c r="II54" s="78"/>
      <c r="IJ54" s="78">
        <f t="shared" si="357"/>
        <v>0</v>
      </c>
      <c r="IK54" s="78">
        <f t="shared" si="357"/>
        <v>0</v>
      </c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>
        <v>746.21551999999997</v>
      </c>
      <c r="IW54" s="78"/>
      <c r="IX54" s="78"/>
    </row>
    <row r="55" spans="1:259" ht="18.75" customHeight="1">
      <c r="A55" s="3" t="s">
        <v>16</v>
      </c>
      <c r="B55" s="78">
        <v>329.02325999999999</v>
      </c>
      <c r="C55" s="78">
        <v>0</v>
      </c>
      <c r="D55" s="78">
        <v>0</v>
      </c>
      <c r="E55" s="78"/>
      <c r="F55" s="78"/>
      <c r="G55" s="78"/>
      <c r="H55" s="78">
        <f t="shared" si="329"/>
        <v>0</v>
      </c>
      <c r="I55" s="78">
        <f t="shared" si="329"/>
        <v>0</v>
      </c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9"/>
      <c r="X55" s="78">
        <f t="shared" si="330"/>
        <v>0</v>
      </c>
      <c r="Y55" s="78">
        <f t="shared" si="330"/>
        <v>0</v>
      </c>
      <c r="Z55" s="78"/>
      <c r="AA55" s="78"/>
      <c r="AB55" s="78"/>
      <c r="AC55" s="78"/>
      <c r="AD55" s="78"/>
      <c r="AE55" s="78"/>
      <c r="AF55" s="78"/>
      <c r="AG55" s="78">
        <f t="shared" si="331"/>
        <v>0</v>
      </c>
      <c r="AH55" s="78">
        <f t="shared" si="331"/>
        <v>0</v>
      </c>
      <c r="AI55" s="78"/>
      <c r="AJ55" s="78"/>
      <c r="AK55" s="78"/>
      <c r="AL55" s="78"/>
      <c r="AM55" s="78"/>
      <c r="AN55" s="78"/>
      <c r="AO55" s="78"/>
      <c r="AP55" s="78">
        <f t="shared" si="353"/>
        <v>0</v>
      </c>
      <c r="AQ55" s="78">
        <f t="shared" si="353"/>
        <v>0</v>
      </c>
      <c r="AR55" s="78"/>
      <c r="AS55" s="78"/>
      <c r="AT55" s="78"/>
      <c r="AU55" s="78"/>
      <c r="AV55" s="78"/>
      <c r="AW55" s="78"/>
      <c r="AX55" s="78"/>
      <c r="AY55" s="78">
        <f t="shared" si="333"/>
        <v>0</v>
      </c>
      <c r="AZ55" s="78">
        <f t="shared" si="333"/>
        <v>0</v>
      </c>
      <c r="BA55" s="78"/>
      <c r="BB55" s="78"/>
      <c r="BC55" s="78"/>
      <c r="BD55" s="78"/>
      <c r="BE55" s="78"/>
      <c r="BF55" s="78"/>
      <c r="BG55" s="78"/>
      <c r="BH55" s="78">
        <f>BK55+BN55</f>
        <v>329.02325999999999</v>
      </c>
      <c r="BI55" s="78">
        <f>BL55+BO55</f>
        <v>0</v>
      </c>
      <c r="BJ55" s="78">
        <f t="shared" si="358"/>
        <v>0</v>
      </c>
      <c r="BK55" s="78">
        <v>322.44279</v>
      </c>
      <c r="BL55" s="78"/>
      <c r="BM55" s="78">
        <f t="shared" si="359"/>
        <v>0</v>
      </c>
      <c r="BN55" s="78">
        <v>6.58047</v>
      </c>
      <c r="BO55" s="78"/>
      <c r="BP55" s="78">
        <f t="shared" si="360"/>
        <v>0</v>
      </c>
      <c r="BQ55" s="78">
        <f t="shared" si="352"/>
        <v>0</v>
      </c>
      <c r="BR55" s="78">
        <f t="shared" si="352"/>
        <v>0</v>
      </c>
      <c r="BS55" s="78"/>
      <c r="BT55" s="80"/>
      <c r="BU55" s="78"/>
      <c r="BV55" s="78"/>
      <c r="BW55" s="78"/>
      <c r="BX55" s="78"/>
      <c r="BY55" s="78"/>
      <c r="BZ55" s="78">
        <f t="shared" si="334"/>
        <v>0</v>
      </c>
      <c r="CA55" s="78">
        <f t="shared" si="334"/>
        <v>0</v>
      </c>
      <c r="CB55" s="78"/>
      <c r="CC55" s="78"/>
      <c r="CD55" s="78"/>
      <c r="CE55" s="78"/>
      <c r="CF55" s="78"/>
      <c r="CG55" s="78"/>
      <c r="CH55" s="78"/>
      <c r="CI55" s="79"/>
      <c r="CJ55" s="78">
        <f t="shared" si="335"/>
        <v>0</v>
      </c>
      <c r="CK55" s="78">
        <f t="shared" si="335"/>
        <v>0</v>
      </c>
      <c r="CL55" s="78"/>
      <c r="CM55" s="78"/>
      <c r="CN55" s="78"/>
      <c r="CO55" s="78"/>
      <c r="CP55" s="78"/>
      <c r="CQ55" s="78"/>
      <c r="CR55" s="78"/>
      <c r="CS55" s="78">
        <f t="shared" si="336"/>
        <v>0</v>
      </c>
      <c r="CT55" s="78">
        <f t="shared" si="336"/>
        <v>0</v>
      </c>
      <c r="CU55" s="78"/>
      <c r="CV55" s="78"/>
      <c r="CW55" s="78"/>
      <c r="CX55" s="78"/>
      <c r="CY55" s="78"/>
      <c r="CZ55" s="78"/>
      <c r="DA55" s="78"/>
      <c r="DB55" s="78">
        <f t="shared" si="337"/>
        <v>0</v>
      </c>
      <c r="DC55" s="78">
        <f t="shared" si="337"/>
        <v>0</v>
      </c>
      <c r="DD55" s="78"/>
      <c r="DE55" s="78"/>
      <c r="DF55" s="78"/>
      <c r="DG55" s="78"/>
      <c r="DH55" s="78"/>
      <c r="DI55" s="78"/>
      <c r="DJ55" s="78"/>
      <c r="DK55" s="78">
        <f t="shared" si="338"/>
        <v>0</v>
      </c>
      <c r="DL55" s="78">
        <f t="shared" si="338"/>
        <v>0</v>
      </c>
      <c r="DM55" s="78"/>
      <c r="DN55" s="78"/>
      <c r="DO55" s="78"/>
      <c r="DP55" s="78"/>
      <c r="DQ55" s="78"/>
      <c r="DR55" s="78"/>
      <c r="DS55" s="78"/>
      <c r="DT55" s="78">
        <f t="shared" si="339"/>
        <v>0</v>
      </c>
      <c r="DU55" s="78">
        <f t="shared" si="339"/>
        <v>0</v>
      </c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>
        <f t="shared" si="340"/>
        <v>0</v>
      </c>
      <c r="EG55" s="78">
        <f t="shared" si="340"/>
        <v>0</v>
      </c>
      <c r="EH55" s="78"/>
      <c r="EI55" s="80"/>
      <c r="EJ55" s="80"/>
      <c r="EK55" s="78"/>
      <c r="EL55" s="78"/>
      <c r="EM55" s="78"/>
      <c r="EN55" s="78"/>
      <c r="EO55" s="78">
        <f t="shared" si="341"/>
        <v>0</v>
      </c>
      <c r="EP55" s="78">
        <f t="shared" si="341"/>
        <v>0</v>
      </c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>
        <f t="shared" si="342"/>
        <v>0</v>
      </c>
      <c r="FH55" s="78">
        <f t="shared" si="342"/>
        <v>0</v>
      </c>
      <c r="FI55" s="78"/>
      <c r="FJ55" s="78"/>
      <c r="FK55" s="78"/>
      <c r="FL55" s="78"/>
      <c r="FM55" s="78"/>
      <c r="FN55" s="78"/>
      <c r="FO55" s="78"/>
      <c r="FP55" s="78">
        <f t="shared" si="343"/>
        <v>0</v>
      </c>
      <c r="FQ55" s="78">
        <f t="shared" si="343"/>
        <v>0</v>
      </c>
      <c r="FR55" s="78"/>
      <c r="FS55" s="78"/>
      <c r="FT55" s="78"/>
      <c r="FU55" s="78"/>
      <c r="FV55" s="78"/>
      <c r="FW55" s="78"/>
      <c r="FX55" s="78"/>
      <c r="FY55" s="78">
        <f t="shared" si="344"/>
        <v>0</v>
      </c>
      <c r="FZ55" s="78">
        <f t="shared" si="344"/>
        <v>0</v>
      </c>
      <c r="GA55" s="75"/>
      <c r="GB55" s="78"/>
      <c r="GC55" s="78"/>
      <c r="GD55" s="78"/>
      <c r="GE55" s="78"/>
      <c r="GF55" s="78"/>
      <c r="GG55" s="78"/>
      <c r="GH55" s="78">
        <f t="shared" si="345"/>
        <v>0</v>
      </c>
      <c r="GI55" s="78">
        <f t="shared" si="345"/>
        <v>0</v>
      </c>
      <c r="GJ55" s="78"/>
      <c r="GK55" s="78"/>
      <c r="GL55" s="78"/>
      <c r="GM55" s="78"/>
      <c r="GN55" s="78"/>
      <c r="GO55" s="78"/>
      <c r="GP55" s="78"/>
      <c r="GQ55" s="78">
        <f t="shared" si="346"/>
        <v>0</v>
      </c>
      <c r="GR55" s="78">
        <f t="shared" si="346"/>
        <v>0</v>
      </c>
      <c r="GS55" s="78"/>
      <c r="GT55" s="78"/>
      <c r="GU55" s="78"/>
      <c r="GV55" s="78"/>
      <c r="GW55" s="78"/>
      <c r="GX55" s="78"/>
      <c r="GY55" s="78"/>
      <c r="GZ55" s="78">
        <f t="shared" si="347"/>
        <v>0</v>
      </c>
      <c r="HA55" s="78">
        <f t="shared" si="347"/>
        <v>0</v>
      </c>
      <c r="HB55" s="78"/>
      <c r="HC55" s="78"/>
      <c r="HD55" s="78"/>
      <c r="HE55" s="78"/>
      <c r="HF55" s="78"/>
      <c r="HG55" s="78"/>
      <c r="HH55" s="78"/>
      <c r="HI55" s="78">
        <f t="shared" si="354"/>
        <v>0</v>
      </c>
      <c r="HJ55" s="78">
        <f t="shared" si="354"/>
        <v>0</v>
      </c>
      <c r="HK55" s="78"/>
      <c r="HL55" s="78"/>
      <c r="HM55" s="78"/>
      <c r="HN55" s="78"/>
      <c r="HO55" s="78"/>
      <c r="HP55" s="78"/>
      <c r="HQ55" s="78"/>
      <c r="HR55" s="78">
        <f t="shared" si="355"/>
        <v>0</v>
      </c>
      <c r="HS55" s="78">
        <f t="shared" si="355"/>
        <v>0</v>
      </c>
      <c r="HT55" s="78"/>
      <c r="HU55" s="78"/>
      <c r="HV55" s="78"/>
      <c r="HW55" s="78"/>
      <c r="HX55" s="78"/>
      <c r="HY55" s="78"/>
      <c r="HZ55" s="78"/>
      <c r="IA55" s="78">
        <f t="shared" si="356"/>
        <v>0</v>
      </c>
      <c r="IB55" s="78">
        <f t="shared" si="356"/>
        <v>0</v>
      </c>
      <c r="IC55" s="78"/>
      <c r="ID55" s="78"/>
      <c r="IE55" s="78"/>
      <c r="IF55" s="78"/>
      <c r="IG55" s="78"/>
      <c r="IH55" s="78"/>
      <c r="II55" s="78"/>
      <c r="IJ55" s="78">
        <f t="shared" si="357"/>
        <v>0</v>
      </c>
      <c r="IK55" s="78">
        <f t="shared" si="357"/>
        <v>0</v>
      </c>
      <c r="IL55" s="78"/>
      <c r="IM55" s="78"/>
      <c r="IN55" s="78"/>
      <c r="IO55" s="78"/>
      <c r="IP55" s="78"/>
      <c r="IQ55" s="78"/>
      <c r="IR55" s="78"/>
      <c r="IS55" s="78"/>
      <c r="IT55" s="78"/>
      <c r="IU55" s="78"/>
      <c r="IV55" s="78"/>
      <c r="IW55" s="78"/>
      <c r="IX55" s="78"/>
    </row>
    <row r="56" spans="1:259">
      <c r="A56" s="3" t="s">
        <v>93</v>
      </c>
      <c r="B56" s="78">
        <v>278.18099999999998</v>
      </c>
      <c r="C56" s="78">
        <v>0</v>
      </c>
      <c r="D56" s="78">
        <v>0</v>
      </c>
      <c r="E56" s="78"/>
      <c r="F56" s="78"/>
      <c r="G56" s="78"/>
      <c r="H56" s="78">
        <f t="shared" si="329"/>
        <v>0</v>
      </c>
      <c r="I56" s="78">
        <f t="shared" si="329"/>
        <v>0</v>
      </c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9"/>
      <c r="X56" s="78">
        <f t="shared" si="330"/>
        <v>0</v>
      </c>
      <c r="Y56" s="78">
        <f t="shared" si="330"/>
        <v>0</v>
      </c>
      <c r="Z56" s="78"/>
      <c r="AA56" s="78"/>
      <c r="AB56" s="78"/>
      <c r="AC56" s="78"/>
      <c r="AD56" s="78"/>
      <c r="AE56" s="78"/>
      <c r="AF56" s="78"/>
      <c r="AG56" s="78">
        <f t="shared" si="331"/>
        <v>0</v>
      </c>
      <c r="AH56" s="78">
        <f t="shared" si="331"/>
        <v>0</v>
      </c>
      <c r="AI56" s="78"/>
      <c r="AJ56" s="78"/>
      <c r="AK56" s="78"/>
      <c r="AL56" s="78"/>
      <c r="AM56" s="78"/>
      <c r="AN56" s="78"/>
      <c r="AO56" s="78"/>
      <c r="AP56" s="78">
        <f t="shared" si="353"/>
        <v>0</v>
      </c>
      <c r="AQ56" s="78">
        <f t="shared" si="353"/>
        <v>0</v>
      </c>
      <c r="AR56" s="78"/>
      <c r="AS56" s="78"/>
      <c r="AT56" s="78"/>
      <c r="AU56" s="78"/>
      <c r="AV56" s="78"/>
      <c r="AW56" s="78"/>
      <c r="AX56" s="78"/>
      <c r="AY56" s="78">
        <f t="shared" si="333"/>
        <v>0</v>
      </c>
      <c r="AZ56" s="78">
        <f t="shared" si="333"/>
        <v>0</v>
      </c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>
        <f t="shared" si="352"/>
        <v>278.18099999999998</v>
      </c>
      <c r="BR56" s="78">
        <f t="shared" si="352"/>
        <v>0</v>
      </c>
      <c r="BS56" s="78">
        <f>BR56/BQ56*100</f>
        <v>0</v>
      </c>
      <c r="BT56" s="80"/>
      <c r="BU56" s="80"/>
      <c r="BV56" s="78"/>
      <c r="BW56" s="78">
        <v>278.18099999999998</v>
      </c>
      <c r="BX56" s="78"/>
      <c r="BY56" s="78">
        <f t="shared" ref="BY56" si="361">BX56/BW56*100</f>
        <v>0</v>
      </c>
      <c r="BZ56" s="78">
        <f t="shared" si="334"/>
        <v>0</v>
      </c>
      <c r="CA56" s="78">
        <f t="shared" si="334"/>
        <v>0</v>
      </c>
      <c r="CB56" s="78"/>
      <c r="CC56" s="78"/>
      <c r="CD56" s="78"/>
      <c r="CE56" s="78"/>
      <c r="CF56" s="78"/>
      <c r="CG56" s="78"/>
      <c r="CH56" s="78"/>
      <c r="CI56" s="79"/>
      <c r="CJ56" s="78">
        <f t="shared" si="335"/>
        <v>0</v>
      </c>
      <c r="CK56" s="78">
        <f t="shared" si="335"/>
        <v>0</v>
      </c>
      <c r="CL56" s="78"/>
      <c r="CM56" s="78"/>
      <c r="CN56" s="78"/>
      <c r="CO56" s="78"/>
      <c r="CP56" s="78"/>
      <c r="CQ56" s="78"/>
      <c r="CR56" s="78"/>
      <c r="CS56" s="78">
        <f t="shared" si="336"/>
        <v>0</v>
      </c>
      <c r="CT56" s="78">
        <f t="shared" si="336"/>
        <v>0</v>
      </c>
      <c r="CU56" s="78"/>
      <c r="CV56" s="78"/>
      <c r="CW56" s="78"/>
      <c r="CX56" s="78"/>
      <c r="CY56" s="78"/>
      <c r="CZ56" s="78"/>
      <c r="DA56" s="78"/>
      <c r="DB56" s="78">
        <f t="shared" si="337"/>
        <v>0</v>
      </c>
      <c r="DC56" s="78">
        <f t="shared" si="337"/>
        <v>0</v>
      </c>
      <c r="DD56" s="78"/>
      <c r="DE56" s="78"/>
      <c r="DF56" s="78"/>
      <c r="DG56" s="78"/>
      <c r="DH56" s="78"/>
      <c r="DI56" s="78"/>
      <c r="DJ56" s="78"/>
      <c r="DK56" s="78">
        <f t="shared" si="338"/>
        <v>0</v>
      </c>
      <c r="DL56" s="78">
        <f t="shared" si="338"/>
        <v>0</v>
      </c>
      <c r="DM56" s="78"/>
      <c r="DN56" s="78"/>
      <c r="DO56" s="78"/>
      <c r="DP56" s="78"/>
      <c r="DQ56" s="78"/>
      <c r="DR56" s="78"/>
      <c r="DS56" s="78"/>
      <c r="DT56" s="78">
        <f t="shared" si="339"/>
        <v>0</v>
      </c>
      <c r="DU56" s="78">
        <f t="shared" si="339"/>
        <v>0</v>
      </c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>
        <f t="shared" si="340"/>
        <v>0</v>
      </c>
      <c r="EG56" s="78">
        <f t="shared" si="340"/>
        <v>0</v>
      </c>
      <c r="EH56" s="78"/>
      <c r="EI56" s="80"/>
      <c r="EJ56" s="78"/>
      <c r="EK56" s="78"/>
      <c r="EL56" s="78"/>
      <c r="EM56" s="78"/>
      <c r="EN56" s="78"/>
      <c r="EO56" s="78">
        <f t="shared" si="341"/>
        <v>0</v>
      </c>
      <c r="EP56" s="78">
        <f t="shared" si="341"/>
        <v>0</v>
      </c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>
        <f t="shared" si="342"/>
        <v>0</v>
      </c>
      <c r="FH56" s="78">
        <f t="shared" si="342"/>
        <v>0</v>
      </c>
      <c r="FI56" s="78"/>
      <c r="FJ56" s="78"/>
      <c r="FK56" s="78"/>
      <c r="FL56" s="78"/>
      <c r="FM56" s="78"/>
      <c r="FN56" s="78"/>
      <c r="FO56" s="78"/>
      <c r="FP56" s="78">
        <f t="shared" si="343"/>
        <v>0</v>
      </c>
      <c r="FQ56" s="78">
        <f t="shared" si="343"/>
        <v>0</v>
      </c>
      <c r="FR56" s="78"/>
      <c r="FS56" s="78"/>
      <c r="FT56" s="78"/>
      <c r="FU56" s="78"/>
      <c r="FV56" s="78"/>
      <c r="FW56" s="78"/>
      <c r="FX56" s="78"/>
      <c r="FY56" s="78">
        <f t="shared" si="344"/>
        <v>0</v>
      </c>
      <c r="FZ56" s="78">
        <f t="shared" si="344"/>
        <v>0</v>
      </c>
      <c r="GA56" s="75"/>
      <c r="GB56" s="78"/>
      <c r="GC56" s="78"/>
      <c r="GD56" s="78"/>
      <c r="GE56" s="78"/>
      <c r="GF56" s="78"/>
      <c r="GG56" s="78"/>
      <c r="GH56" s="78">
        <f t="shared" si="345"/>
        <v>0</v>
      </c>
      <c r="GI56" s="78">
        <f t="shared" si="345"/>
        <v>0</v>
      </c>
      <c r="GJ56" s="78"/>
      <c r="GK56" s="78"/>
      <c r="GL56" s="78"/>
      <c r="GM56" s="78"/>
      <c r="GN56" s="78"/>
      <c r="GO56" s="78"/>
      <c r="GP56" s="78"/>
      <c r="GQ56" s="78">
        <f t="shared" si="346"/>
        <v>0</v>
      </c>
      <c r="GR56" s="78">
        <f t="shared" si="346"/>
        <v>0</v>
      </c>
      <c r="GS56" s="78"/>
      <c r="GT56" s="78"/>
      <c r="GU56" s="78"/>
      <c r="GV56" s="78"/>
      <c r="GW56" s="78"/>
      <c r="GX56" s="78"/>
      <c r="GY56" s="78"/>
      <c r="GZ56" s="78">
        <f t="shared" si="347"/>
        <v>0</v>
      </c>
      <c r="HA56" s="78">
        <f t="shared" si="347"/>
        <v>0</v>
      </c>
      <c r="HB56" s="78"/>
      <c r="HC56" s="78"/>
      <c r="HD56" s="78"/>
      <c r="HE56" s="78"/>
      <c r="HF56" s="78"/>
      <c r="HG56" s="78"/>
      <c r="HH56" s="78"/>
      <c r="HI56" s="78">
        <f t="shared" si="354"/>
        <v>0</v>
      </c>
      <c r="HJ56" s="78">
        <f t="shared" si="354"/>
        <v>0</v>
      </c>
      <c r="HK56" s="78"/>
      <c r="HL56" s="78"/>
      <c r="HM56" s="78"/>
      <c r="HN56" s="78"/>
      <c r="HO56" s="78"/>
      <c r="HP56" s="78"/>
      <c r="HQ56" s="78"/>
      <c r="HR56" s="78">
        <f t="shared" si="355"/>
        <v>0</v>
      </c>
      <c r="HS56" s="78">
        <f t="shared" si="355"/>
        <v>0</v>
      </c>
      <c r="HT56" s="78"/>
      <c r="HU56" s="78"/>
      <c r="HV56" s="78"/>
      <c r="HW56" s="78"/>
      <c r="HX56" s="78"/>
      <c r="HY56" s="78"/>
      <c r="HZ56" s="78"/>
      <c r="IA56" s="78">
        <f t="shared" si="356"/>
        <v>0</v>
      </c>
      <c r="IB56" s="78">
        <f t="shared" si="356"/>
        <v>0</v>
      </c>
      <c r="IC56" s="78"/>
      <c r="ID56" s="78"/>
      <c r="IE56" s="78"/>
      <c r="IF56" s="78"/>
      <c r="IG56" s="78"/>
      <c r="IH56" s="78"/>
      <c r="II56" s="78"/>
      <c r="IJ56" s="78">
        <f t="shared" si="357"/>
        <v>0</v>
      </c>
      <c r="IK56" s="78">
        <f t="shared" si="357"/>
        <v>0</v>
      </c>
      <c r="IL56" s="78"/>
      <c r="IM56" s="78"/>
      <c r="IN56" s="78"/>
      <c r="IO56" s="78"/>
      <c r="IP56" s="78"/>
      <c r="IQ56" s="78"/>
      <c r="IR56" s="78"/>
      <c r="IS56" s="78"/>
      <c r="IT56" s="78"/>
      <c r="IU56" s="78"/>
      <c r="IV56" s="78"/>
      <c r="IW56" s="78"/>
      <c r="IX56" s="78"/>
    </row>
    <row r="57" spans="1:259" s="8" customFormat="1">
      <c r="A57" s="7" t="s">
        <v>151</v>
      </c>
      <c r="B57" s="75">
        <v>138799.44870000001</v>
      </c>
      <c r="C57" s="75">
        <v>16547.127539999998</v>
      </c>
      <c r="D57" s="75">
        <v>11.921608979704828</v>
      </c>
      <c r="E57" s="75">
        <f>E58+E59</f>
        <v>5503.5</v>
      </c>
      <c r="F57" s="75">
        <f>F58+F59</f>
        <v>1014</v>
      </c>
      <c r="G57" s="75">
        <f>F57/E57*100</f>
        <v>18.424638866176068</v>
      </c>
      <c r="H57" s="75">
        <f>H58+H59</f>
        <v>588.25869</v>
      </c>
      <c r="I57" s="75">
        <f>I58+I59</f>
        <v>588.25869</v>
      </c>
      <c r="J57" s="75">
        <f>I57/H57*100</f>
        <v>100</v>
      </c>
      <c r="K57" s="75">
        <f>K58+K59</f>
        <v>582.37609999999995</v>
      </c>
      <c r="L57" s="75">
        <f>L58+L59</f>
        <v>582.37609999999995</v>
      </c>
      <c r="M57" s="75">
        <f>L57/K57*100</f>
        <v>100</v>
      </c>
      <c r="N57" s="75">
        <f>N58+N59</f>
        <v>5.8825900000000004</v>
      </c>
      <c r="O57" s="75">
        <f>O58+O59</f>
        <v>5.8825900000000004</v>
      </c>
      <c r="P57" s="75">
        <f>O57/N57*100</f>
        <v>100</v>
      </c>
      <c r="Q57" s="75">
        <f>Q58+Q59</f>
        <v>370.2</v>
      </c>
      <c r="R57" s="75">
        <f>R58+R59</f>
        <v>0</v>
      </c>
      <c r="S57" s="75">
        <f>R57/Q57*100</f>
        <v>0</v>
      </c>
      <c r="T57" s="75">
        <f>T58+T59</f>
        <v>0</v>
      </c>
      <c r="U57" s="75">
        <f>U58+U59</f>
        <v>0</v>
      </c>
      <c r="V57" s="75"/>
      <c r="W57" s="76">
        <f>W58+W59</f>
        <v>3922.7265000000002</v>
      </c>
      <c r="X57" s="75">
        <f>X58+X59</f>
        <v>3922.7264999999998</v>
      </c>
      <c r="Y57" s="75">
        <f>Y58+Y59</f>
        <v>0</v>
      </c>
      <c r="Z57" s="75">
        <f>Y57/X57*100</f>
        <v>0</v>
      </c>
      <c r="AA57" s="75">
        <f>AA58+AA59</f>
        <v>2474.26514</v>
      </c>
      <c r="AB57" s="75">
        <f>AB58+AB59</f>
        <v>0</v>
      </c>
      <c r="AC57" s="75">
        <f>AB57/AA57*100</f>
        <v>0</v>
      </c>
      <c r="AD57" s="75">
        <f>AD58+AD59</f>
        <v>1448.46136</v>
      </c>
      <c r="AE57" s="75">
        <f>AE58+AE59</f>
        <v>0</v>
      </c>
      <c r="AF57" s="75">
        <f>AE57/AD57*100</f>
        <v>0</v>
      </c>
      <c r="AG57" s="75">
        <f>AG58+AG59</f>
        <v>0</v>
      </c>
      <c r="AH57" s="75">
        <f>AH58+AH59</f>
        <v>0</v>
      </c>
      <c r="AI57" s="75"/>
      <c r="AJ57" s="75">
        <f>AJ58+AJ59</f>
        <v>0</v>
      </c>
      <c r="AK57" s="75">
        <f>AK58+AK59</f>
        <v>0</v>
      </c>
      <c r="AL57" s="75"/>
      <c r="AM57" s="75">
        <f>AM58+AM59</f>
        <v>0</v>
      </c>
      <c r="AN57" s="75">
        <f>AN58+AN59</f>
        <v>0</v>
      </c>
      <c r="AO57" s="75"/>
      <c r="AP57" s="75">
        <f>AP58+AP59</f>
        <v>6585.3790099999997</v>
      </c>
      <c r="AQ57" s="75">
        <f>AQ58+AQ59</f>
        <v>0</v>
      </c>
      <c r="AR57" s="75"/>
      <c r="AS57" s="75">
        <f>AS58+AS59</f>
        <v>6453.6714199999997</v>
      </c>
      <c r="AT57" s="75">
        <f>AT58+AT59</f>
        <v>0</v>
      </c>
      <c r="AU57" s="75">
        <f>AT57/AS57*100</f>
        <v>0</v>
      </c>
      <c r="AV57" s="75">
        <f>AV58+AV59</f>
        <v>131.70759000000001</v>
      </c>
      <c r="AW57" s="75">
        <f>AW58+AW59</f>
        <v>0</v>
      </c>
      <c r="AX57" s="75">
        <f>AW57/AV57*100</f>
        <v>0</v>
      </c>
      <c r="AY57" s="75">
        <f>AY58+AY59</f>
        <v>0</v>
      </c>
      <c r="AZ57" s="75">
        <f>AZ58+AZ59</f>
        <v>0</v>
      </c>
      <c r="BA57" s="75"/>
      <c r="BB57" s="75">
        <f>BB58+BB59</f>
        <v>0</v>
      </c>
      <c r="BC57" s="75">
        <f>BC58+BC59</f>
        <v>0</v>
      </c>
      <c r="BD57" s="75"/>
      <c r="BE57" s="75">
        <f>BE58+BE59</f>
        <v>0</v>
      </c>
      <c r="BF57" s="75">
        <f>BF58+BF59</f>
        <v>0</v>
      </c>
      <c r="BG57" s="75"/>
      <c r="BH57" s="75">
        <f>BH58+BH59</f>
        <v>3102.2190699999996</v>
      </c>
      <c r="BI57" s="75">
        <f>BI58+BI59</f>
        <v>0</v>
      </c>
      <c r="BJ57" s="75">
        <f>BI57/BH57*100</f>
        <v>0</v>
      </c>
      <c r="BK57" s="75">
        <f>BK58+BK59</f>
        <v>3040.1746899999998</v>
      </c>
      <c r="BL57" s="75">
        <f>BL58+BL59</f>
        <v>0</v>
      </c>
      <c r="BM57" s="75">
        <f>BL57/BK57*100</f>
        <v>0</v>
      </c>
      <c r="BN57" s="75">
        <f>BN58+BN59</f>
        <v>62.044379999999997</v>
      </c>
      <c r="BO57" s="75">
        <f>BO58+BO59</f>
        <v>0</v>
      </c>
      <c r="BP57" s="75">
        <f>BO57/BN57*100</f>
        <v>0</v>
      </c>
      <c r="BQ57" s="75">
        <f>BQ58+BQ59</f>
        <v>3200.2143999999998</v>
      </c>
      <c r="BR57" s="75">
        <f>BR58+BR59</f>
        <v>0</v>
      </c>
      <c r="BS57" s="75">
        <f>BR57/BQ57*100</f>
        <v>0</v>
      </c>
      <c r="BT57" s="77">
        <f>BT58+BT59</f>
        <v>985</v>
      </c>
      <c r="BU57" s="75">
        <f>BU58+BU59</f>
        <v>0</v>
      </c>
      <c r="BV57" s="75">
        <f>BU57/BT57*100</f>
        <v>0</v>
      </c>
      <c r="BW57" s="75">
        <f>BW58+BW59</f>
        <v>2215.2143999999998</v>
      </c>
      <c r="BX57" s="75">
        <f>BX58+BX59</f>
        <v>0</v>
      </c>
      <c r="BY57" s="75">
        <f>SUM(BY58:BY66)</f>
        <v>0</v>
      </c>
      <c r="BZ57" s="75">
        <f>BZ58+BZ59</f>
        <v>22401.45621</v>
      </c>
      <c r="CA57" s="75">
        <f>CA58+CA59</f>
        <v>0</v>
      </c>
      <c r="CB57" s="75"/>
      <c r="CC57" s="75">
        <f>CC58+CC59</f>
        <v>21953.427159999999</v>
      </c>
      <c r="CD57" s="75">
        <f>CD58+CD59</f>
        <v>0</v>
      </c>
      <c r="CE57" s="75">
        <f>CD57/CC57*100</f>
        <v>0</v>
      </c>
      <c r="CF57" s="75">
        <f>CF58+CF59</f>
        <v>448.02904999999998</v>
      </c>
      <c r="CG57" s="75">
        <f>CG58+CG59</f>
        <v>0</v>
      </c>
      <c r="CH57" s="75">
        <f>CG57/CF57*100</f>
        <v>0</v>
      </c>
      <c r="CI57" s="76">
        <f>CI58+CI59</f>
        <v>1445.3242</v>
      </c>
      <c r="CJ57" s="75">
        <f>CJ58+CJ59</f>
        <v>1445.3242</v>
      </c>
      <c r="CK57" s="75">
        <f>CK58+CK59</f>
        <v>1331.9091999999998</v>
      </c>
      <c r="CL57" s="75"/>
      <c r="CM57" s="75">
        <f>CM58+CM59</f>
        <v>1430.8</v>
      </c>
      <c r="CN57" s="75">
        <f>CN58+CN59</f>
        <v>1318.5247199999999</v>
      </c>
      <c r="CO57" s="75">
        <f>CN57/CM57*100</f>
        <v>92.152971764048075</v>
      </c>
      <c r="CP57" s="75">
        <f>CP58+CP59</f>
        <v>14.5242</v>
      </c>
      <c r="CQ57" s="75">
        <f>CQ58+CQ59</f>
        <v>13.38448</v>
      </c>
      <c r="CR57" s="75">
        <f>CQ57/CP57*100</f>
        <v>92.152958510623648</v>
      </c>
      <c r="CS57" s="75">
        <f>CS58+CS59</f>
        <v>0</v>
      </c>
      <c r="CT57" s="75">
        <f>CT58+CT59</f>
        <v>0</v>
      </c>
      <c r="CU57" s="75"/>
      <c r="CV57" s="75"/>
      <c r="CW57" s="75"/>
      <c r="CX57" s="75"/>
      <c r="CY57" s="75"/>
      <c r="CZ57" s="75"/>
      <c r="DA57" s="75"/>
      <c r="DB57" s="75">
        <f>DB58+DB59</f>
        <v>0</v>
      </c>
      <c r="DC57" s="75">
        <f>DC58+DC59</f>
        <v>0</v>
      </c>
      <c r="DD57" s="75"/>
      <c r="DE57" s="75">
        <f>DE58+DE59</f>
        <v>0</v>
      </c>
      <c r="DF57" s="75">
        <f>DF58+DF59</f>
        <v>0</v>
      </c>
      <c r="DG57" s="75"/>
      <c r="DH57" s="75">
        <f>DH58+DH59</f>
        <v>0</v>
      </c>
      <c r="DI57" s="75">
        <f>DI58+DI59</f>
        <v>0</v>
      </c>
      <c r="DJ57" s="75"/>
      <c r="DK57" s="75">
        <f>DK58+DK59</f>
        <v>0</v>
      </c>
      <c r="DL57" s="75">
        <f>DL58+DL59</f>
        <v>0</v>
      </c>
      <c r="DM57" s="75"/>
      <c r="DN57" s="75">
        <f>DN58+DN59</f>
        <v>0</v>
      </c>
      <c r="DO57" s="75">
        <f>DO58+DO59</f>
        <v>0</v>
      </c>
      <c r="DP57" s="75"/>
      <c r="DQ57" s="75">
        <f>DQ58+DQ59</f>
        <v>0</v>
      </c>
      <c r="DR57" s="75">
        <f>DR58+DR59</f>
        <v>0</v>
      </c>
      <c r="DS57" s="75"/>
      <c r="DT57" s="75">
        <f>DT58+DT59</f>
        <v>0</v>
      </c>
      <c r="DU57" s="75">
        <f>DU58+DU59</f>
        <v>0</v>
      </c>
      <c r="DV57" s="75"/>
      <c r="DW57" s="75">
        <f>DW58+DW59</f>
        <v>0</v>
      </c>
      <c r="DX57" s="75">
        <f>DX58+DX59</f>
        <v>0</v>
      </c>
      <c r="DY57" s="75"/>
      <c r="DZ57" s="75">
        <f>DZ58+DZ59</f>
        <v>0</v>
      </c>
      <c r="EA57" s="75">
        <f>EA58+EA59</f>
        <v>0</v>
      </c>
      <c r="EB57" s="75"/>
      <c r="EC57" s="75">
        <f>EC58+EC59</f>
        <v>0</v>
      </c>
      <c r="ED57" s="75">
        <f>ED58+ED59</f>
        <v>0</v>
      </c>
      <c r="EE57" s="75"/>
      <c r="EF57" s="75">
        <f>EF58+EF59</f>
        <v>5929.36</v>
      </c>
      <c r="EG57" s="75">
        <f>EG58+EG59</f>
        <v>0</v>
      </c>
      <c r="EH57" s="75">
        <f>EG57/EF57*100</f>
        <v>0</v>
      </c>
      <c r="EI57" s="77">
        <f>EI58+EI59</f>
        <v>0</v>
      </c>
      <c r="EJ57" s="75">
        <f>EJ58+EJ59</f>
        <v>0</v>
      </c>
      <c r="EK57" s="75"/>
      <c r="EL57" s="75">
        <f>EL58+EL59</f>
        <v>5929.36</v>
      </c>
      <c r="EM57" s="75">
        <f>EM58+EM59</f>
        <v>0</v>
      </c>
      <c r="EN57" s="75"/>
      <c r="EO57" s="75">
        <f>EO58+EO59</f>
        <v>0</v>
      </c>
      <c r="EP57" s="75">
        <f>EP58+EP59</f>
        <v>0</v>
      </c>
      <c r="EQ57" s="75"/>
      <c r="ER57" s="75">
        <f>ER58+ER59</f>
        <v>0</v>
      </c>
      <c r="ES57" s="75">
        <f>ES58+ES59</f>
        <v>0</v>
      </c>
      <c r="ET57" s="75"/>
      <c r="EU57" s="75">
        <f>EU58+EU59</f>
        <v>0</v>
      </c>
      <c r="EV57" s="75">
        <f>EV58+EV59</f>
        <v>0</v>
      </c>
      <c r="EW57" s="75"/>
      <c r="EX57" s="75">
        <f t="shared" ref="EX57:FF57" si="362">SUM(EX58+EX59)</f>
        <v>160.29428000000001</v>
      </c>
      <c r="EY57" s="75">
        <f t="shared" si="362"/>
        <v>160.29428000000001</v>
      </c>
      <c r="EZ57" s="75">
        <f t="shared" si="362"/>
        <v>100</v>
      </c>
      <c r="FA57" s="75">
        <f t="shared" si="362"/>
        <v>157.67094</v>
      </c>
      <c r="FB57" s="75">
        <f t="shared" si="362"/>
        <v>157.67094</v>
      </c>
      <c r="FC57" s="75">
        <f t="shared" si="362"/>
        <v>100</v>
      </c>
      <c r="FD57" s="75">
        <f t="shared" si="362"/>
        <v>2.6233399999999998</v>
      </c>
      <c r="FE57" s="75">
        <f t="shared" si="362"/>
        <v>2.6233399999999998</v>
      </c>
      <c r="FF57" s="75">
        <f t="shared" si="362"/>
        <v>100</v>
      </c>
      <c r="FG57" s="75">
        <f>FG58+FG59</f>
        <v>0</v>
      </c>
      <c r="FH57" s="75">
        <f>FH58+FH59</f>
        <v>0</v>
      </c>
      <c r="FI57" s="75"/>
      <c r="FJ57" s="75">
        <f t="shared" ref="FJ57:FO57" si="363">SUM(FJ58+FJ59)</f>
        <v>0</v>
      </c>
      <c r="FK57" s="75">
        <f t="shared" si="363"/>
        <v>0</v>
      </c>
      <c r="FL57" s="75"/>
      <c r="FM57" s="75">
        <f t="shared" si="363"/>
        <v>0</v>
      </c>
      <c r="FN57" s="75">
        <f t="shared" si="363"/>
        <v>0</v>
      </c>
      <c r="FO57" s="75"/>
      <c r="FP57" s="75">
        <f>FP58+FP59</f>
        <v>18284.387760000001</v>
      </c>
      <c r="FQ57" s="75">
        <f>FQ58+FQ59</f>
        <v>0</v>
      </c>
      <c r="FR57" s="75">
        <f t="shared" ref="FR57:FR58" si="364">FQ57/FP57*100</f>
        <v>0</v>
      </c>
      <c r="FS57" s="75">
        <f t="shared" ref="FS57:FX57" si="365">SUM(FS58+FS59)</f>
        <v>17918.7</v>
      </c>
      <c r="FT57" s="75">
        <f t="shared" si="365"/>
        <v>0</v>
      </c>
      <c r="FU57" s="75">
        <f t="shared" si="365"/>
        <v>0</v>
      </c>
      <c r="FV57" s="75">
        <f t="shared" si="365"/>
        <v>365.68776000000003</v>
      </c>
      <c r="FW57" s="75">
        <f t="shared" si="365"/>
        <v>0</v>
      </c>
      <c r="FX57" s="75">
        <f t="shared" si="365"/>
        <v>0</v>
      </c>
      <c r="FY57" s="75">
        <f>FY58+FY59</f>
        <v>6895.4211299999997</v>
      </c>
      <c r="FZ57" s="75">
        <f>FZ58+FZ59</f>
        <v>1923.68443</v>
      </c>
      <c r="GA57" s="75">
        <f t="shared" si="20"/>
        <v>27.897997725339803</v>
      </c>
      <c r="GB57" s="75">
        <f t="shared" ref="GB57:GG57" si="366">SUM(GB58+GB59)</f>
        <v>6826.4669199999998</v>
      </c>
      <c r="GC57" s="75">
        <f t="shared" si="366"/>
        <v>1904.44759</v>
      </c>
      <c r="GD57" s="75">
        <f t="shared" si="366"/>
        <v>27.897997783017164</v>
      </c>
      <c r="GE57" s="75">
        <f t="shared" si="366"/>
        <v>68.954210000000003</v>
      </c>
      <c r="GF57" s="75">
        <f t="shared" si="366"/>
        <v>19.236840000000001</v>
      </c>
      <c r="GG57" s="75">
        <f t="shared" si="366"/>
        <v>27.897992015280863</v>
      </c>
      <c r="GH57" s="75">
        <f>GH58+GH59</f>
        <v>0</v>
      </c>
      <c r="GI57" s="75">
        <f>GI58+GI59</f>
        <v>0</v>
      </c>
      <c r="GJ57" s="75"/>
      <c r="GK57" s="75">
        <f t="shared" ref="GK57:GP57" si="367">SUM(GK58+GK59)</f>
        <v>0</v>
      </c>
      <c r="GL57" s="75">
        <f t="shared" si="367"/>
        <v>0</v>
      </c>
      <c r="GM57" s="75"/>
      <c r="GN57" s="75">
        <f t="shared" si="367"/>
        <v>0</v>
      </c>
      <c r="GO57" s="75">
        <f t="shared" si="367"/>
        <v>0</v>
      </c>
      <c r="GP57" s="75"/>
      <c r="GQ57" s="75">
        <f>GQ58+GQ59</f>
        <v>45641.818180000002</v>
      </c>
      <c r="GR57" s="75">
        <f>GR58+GR59</f>
        <v>11098.8789</v>
      </c>
      <c r="GS57" s="75">
        <f>GR57/GQ57*100</f>
        <v>24.317346114978982</v>
      </c>
      <c r="GT57" s="75">
        <f t="shared" ref="GT57:GY57" si="368">SUM(GT58+GT59)</f>
        <v>45185.4</v>
      </c>
      <c r="GU57" s="75">
        <f t="shared" si="368"/>
        <v>10987.89012</v>
      </c>
      <c r="GV57" s="75">
        <f t="shared" si="368"/>
        <v>24.317346133928215</v>
      </c>
      <c r="GW57" s="75">
        <f t="shared" si="368"/>
        <v>456.41818000000001</v>
      </c>
      <c r="GX57" s="75">
        <f t="shared" si="368"/>
        <v>110.98878000000001</v>
      </c>
      <c r="GY57" s="75">
        <f t="shared" si="368"/>
        <v>24.317344239004679</v>
      </c>
      <c r="GZ57" s="75">
        <f>GZ58+GZ59</f>
        <v>0</v>
      </c>
      <c r="HA57" s="75">
        <f>HA58+HA59</f>
        <v>0</v>
      </c>
      <c r="HB57" s="75"/>
      <c r="HC57" s="75">
        <f t="shared" ref="HC57:HH57" si="369">SUM(HC58+HC59)</f>
        <v>0</v>
      </c>
      <c r="HD57" s="75">
        <f t="shared" si="369"/>
        <v>0</v>
      </c>
      <c r="HE57" s="75"/>
      <c r="HF57" s="75">
        <f t="shared" si="369"/>
        <v>0</v>
      </c>
      <c r="HG57" s="75">
        <f t="shared" si="369"/>
        <v>0</v>
      </c>
      <c r="HH57" s="75"/>
      <c r="HI57" s="75">
        <f>HI58+HI59</f>
        <v>0</v>
      </c>
      <c r="HJ57" s="75">
        <f>HJ58+HJ59</f>
        <v>0</v>
      </c>
      <c r="HK57" s="75"/>
      <c r="HL57" s="75">
        <f t="shared" ref="HL57:HQ57" si="370">SUM(HL58+HL59)</f>
        <v>0</v>
      </c>
      <c r="HM57" s="75">
        <f t="shared" si="370"/>
        <v>0</v>
      </c>
      <c r="HN57" s="75"/>
      <c r="HO57" s="75">
        <f t="shared" si="370"/>
        <v>0</v>
      </c>
      <c r="HP57" s="75">
        <f t="shared" si="370"/>
        <v>0</v>
      </c>
      <c r="HQ57" s="75"/>
      <c r="HR57" s="75">
        <f>HR58+HR59</f>
        <v>662.24490000000003</v>
      </c>
      <c r="HS57" s="75">
        <f>HS58+HS59</f>
        <v>430.10204000000004</v>
      </c>
      <c r="HT57" s="75">
        <f t="shared" ref="HT57:HT58" si="371">HS57/HR57*100</f>
        <v>64.946070554865727</v>
      </c>
      <c r="HU57" s="75">
        <f t="shared" ref="HU57:HZ57" si="372">SUM(HU58+HU59)</f>
        <v>649</v>
      </c>
      <c r="HV57" s="75">
        <f t="shared" si="372"/>
        <v>421.49999000000003</v>
      </c>
      <c r="HW57" s="75">
        <f t="shared" si="372"/>
        <v>64.946069337442225</v>
      </c>
      <c r="HX57" s="75">
        <f t="shared" si="372"/>
        <v>13.244899999999999</v>
      </c>
      <c r="HY57" s="75">
        <f t="shared" si="372"/>
        <v>8.6020500000000002</v>
      </c>
      <c r="HZ57" s="75">
        <f t="shared" si="372"/>
        <v>64.946130208608594</v>
      </c>
      <c r="IA57" s="75">
        <f>IA58+IA59</f>
        <v>12787.49627</v>
      </c>
      <c r="IB57" s="75">
        <f>IB58+IB59</f>
        <v>0</v>
      </c>
      <c r="IC57" s="75">
        <f t="shared" ref="IC57:IC58" si="373">IB57/IA57*100</f>
        <v>0</v>
      </c>
      <c r="ID57" s="75">
        <f t="shared" ref="ID57:II57" si="374">SUM(ID58+ID59)</f>
        <v>12531.74634</v>
      </c>
      <c r="IE57" s="75">
        <f t="shared" si="374"/>
        <v>0</v>
      </c>
      <c r="IF57" s="75">
        <f t="shared" si="374"/>
        <v>0</v>
      </c>
      <c r="IG57" s="75">
        <f t="shared" si="374"/>
        <v>255.74993000000001</v>
      </c>
      <c r="IH57" s="75">
        <f t="shared" si="374"/>
        <v>0</v>
      </c>
      <c r="II57" s="75">
        <f t="shared" si="374"/>
        <v>0</v>
      </c>
      <c r="IJ57" s="75">
        <f>IJ58+IJ59</f>
        <v>0</v>
      </c>
      <c r="IK57" s="75">
        <f>IK58+IK59</f>
        <v>0</v>
      </c>
      <c r="IL57" s="75"/>
      <c r="IM57" s="75">
        <f>IM58+IM59</f>
        <v>0</v>
      </c>
      <c r="IN57" s="75">
        <f>IN58+IN59</f>
        <v>0</v>
      </c>
      <c r="IO57" s="75"/>
      <c r="IP57" s="75">
        <f>IP58+IP59</f>
        <v>0</v>
      </c>
      <c r="IQ57" s="75">
        <f>IQ58+IQ59</f>
        <v>0</v>
      </c>
      <c r="IR57" s="75"/>
      <c r="IS57" s="75">
        <f>IS58+IS59</f>
        <v>0</v>
      </c>
      <c r="IT57" s="75">
        <f>IT58+IT59</f>
        <v>0</v>
      </c>
      <c r="IU57" s="75"/>
      <c r="IV57" s="75">
        <f>IV58+IV59</f>
        <v>1319.1481000000001</v>
      </c>
      <c r="IW57" s="75">
        <f>IW58+IW59</f>
        <v>0</v>
      </c>
      <c r="IX57" s="75"/>
    </row>
    <row r="58" spans="1:259" ht="18" customHeight="1">
      <c r="A58" s="3" t="s">
        <v>152</v>
      </c>
      <c r="B58" s="78">
        <v>123803.18293000001</v>
      </c>
      <c r="C58" s="78">
        <v>15215.218339999999</v>
      </c>
      <c r="D58" s="78">
        <v>12.289844234944177</v>
      </c>
      <c r="E58" s="49">
        <v>5503.5</v>
      </c>
      <c r="F58" s="78">
        <v>1014</v>
      </c>
      <c r="G58" s="78">
        <f>F58/E58*100</f>
        <v>18.424638866176068</v>
      </c>
      <c r="H58" s="78">
        <f>K58+N58</f>
        <v>588.25869</v>
      </c>
      <c r="I58" s="78">
        <f>L58+O58</f>
        <v>588.25869</v>
      </c>
      <c r="J58" s="78">
        <f>I58/H58*100</f>
        <v>100</v>
      </c>
      <c r="K58" s="78">
        <v>582.37609999999995</v>
      </c>
      <c r="L58" s="78">
        <v>582.37609999999995</v>
      </c>
      <c r="M58" s="78">
        <f>L58/K58*100</f>
        <v>100</v>
      </c>
      <c r="N58" s="78">
        <v>5.8825900000000004</v>
      </c>
      <c r="O58" s="78">
        <v>5.8825900000000004</v>
      </c>
      <c r="P58" s="78">
        <f>O58/N58*100</f>
        <v>100</v>
      </c>
      <c r="Q58" s="78">
        <v>370.2</v>
      </c>
      <c r="R58" s="78"/>
      <c r="S58" s="78">
        <f>R58/Q58*100</f>
        <v>0</v>
      </c>
      <c r="T58" s="78"/>
      <c r="U58" s="78"/>
      <c r="V58" s="78"/>
      <c r="W58" s="79">
        <v>3922.7265000000002</v>
      </c>
      <c r="X58" s="78">
        <f>AA58+AD58</f>
        <v>3922.7264999999998</v>
      </c>
      <c r="Y58" s="78">
        <f>SUM(AB58+AE58)</f>
        <v>0</v>
      </c>
      <c r="Z58" s="78">
        <f>Y58/X58*100</f>
        <v>0</v>
      </c>
      <c r="AA58" s="78">
        <v>2474.26514</v>
      </c>
      <c r="AB58" s="78"/>
      <c r="AC58" s="78">
        <f>AB58/AA58*100</f>
        <v>0</v>
      </c>
      <c r="AD58" s="78">
        <v>1448.46136</v>
      </c>
      <c r="AE58" s="78"/>
      <c r="AF58" s="78">
        <f>AE58/AD58*100</f>
        <v>0</v>
      </c>
      <c r="AG58" s="78">
        <f>AJ58+AM58</f>
        <v>0</v>
      </c>
      <c r="AH58" s="78">
        <f>AK58+AN58</f>
        <v>0</v>
      </c>
      <c r="AI58" s="78"/>
      <c r="AJ58" s="78"/>
      <c r="AK58" s="78"/>
      <c r="AL58" s="78"/>
      <c r="AM58" s="78"/>
      <c r="AN58" s="78"/>
      <c r="AO58" s="78"/>
      <c r="AP58" s="78">
        <f>AS58+AV58</f>
        <v>6585.3790099999997</v>
      </c>
      <c r="AQ58" s="78">
        <f>AT58+AW58</f>
        <v>0</v>
      </c>
      <c r="AR58" s="78"/>
      <c r="AS58" s="78">
        <v>6453.6714199999997</v>
      </c>
      <c r="AT58" s="78"/>
      <c r="AU58" s="78">
        <f>AT58/AS58*100</f>
        <v>0</v>
      </c>
      <c r="AV58" s="78">
        <v>131.70759000000001</v>
      </c>
      <c r="AW58" s="78"/>
      <c r="AX58" s="78">
        <f>AW58/AV58*100</f>
        <v>0</v>
      </c>
      <c r="AY58" s="78">
        <f>BB58+BE58</f>
        <v>0</v>
      </c>
      <c r="AZ58" s="78">
        <f>BC58+BF58</f>
        <v>0</v>
      </c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>
        <f>BT58+BW58</f>
        <v>0</v>
      </c>
      <c r="BR58" s="78">
        <f>BU58+BX58</f>
        <v>0</v>
      </c>
      <c r="BS58" s="78"/>
      <c r="BT58" s="80"/>
      <c r="BU58" s="78"/>
      <c r="BV58" s="78"/>
      <c r="BW58" s="78"/>
      <c r="BX58" s="78"/>
      <c r="BY58" s="78"/>
      <c r="BZ58" s="78">
        <f>CC58+CF58</f>
        <v>22401.45621</v>
      </c>
      <c r="CA58" s="78">
        <f>CD58+CG58</f>
        <v>0</v>
      </c>
      <c r="CB58" s="78">
        <f>CA58/BZ58*100</f>
        <v>0</v>
      </c>
      <c r="CC58" s="78">
        <v>21953.427159999999</v>
      </c>
      <c r="CD58" s="78"/>
      <c r="CE58" s="78">
        <f>CD58/CC58*100</f>
        <v>0</v>
      </c>
      <c r="CF58" s="78">
        <v>448.02904999999998</v>
      </c>
      <c r="CG58" s="78"/>
      <c r="CH58" s="78">
        <f>CG58/CF58*100</f>
        <v>0</v>
      </c>
      <c r="CI58" s="79"/>
      <c r="CJ58" s="78">
        <f>CM58+CP58</f>
        <v>0</v>
      </c>
      <c r="CK58" s="78">
        <f>CN58+CQ58</f>
        <v>0</v>
      </c>
      <c r="CL58" s="78"/>
      <c r="CM58" s="78"/>
      <c r="CN58" s="78"/>
      <c r="CO58" s="78"/>
      <c r="CP58" s="78"/>
      <c r="CQ58" s="78"/>
      <c r="CR58" s="78"/>
      <c r="CS58" s="78">
        <f>CV58+CY58</f>
        <v>0</v>
      </c>
      <c r="CT58" s="78">
        <f>CW58+CZ58</f>
        <v>0</v>
      </c>
      <c r="CU58" s="78"/>
      <c r="CV58" s="78"/>
      <c r="CW58" s="78"/>
      <c r="CX58" s="78"/>
      <c r="CY58" s="78"/>
      <c r="CZ58" s="78"/>
      <c r="DA58" s="78"/>
      <c r="DB58" s="78">
        <f>DE58+DH58</f>
        <v>0</v>
      </c>
      <c r="DC58" s="78">
        <f>DF58+DI58</f>
        <v>0</v>
      </c>
      <c r="DD58" s="78"/>
      <c r="DE58" s="78"/>
      <c r="DF58" s="78"/>
      <c r="DG58" s="78"/>
      <c r="DH58" s="78"/>
      <c r="DI58" s="78"/>
      <c r="DJ58" s="78"/>
      <c r="DK58" s="78">
        <f>DN58+DQ58</f>
        <v>0</v>
      </c>
      <c r="DL58" s="78">
        <f>DO58+DR58</f>
        <v>0</v>
      </c>
      <c r="DM58" s="78"/>
      <c r="DN58" s="78"/>
      <c r="DO58" s="78"/>
      <c r="DP58" s="78"/>
      <c r="DQ58" s="78"/>
      <c r="DR58" s="78"/>
      <c r="DS58" s="78"/>
      <c r="DT58" s="78">
        <f>DW58+DZ58</f>
        <v>0</v>
      </c>
      <c r="DU58" s="78">
        <f>DX58+EA58</f>
        <v>0</v>
      </c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5"/>
      <c r="EI58" s="80"/>
      <c r="EJ58" s="78"/>
      <c r="EK58" s="78"/>
      <c r="EL58" s="78"/>
      <c r="EM58" s="78"/>
      <c r="EN58" s="78"/>
      <c r="EO58" s="78">
        <f>ER58+EU58</f>
        <v>0</v>
      </c>
      <c r="EP58" s="78">
        <f>ES58+EV58</f>
        <v>0</v>
      </c>
      <c r="EQ58" s="78"/>
      <c r="ER58" s="78"/>
      <c r="ES58" s="78"/>
      <c r="ET58" s="78"/>
      <c r="EU58" s="78"/>
      <c r="EV58" s="78"/>
      <c r="EW58" s="78"/>
      <c r="EX58" s="78">
        <f>SUM(FA58+FD58)</f>
        <v>160.29428000000001</v>
      </c>
      <c r="EY58" s="78">
        <f>SUM(FB58+FE58)</f>
        <v>160.29428000000001</v>
      </c>
      <c r="EZ58" s="78">
        <f>SUM(EY58/EX58*100)</f>
        <v>100</v>
      </c>
      <c r="FA58" s="78">
        <f>100+57.67094</f>
        <v>157.67094</v>
      </c>
      <c r="FB58" s="78">
        <v>157.67094</v>
      </c>
      <c r="FC58" s="78">
        <f>SUM(FB58/FA58*100)</f>
        <v>100</v>
      </c>
      <c r="FD58" s="78">
        <f>2.04081+0.58253</f>
        <v>2.6233399999999998</v>
      </c>
      <c r="FE58" s="78">
        <v>2.6233399999999998</v>
      </c>
      <c r="FF58" s="78">
        <f>SUM(FE58/FD58*100)</f>
        <v>100</v>
      </c>
      <c r="FG58" s="78">
        <f>FJ58+FM58</f>
        <v>0</v>
      </c>
      <c r="FH58" s="78">
        <f>FK58+FN58</f>
        <v>0</v>
      </c>
      <c r="FI58" s="78"/>
      <c r="FJ58" s="78"/>
      <c r="FK58" s="78"/>
      <c r="FL58" s="78"/>
      <c r="FM58" s="78"/>
      <c r="FN58" s="78"/>
      <c r="FO58" s="78"/>
      <c r="FP58" s="78">
        <f>FS58+FV58</f>
        <v>18284.387760000001</v>
      </c>
      <c r="FQ58" s="78">
        <f>FT58+FW58</f>
        <v>0</v>
      </c>
      <c r="FR58" s="78">
        <f t="shared" si="364"/>
        <v>0</v>
      </c>
      <c r="FS58" s="78">
        <v>17918.7</v>
      </c>
      <c r="FT58" s="78"/>
      <c r="FU58" s="78">
        <f>SUM(FT58/FS58*100)</f>
        <v>0</v>
      </c>
      <c r="FV58" s="78">
        <v>365.68776000000003</v>
      </c>
      <c r="FW58" s="78"/>
      <c r="FX58" s="78">
        <f>SUM(FW58/FV58*100)</f>
        <v>0</v>
      </c>
      <c r="FY58" s="78">
        <f>GB58+GE58</f>
        <v>6895.4211299999997</v>
      </c>
      <c r="FZ58" s="78">
        <f>GC58+GF58</f>
        <v>1923.68443</v>
      </c>
      <c r="GA58" s="75">
        <f t="shared" si="20"/>
        <v>27.897997725339803</v>
      </c>
      <c r="GB58" s="78">
        <v>6826.4669199999998</v>
      </c>
      <c r="GC58" s="78">
        <v>1904.44759</v>
      </c>
      <c r="GD58" s="78">
        <f>SUM(GC58/GB58*100)</f>
        <v>27.897997783017164</v>
      </c>
      <c r="GE58" s="78">
        <v>68.954210000000003</v>
      </c>
      <c r="GF58" s="78">
        <v>19.236840000000001</v>
      </c>
      <c r="GG58" s="78">
        <f>SUM(GF58/GE58*100)</f>
        <v>27.897992015280863</v>
      </c>
      <c r="GH58" s="78">
        <f>GK58+GN58</f>
        <v>0</v>
      </c>
      <c r="GI58" s="78">
        <f>GL58+GO58</f>
        <v>0</v>
      </c>
      <c r="GJ58" s="78"/>
      <c r="GK58" s="78"/>
      <c r="GL58" s="78"/>
      <c r="GM58" s="78"/>
      <c r="GN58" s="78"/>
      <c r="GO58" s="78"/>
      <c r="GP58" s="78"/>
      <c r="GQ58" s="78">
        <f>GT58+GW58</f>
        <v>45641.818180000002</v>
      </c>
      <c r="GR58" s="78">
        <f>GU58+GX58</f>
        <v>11098.8789</v>
      </c>
      <c r="GS58" s="75">
        <f>GR58/GQ58*100</f>
        <v>24.317346114978982</v>
      </c>
      <c r="GT58" s="78">
        <v>45185.4</v>
      </c>
      <c r="GU58" s="78">
        <v>10987.89012</v>
      </c>
      <c r="GV58" s="78">
        <f>SUM(GU58/GT58*100)</f>
        <v>24.317346133928215</v>
      </c>
      <c r="GW58" s="78">
        <v>456.41818000000001</v>
      </c>
      <c r="GX58" s="78">
        <v>110.98878000000001</v>
      </c>
      <c r="GY58" s="78">
        <f>SUM(GX58/GW58*100)</f>
        <v>24.317344239004679</v>
      </c>
      <c r="GZ58" s="78">
        <f>HC58+HF58</f>
        <v>0</v>
      </c>
      <c r="HA58" s="78">
        <f>HD58+HG58</f>
        <v>0</v>
      </c>
      <c r="HB58" s="78"/>
      <c r="HC58" s="78"/>
      <c r="HD58" s="78"/>
      <c r="HE58" s="78"/>
      <c r="HF58" s="78"/>
      <c r="HG58" s="78"/>
      <c r="HH58" s="78"/>
      <c r="HI58" s="78">
        <f>HL58+HO58</f>
        <v>0</v>
      </c>
      <c r="HJ58" s="78">
        <f>HM58+HP58</f>
        <v>0</v>
      </c>
      <c r="HK58" s="78"/>
      <c r="HL58" s="78"/>
      <c r="HM58" s="78"/>
      <c r="HN58" s="78"/>
      <c r="HO58" s="78"/>
      <c r="HP58" s="78"/>
      <c r="HQ58" s="78"/>
      <c r="HR58" s="78">
        <f>HU58+HX58</f>
        <v>662.24490000000003</v>
      </c>
      <c r="HS58" s="78">
        <f>HV58+HY58</f>
        <v>430.10204000000004</v>
      </c>
      <c r="HT58" s="78">
        <f t="shared" si="371"/>
        <v>64.946070554865727</v>
      </c>
      <c r="HU58" s="78">
        <v>649</v>
      </c>
      <c r="HV58" s="78">
        <v>421.49999000000003</v>
      </c>
      <c r="HW58" s="78">
        <f>SUM(HV58/HU58*100)</f>
        <v>64.946069337442225</v>
      </c>
      <c r="HX58" s="78">
        <v>13.244899999999999</v>
      </c>
      <c r="HY58" s="78">
        <v>8.6020500000000002</v>
      </c>
      <c r="HZ58" s="78">
        <f>SUM(HY58/HX58*100)</f>
        <v>64.946130208608594</v>
      </c>
      <c r="IA58" s="78">
        <f>ID58+IG58</f>
        <v>12787.49627</v>
      </c>
      <c r="IB58" s="78">
        <f>IE58+IH58</f>
        <v>0</v>
      </c>
      <c r="IC58" s="78">
        <f t="shared" si="373"/>
        <v>0</v>
      </c>
      <c r="ID58" s="78">
        <v>12531.74634</v>
      </c>
      <c r="IE58" s="78"/>
      <c r="IF58" s="78">
        <f>SUM(IE58/ID58*100)</f>
        <v>0</v>
      </c>
      <c r="IG58" s="78">
        <v>255.74993000000001</v>
      </c>
      <c r="IH58" s="78"/>
      <c r="II58" s="78">
        <f>SUM(IH58/IG58*100)</f>
        <v>0</v>
      </c>
      <c r="IJ58" s="78">
        <f>IM58+IP58</f>
        <v>0</v>
      </c>
      <c r="IK58" s="78">
        <f>IN58+IQ58</f>
        <v>0</v>
      </c>
      <c r="IL58" s="78"/>
      <c r="IM58" s="78"/>
      <c r="IN58" s="78"/>
      <c r="IO58" s="78"/>
      <c r="IP58" s="78"/>
      <c r="IQ58" s="78"/>
      <c r="IR58" s="78"/>
      <c r="IS58" s="78"/>
      <c r="IT58" s="78"/>
      <c r="IU58" s="78"/>
      <c r="IV58" s="78"/>
      <c r="IW58" s="78"/>
      <c r="IX58" s="78"/>
    </row>
    <row r="59" spans="1:259" s="8" customFormat="1" ht="17.25" customHeight="1">
      <c r="A59" s="7" t="s">
        <v>161</v>
      </c>
      <c r="B59" s="75">
        <v>14996.26577</v>
      </c>
      <c r="C59" s="75">
        <v>1331.9091999999998</v>
      </c>
      <c r="D59" s="75">
        <v>8.8816057305711507</v>
      </c>
      <c r="E59" s="75">
        <f>SUM(E60:E68)</f>
        <v>0</v>
      </c>
      <c r="F59" s="75">
        <f>SUM(F60:F68)</f>
        <v>0</v>
      </c>
      <c r="G59" s="75"/>
      <c r="H59" s="75">
        <f>SUM(H60:H68)</f>
        <v>0</v>
      </c>
      <c r="I59" s="75">
        <f>SUM(I60:I68)</f>
        <v>0</v>
      </c>
      <c r="J59" s="75"/>
      <c r="K59" s="75">
        <f>SUM(K60:K68)</f>
        <v>0</v>
      </c>
      <c r="L59" s="75">
        <f>SUM(L60:L68)</f>
        <v>0</v>
      </c>
      <c r="M59" s="75"/>
      <c r="N59" s="75">
        <f>SUM(N60:N68)</f>
        <v>0</v>
      </c>
      <c r="O59" s="75">
        <f>SUM(O60:O68)</f>
        <v>0</v>
      </c>
      <c r="P59" s="75"/>
      <c r="Q59" s="75">
        <f>SUM(Q60:Q68)</f>
        <v>0</v>
      </c>
      <c r="R59" s="75">
        <f>SUM(R60:R68)</f>
        <v>0</v>
      </c>
      <c r="S59" s="75"/>
      <c r="T59" s="75">
        <f>SUM(T60:T68)</f>
        <v>0</v>
      </c>
      <c r="U59" s="75">
        <f>SUM(U60:U68)</f>
        <v>0</v>
      </c>
      <c r="V59" s="75"/>
      <c r="W59" s="76">
        <f>SUM(W60:W68)</f>
        <v>0</v>
      </c>
      <c r="X59" s="75">
        <f>SUM(X60:X68)</f>
        <v>0</v>
      </c>
      <c r="Y59" s="75">
        <f>SUM(Y60:Y68)</f>
        <v>0</v>
      </c>
      <c r="Z59" s="75"/>
      <c r="AA59" s="75">
        <f>SUM(AA60:AA68)</f>
        <v>0</v>
      </c>
      <c r="AB59" s="75">
        <f>SUM(AB60:AB68)</f>
        <v>0</v>
      </c>
      <c r="AC59" s="75"/>
      <c r="AD59" s="75">
        <f>SUM(AD60:AD68)</f>
        <v>0</v>
      </c>
      <c r="AE59" s="75">
        <f>SUM(AE60:AE68)</f>
        <v>0</v>
      </c>
      <c r="AF59" s="75"/>
      <c r="AG59" s="75">
        <f>SUM(AG60:AG68)</f>
        <v>0</v>
      </c>
      <c r="AH59" s="75">
        <f>SUM(AH60:AH68)</f>
        <v>0</v>
      </c>
      <c r="AI59" s="75"/>
      <c r="AJ59" s="75">
        <f>SUM(AJ60:AJ68)</f>
        <v>0</v>
      </c>
      <c r="AK59" s="75">
        <f>SUM(AK60:AK68)</f>
        <v>0</v>
      </c>
      <c r="AL59" s="75"/>
      <c r="AM59" s="75">
        <f>SUM(AM60:AM68)</f>
        <v>0</v>
      </c>
      <c r="AN59" s="75">
        <f>SUM(AN60:AN68)</f>
        <v>0</v>
      </c>
      <c r="AO59" s="75"/>
      <c r="AP59" s="75">
        <f>SUM(AP60:AP68)</f>
        <v>0</v>
      </c>
      <c r="AQ59" s="75">
        <f>SUM(AQ60:AQ68)</f>
        <v>0</v>
      </c>
      <c r="AR59" s="75"/>
      <c r="AS59" s="75">
        <f>SUM(AS60:AS68)</f>
        <v>0</v>
      </c>
      <c r="AT59" s="75">
        <f>SUM(AT60:AT68)</f>
        <v>0</v>
      </c>
      <c r="AU59" s="75"/>
      <c r="AV59" s="75">
        <f>SUM(AV60:AV68)</f>
        <v>0</v>
      </c>
      <c r="AW59" s="75">
        <f>SUM(AW60:AW68)</f>
        <v>0</v>
      </c>
      <c r="AX59" s="75"/>
      <c r="AY59" s="75">
        <f>SUM(AY60:AY68)</f>
        <v>0</v>
      </c>
      <c r="AZ59" s="75">
        <f>SUM(AZ60:AZ68)</f>
        <v>0</v>
      </c>
      <c r="BA59" s="75"/>
      <c r="BB59" s="75">
        <f>SUM(BB60:BB68)</f>
        <v>0</v>
      </c>
      <c r="BC59" s="75">
        <f>SUM(BC60:BC68)</f>
        <v>0</v>
      </c>
      <c r="BD59" s="75"/>
      <c r="BE59" s="75">
        <f>SUM(BE60:BE68)</f>
        <v>0</v>
      </c>
      <c r="BF59" s="75">
        <f>SUM(BF60:BF68)</f>
        <v>0</v>
      </c>
      <c r="BG59" s="75"/>
      <c r="BH59" s="75">
        <f>SUM(BH60:BH68)</f>
        <v>3102.2190699999996</v>
      </c>
      <c r="BI59" s="75">
        <f>SUM(BI60:BI68)</f>
        <v>0</v>
      </c>
      <c r="BJ59" s="75">
        <f>BI59/BH59*100</f>
        <v>0</v>
      </c>
      <c r="BK59" s="75">
        <f>SUM(BK60:BK68)</f>
        <v>3040.1746899999998</v>
      </c>
      <c r="BL59" s="75">
        <f>SUM(BL60:BL68)</f>
        <v>0</v>
      </c>
      <c r="BM59" s="75">
        <f>BL59/BK59*100</f>
        <v>0</v>
      </c>
      <c r="BN59" s="75">
        <f>SUM(BN60:BN68)</f>
        <v>62.044379999999997</v>
      </c>
      <c r="BO59" s="75">
        <f>SUM(BO60:BO68)</f>
        <v>0</v>
      </c>
      <c r="BP59" s="75">
        <f>BO59/BN59*100</f>
        <v>0</v>
      </c>
      <c r="BQ59" s="75">
        <f>SUM(BQ60:BQ68)</f>
        <v>3200.2143999999998</v>
      </c>
      <c r="BR59" s="75">
        <f>SUM(BR60:BR68)</f>
        <v>0</v>
      </c>
      <c r="BS59" s="75">
        <f>BR59/BQ59*100</f>
        <v>0</v>
      </c>
      <c r="BT59" s="77">
        <f>SUM(BT60:BT68)</f>
        <v>985</v>
      </c>
      <c r="BU59" s="75">
        <f>SUM(BU60:BU68)</f>
        <v>0</v>
      </c>
      <c r="BV59" s="75">
        <f>BU59/BT59*100</f>
        <v>0</v>
      </c>
      <c r="BW59" s="75">
        <f>SUM(BW60:BW68)</f>
        <v>2215.2143999999998</v>
      </c>
      <c r="BX59" s="75">
        <f>SUM(BX60:BX68)</f>
        <v>0</v>
      </c>
      <c r="BY59" s="75">
        <f>SUM(BY60:BY68)</f>
        <v>0</v>
      </c>
      <c r="BZ59" s="75">
        <f>SUM(BZ60:BZ68)</f>
        <v>0</v>
      </c>
      <c r="CA59" s="75">
        <f>SUM(CA60:CA68)</f>
        <v>0</v>
      </c>
      <c r="CB59" s="75"/>
      <c r="CC59" s="75">
        <f>SUM(CC60:CC68)</f>
        <v>0</v>
      </c>
      <c r="CD59" s="75">
        <f>SUM(CD60:CD68)</f>
        <v>0</v>
      </c>
      <c r="CE59" s="75"/>
      <c r="CF59" s="75">
        <f>SUM(CF60:CF68)</f>
        <v>0</v>
      </c>
      <c r="CG59" s="75">
        <f>SUM(CG60:CG68)</f>
        <v>0</v>
      </c>
      <c r="CH59" s="75"/>
      <c r="CI59" s="76">
        <f>SUM(CI60:CI68)</f>
        <v>1445.3242</v>
      </c>
      <c r="CJ59" s="75">
        <f>SUM(CJ60:CJ68)</f>
        <v>1445.3242</v>
      </c>
      <c r="CK59" s="75">
        <f>SUM(CK60:CK68)</f>
        <v>1331.9091999999998</v>
      </c>
      <c r="CL59" s="75"/>
      <c r="CM59" s="75">
        <f>SUM(CM60:CM68)</f>
        <v>1430.8</v>
      </c>
      <c r="CN59" s="75">
        <f>SUM(CN60:CN68)</f>
        <v>1318.5247199999999</v>
      </c>
      <c r="CO59" s="75">
        <f>CN59/CM59*100</f>
        <v>92.152971764048075</v>
      </c>
      <c r="CP59" s="75">
        <f>SUM(CP60:CP68)</f>
        <v>14.5242</v>
      </c>
      <c r="CQ59" s="75">
        <f>SUM(CQ60:CQ68)</f>
        <v>13.38448</v>
      </c>
      <c r="CR59" s="75">
        <f>CQ59/CP59*100</f>
        <v>92.152958510623648</v>
      </c>
      <c r="CS59" s="75">
        <f>SUM(CS60:CS68)</f>
        <v>0</v>
      </c>
      <c r="CT59" s="75">
        <f>SUM(CT60:CT68)</f>
        <v>0</v>
      </c>
      <c r="CU59" s="75"/>
      <c r="CV59" s="75"/>
      <c r="CW59" s="75"/>
      <c r="CX59" s="75"/>
      <c r="CY59" s="75"/>
      <c r="CZ59" s="75"/>
      <c r="DA59" s="75"/>
      <c r="DB59" s="75">
        <f>SUM(DB60:DB68)</f>
        <v>0</v>
      </c>
      <c r="DC59" s="75">
        <f>SUM(DC60:DC68)</f>
        <v>0</v>
      </c>
      <c r="DD59" s="75"/>
      <c r="DE59" s="75">
        <f>SUM(DE60:DE68)</f>
        <v>0</v>
      </c>
      <c r="DF59" s="75">
        <f>SUM(DF60:DF68)</f>
        <v>0</v>
      </c>
      <c r="DG59" s="75"/>
      <c r="DH59" s="75">
        <f>SUM(DH60:DH68)</f>
        <v>0</v>
      </c>
      <c r="DI59" s="75">
        <f>SUM(DI60:DI68)</f>
        <v>0</v>
      </c>
      <c r="DJ59" s="75"/>
      <c r="DK59" s="75">
        <f>SUM(DK60:DK68)</f>
        <v>0</v>
      </c>
      <c r="DL59" s="75">
        <f>SUM(DL60:DL68)</f>
        <v>0</v>
      </c>
      <c r="DM59" s="75"/>
      <c r="DN59" s="75">
        <f>SUM(DN60:DN68)</f>
        <v>0</v>
      </c>
      <c r="DO59" s="75">
        <f>SUM(DO60:DO68)</f>
        <v>0</v>
      </c>
      <c r="DP59" s="75"/>
      <c r="DQ59" s="75">
        <f>SUM(DQ60:DQ68)</f>
        <v>0</v>
      </c>
      <c r="DR59" s="75">
        <f>SUM(DR60:DR68)</f>
        <v>0</v>
      </c>
      <c r="DS59" s="75"/>
      <c r="DT59" s="75">
        <f>SUM(DT60:DT68)</f>
        <v>0</v>
      </c>
      <c r="DU59" s="75">
        <f>SUM(DU60:DU68)</f>
        <v>0</v>
      </c>
      <c r="DV59" s="75"/>
      <c r="DW59" s="75">
        <f>SUM(DW60:DW68)</f>
        <v>0</v>
      </c>
      <c r="DX59" s="75">
        <f>SUM(DX60:DX68)</f>
        <v>0</v>
      </c>
      <c r="DY59" s="75"/>
      <c r="DZ59" s="75">
        <f>SUM(DZ60:DZ68)</f>
        <v>0</v>
      </c>
      <c r="EA59" s="75">
        <f>SUM(EA60:EA68)</f>
        <v>0</v>
      </c>
      <c r="EB59" s="75"/>
      <c r="EC59" s="75">
        <f>SUM(EC60:EC68)</f>
        <v>0</v>
      </c>
      <c r="ED59" s="75">
        <f>SUM(ED60:ED68)</f>
        <v>0</v>
      </c>
      <c r="EE59" s="75"/>
      <c r="EF59" s="75">
        <f>SUM(EF60:EF68)</f>
        <v>5929.36</v>
      </c>
      <c r="EG59" s="75">
        <f>SUM(EG60:EG68)</f>
        <v>0</v>
      </c>
      <c r="EH59" s="75">
        <f>EG59/EF59*100</f>
        <v>0</v>
      </c>
      <c r="EI59" s="77">
        <f>SUM(EI60:EI68)</f>
        <v>0</v>
      </c>
      <c r="EJ59" s="75">
        <f>SUM(EJ60:EJ68)</f>
        <v>0</v>
      </c>
      <c r="EK59" s="75"/>
      <c r="EL59" s="75">
        <f>SUM(EL60:EL68)</f>
        <v>5929.36</v>
      </c>
      <c r="EM59" s="75">
        <f>SUM(EM60:EM68)</f>
        <v>0</v>
      </c>
      <c r="EN59" s="75"/>
      <c r="EO59" s="75">
        <f>SUM(EO60:EO68)</f>
        <v>0</v>
      </c>
      <c r="EP59" s="75">
        <f>SUM(EP60:EP68)</f>
        <v>0</v>
      </c>
      <c r="EQ59" s="75"/>
      <c r="ER59" s="75">
        <f>SUM(ER60:ER68)</f>
        <v>0</v>
      </c>
      <c r="ES59" s="75">
        <f>SUM(ES60:ES68)</f>
        <v>0</v>
      </c>
      <c r="ET59" s="75"/>
      <c r="EU59" s="75">
        <f>SUM(EU60:EU68)</f>
        <v>0</v>
      </c>
      <c r="EV59" s="75">
        <f>SUM(EV60:EV68)</f>
        <v>0</v>
      </c>
      <c r="EW59" s="75"/>
      <c r="EX59" s="75">
        <f>EX60+EX61</f>
        <v>0</v>
      </c>
      <c r="EY59" s="75">
        <f>EY60+EY61</f>
        <v>0</v>
      </c>
      <c r="EZ59" s="75"/>
      <c r="FA59" s="75">
        <f>FA60+FA61</f>
        <v>0</v>
      </c>
      <c r="FB59" s="75">
        <f>FB60+FB61</f>
        <v>0</v>
      </c>
      <c r="FC59" s="75"/>
      <c r="FD59" s="75">
        <f>FD60+FD61</f>
        <v>0</v>
      </c>
      <c r="FE59" s="75">
        <f>FE60+FE61</f>
        <v>0</v>
      </c>
      <c r="FF59" s="75"/>
      <c r="FG59" s="75">
        <f>SUM(FG60:FG68)</f>
        <v>0</v>
      </c>
      <c r="FH59" s="75">
        <f>SUM(FH60:FH68)</f>
        <v>0</v>
      </c>
      <c r="FI59" s="75"/>
      <c r="FJ59" s="75">
        <f>FJ60+FJ61</f>
        <v>0</v>
      </c>
      <c r="FK59" s="75">
        <f>FK60+FK61</f>
        <v>0</v>
      </c>
      <c r="FL59" s="75"/>
      <c r="FM59" s="75">
        <f>FM60+FM61</f>
        <v>0</v>
      </c>
      <c r="FN59" s="75">
        <f>FN60+FN61</f>
        <v>0</v>
      </c>
      <c r="FO59" s="75"/>
      <c r="FP59" s="75">
        <f>SUM(FP60:FP68)</f>
        <v>0</v>
      </c>
      <c r="FQ59" s="75">
        <f>SUM(FQ60:FQ68)</f>
        <v>0</v>
      </c>
      <c r="FR59" s="75"/>
      <c r="FS59" s="75">
        <f>FS60+FS61</f>
        <v>0</v>
      </c>
      <c r="FT59" s="75">
        <f>FT60+FT61</f>
        <v>0</v>
      </c>
      <c r="FU59" s="75"/>
      <c r="FV59" s="75">
        <f>FV60+FV61</f>
        <v>0</v>
      </c>
      <c r="FW59" s="75">
        <f>FW60+FW61</f>
        <v>0</v>
      </c>
      <c r="FX59" s="75"/>
      <c r="FY59" s="75">
        <f>SUM(FY60:FY68)</f>
        <v>0</v>
      </c>
      <c r="FZ59" s="75">
        <f>SUM(FZ60:FZ68)</f>
        <v>0</v>
      </c>
      <c r="GA59" s="75"/>
      <c r="GB59" s="75">
        <f>GB60+GB61</f>
        <v>0</v>
      </c>
      <c r="GC59" s="75">
        <f>GC60+GC61</f>
        <v>0</v>
      </c>
      <c r="GD59" s="75"/>
      <c r="GE59" s="75">
        <f>GE60+GE61</f>
        <v>0</v>
      </c>
      <c r="GF59" s="75">
        <f>GF60+GF61</f>
        <v>0</v>
      </c>
      <c r="GG59" s="75"/>
      <c r="GH59" s="75">
        <f>SUM(GH60:GH68)</f>
        <v>0</v>
      </c>
      <c r="GI59" s="75">
        <f>SUM(GI60:GI68)</f>
        <v>0</v>
      </c>
      <c r="GJ59" s="75"/>
      <c r="GK59" s="75">
        <f>GK60+GK61</f>
        <v>0</v>
      </c>
      <c r="GL59" s="75">
        <f>GL60+GL61</f>
        <v>0</v>
      </c>
      <c r="GM59" s="75"/>
      <c r="GN59" s="75">
        <f>GN60+GN61</f>
        <v>0</v>
      </c>
      <c r="GO59" s="75">
        <f>GO60+GO61</f>
        <v>0</v>
      </c>
      <c r="GP59" s="75"/>
      <c r="GQ59" s="75">
        <f>SUM(GQ60:GQ68)</f>
        <v>0</v>
      </c>
      <c r="GR59" s="75">
        <f>SUM(GR60:GR68)</f>
        <v>0</v>
      </c>
      <c r="GS59" s="75"/>
      <c r="GT59" s="75">
        <f>GT60+GT61</f>
        <v>0</v>
      </c>
      <c r="GU59" s="75">
        <f>GU60+GU61</f>
        <v>0</v>
      </c>
      <c r="GV59" s="75"/>
      <c r="GW59" s="75">
        <f>GW60+GW61</f>
        <v>0</v>
      </c>
      <c r="GX59" s="75">
        <f>GX60+GX61</f>
        <v>0</v>
      </c>
      <c r="GY59" s="75"/>
      <c r="GZ59" s="75">
        <f>SUM(GZ60:GZ68)</f>
        <v>0</v>
      </c>
      <c r="HA59" s="75">
        <f>SUM(HA60:HA68)</f>
        <v>0</v>
      </c>
      <c r="HB59" s="75"/>
      <c r="HC59" s="75">
        <f>HC60+HC61</f>
        <v>0</v>
      </c>
      <c r="HD59" s="75">
        <f>HD60+HD61</f>
        <v>0</v>
      </c>
      <c r="HE59" s="75"/>
      <c r="HF59" s="75">
        <f>HF60+HF61</f>
        <v>0</v>
      </c>
      <c r="HG59" s="75">
        <f>HG60+HG61</f>
        <v>0</v>
      </c>
      <c r="HH59" s="75"/>
      <c r="HI59" s="75">
        <f>SUM(HI60:HI68)</f>
        <v>0</v>
      </c>
      <c r="HJ59" s="75">
        <f>SUM(HJ60:HJ68)</f>
        <v>0</v>
      </c>
      <c r="HK59" s="75"/>
      <c r="HL59" s="75">
        <f>HL60+HL61</f>
        <v>0</v>
      </c>
      <c r="HM59" s="75">
        <f>HM60+HM61</f>
        <v>0</v>
      </c>
      <c r="HN59" s="75"/>
      <c r="HO59" s="75">
        <f>HO60+HO61</f>
        <v>0</v>
      </c>
      <c r="HP59" s="75">
        <f>HP60+HP61</f>
        <v>0</v>
      </c>
      <c r="HQ59" s="75"/>
      <c r="HR59" s="75">
        <f>SUM(HR60:HR68)</f>
        <v>0</v>
      </c>
      <c r="HS59" s="75">
        <f>SUM(HS60:HS68)</f>
        <v>0</v>
      </c>
      <c r="HT59" s="75"/>
      <c r="HU59" s="75">
        <f>HU60+HU61</f>
        <v>0</v>
      </c>
      <c r="HV59" s="75">
        <f>HV60+HV61</f>
        <v>0</v>
      </c>
      <c r="HW59" s="75"/>
      <c r="HX59" s="75">
        <f>HX60+HX61</f>
        <v>0</v>
      </c>
      <c r="HY59" s="75">
        <f>HY60+HY61</f>
        <v>0</v>
      </c>
      <c r="HZ59" s="75"/>
      <c r="IA59" s="75">
        <f>SUM(IA60:IA68)</f>
        <v>0</v>
      </c>
      <c r="IB59" s="75">
        <f>SUM(IB60:IB68)</f>
        <v>0</v>
      </c>
      <c r="IC59" s="75"/>
      <c r="ID59" s="75">
        <f>ID60+ID61</f>
        <v>0</v>
      </c>
      <c r="IE59" s="75">
        <f>IE60+IE61</f>
        <v>0</v>
      </c>
      <c r="IF59" s="75"/>
      <c r="IG59" s="75">
        <f>IG60+IG61</f>
        <v>0</v>
      </c>
      <c r="IH59" s="75">
        <f>IH60+IH61</f>
        <v>0</v>
      </c>
      <c r="II59" s="75"/>
      <c r="IJ59" s="75">
        <f>SUM(IJ60:IJ68)</f>
        <v>0</v>
      </c>
      <c r="IK59" s="75">
        <f>SUM(IK60:IK68)</f>
        <v>0</v>
      </c>
      <c r="IL59" s="75"/>
      <c r="IM59" s="75">
        <f>SUM(IM60:IM68)</f>
        <v>0</v>
      </c>
      <c r="IN59" s="75">
        <f>SUM(IN60:IN68)</f>
        <v>0</v>
      </c>
      <c r="IO59" s="75"/>
      <c r="IP59" s="75">
        <f>SUM(IP60:IP68)</f>
        <v>0</v>
      </c>
      <c r="IQ59" s="75">
        <f>SUM(IQ60:IQ68)</f>
        <v>0</v>
      </c>
      <c r="IR59" s="75"/>
      <c r="IS59" s="75">
        <f>SUM(IS60:IS68)</f>
        <v>0</v>
      </c>
      <c r="IT59" s="75">
        <f>SUM(IT60:IT68)</f>
        <v>0</v>
      </c>
      <c r="IU59" s="75"/>
      <c r="IV59" s="75">
        <f>SUM(IV60:IV68)</f>
        <v>1319.1481000000001</v>
      </c>
      <c r="IW59" s="75">
        <f>SUM(IW60:IW68)</f>
        <v>0</v>
      </c>
      <c r="IX59" s="75"/>
    </row>
    <row r="60" spans="1:259" ht="18" customHeight="1">
      <c r="A60" s="3" t="s">
        <v>170</v>
      </c>
      <c r="B60" s="78">
        <v>10977.81293</v>
      </c>
      <c r="C60" s="78">
        <v>0</v>
      </c>
      <c r="D60" s="78">
        <v>0</v>
      </c>
      <c r="E60" s="78"/>
      <c r="F60" s="78"/>
      <c r="G60" s="78"/>
      <c r="H60" s="78">
        <f t="shared" ref="H60:I68" si="375">K60+N60</f>
        <v>0</v>
      </c>
      <c r="I60" s="78">
        <f t="shared" si="375"/>
        <v>0</v>
      </c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9"/>
      <c r="X60" s="78">
        <f t="shared" ref="X60:Y68" si="376">AA60+AD60</f>
        <v>0</v>
      </c>
      <c r="Y60" s="78">
        <f t="shared" si="376"/>
        <v>0</v>
      </c>
      <c r="Z60" s="78"/>
      <c r="AA60" s="78"/>
      <c r="AB60" s="78"/>
      <c r="AC60" s="78"/>
      <c r="AD60" s="78"/>
      <c r="AE60" s="78"/>
      <c r="AF60" s="78"/>
      <c r="AG60" s="78">
        <f t="shared" ref="AG60:AH68" si="377">AJ60+AM60</f>
        <v>0</v>
      </c>
      <c r="AH60" s="78">
        <f t="shared" si="377"/>
        <v>0</v>
      </c>
      <c r="AI60" s="78"/>
      <c r="AJ60" s="78"/>
      <c r="AK60" s="78"/>
      <c r="AL60" s="78"/>
      <c r="AM60" s="78"/>
      <c r="AN60" s="78"/>
      <c r="AO60" s="78"/>
      <c r="AP60" s="78">
        <f t="shared" ref="AP60:AQ68" si="378">AS60+AV60</f>
        <v>0</v>
      </c>
      <c r="AQ60" s="78">
        <f t="shared" si="378"/>
        <v>0</v>
      </c>
      <c r="AR60" s="78"/>
      <c r="AS60" s="78"/>
      <c r="AT60" s="78"/>
      <c r="AU60" s="78"/>
      <c r="AV60" s="78"/>
      <c r="AW60" s="78"/>
      <c r="AX60" s="78"/>
      <c r="AY60" s="78">
        <f t="shared" ref="AY60:AZ68" si="379">BB60+BE60</f>
        <v>0</v>
      </c>
      <c r="AZ60" s="78">
        <f t="shared" si="379"/>
        <v>0</v>
      </c>
      <c r="BA60" s="78"/>
      <c r="BB60" s="78"/>
      <c r="BC60" s="78"/>
      <c r="BD60" s="78"/>
      <c r="BE60" s="78"/>
      <c r="BF60" s="78"/>
      <c r="BG60" s="78"/>
      <c r="BH60" s="78">
        <f>BK60+BN60</f>
        <v>3102.2190699999996</v>
      </c>
      <c r="BI60" s="78">
        <f>BL60+BO60</f>
        <v>0</v>
      </c>
      <c r="BJ60" s="78">
        <f>BI60/BH60*100</f>
        <v>0</v>
      </c>
      <c r="BK60" s="78">
        <v>3040.1746899999998</v>
      </c>
      <c r="BL60" s="78"/>
      <c r="BM60" s="78">
        <f>BL60/BK60*100</f>
        <v>0</v>
      </c>
      <c r="BN60" s="78">
        <v>62.044379999999997</v>
      </c>
      <c r="BO60" s="78"/>
      <c r="BP60" s="78">
        <f>BO60/BN60*100</f>
        <v>0</v>
      </c>
      <c r="BQ60" s="78">
        <f t="shared" ref="BQ60:BR68" si="380">BT60+BW60</f>
        <v>1855.7143999999998</v>
      </c>
      <c r="BR60" s="78">
        <f t="shared" si="380"/>
        <v>0</v>
      </c>
      <c r="BS60" s="78"/>
      <c r="BT60" s="80"/>
      <c r="BU60" s="78"/>
      <c r="BV60" s="78"/>
      <c r="BW60" s="78">
        <v>1855.7143999999998</v>
      </c>
      <c r="BX60" s="78"/>
      <c r="BY60" s="78">
        <f t="shared" ref="BY60" si="381">BX60/BW60*100</f>
        <v>0</v>
      </c>
      <c r="BZ60" s="78">
        <f t="shared" ref="BZ60:CA68" si="382">CC60+CF60</f>
        <v>0</v>
      </c>
      <c r="CA60" s="78">
        <f t="shared" si="382"/>
        <v>0</v>
      </c>
      <c r="CB60" s="78"/>
      <c r="CC60" s="78"/>
      <c r="CD60" s="78"/>
      <c r="CE60" s="78"/>
      <c r="CF60" s="78"/>
      <c r="CG60" s="78"/>
      <c r="CH60" s="78"/>
      <c r="CI60" s="79"/>
      <c r="CJ60" s="78">
        <f t="shared" ref="CJ60:CK68" si="383">CM60+CP60</f>
        <v>0</v>
      </c>
      <c r="CK60" s="78">
        <f t="shared" si="383"/>
        <v>0</v>
      </c>
      <c r="CL60" s="78"/>
      <c r="CM60" s="78"/>
      <c r="CN60" s="78"/>
      <c r="CO60" s="78"/>
      <c r="CP60" s="78"/>
      <c r="CQ60" s="78"/>
      <c r="CR60" s="78"/>
      <c r="CS60" s="78">
        <f t="shared" ref="CS60:CT68" si="384">CV60+CY60</f>
        <v>0</v>
      </c>
      <c r="CT60" s="78">
        <f t="shared" si="384"/>
        <v>0</v>
      </c>
      <c r="CU60" s="78"/>
      <c r="CV60" s="78"/>
      <c r="CW60" s="78"/>
      <c r="CX60" s="78"/>
      <c r="CY60" s="78"/>
      <c r="CZ60" s="78"/>
      <c r="DA60" s="78"/>
      <c r="DB60" s="78">
        <f t="shared" ref="DB60:DC68" si="385">DE60+DH60</f>
        <v>0</v>
      </c>
      <c r="DC60" s="78">
        <f t="shared" si="385"/>
        <v>0</v>
      </c>
      <c r="DD60" s="78"/>
      <c r="DE60" s="78"/>
      <c r="DF60" s="78"/>
      <c r="DG60" s="78"/>
      <c r="DH60" s="78"/>
      <c r="DI60" s="78"/>
      <c r="DJ60" s="78"/>
      <c r="DK60" s="78">
        <f t="shared" ref="DK60:DL68" si="386">DN60+DQ60</f>
        <v>0</v>
      </c>
      <c r="DL60" s="78">
        <f t="shared" si="386"/>
        <v>0</v>
      </c>
      <c r="DM60" s="78"/>
      <c r="DN60" s="78"/>
      <c r="DO60" s="78"/>
      <c r="DP60" s="78"/>
      <c r="DQ60" s="78"/>
      <c r="DR60" s="78"/>
      <c r="DS60" s="78"/>
      <c r="DT60" s="78">
        <f t="shared" ref="DT60:DU68" si="387">DW60+DZ60</f>
        <v>0</v>
      </c>
      <c r="DU60" s="78">
        <f t="shared" si="387"/>
        <v>0</v>
      </c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>
        <f t="shared" ref="EF60:EG68" si="388">EI60+EL60</f>
        <v>5929.36</v>
      </c>
      <c r="EG60" s="78">
        <f t="shared" si="388"/>
        <v>0</v>
      </c>
      <c r="EH60" s="78">
        <f>EG60/EF60*100</f>
        <v>0</v>
      </c>
      <c r="EI60" s="80"/>
      <c r="EJ60" s="78"/>
      <c r="EK60" s="78"/>
      <c r="EL60" s="78">
        <v>5929.36</v>
      </c>
      <c r="EM60" s="78"/>
      <c r="EN60" s="78"/>
      <c r="EO60" s="78">
        <f t="shared" ref="EO60:EP68" si="389">ER60+EU60</f>
        <v>0</v>
      </c>
      <c r="EP60" s="78">
        <f t="shared" si="389"/>
        <v>0</v>
      </c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>
        <f t="shared" ref="FG60:FH68" si="390">FJ60+FM60</f>
        <v>0</v>
      </c>
      <c r="FH60" s="78">
        <f t="shared" si="390"/>
        <v>0</v>
      </c>
      <c r="FI60" s="78"/>
      <c r="FJ60" s="78"/>
      <c r="FK60" s="78"/>
      <c r="FL60" s="78"/>
      <c r="FM60" s="78"/>
      <c r="FN60" s="78"/>
      <c r="FO60" s="78"/>
      <c r="FP60" s="78">
        <f t="shared" ref="FP60:FQ68" si="391">FS60+FV60</f>
        <v>0</v>
      </c>
      <c r="FQ60" s="78">
        <f t="shared" si="391"/>
        <v>0</v>
      </c>
      <c r="FR60" s="78"/>
      <c r="FS60" s="78"/>
      <c r="FT60" s="78"/>
      <c r="FU60" s="78"/>
      <c r="FV60" s="78"/>
      <c r="FW60" s="78"/>
      <c r="FX60" s="78"/>
      <c r="FY60" s="78">
        <f t="shared" ref="FY60:FZ68" si="392">GB60+GE60</f>
        <v>0</v>
      </c>
      <c r="FZ60" s="78">
        <f t="shared" si="392"/>
        <v>0</v>
      </c>
      <c r="GA60" s="75"/>
      <c r="GB60" s="78"/>
      <c r="GC60" s="78"/>
      <c r="GD60" s="78"/>
      <c r="GE60" s="78"/>
      <c r="GF60" s="78"/>
      <c r="GG60" s="78"/>
      <c r="GH60" s="78">
        <f t="shared" ref="GH60:GI68" si="393">GK60+GN60</f>
        <v>0</v>
      </c>
      <c r="GI60" s="78">
        <f t="shared" si="393"/>
        <v>0</v>
      </c>
      <c r="GJ60" s="78"/>
      <c r="GK60" s="78"/>
      <c r="GL60" s="78"/>
      <c r="GM60" s="78"/>
      <c r="GN60" s="78"/>
      <c r="GO60" s="78"/>
      <c r="GP60" s="78"/>
      <c r="GQ60" s="78">
        <f t="shared" ref="GQ60:GR68" si="394">GT60+GW60</f>
        <v>0</v>
      </c>
      <c r="GR60" s="78">
        <f t="shared" si="394"/>
        <v>0</v>
      </c>
      <c r="GS60" s="78"/>
      <c r="GT60" s="78"/>
      <c r="GU60" s="78"/>
      <c r="GV60" s="78"/>
      <c r="GW60" s="78"/>
      <c r="GX60" s="78"/>
      <c r="GY60" s="78"/>
      <c r="GZ60" s="78">
        <f t="shared" ref="GZ60:HA68" si="395">HC60+HF60</f>
        <v>0</v>
      </c>
      <c r="HA60" s="78">
        <f t="shared" si="395"/>
        <v>0</v>
      </c>
      <c r="HB60" s="78"/>
      <c r="HC60" s="78"/>
      <c r="HD60" s="78"/>
      <c r="HE60" s="78"/>
      <c r="HF60" s="78"/>
      <c r="HG60" s="78"/>
      <c r="HH60" s="78"/>
      <c r="HI60" s="78">
        <f t="shared" ref="HI60:HJ68" si="396">HL60+HO60</f>
        <v>0</v>
      </c>
      <c r="HJ60" s="78">
        <f t="shared" si="396"/>
        <v>0</v>
      </c>
      <c r="HK60" s="78"/>
      <c r="HL60" s="78"/>
      <c r="HM60" s="78"/>
      <c r="HN60" s="78"/>
      <c r="HO60" s="78"/>
      <c r="HP60" s="78"/>
      <c r="HQ60" s="78"/>
      <c r="HR60" s="78">
        <f t="shared" ref="HR60:HS68" si="397">HU60+HX60</f>
        <v>0</v>
      </c>
      <c r="HS60" s="78">
        <f t="shared" si="397"/>
        <v>0</v>
      </c>
      <c r="HT60" s="78"/>
      <c r="HU60" s="78"/>
      <c r="HV60" s="78"/>
      <c r="HW60" s="78"/>
      <c r="HX60" s="78"/>
      <c r="HY60" s="78"/>
      <c r="HZ60" s="78"/>
      <c r="IA60" s="78">
        <f t="shared" ref="IA60:IB68" si="398">ID60+IG60</f>
        <v>0</v>
      </c>
      <c r="IB60" s="78">
        <f t="shared" si="398"/>
        <v>0</v>
      </c>
      <c r="IC60" s="78"/>
      <c r="ID60" s="78"/>
      <c r="IE60" s="78"/>
      <c r="IF60" s="78"/>
      <c r="IG60" s="78"/>
      <c r="IH60" s="78"/>
      <c r="II60" s="78"/>
      <c r="IJ60" s="78">
        <f t="shared" ref="IJ60:IK68" si="399">IM60+IP60</f>
        <v>0</v>
      </c>
      <c r="IK60" s="78">
        <f t="shared" si="399"/>
        <v>0</v>
      </c>
      <c r="IL60" s="78"/>
      <c r="IM60" s="78"/>
      <c r="IN60" s="78"/>
      <c r="IO60" s="78"/>
      <c r="IP60" s="78"/>
      <c r="IQ60" s="78"/>
      <c r="IR60" s="78"/>
      <c r="IS60" s="78"/>
      <c r="IT60" s="78"/>
      <c r="IU60" s="78"/>
      <c r="IV60" s="78">
        <v>90.519460000000009</v>
      </c>
      <c r="IW60" s="78"/>
      <c r="IX60" s="78"/>
    </row>
    <row r="61" spans="1:259">
      <c r="A61" s="3" t="s">
        <v>64</v>
      </c>
      <c r="B61" s="78">
        <v>227.02198000000001</v>
      </c>
      <c r="C61" s="78">
        <v>0</v>
      </c>
      <c r="D61" s="78"/>
      <c r="E61" s="78"/>
      <c r="F61" s="78"/>
      <c r="G61" s="78"/>
      <c r="H61" s="78">
        <f t="shared" si="375"/>
        <v>0</v>
      </c>
      <c r="I61" s="78">
        <f t="shared" si="375"/>
        <v>0</v>
      </c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9"/>
      <c r="X61" s="78">
        <f t="shared" si="376"/>
        <v>0</v>
      </c>
      <c r="Y61" s="78">
        <f t="shared" si="376"/>
        <v>0</v>
      </c>
      <c r="Z61" s="78"/>
      <c r="AA61" s="78"/>
      <c r="AB61" s="78"/>
      <c r="AC61" s="78"/>
      <c r="AD61" s="78"/>
      <c r="AE61" s="78"/>
      <c r="AF61" s="78"/>
      <c r="AG61" s="78">
        <f t="shared" si="377"/>
        <v>0</v>
      </c>
      <c r="AH61" s="78">
        <f t="shared" si="377"/>
        <v>0</v>
      </c>
      <c r="AI61" s="78"/>
      <c r="AJ61" s="78"/>
      <c r="AK61" s="78"/>
      <c r="AL61" s="78"/>
      <c r="AM61" s="78"/>
      <c r="AN61" s="78"/>
      <c r="AO61" s="78"/>
      <c r="AP61" s="78">
        <f t="shared" si="378"/>
        <v>0</v>
      </c>
      <c r="AQ61" s="78">
        <f t="shared" si="378"/>
        <v>0</v>
      </c>
      <c r="AR61" s="78"/>
      <c r="AS61" s="78"/>
      <c r="AT61" s="78"/>
      <c r="AU61" s="78"/>
      <c r="AV61" s="78"/>
      <c r="AW61" s="78"/>
      <c r="AX61" s="78"/>
      <c r="AY61" s="78">
        <f t="shared" si="379"/>
        <v>0</v>
      </c>
      <c r="AZ61" s="78">
        <f t="shared" si="379"/>
        <v>0</v>
      </c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>
        <f t="shared" si="380"/>
        <v>0</v>
      </c>
      <c r="BR61" s="78">
        <f t="shared" si="380"/>
        <v>0</v>
      </c>
      <c r="BS61" s="78"/>
      <c r="BT61" s="80"/>
      <c r="BU61" s="78"/>
      <c r="BV61" s="78"/>
      <c r="BW61" s="78"/>
      <c r="BX61" s="78"/>
      <c r="BY61" s="78"/>
      <c r="BZ61" s="78">
        <f t="shared" si="382"/>
        <v>0</v>
      </c>
      <c r="CA61" s="78">
        <f t="shared" si="382"/>
        <v>0</v>
      </c>
      <c r="CB61" s="78"/>
      <c r="CC61" s="78"/>
      <c r="CD61" s="78"/>
      <c r="CE61" s="78"/>
      <c r="CF61" s="78"/>
      <c r="CG61" s="78"/>
      <c r="CH61" s="78"/>
      <c r="CI61" s="79"/>
      <c r="CJ61" s="78">
        <f t="shared" si="383"/>
        <v>0</v>
      </c>
      <c r="CK61" s="78">
        <f t="shared" si="383"/>
        <v>0</v>
      </c>
      <c r="CL61" s="78"/>
      <c r="CM61" s="78"/>
      <c r="CN61" s="78"/>
      <c r="CO61" s="78"/>
      <c r="CP61" s="78"/>
      <c r="CQ61" s="78"/>
      <c r="CR61" s="78"/>
      <c r="CS61" s="78">
        <f t="shared" si="384"/>
        <v>0</v>
      </c>
      <c r="CT61" s="78">
        <f t="shared" si="384"/>
        <v>0</v>
      </c>
      <c r="CU61" s="78"/>
      <c r="CV61" s="78"/>
      <c r="CW61" s="78"/>
      <c r="CX61" s="78"/>
      <c r="CY61" s="78"/>
      <c r="CZ61" s="78"/>
      <c r="DA61" s="78"/>
      <c r="DB61" s="78">
        <f t="shared" si="385"/>
        <v>0</v>
      </c>
      <c r="DC61" s="78">
        <f t="shared" si="385"/>
        <v>0</v>
      </c>
      <c r="DD61" s="78"/>
      <c r="DE61" s="78"/>
      <c r="DF61" s="78"/>
      <c r="DG61" s="78"/>
      <c r="DH61" s="78"/>
      <c r="DI61" s="78"/>
      <c r="DJ61" s="78"/>
      <c r="DK61" s="78">
        <f t="shared" si="386"/>
        <v>0</v>
      </c>
      <c r="DL61" s="78">
        <f t="shared" si="386"/>
        <v>0</v>
      </c>
      <c r="DM61" s="78"/>
      <c r="DN61" s="78"/>
      <c r="DO61" s="78"/>
      <c r="DP61" s="78"/>
      <c r="DQ61" s="78"/>
      <c r="DR61" s="78"/>
      <c r="DS61" s="78"/>
      <c r="DT61" s="78">
        <f t="shared" si="387"/>
        <v>0</v>
      </c>
      <c r="DU61" s="78">
        <f t="shared" si="387"/>
        <v>0</v>
      </c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>
        <f t="shared" si="388"/>
        <v>0</v>
      </c>
      <c r="EG61" s="78">
        <f t="shared" si="388"/>
        <v>0</v>
      </c>
      <c r="EH61" s="75"/>
      <c r="EI61" s="80"/>
      <c r="EJ61" s="78"/>
      <c r="EK61" s="78"/>
      <c r="EL61" s="78"/>
      <c r="EM61" s="78"/>
      <c r="EN61" s="78"/>
      <c r="EO61" s="78">
        <f t="shared" si="389"/>
        <v>0</v>
      </c>
      <c r="EP61" s="78">
        <f t="shared" si="389"/>
        <v>0</v>
      </c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>
        <f t="shared" si="390"/>
        <v>0</v>
      </c>
      <c r="FH61" s="78">
        <f t="shared" si="390"/>
        <v>0</v>
      </c>
      <c r="FI61" s="78"/>
      <c r="FJ61" s="78"/>
      <c r="FK61" s="78"/>
      <c r="FL61" s="78"/>
      <c r="FM61" s="78"/>
      <c r="FN61" s="78"/>
      <c r="FO61" s="78"/>
      <c r="FP61" s="78">
        <f t="shared" si="391"/>
        <v>0</v>
      </c>
      <c r="FQ61" s="78">
        <f t="shared" si="391"/>
        <v>0</v>
      </c>
      <c r="FR61" s="78"/>
      <c r="FS61" s="78"/>
      <c r="FT61" s="78"/>
      <c r="FU61" s="78"/>
      <c r="FV61" s="78"/>
      <c r="FW61" s="78"/>
      <c r="FX61" s="78"/>
      <c r="FY61" s="78">
        <f t="shared" si="392"/>
        <v>0</v>
      </c>
      <c r="FZ61" s="78">
        <f t="shared" si="392"/>
        <v>0</v>
      </c>
      <c r="GA61" s="75"/>
      <c r="GB61" s="78"/>
      <c r="GC61" s="78"/>
      <c r="GD61" s="78"/>
      <c r="GE61" s="78"/>
      <c r="GF61" s="78"/>
      <c r="GG61" s="78"/>
      <c r="GH61" s="78">
        <f t="shared" si="393"/>
        <v>0</v>
      </c>
      <c r="GI61" s="78">
        <f t="shared" si="393"/>
        <v>0</v>
      </c>
      <c r="GJ61" s="78"/>
      <c r="GK61" s="78"/>
      <c r="GL61" s="78"/>
      <c r="GM61" s="78"/>
      <c r="GN61" s="78"/>
      <c r="GO61" s="78"/>
      <c r="GP61" s="78"/>
      <c r="GQ61" s="78">
        <f t="shared" si="394"/>
        <v>0</v>
      </c>
      <c r="GR61" s="78">
        <f t="shared" si="394"/>
        <v>0</v>
      </c>
      <c r="GS61" s="78"/>
      <c r="GT61" s="78"/>
      <c r="GU61" s="78"/>
      <c r="GV61" s="78"/>
      <c r="GW61" s="78"/>
      <c r="GX61" s="78"/>
      <c r="GY61" s="78"/>
      <c r="GZ61" s="78">
        <f t="shared" si="395"/>
        <v>0</v>
      </c>
      <c r="HA61" s="78">
        <f t="shared" si="395"/>
        <v>0</v>
      </c>
      <c r="HB61" s="78"/>
      <c r="HC61" s="78"/>
      <c r="HD61" s="78"/>
      <c r="HE61" s="78"/>
      <c r="HF61" s="78"/>
      <c r="HG61" s="78"/>
      <c r="HH61" s="78"/>
      <c r="HI61" s="78">
        <f t="shared" si="396"/>
        <v>0</v>
      </c>
      <c r="HJ61" s="78">
        <f t="shared" si="396"/>
        <v>0</v>
      </c>
      <c r="HK61" s="78"/>
      <c r="HL61" s="78"/>
      <c r="HM61" s="78"/>
      <c r="HN61" s="78"/>
      <c r="HO61" s="78"/>
      <c r="HP61" s="78"/>
      <c r="HQ61" s="78"/>
      <c r="HR61" s="78">
        <f t="shared" si="397"/>
        <v>0</v>
      </c>
      <c r="HS61" s="78">
        <f t="shared" si="397"/>
        <v>0</v>
      </c>
      <c r="HT61" s="78"/>
      <c r="HU61" s="78"/>
      <c r="HV61" s="78"/>
      <c r="HW61" s="78"/>
      <c r="HX61" s="78"/>
      <c r="HY61" s="78"/>
      <c r="HZ61" s="78"/>
      <c r="IA61" s="78">
        <f t="shared" si="398"/>
        <v>0</v>
      </c>
      <c r="IB61" s="78">
        <f t="shared" si="398"/>
        <v>0</v>
      </c>
      <c r="IC61" s="78"/>
      <c r="ID61" s="78"/>
      <c r="IE61" s="78"/>
      <c r="IF61" s="78"/>
      <c r="IG61" s="78"/>
      <c r="IH61" s="78"/>
      <c r="II61" s="78"/>
      <c r="IJ61" s="78">
        <f t="shared" si="399"/>
        <v>0</v>
      </c>
      <c r="IK61" s="78">
        <f t="shared" si="399"/>
        <v>0</v>
      </c>
      <c r="IL61" s="78"/>
      <c r="IM61" s="78"/>
      <c r="IN61" s="78"/>
      <c r="IO61" s="78"/>
      <c r="IP61" s="78"/>
      <c r="IQ61" s="78"/>
      <c r="IR61" s="78"/>
      <c r="IS61" s="78"/>
      <c r="IT61" s="78"/>
      <c r="IU61" s="78"/>
      <c r="IV61" s="78">
        <v>227.02198000000001</v>
      </c>
      <c r="IW61" s="78"/>
      <c r="IX61" s="78"/>
    </row>
    <row r="62" spans="1:259" ht="18" customHeight="1">
      <c r="A62" s="3" t="s">
        <v>68</v>
      </c>
      <c r="B62" s="78">
        <v>985</v>
      </c>
      <c r="C62" s="78">
        <v>0</v>
      </c>
      <c r="D62" s="78">
        <v>0</v>
      </c>
      <c r="E62" s="78"/>
      <c r="F62" s="78"/>
      <c r="G62" s="78"/>
      <c r="H62" s="78">
        <f t="shared" si="375"/>
        <v>0</v>
      </c>
      <c r="I62" s="78">
        <f t="shared" si="375"/>
        <v>0</v>
      </c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9"/>
      <c r="X62" s="78">
        <f t="shared" si="376"/>
        <v>0</v>
      </c>
      <c r="Y62" s="78">
        <f t="shared" si="376"/>
        <v>0</v>
      </c>
      <c r="Z62" s="78"/>
      <c r="AA62" s="78"/>
      <c r="AB62" s="78"/>
      <c r="AC62" s="78"/>
      <c r="AD62" s="78"/>
      <c r="AE62" s="78"/>
      <c r="AF62" s="78"/>
      <c r="AG62" s="78">
        <f t="shared" si="377"/>
        <v>0</v>
      </c>
      <c r="AH62" s="78">
        <f t="shared" si="377"/>
        <v>0</v>
      </c>
      <c r="AI62" s="78"/>
      <c r="AJ62" s="78"/>
      <c r="AK62" s="78"/>
      <c r="AL62" s="78"/>
      <c r="AM62" s="78"/>
      <c r="AN62" s="78"/>
      <c r="AO62" s="78"/>
      <c r="AP62" s="78">
        <f t="shared" si="378"/>
        <v>0</v>
      </c>
      <c r="AQ62" s="78">
        <f t="shared" si="378"/>
        <v>0</v>
      </c>
      <c r="AR62" s="78"/>
      <c r="AS62" s="78"/>
      <c r="AT62" s="78"/>
      <c r="AU62" s="78"/>
      <c r="AV62" s="78"/>
      <c r="AW62" s="78"/>
      <c r="AX62" s="78"/>
      <c r="AY62" s="78">
        <f t="shared" si="379"/>
        <v>0</v>
      </c>
      <c r="AZ62" s="78">
        <f t="shared" si="379"/>
        <v>0</v>
      </c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>
        <f t="shared" si="380"/>
        <v>985</v>
      </c>
      <c r="BR62" s="78">
        <f t="shared" si="380"/>
        <v>0</v>
      </c>
      <c r="BS62" s="78">
        <f>BR62/BQ62*100</f>
        <v>0</v>
      </c>
      <c r="BT62" s="78">
        <v>985</v>
      </c>
      <c r="BU62" s="78"/>
      <c r="BV62" s="78">
        <f>BU62/BT62*100</f>
        <v>0</v>
      </c>
      <c r="BW62" s="78"/>
      <c r="BX62" s="78"/>
      <c r="BY62" s="78"/>
      <c r="BZ62" s="78">
        <f t="shared" si="382"/>
        <v>0</v>
      </c>
      <c r="CA62" s="78">
        <f t="shared" si="382"/>
        <v>0</v>
      </c>
      <c r="CB62" s="78"/>
      <c r="CC62" s="78"/>
      <c r="CD62" s="78"/>
      <c r="CE62" s="78"/>
      <c r="CF62" s="78"/>
      <c r="CG62" s="78"/>
      <c r="CH62" s="78"/>
      <c r="CI62" s="79"/>
      <c r="CJ62" s="78">
        <f t="shared" si="383"/>
        <v>0</v>
      </c>
      <c r="CK62" s="78">
        <f t="shared" si="383"/>
        <v>0</v>
      </c>
      <c r="CL62" s="78"/>
      <c r="CM62" s="78"/>
      <c r="CN62" s="78"/>
      <c r="CO62" s="78"/>
      <c r="CP62" s="78"/>
      <c r="CQ62" s="78"/>
      <c r="CR62" s="78"/>
      <c r="CS62" s="78">
        <f t="shared" si="384"/>
        <v>0</v>
      </c>
      <c r="CT62" s="78">
        <f t="shared" si="384"/>
        <v>0</v>
      </c>
      <c r="CU62" s="78"/>
      <c r="CV62" s="78"/>
      <c r="CW62" s="78"/>
      <c r="CX62" s="78"/>
      <c r="CY62" s="78"/>
      <c r="CZ62" s="78"/>
      <c r="DA62" s="78"/>
      <c r="DB62" s="78">
        <f t="shared" si="385"/>
        <v>0</v>
      </c>
      <c r="DC62" s="78">
        <f t="shared" si="385"/>
        <v>0</v>
      </c>
      <c r="DD62" s="78"/>
      <c r="DE62" s="78"/>
      <c r="DF62" s="78"/>
      <c r="DG62" s="78"/>
      <c r="DH62" s="78"/>
      <c r="DI62" s="78"/>
      <c r="DJ62" s="78"/>
      <c r="DK62" s="78">
        <f t="shared" si="386"/>
        <v>0</v>
      </c>
      <c r="DL62" s="78">
        <f t="shared" si="386"/>
        <v>0</v>
      </c>
      <c r="DM62" s="78"/>
      <c r="DN62" s="78"/>
      <c r="DO62" s="78"/>
      <c r="DP62" s="78"/>
      <c r="DQ62" s="78"/>
      <c r="DR62" s="78"/>
      <c r="DS62" s="78"/>
      <c r="DT62" s="78">
        <f t="shared" si="387"/>
        <v>0</v>
      </c>
      <c r="DU62" s="78">
        <f t="shared" si="387"/>
        <v>0</v>
      </c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>
        <f t="shared" si="388"/>
        <v>0</v>
      </c>
      <c r="EG62" s="78">
        <f t="shared" si="388"/>
        <v>0</v>
      </c>
      <c r="EH62" s="75"/>
      <c r="EI62" s="80"/>
      <c r="EJ62" s="78"/>
      <c r="EK62" s="78"/>
      <c r="EL62" s="78"/>
      <c r="EM62" s="78"/>
      <c r="EN62" s="78"/>
      <c r="EO62" s="78">
        <f t="shared" si="389"/>
        <v>0</v>
      </c>
      <c r="EP62" s="78">
        <f t="shared" si="389"/>
        <v>0</v>
      </c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>
        <f t="shared" si="390"/>
        <v>0</v>
      </c>
      <c r="FH62" s="78">
        <f t="shared" si="390"/>
        <v>0</v>
      </c>
      <c r="FI62" s="78"/>
      <c r="FJ62" s="78"/>
      <c r="FK62" s="78"/>
      <c r="FL62" s="78"/>
      <c r="FM62" s="78"/>
      <c r="FN62" s="78"/>
      <c r="FO62" s="78"/>
      <c r="FP62" s="78">
        <f t="shared" si="391"/>
        <v>0</v>
      </c>
      <c r="FQ62" s="78">
        <f t="shared" si="391"/>
        <v>0</v>
      </c>
      <c r="FR62" s="78"/>
      <c r="FS62" s="78"/>
      <c r="FT62" s="78"/>
      <c r="FU62" s="78"/>
      <c r="FV62" s="78"/>
      <c r="FW62" s="78"/>
      <c r="FX62" s="78"/>
      <c r="FY62" s="78">
        <f t="shared" si="392"/>
        <v>0</v>
      </c>
      <c r="FZ62" s="78">
        <f t="shared" si="392"/>
        <v>0</v>
      </c>
      <c r="GA62" s="75"/>
      <c r="GB62" s="78"/>
      <c r="GC62" s="78"/>
      <c r="GD62" s="78"/>
      <c r="GE62" s="78"/>
      <c r="GF62" s="78"/>
      <c r="GG62" s="78"/>
      <c r="GH62" s="78">
        <f t="shared" si="393"/>
        <v>0</v>
      </c>
      <c r="GI62" s="78">
        <f t="shared" si="393"/>
        <v>0</v>
      </c>
      <c r="GJ62" s="78"/>
      <c r="GK62" s="78"/>
      <c r="GL62" s="78"/>
      <c r="GM62" s="78"/>
      <c r="GN62" s="78"/>
      <c r="GO62" s="78"/>
      <c r="GP62" s="78"/>
      <c r="GQ62" s="78">
        <f t="shared" si="394"/>
        <v>0</v>
      </c>
      <c r="GR62" s="78">
        <f t="shared" si="394"/>
        <v>0</v>
      </c>
      <c r="GS62" s="78"/>
      <c r="GT62" s="78"/>
      <c r="GU62" s="78"/>
      <c r="GV62" s="78"/>
      <c r="GW62" s="78"/>
      <c r="GX62" s="78"/>
      <c r="GY62" s="78"/>
      <c r="GZ62" s="78">
        <f t="shared" si="395"/>
        <v>0</v>
      </c>
      <c r="HA62" s="78">
        <f t="shared" si="395"/>
        <v>0</v>
      </c>
      <c r="HB62" s="78"/>
      <c r="HC62" s="78"/>
      <c r="HD62" s="78"/>
      <c r="HE62" s="78"/>
      <c r="HF62" s="78"/>
      <c r="HG62" s="78"/>
      <c r="HH62" s="78"/>
      <c r="HI62" s="78">
        <f t="shared" si="396"/>
        <v>0</v>
      </c>
      <c r="HJ62" s="78">
        <f t="shared" si="396"/>
        <v>0</v>
      </c>
      <c r="HK62" s="78"/>
      <c r="HL62" s="78"/>
      <c r="HM62" s="78"/>
      <c r="HN62" s="78"/>
      <c r="HO62" s="78"/>
      <c r="HP62" s="78"/>
      <c r="HQ62" s="78"/>
      <c r="HR62" s="78">
        <f t="shared" si="397"/>
        <v>0</v>
      </c>
      <c r="HS62" s="78">
        <f t="shared" si="397"/>
        <v>0</v>
      </c>
      <c r="HT62" s="78"/>
      <c r="HU62" s="78"/>
      <c r="HV62" s="78"/>
      <c r="HW62" s="78"/>
      <c r="HX62" s="78"/>
      <c r="HY62" s="78"/>
      <c r="HZ62" s="78"/>
      <c r="IA62" s="78">
        <f t="shared" si="398"/>
        <v>0</v>
      </c>
      <c r="IB62" s="78">
        <f t="shared" si="398"/>
        <v>0</v>
      </c>
      <c r="IC62" s="78"/>
      <c r="ID62" s="78"/>
      <c r="IE62" s="78"/>
      <c r="IF62" s="78"/>
      <c r="IG62" s="78"/>
      <c r="IH62" s="78"/>
      <c r="II62" s="78"/>
      <c r="IJ62" s="78">
        <f t="shared" si="399"/>
        <v>0</v>
      </c>
      <c r="IK62" s="78">
        <f t="shared" si="399"/>
        <v>0</v>
      </c>
      <c r="IL62" s="78"/>
      <c r="IM62" s="78"/>
      <c r="IN62" s="78"/>
      <c r="IO62" s="78"/>
      <c r="IP62" s="78"/>
      <c r="IQ62" s="78"/>
      <c r="IR62" s="78"/>
      <c r="IS62" s="78"/>
      <c r="IT62" s="78"/>
      <c r="IU62" s="78"/>
      <c r="IV62" s="78"/>
      <c r="IW62" s="78"/>
      <c r="IX62" s="78"/>
    </row>
    <row r="63" spans="1:259" ht="18.75" customHeight="1">
      <c r="A63" s="3" t="s">
        <v>72</v>
      </c>
      <c r="B63" s="78">
        <v>324.31711000000001</v>
      </c>
      <c r="C63" s="78">
        <v>0</v>
      </c>
      <c r="D63" s="78"/>
      <c r="E63" s="78"/>
      <c r="F63" s="78"/>
      <c r="G63" s="78"/>
      <c r="H63" s="78">
        <f t="shared" si="375"/>
        <v>0</v>
      </c>
      <c r="I63" s="78">
        <f t="shared" si="375"/>
        <v>0</v>
      </c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9"/>
      <c r="X63" s="78">
        <f t="shared" si="376"/>
        <v>0</v>
      </c>
      <c r="Y63" s="78">
        <f t="shared" si="376"/>
        <v>0</v>
      </c>
      <c r="Z63" s="78"/>
      <c r="AA63" s="78"/>
      <c r="AB63" s="78"/>
      <c r="AC63" s="78"/>
      <c r="AD63" s="78"/>
      <c r="AE63" s="78"/>
      <c r="AF63" s="78"/>
      <c r="AG63" s="78">
        <f t="shared" si="377"/>
        <v>0</v>
      </c>
      <c r="AH63" s="78">
        <f t="shared" si="377"/>
        <v>0</v>
      </c>
      <c r="AI63" s="78"/>
      <c r="AJ63" s="78"/>
      <c r="AK63" s="78"/>
      <c r="AL63" s="78"/>
      <c r="AM63" s="78"/>
      <c r="AN63" s="78"/>
      <c r="AO63" s="78"/>
      <c r="AP63" s="78">
        <f t="shared" si="378"/>
        <v>0</v>
      </c>
      <c r="AQ63" s="78">
        <f t="shared" si="378"/>
        <v>0</v>
      </c>
      <c r="AR63" s="78"/>
      <c r="AS63" s="78"/>
      <c r="AT63" s="78"/>
      <c r="AU63" s="78"/>
      <c r="AV63" s="78"/>
      <c r="AW63" s="78"/>
      <c r="AX63" s="78"/>
      <c r="AY63" s="78">
        <f t="shared" si="379"/>
        <v>0</v>
      </c>
      <c r="AZ63" s="78">
        <f t="shared" si="379"/>
        <v>0</v>
      </c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>
        <f t="shared" si="380"/>
        <v>0</v>
      </c>
      <c r="BR63" s="78">
        <f t="shared" si="380"/>
        <v>0</v>
      </c>
      <c r="BS63" s="78"/>
      <c r="BT63" s="80"/>
      <c r="BU63" s="78"/>
      <c r="BV63" s="78"/>
      <c r="BW63" s="78"/>
      <c r="BX63" s="78"/>
      <c r="BY63" s="78"/>
      <c r="BZ63" s="78">
        <f t="shared" si="382"/>
        <v>0</v>
      </c>
      <c r="CA63" s="78">
        <f t="shared" si="382"/>
        <v>0</v>
      </c>
      <c r="CB63" s="78"/>
      <c r="CC63" s="78"/>
      <c r="CD63" s="78"/>
      <c r="CE63" s="78"/>
      <c r="CF63" s="78"/>
      <c r="CG63" s="78"/>
      <c r="CH63" s="78"/>
      <c r="CI63" s="79"/>
      <c r="CJ63" s="78">
        <f t="shared" si="383"/>
        <v>0</v>
      </c>
      <c r="CK63" s="78">
        <f t="shared" si="383"/>
        <v>0</v>
      </c>
      <c r="CL63" s="78"/>
      <c r="CM63" s="78"/>
      <c r="CN63" s="78"/>
      <c r="CO63" s="78"/>
      <c r="CP63" s="78"/>
      <c r="CQ63" s="78"/>
      <c r="CR63" s="78"/>
      <c r="CS63" s="78">
        <f t="shared" si="384"/>
        <v>0</v>
      </c>
      <c r="CT63" s="78">
        <f t="shared" si="384"/>
        <v>0</v>
      </c>
      <c r="CU63" s="78"/>
      <c r="CV63" s="78"/>
      <c r="CW63" s="78"/>
      <c r="CX63" s="78"/>
      <c r="CY63" s="78"/>
      <c r="CZ63" s="78"/>
      <c r="DA63" s="78"/>
      <c r="DB63" s="78">
        <f t="shared" si="385"/>
        <v>0</v>
      </c>
      <c r="DC63" s="78">
        <f t="shared" si="385"/>
        <v>0</v>
      </c>
      <c r="DD63" s="78"/>
      <c r="DE63" s="78"/>
      <c r="DF63" s="78"/>
      <c r="DG63" s="78"/>
      <c r="DH63" s="78"/>
      <c r="DI63" s="78"/>
      <c r="DJ63" s="78"/>
      <c r="DK63" s="78">
        <f t="shared" si="386"/>
        <v>0</v>
      </c>
      <c r="DL63" s="78">
        <f t="shared" si="386"/>
        <v>0</v>
      </c>
      <c r="DM63" s="78"/>
      <c r="DN63" s="78"/>
      <c r="DO63" s="78"/>
      <c r="DP63" s="78"/>
      <c r="DQ63" s="78"/>
      <c r="DR63" s="78"/>
      <c r="DS63" s="78"/>
      <c r="DT63" s="78">
        <f t="shared" si="387"/>
        <v>0</v>
      </c>
      <c r="DU63" s="78">
        <f t="shared" si="387"/>
        <v>0</v>
      </c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>
        <f t="shared" si="388"/>
        <v>0</v>
      </c>
      <c r="EG63" s="78">
        <f t="shared" si="388"/>
        <v>0</v>
      </c>
      <c r="EH63" s="78"/>
      <c r="EI63" s="80"/>
      <c r="EJ63" s="78"/>
      <c r="EK63" s="78"/>
      <c r="EL63" s="78"/>
      <c r="EM63" s="78"/>
      <c r="EN63" s="78"/>
      <c r="EO63" s="78">
        <f t="shared" si="389"/>
        <v>0</v>
      </c>
      <c r="EP63" s="78">
        <f t="shared" si="389"/>
        <v>0</v>
      </c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>
        <f t="shared" si="390"/>
        <v>0</v>
      </c>
      <c r="FH63" s="78">
        <f t="shared" si="390"/>
        <v>0</v>
      </c>
      <c r="FI63" s="78"/>
      <c r="FJ63" s="78"/>
      <c r="FK63" s="78"/>
      <c r="FL63" s="78"/>
      <c r="FM63" s="78"/>
      <c r="FN63" s="78"/>
      <c r="FO63" s="78"/>
      <c r="FP63" s="78">
        <f t="shared" si="391"/>
        <v>0</v>
      </c>
      <c r="FQ63" s="78">
        <f t="shared" si="391"/>
        <v>0</v>
      </c>
      <c r="FR63" s="78"/>
      <c r="FS63" s="78"/>
      <c r="FT63" s="78"/>
      <c r="FU63" s="78"/>
      <c r="FV63" s="78"/>
      <c r="FW63" s="78"/>
      <c r="FX63" s="78"/>
      <c r="FY63" s="78">
        <f t="shared" si="392"/>
        <v>0</v>
      </c>
      <c r="FZ63" s="78">
        <f t="shared" si="392"/>
        <v>0</v>
      </c>
      <c r="GA63" s="75"/>
      <c r="GB63" s="78"/>
      <c r="GC63" s="78"/>
      <c r="GD63" s="78"/>
      <c r="GE63" s="78"/>
      <c r="GF63" s="78"/>
      <c r="GG63" s="78"/>
      <c r="GH63" s="78">
        <f t="shared" si="393"/>
        <v>0</v>
      </c>
      <c r="GI63" s="78">
        <f t="shared" si="393"/>
        <v>0</v>
      </c>
      <c r="GJ63" s="78"/>
      <c r="GK63" s="78"/>
      <c r="GL63" s="78"/>
      <c r="GM63" s="78"/>
      <c r="GN63" s="78"/>
      <c r="GO63" s="78"/>
      <c r="GP63" s="78"/>
      <c r="GQ63" s="78">
        <f t="shared" si="394"/>
        <v>0</v>
      </c>
      <c r="GR63" s="78">
        <f t="shared" si="394"/>
        <v>0</v>
      </c>
      <c r="GS63" s="78"/>
      <c r="GT63" s="78"/>
      <c r="GU63" s="78"/>
      <c r="GV63" s="78"/>
      <c r="GW63" s="78"/>
      <c r="GX63" s="78"/>
      <c r="GY63" s="78"/>
      <c r="GZ63" s="78">
        <f t="shared" si="395"/>
        <v>0</v>
      </c>
      <c r="HA63" s="78">
        <f t="shared" si="395"/>
        <v>0</v>
      </c>
      <c r="HB63" s="78"/>
      <c r="HC63" s="78"/>
      <c r="HD63" s="78"/>
      <c r="HE63" s="78"/>
      <c r="HF63" s="78"/>
      <c r="HG63" s="78"/>
      <c r="HH63" s="78"/>
      <c r="HI63" s="78">
        <f t="shared" si="396"/>
        <v>0</v>
      </c>
      <c r="HJ63" s="78">
        <f t="shared" si="396"/>
        <v>0</v>
      </c>
      <c r="HK63" s="78"/>
      <c r="HL63" s="78"/>
      <c r="HM63" s="78"/>
      <c r="HN63" s="78"/>
      <c r="HO63" s="78"/>
      <c r="HP63" s="78"/>
      <c r="HQ63" s="78"/>
      <c r="HR63" s="78">
        <f t="shared" si="397"/>
        <v>0</v>
      </c>
      <c r="HS63" s="78">
        <f t="shared" si="397"/>
        <v>0</v>
      </c>
      <c r="HT63" s="78"/>
      <c r="HU63" s="78"/>
      <c r="HV63" s="78"/>
      <c r="HW63" s="78"/>
      <c r="HX63" s="78"/>
      <c r="HY63" s="78"/>
      <c r="HZ63" s="78"/>
      <c r="IA63" s="78">
        <f t="shared" si="398"/>
        <v>0</v>
      </c>
      <c r="IB63" s="78">
        <f t="shared" si="398"/>
        <v>0</v>
      </c>
      <c r="IC63" s="78"/>
      <c r="ID63" s="78"/>
      <c r="IE63" s="78"/>
      <c r="IF63" s="78"/>
      <c r="IG63" s="78"/>
      <c r="IH63" s="78"/>
      <c r="II63" s="78"/>
      <c r="IJ63" s="78">
        <f t="shared" si="399"/>
        <v>0</v>
      </c>
      <c r="IK63" s="78">
        <f t="shared" si="399"/>
        <v>0</v>
      </c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>
        <v>324.31711000000001</v>
      </c>
      <c r="IW63" s="78"/>
      <c r="IX63" s="78"/>
    </row>
    <row r="64" spans="1:259" ht="18" customHeight="1">
      <c r="A64" s="3" t="s">
        <v>172</v>
      </c>
      <c r="B64" s="78">
        <v>1497.1513500000001</v>
      </c>
      <c r="C64" s="78">
        <v>1331.9091999999998</v>
      </c>
      <c r="D64" s="78">
        <v>88.962896102655193</v>
      </c>
      <c r="E64" s="78"/>
      <c r="F64" s="78"/>
      <c r="G64" s="78"/>
      <c r="H64" s="78">
        <f t="shared" si="375"/>
        <v>0</v>
      </c>
      <c r="I64" s="78">
        <f t="shared" si="375"/>
        <v>0</v>
      </c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9"/>
      <c r="X64" s="78">
        <f t="shared" si="376"/>
        <v>0</v>
      </c>
      <c r="Y64" s="78">
        <f t="shared" si="376"/>
        <v>0</v>
      </c>
      <c r="Z64" s="78"/>
      <c r="AA64" s="78"/>
      <c r="AB64" s="78"/>
      <c r="AC64" s="78"/>
      <c r="AD64" s="78"/>
      <c r="AE64" s="78"/>
      <c r="AF64" s="78"/>
      <c r="AG64" s="78">
        <f t="shared" si="377"/>
        <v>0</v>
      </c>
      <c r="AH64" s="78">
        <f t="shared" si="377"/>
        <v>0</v>
      </c>
      <c r="AI64" s="78"/>
      <c r="AJ64" s="78"/>
      <c r="AK64" s="78"/>
      <c r="AL64" s="78"/>
      <c r="AM64" s="78"/>
      <c r="AN64" s="78"/>
      <c r="AO64" s="78"/>
      <c r="AP64" s="78">
        <f t="shared" si="378"/>
        <v>0</v>
      </c>
      <c r="AQ64" s="78">
        <f t="shared" si="378"/>
        <v>0</v>
      </c>
      <c r="AR64" s="78"/>
      <c r="AS64" s="78"/>
      <c r="AT64" s="78"/>
      <c r="AU64" s="78"/>
      <c r="AV64" s="78"/>
      <c r="AW64" s="78"/>
      <c r="AX64" s="78"/>
      <c r="AY64" s="78">
        <f t="shared" si="379"/>
        <v>0</v>
      </c>
      <c r="AZ64" s="78">
        <f t="shared" si="379"/>
        <v>0</v>
      </c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>
        <f t="shared" si="380"/>
        <v>0</v>
      </c>
      <c r="BR64" s="78">
        <f t="shared" si="380"/>
        <v>0</v>
      </c>
      <c r="BS64" s="78"/>
      <c r="BT64" s="80"/>
      <c r="BU64" s="78"/>
      <c r="BV64" s="78"/>
      <c r="BW64" s="78"/>
      <c r="BX64" s="78"/>
      <c r="BY64" s="78"/>
      <c r="BZ64" s="78">
        <f t="shared" si="382"/>
        <v>0</v>
      </c>
      <c r="CA64" s="78">
        <f t="shared" si="382"/>
        <v>0</v>
      </c>
      <c r="CB64" s="78"/>
      <c r="CC64" s="78"/>
      <c r="CD64" s="78"/>
      <c r="CE64" s="78"/>
      <c r="CF64" s="78"/>
      <c r="CG64" s="78"/>
      <c r="CH64" s="78"/>
      <c r="CI64" s="79">
        <v>1445.3242</v>
      </c>
      <c r="CJ64" s="78">
        <f t="shared" si="383"/>
        <v>1445.3242</v>
      </c>
      <c r="CK64" s="78">
        <f t="shared" si="383"/>
        <v>1331.9091999999998</v>
      </c>
      <c r="CL64" s="78"/>
      <c r="CM64" s="78">
        <v>1430.8</v>
      </c>
      <c r="CN64" s="78">
        <v>1318.5247199999999</v>
      </c>
      <c r="CO64" s="78">
        <f>CN64/CM64*100</f>
        <v>92.152971764048075</v>
      </c>
      <c r="CP64" s="78">
        <v>14.5242</v>
      </c>
      <c r="CQ64" s="78">
        <v>13.38448</v>
      </c>
      <c r="CR64" s="78">
        <f>CQ64/CP64*100</f>
        <v>92.152958510623648</v>
      </c>
      <c r="CS64" s="78">
        <f t="shared" si="384"/>
        <v>0</v>
      </c>
      <c r="CT64" s="78">
        <f t="shared" si="384"/>
        <v>0</v>
      </c>
      <c r="CU64" s="78"/>
      <c r="CV64" s="78"/>
      <c r="CW64" s="78"/>
      <c r="CX64" s="78"/>
      <c r="CY64" s="78"/>
      <c r="CZ64" s="78"/>
      <c r="DA64" s="78"/>
      <c r="DB64" s="78">
        <f t="shared" si="385"/>
        <v>0</v>
      </c>
      <c r="DC64" s="78">
        <f t="shared" si="385"/>
        <v>0</v>
      </c>
      <c r="DD64" s="78"/>
      <c r="DE64" s="78"/>
      <c r="DF64" s="78"/>
      <c r="DG64" s="78"/>
      <c r="DH64" s="78"/>
      <c r="DI64" s="78"/>
      <c r="DJ64" s="78"/>
      <c r="DK64" s="78">
        <f t="shared" si="386"/>
        <v>0</v>
      </c>
      <c r="DL64" s="78">
        <f t="shared" si="386"/>
        <v>0</v>
      </c>
      <c r="DM64" s="78"/>
      <c r="DN64" s="78"/>
      <c r="DO64" s="78"/>
      <c r="DP64" s="78"/>
      <c r="DQ64" s="78"/>
      <c r="DR64" s="78"/>
      <c r="DS64" s="78"/>
      <c r="DT64" s="78">
        <f t="shared" si="387"/>
        <v>0</v>
      </c>
      <c r="DU64" s="78">
        <f t="shared" si="387"/>
        <v>0</v>
      </c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>
        <f t="shared" si="388"/>
        <v>0</v>
      </c>
      <c r="EG64" s="78">
        <f t="shared" si="388"/>
        <v>0</v>
      </c>
      <c r="EH64" s="75"/>
      <c r="EI64" s="80"/>
      <c r="EJ64" s="78"/>
      <c r="EK64" s="78"/>
      <c r="EL64" s="78"/>
      <c r="EM64" s="78"/>
      <c r="EN64" s="78"/>
      <c r="EO64" s="78">
        <f t="shared" si="389"/>
        <v>0</v>
      </c>
      <c r="EP64" s="78">
        <f t="shared" si="389"/>
        <v>0</v>
      </c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>
        <f t="shared" si="390"/>
        <v>0</v>
      </c>
      <c r="FH64" s="78">
        <f t="shared" si="390"/>
        <v>0</v>
      </c>
      <c r="FI64" s="78"/>
      <c r="FJ64" s="78"/>
      <c r="FK64" s="78"/>
      <c r="FL64" s="78"/>
      <c r="FM64" s="78"/>
      <c r="FN64" s="78"/>
      <c r="FO64" s="78"/>
      <c r="FP64" s="78">
        <f t="shared" si="391"/>
        <v>0</v>
      </c>
      <c r="FQ64" s="78">
        <f t="shared" si="391"/>
        <v>0</v>
      </c>
      <c r="FR64" s="78"/>
      <c r="FS64" s="78"/>
      <c r="FT64" s="78"/>
      <c r="FU64" s="78"/>
      <c r="FV64" s="78"/>
      <c r="FW64" s="78"/>
      <c r="FX64" s="78"/>
      <c r="FY64" s="78">
        <f t="shared" si="392"/>
        <v>0</v>
      </c>
      <c r="FZ64" s="78">
        <f t="shared" si="392"/>
        <v>0</v>
      </c>
      <c r="GA64" s="75"/>
      <c r="GB64" s="78"/>
      <c r="GC64" s="78"/>
      <c r="GD64" s="78"/>
      <c r="GE64" s="78"/>
      <c r="GF64" s="78"/>
      <c r="GG64" s="78"/>
      <c r="GH64" s="78">
        <f t="shared" si="393"/>
        <v>0</v>
      </c>
      <c r="GI64" s="78">
        <f t="shared" si="393"/>
        <v>0</v>
      </c>
      <c r="GJ64" s="78"/>
      <c r="GK64" s="78"/>
      <c r="GL64" s="78"/>
      <c r="GM64" s="78"/>
      <c r="GN64" s="78"/>
      <c r="GO64" s="78"/>
      <c r="GP64" s="78"/>
      <c r="GQ64" s="78">
        <f t="shared" si="394"/>
        <v>0</v>
      </c>
      <c r="GR64" s="78">
        <f t="shared" si="394"/>
        <v>0</v>
      </c>
      <c r="GS64" s="78"/>
      <c r="GT64" s="78"/>
      <c r="GU64" s="78"/>
      <c r="GV64" s="78"/>
      <c r="GW64" s="78"/>
      <c r="GX64" s="78"/>
      <c r="GY64" s="78"/>
      <c r="GZ64" s="78">
        <f t="shared" si="395"/>
        <v>0</v>
      </c>
      <c r="HA64" s="78">
        <f t="shared" si="395"/>
        <v>0</v>
      </c>
      <c r="HB64" s="78"/>
      <c r="HC64" s="78"/>
      <c r="HD64" s="78"/>
      <c r="HE64" s="78"/>
      <c r="HF64" s="78"/>
      <c r="HG64" s="78"/>
      <c r="HH64" s="78"/>
      <c r="HI64" s="78">
        <f t="shared" si="396"/>
        <v>0</v>
      </c>
      <c r="HJ64" s="78">
        <f t="shared" si="396"/>
        <v>0</v>
      </c>
      <c r="HK64" s="78"/>
      <c r="HL64" s="78"/>
      <c r="HM64" s="78"/>
      <c r="HN64" s="78"/>
      <c r="HO64" s="78"/>
      <c r="HP64" s="78"/>
      <c r="HQ64" s="78"/>
      <c r="HR64" s="78">
        <f t="shared" si="397"/>
        <v>0</v>
      </c>
      <c r="HS64" s="78">
        <f t="shared" si="397"/>
        <v>0</v>
      </c>
      <c r="HT64" s="78"/>
      <c r="HU64" s="78"/>
      <c r="HV64" s="78"/>
      <c r="HW64" s="78"/>
      <c r="HX64" s="78"/>
      <c r="HY64" s="78"/>
      <c r="HZ64" s="78"/>
      <c r="IA64" s="78">
        <f t="shared" si="398"/>
        <v>0</v>
      </c>
      <c r="IB64" s="78">
        <f t="shared" si="398"/>
        <v>0</v>
      </c>
      <c r="IC64" s="78"/>
      <c r="ID64" s="78"/>
      <c r="IE64" s="78"/>
      <c r="IF64" s="78"/>
      <c r="IG64" s="78"/>
      <c r="IH64" s="78"/>
      <c r="II64" s="78"/>
      <c r="IJ64" s="78">
        <f t="shared" si="399"/>
        <v>0</v>
      </c>
      <c r="IK64" s="78">
        <f t="shared" si="399"/>
        <v>0</v>
      </c>
      <c r="IL64" s="78"/>
      <c r="IM64" s="78"/>
      <c r="IN64" s="78"/>
      <c r="IO64" s="78"/>
      <c r="IP64" s="78"/>
      <c r="IQ64" s="78"/>
      <c r="IR64" s="78"/>
      <c r="IS64" s="78"/>
      <c r="IT64" s="78"/>
      <c r="IU64" s="78"/>
      <c r="IV64" s="78">
        <v>51.827150000000003</v>
      </c>
      <c r="IW64" s="78"/>
      <c r="IX64" s="78"/>
    </row>
    <row r="65" spans="1:258" ht="18" customHeight="1">
      <c r="A65" s="3" t="s">
        <v>173</v>
      </c>
      <c r="B65" s="78">
        <v>0</v>
      </c>
      <c r="C65" s="78">
        <v>0</v>
      </c>
      <c r="D65" s="78"/>
      <c r="E65" s="78"/>
      <c r="F65" s="78"/>
      <c r="G65" s="78"/>
      <c r="H65" s="78">
        <f t="shared" si="375"/>
        <v>0</v>
      </c>
      <c r="I65" s="78">
        <f t="shared" si="375"/>
        <v>0</v>
      </c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9"/>
      <c r="X65" s="78">
        <f t="shared" si="376"/>
        <v>0</v>
      </c>
      <c r="Y65" s="78">
        <f t="shared" si="376"/>
        <v>0</v>
      </c>
      <c r="Z65" s="78"/>
      <c r="AA65" s="78"/>
      <c r="AB65" s="78"/>
      <c r="AC65" s="78"/>
      <c r="AD65" s="78"/>
      <c r="AE65" s="78"/>
      <c r="AF65" s="78"/>
      <c r="AG65" s="78">
        <f t="shared" si="377"/>
        <v>0</v>
      </c>
      <c r="AH65" s="78">
        <f t="shared" si="377"/>
        <v>0</v>
      </c>
      <c r="AI65" s="78"/>
      <c r="AJ65" s="78"/>
      <c r="AK65" s="78"/>
      <c r="AL65" s="78"/>
      <c r="AM65" s="78"/>
      <c r="AN65" s="78"/>
      <c r="AO65" s="78"/>
      <c r="AP65" s="78">
        <f t="shared" si="378"/>
        <v>0</v>
      </c>
      <c r="AQ65" s="78">
        <f t="shared" si="378"/>
        <v>0</v>
      </c>
      <c r="AR65" s="78"/>
      <c r="AS65" s="78"/>
      <c r="AT65" s="78"/>
      <c r="AU65" s="78"/>
      <c r="AV65" s="78"/>
      <c r="AW65" s="78"/>
      <c r="AX65" s="78"/>
      <c r="AY65" s="78">
        <f t="shared" si="379"/>
        <v>0</v>
      </c>
      <c r="AZ65" s="78">
        <f t="shared" si="379"/>
        <v>0</v>
      </c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>
        <f t="shared" si="380"/>
        <v>0</v>
      </c>
      <c r="BR65" s="78">
        <f t="shared" si="380"/>
        <v>0</v>
      </c>
      <c r="BS65" s="78"/>
      <c r="BT65" s="80"/>
      <c r="BU65" s="78"/>
      <c r="BV65" s="78"/>
      <c r="BW65" s="78"/>
      <c r="BX65" s="78"/>
      <c r="BY65" s="78"/>
      <c r="BZ65" s="78">
        <f t="shared" si="382"/>
        <v>0</v>
      </c>
      <c r="CA65" s="78">
        <f t="shared" si="382"/>
        <v>0</v>
      </c>
      <c r="CB65" s="78"/>
      <c r="CC65" s="78"/>
      <c r="CD65" s="78"/>
      <c r="CE65" s="78"/>
      <c r="CF65" s="78"/>
      <c r="CG65" s="78"/>
      <c r="CH65" s="78"/>
      <c r="CI65" s="79"/>
      <c r="CJ65" s="78">
        <f t="shared" si="383"/>
        <v>0</v>
      </c>
      <c r="CK65" s="78">
        <f t="shared" si="383"/>
        <v>0</v>
      </c>
      <c r="CL65" s="78"/>
      <c r="CM65" s="78"/>
      <c r="CN65" s="78"/>
      <c r="CO65" s="78"/>
      <c r="CP65" s="78"/>
      <c r="CQ65" s="78"/>
      <c r="CR65" s="78"/>
      <c r="CS65" s="78">
        <f t="shared" si="384"/>
        <v>0</v>
      </c>
      <c r="CT65" s="78">
        <f t="shared" si="384"/>
        <v>0</v>
      </c>
      <c r="CU65" s="78"/>
      <c r="CV65" s="78"/>
      <c r="CW65" s="78"/>
      <c r="CX65" s="78"/>
      <c r="CY65" s="78"/>
      <c r="CZ65" s="78"/>
      <c r="DA65" s="78"/>
      <c r="DB65" s="78">
        <f t="shared" si="385"/>
        <v>0</v>
      </c>
      <c r="DC65" s="78">
        <f t="shared" si="385"/>
        <v>0</v>
      </c>
      <c r="DD65" s="78"/>
      <c r="DE65" s="78"/>
      <c r="DF65" s="78"/>
      <c r="DG65" s="78"/>
      <c r="DH65" s="78"/>
      <c r="DI65" s="78"/>
      <c r="DJ65" s="78"/>
      <c r="DK65" s="78">
        <f t="shared" si="386"/>
        <v>0</v>
      </c>
      <c r="DL65" s="78">
        <f t="shared" si="386"/>
        <v>0</v>
      </c>
      <c r="DM65" s="78"/>
      <c r="DN65" s="78"/>
      <c r="DO65" s="78"/>
      <c r="DP65" s="78"/>
      <c r="DQ65" s="78"/>
      <c r="DR65" s="78"/>
      <c r="DS65" s="78"/>
      <c r="DT65" s="78">
        <f t="shared" si="387"/>
        <v>0</v>
      </c>
      <c r="DU65" s="78">
        <f t="shared" si="387"/>
        <v>0</v>
      </c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>
        <f t="shared" si="388"/>
        <v>0</v>
      </c>
      <c r="EG65" s="78">
        <f t="shared" si="388"/>
        <v>0</v>
      </c>
      <c r="EH65" s="75"/>
      <c r="EI65" s="80"/>
      <c r="EJ65" s="78"/>
      <c r="EK65" s="78"/>
      <c r="EL65" s="78"/>
      <c r="EM65" s="78"/>
      <c r="EN65" s="78"/>
      <c r="EO65" s="78">
        <f t="shared" si="389"/>
        <v>0</v>
      </c>
      <c r="EP65" s="78">
        <f t="shared" si="389"/>
        <v>0</v>
      </c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>
        <f t="shared" si="390"/>
        <v>0</v>
      </c>
      <c r="FH65" s="78">
        <f t="shared" si="390"/>
        <v>0</v>
      </c>
      <c r="FI65" s="78"/>
      <c r="FJ65" s="78"/>
      <c r="FK65" s="78"/>
      <c r="FL65" s="78"/>
      <c r="FM65" s="78"/>
      <c r="FN65" s="78"/>
      <c r="FO65" s="78"/>
      <c r="FP65" s="78">
        <f t="shared" si="391"/>
        <v>0</v>
      </c>
      <c r="FQ65" s="78">
        <f t="shared" si="391"/>
        <v>0</v>
      </c>
      <c r="FR65" s="78"/>
      <c r="FS65" s="78"/>
      <c r="FT65" s="78"/>
      <c r="FU65" s="78"/>
      <c r="FV65" s="78"/>
      <c r="FW65" s="78"/>
      <c r="FX65" s="78"/>
      <c r="FY65" s="78">
        <f t="shared" si="392"/>
        <v>0</v>
      </c>
      <c r="FZ65" s="78">
        <f t="shared" si="392"/>
        <v>0</v>
      </c>
      <c r="GA65" s="75"/>
      <c r="GB65" s="78"/>
      <c r="GC65" s="78"/>
      <c r="GD65" s="78"/>
      <c r="GE65" s="78"/>
      <c r="GF65" s="78"/>
      <c r="GG65" s="78"/>
      <c r="GH65" s="78">
        <f t="shared" si="393"/>
        <v>0</v>
      </c>
      <c r="GI65" s="78">
        <f t="shared" si="393"/>
        <v>0</v>
      </c>
      <c r="GJ65" s="78"/>
      <c r="GK65" s="78"/>
      <c r="GL65" s="78"/>
      <c r="GM65" s="78"/>
      <c r="GN65" s="78"/>
      <c r="GO65" s="78"/>
      <c r="GP65" s="78"/>
      <c r="GQ65" s="78">
        <f t="shared" si="394"/>
        <v>0</v>
      </c>
      <c r="GR65" s="78">
        <f t="shared" si="394"/>
        <v>0</v>
      </c>
      <c r="GS65" s="78"/>
      <c r="GT65" s="78"/>
      <c r="GU65" s="78"/>
      <c r="GV65" s="78"/>
      <c r="GW65" s="78"/>
      <c r="GX65" s="78"/>
      <c r="GY65" s="78"/>
      <c r="GZ65" s="78">
        <f t="shared" si="395"/>
        <v>0</v>
      </c>
      <c r="HA65" s="78">
        <f t="shared" si="395"/>
        <v>0</v>
      </c>
      <c r="HB65" s="78"/>
      <c r="HC65" s="78"/>
      <c r="HD65" s="78"/>
      <c r="HE65" s="78"/>
      <c r="HF65" s="78"/>
      <c r="HG65" s="78"/>
      <c r="HH65" s="78"/>
      <c r="HI65" s="78">
        <f t="shared" si="396"/>
        <v>0</v>
      </c>
      <c r="HJ65" s="78">
        <f t="shared" si="396"/>
        <v>0</v>
      </c>
      <c r="HK65" s="78"/>
      <c r="HL65" s="78"/>
      <c r="HM65" s="78"/>
      <c r="HN65" s="78"/>
      <c r="HO65" s="78"/>
      <c r="HP65" s="78"/>
      <c r="HQ65" s="78"/>
      <c r="HR65" s="78">
        <f t="shared" si="397"/>
        <v>0</v>
      </c>
      <c r="HS65" s="78">
        <f t="shared" si="397"/>
        <v>0</v>
      </c>
      <c r="HT65" s="78"/>
      <c r="HU65" s="78"/>
      <c r="HV65" s="78"/>
      <c r="HW65" s="78"/>
      <c r="HX65" s="78"/>
      <c r="HY65" s="78"/>
      <c r="HZ65" s="78"/>
      <c r="IA65" s="78">
        <f t="shared" si="398"/>
        <v>0</v>
      </c>
      <c r="IB65" s="78">
        <f t="shared" si="398"/>
        <v>0</v>
      </c>
      <c r="IC65" s="78"/>
      <c r="ID65" s="78"/>
      <c r="IE65" s="78"/>
      <c r="IF65" s="78"/>
      <c r="IG65" s="78"/>
      <c r="IH65" s="78"/>
      <c r="II65" s="78"/>
      <c r="IJ65" s="78">
        <f t="shared" si="399"/>
        <v>0</v>
      </c>
      <c r="IK65" s="78">
        <f t="shared" si="399"/>
        <v>0</v>
      </c>
      <c r="IL65" s="78"/>
      <c r="IM65" s="78"/>
      <c r="IN65" s="78"/>
      <c r="IO65" s="78"/>
      <c r="IP65" s="78"/>
      <c r="IQ65" s="78"/>
      <c r="IR65" s="78"/>
      <c r="IS65" s="78"/>
      <c r="IT65" s="78"/>
      <c r="IU65" s="78"/>
      <c r="IV65" s="78"/>
      <c r="IW65" s="78"/>
      <c r="IX65" s="78"/>
    </row>
    <row r="66" spans="1:258" ht="18" customHeight="1">
      <c r="A66" s="3" t="s">
        <v>125</v>
      </c>
      <c r="B66" s="78">
        <v>359.5</v>
      </c>
      <c r="C66" s="78">
        <v>0</v>
      </c>
      <c r="D66" s="78"/>
      <c r="E66" s="78"/>
      <c r="F66" s="78"/>
      <c r="G66" s="78"/>
      <c r="H66" s="78">
        <f t="shared" si="375"/>
        <v>0</v>
      </c>
      <c r="I66" s="78">
        <f t="shared" si="375"/>
        <v>0</v>
      </c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9"/>
      <c r="X66" s="78">
        <f t="shared" si="376"/>
        <v>0</v>
      </c>
      <c r="Y66" s="78">
        <f t="shared" si="376"/>
        <v>0</v>
      </c>
      <c r="Z66" s="78"/>
      <c r="AA66" s="78"/>
      <c r="AB66" s="78"/>
      <c r="AC66" s="78"/>
      <c r="AD66" s="78"/>
      <c r="AE66" s="78"/>
      <c r="AF66" s="78"/>
      <c r="AG66" s="78">
        <f t="shared" si="377"/>
        <v>0</v>
      </c>
      <c r="AH66" s="78">
        <f t="shared" si="377"/>
        <v>0</v>
      </c>
      <c r="AI66" s="78"/>
      <c r="AJ66" s="78"/>
      <c r="AK66" s="78"/>
      <c r="AL66" s="78"/>
      <c r="AM66" s="78"/>
      <c r="AN66" s="78"/>
      <c r="AO66" s="78"/>
      <c r="AP66" s="78">
        <f t="shared" si="378"/>
        <v>0</v>
      </c>
      <c r="AQ66" s="78">
        <f t="shared" si="378"/>
        <v>0</v>
      </c>
      <c r="AR66" s="78"/>
      <c r="AS66" s="78"/>
      <c r="AT66" s="78"/>
      <c r="AU66" s="78"/>
      <c r="AV66" s="78"/>
      <c r="AW66" s="78"/>
      <c r="AX66" s="78"/>
      <c r="AY66" s="78">
        <f t="shared" si="379"/>
        <v>0</v>
      </c>
      <c r="AZ66" s="78">
        <f t="shared" si="379"/>
        <v>0</v>
      </c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>
        <f t="shared" si="380"/>
        <v>359.5</v>
      </c>
      <c r="BR66" s="78">
        <f t="shared" si="380"/>
        <v>0</v>
      </c>
      <c r="BS66" s="78"/>
      <c r="BT66" s="80"/>
      <c r="BU66" s="78"/>
      <c r="BV66" s="78"/>
      <c r="BW66" s="78">
        <v>359.5</v>
      </c>
      <c r="BX66" s="78"/>
      <c r="BY66" s="78">
        <f t="shared" ref="BY66" si="400">BX66/BW66*100</f>
        <v>0</v>
      </c>
      <c r="BZ66" s="78">
        <f t="shared" si="382"/>
        <v>0</v>
      </c>
      <c r="CA66" s="78">
        <f t="shared" si="382"/>
        <v>0</v>
      </c>
      <c r="CB66" s="78"/>
      <c r="CC66" s="78"/>
      <c r="CD66" s="78"/>
      <c r="CE66" s="78"/>
      <c r="CF66" s="78"/>
      <c r="CG66" s="78"/>
      <c r="CH66" s="78"/>
      <c r="CI66" s="79"/>
      <c r="CJ66" s="78">
        <f t="shared" si="383"/>
        <v>0</v>
      </c>
      <c r="CK66" s="78">
        <f t="shared" si="383"/>
        <v>0</v>
      </c>
      <c r="CL66" s="78"/>
      <c r="CM66" s="78"/>
      <c r="CN66" s="78"/>
      <c r="CO66" s="78"/>
      <c r="CP66" s="78"/>
      <c r="CQ66" s="78"/>
      <c r="CR66" s="78"/>
      <c r="CS66" s="78">
        <f t="shared" si="384"/>
        <v>0</v>
      </c>
      <c r="CT66" s="78">
        <f t="shared" si="384"/>
        <v>0</v>
      </c>
      <c r="CU66" s="78"/>
      <c r="CV66" s="78"/>
      <c r="CW66" s="78"/>
      <c r="CX66" s="78"/>
      <c r="CY66" s="78"/>
      <c r="CZ66" s="78"/>
      <c r="DA66" s="78"/>
      <c r="DB66" s="78">
        <f t="shared" si="385"/>
        <v>0</v>
      </c>
      <c r="DC66" s="78">
        <f t="shared" si="385"/>
        <v>0</v>
      </c>
      <c r="DD66" s="78"/>
      <c r="DE66" s="78"/>
      <c r="DF66" s="78"/>
      <c r="DG66" s="78"/>
      <c r="DH66" s="78"/>
      <c r="DI66" s="78"/>
      <c r="DJ66" s="78"/>
      <c r="DK66" s="78">
        <f t="shared" si="386"/>
        <v>0</v>
      </c>
      <c r="DL66" s="78">
        <f t="shared" si="386"/>
        <v>0</v>
      </c>
      <c r="DM66" s="78"/>
      <c r="DN66" s="78"/>
      <c r="DO66" s="78"/>
      <c r="DP66" s="78"/>
      <c r="DQ66" s="78"/>
      <c r="DR66" s="78"/>
      <c r="DS66" s="78"/>
      <c r="DT66" s="78">
        <f t="shared" si="387"/>
        <v>0</v>
      </c>
      <c r="DU66" s="78">
        <f t="shared" si="387"/>
        <v>0</v>
      </c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>
        <f t="shared" si="388"/>
        <v>0</v>
      </c>
      <c r="EG66" s="78">
        <f t="shared" si="388"/>
        <v>0</v>
      </c>
      <c r="EH66" s="78"/>
      <c r="EI66" s="80"/>
      <c r="EJ66" s="78"/>
      <c r="EK66" s="78"/>
      <c r="EL66" s="78"/>
      <c r="EM66" s="78"/>
      <c r="EN66" s="78"/>
      <c r="EO66" s="78">
        <f t="shared" si="389"/>
        <v>0</v>
      </c>
      <c r="EP66" s="78">
        <f t="shared" si="389"/>
        <v>0</v>
      </c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>
        <f t="shared" si="390"/>
        <v>0</v>
      </c>
      <c r="FH66" s="78">
        <f t="shared" si="390"/>
        <v>0</v>
      </c>
      <c r="FI66" s="78"/>
      <c r="FJ66" s="78"/>
      <c r="FK66" s="78"/>
      <c r="FL66" s="78"/>
      <c r="FM66" s="78"/>
      <c r="FN66" s="78"/>
      <c r="FO66" s="78"/>
      <c r="FP66" s="78">
        <f t="shared" si="391"/>
        <v>0</v>
      </c>
      <c r="FQ66" s="78">
        <f t="shared" si="391"/>
        <v>0</v>
      </c>
      <c r="FR66" s="78"/>
      <c r="FS66" s="78"/>
      <c r="FT66" s="78"/>
      <c r="FU66" s="78"/>
      <c r="FV66" s="78"/>
      <c r="FW66" s="78"/>
      <c r="FX66" s="78"/>
      <c r="FY66" s="78">
        <f t="shared" si="392"/>
        <v>0</v>
      </c>
      <c r="FZ66" s="78">
        <f t="shared" si="392"/>
        <v>0</v>
      </c>
      <c r="GA66" s="75"/>
      <c r="GB66" s="78"/>
      <c r="GC66" s="78"/>
      <c r="GD66" s="78"/>
      <c r="GE66" s="78"/>
      <c r="GF66" s="78"/>
      <c r="GG66" s="78"/>
      <c r="GH66" s="78">
        <f t="shared" si="393"/>
        <v>0</v>
      </c>
      <c r="GI66" s="78">
        <f t="shared" si="393"/>
        <v>0</v>
      </c>
      <c r="GJ66" s="78"/>
      <c r="GK66" s="78"/>
      <c r="GL66" s="78"/>
      <c r="GM66" s="78"/>
      <c r="GN66" s="78"/>
      <c r="GO66" s="78"/>
      <c r="GP66" s="78"/>
      <c r="GQ66" s="78">
        <f t="shared" si="394"/>
        <v>0</v>
      </c>
      <c r="GR66" s="78">
        <f t="shared" si="394"/>
        <v>0</v>
      </c>
      <c r="GS66" s="78"/>
      <c r="GT66" s="78"/>
      <c r="GU66" s="78"/>
      <c r="GV66" s="78"/>
      <c r="GW66" s="78"/>
      <c r="GX66" s="78"/>
      <c r="GY66" s="78"/>
      <c r="GZ66" s="78">
        <f t="shared" si="395"/>
        <v>0</v>
      </c>
      <c r="HA66" s="78">
        <f t="shared" si="395"/>
        <v>0</v>
      </c>
      <c r="HB66" s="78"/>
      <c r="HC66" s="78"/>
      <c r="HD66" s="78"/>
      <c r="HE66" s="78"/>
      <c r="HF66" s="78"/>
      <c r="HG66" s="78"/>
      <c r="HH66" s="78"/>
      <c r="HI66" s="78">
        <f t="shared" si="396"/>
        <v>0</v>
      </c>
      <c r="HJ66" s="78">
        <f t="shared" si="396"/>
        <v>0</v>
      </c>
      <c r="HK66" s="78"/>
      <c r="HL66" s="78"/>
      <c r="HM66" s="78"/>
      <c r="HN66" s="78"/>
      <c r="HO66" s="78"/>
      <c r="HP66" s="78"/>
      <c r="HQ66" s="78"/>
      <c r="HR66" s="78">
        <f t="shared" si="397"/>
        <v>0</v>
      </c>
      <c r="HS66" s="78">
        <f t="shared" si="397"/>
        <v>0</v>
      </c>
      <c r="HT66" s="78"/>
      <c r="HU66" s="78"/>
      <c r="HV66" s="78"/>
      <c r="HW66" s="78"/>
      <c r="HX66" s="78"/>
      <c r="HY66" s="78"/>
      <c r="HZ66" s="78"/>
      <c r="IA66" s="78">
        <f t="shared" si="398"/>
        <v>0</v>
      </c>
      <c r="IB66" s="78">
        <f t="shared" si="398"/>
        <v>0</v>
      </c>
      <c r="IC66" s="78"/>
      <c r="ID66" s="78"/>
      <c r="IE66" s="78"/>
      <c r="IF66" s="78"/>
      <c r="IG66" s="78"/>
      <c r="IH66" s="78"/>
      <c r="II66" s="78"/>
      <c r="IJ66" s="78">
        <f t="shared" si="399"/>
        <v>0</v>
      </c>
      <c r="IK66" s="78">
        <f t="shared" si="399"/>
        <v>0</v>
      </c>
      <c r="IL66" s="78"/>
      <c r="IM66" s="78"/>
      <c r="IN66" s="78"/>
      <c r="IO66" s="78"/>
      <c r="IP66" s="78"/>
      <c r="IQ66" s="78"/>
      <c r="IR66" s="78"/>
      <c r="IS66" s="78"/>
      <c r="IT66" s="78"/>
      <c r="IU66" s="78"/>
      <c r="IV66" s="78"/>
      <c r="IW66" s="78"/>
      <c r="IX66" s="78"/>
    </row>
    <row r="67" spans="1:258">
      <c r="A67" s="3" t="s">
        <v>128</v>
      </c>
      <c r="B67" s="78">
        <v>583.28528000000006</v>
      </c>
      <c r="C67" s="78">
        <v>0</v>
      </c>
      <c r="D67" s="78"/>
      <c r="E67" s="78"/>
      <c r="F67" s="78"/>
      <c r="G67" s="78"/>
      <c r="H67" s="78">
        <f t="shared" si="375"/>
        <v>0</v>
      </c>
      <c r="I67" s="78">
        <f t="shared" si="375"/>
        <v>0</v>
      </c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9"/>
      <c r="X67" s="78">
        <f t="shared" si="376"/>
        <v>0</v>
      </c>
      <c r="Y67" s="78">
        <f t="shared" si="376"/>
        <v>0</v>
      </c>
      <c r="Z67" s="78"/>
      <c r="AA67" s="78"/>
      <c r="AB67" s="78"/>
      <c r="AC67" s="78"/>
      <c r="AD67" s="78"/>
      <c r="AE67" s="78"/>
      <c r="AF67" s="78"/>
      <c r="AG67" s="78">
        <f t="shared" si="377"/>
        <v>0</v>
      </c>
      <c r="AH67" s="78">
        <f t="shared" si="377"/>
        <v>0</v>
      </c>
      <c r="AI67" s="78"/>
      <c r="AJ67" s="78"/>
      <c r="AK67" s="78"/>
      <c r="AL67" s="78"/>
      <c r="AM67" s="78"/>
      <c r="AN67" s="78"/>
      <c r="AO67" s="78"/>
      <c r="AP67" s="78">
        <f t="shared" si="378"/>
        <v>0</v>
      </c>
      <c r="AQ67" s="78">
        <f t="shared" si="378"/>
        <v>0</v>
      </c>
      <c r="AR67" s="78"/>
      <c r="AS67" s="78"/>
      <c r="AT67" s="78"/>
      <c r="AU67" s="78"/>
      <c r="AV67" s="78"/>
      <c r="AW67" s="78"/>
      <c r="AX67" s="78"/>
      <c r="AY67" s="78">
        <f t="shared" si="379"/>
        <v>0</v>
      </c>
      <c r="AZ67" s="78">
        <f t="shared" si="379"/>
        <v>0</v>
      </c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>
        <f t="shared" si="380"/>
        <v>0</v>
      </c>
      <c r="BR67" s="78">
        <f t="shared" si="380"/>
        <v>0</v>
      </c>
      <c r="BS67" s="78"/>
      <c r="BT67" s="80"/>
      <c r="BU67" s="78"/>
      <c r="BV67" s="78"/>
      <c r="BW67" s="78"/>
      <c r="BX67" s="78"/>
      <c r="BY67" s="78"/>
      <c r="BZ67" s="78">
        <f t="shared" si="382"/>
        <v>0</v>
      </c>
      <c r="CA67" s="78">
        <f t="shared" si="382"/>
        <v>0</v>
      </c>
      <c r="CB67" s="78"/>
      <c r="CC67" s="78"/>
      <c r="CD67" s="78"/>
      <c r="CE67" s="78"/>
      <c r="CF67" s="78"/>
      <c r="CG67" s="78"/>
      <c r="CH67" s="78"/>
      <c r="CI67" s="79"/>
      <c r="CJ67" s="78">
        <f t="shared" si="383"/>
        <v>0</v>
      </c>
      <c r="CK67" s="78">
        <f t="shared" si="383"/>
        <v>0</v>
      </c>
      <c r="CL67" s="78"/>
      <c r="CM67" s="78"/>
      <c r="CN67" s="78"/>
      <c r="CO67" s="78"/>
      <c r="CP67" s="78"/>
      <c r="CQ67" s="78"/>
      <c r="CR67" s="78"/>
      <c r="CS67" s="78">
        <f t="shared" si="384"/>
        <v>0</v>
      </c>
      <c r="CT67" s="78">
        <f t="shared" si="384"/>
        <v>0</v>
      </c>
      <c r="CU67" s="78"/>
      <c r="CV67" s="78"/>
      <c r="CW67" s="78"/>
      <c r="CX67" s="78"/>
      <c r="CY67" s="78"/>
      <c r="CZ67" s="78"/>
      <c r="DA67" s="78"/>
      <c r="DB67" s="78">
        <f t="shared" si="385"/>
        <v>0</v>
      </c>
      <c r="DC67" s="78">
        <f t="shared" si="385"/>
        <v>0</v>
      </c>
      <c r="DD67" s="78"/>
      <c r="DE67" s="78"/>
      <c r="DF67" s="78"/>
      <c r="DG67" s="78"/>
      <c r="DH67" s="78"/>
      <c r="DI67" s="78"/>
      <c r="DJ67" s="78"/>
      <c r="DK67" s="78">
        <f t="shared" si="386"/>
        <v>0</v>
      </c>
      <c r="DL67" s="78">
        <f t="shared" si="386"/>
        <v>0</v>
      </c>
      <c r="DM67" s="78"/>
      <c r="DN67" s="78"/>
      <c r="DO67" s="78"/>
      <c r="DP67" s="78"/>
      <c r="DQ67" s="78"/>
      <c r="DR67" s="78"/>
      <c r="DS67" s="78"/>
      <c r="DT67" s="78">
        <f t="shared" si="387"/>
        <v>0</v>
      </c>
      <c r="DU67" s="78">
        <f t="shared" si="387"/>
        <v>0</v>
      </c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>
        <f t="shared" si="388"/>
        <v>0</v>
      </c>
      <c r="EG67" s="78">
        <f t="shared" si="388"/>
        <v>0</v>
      </c>
      <c r="EH67" s="75"/>
      <c r="EI67" s="80"/>
      <c r="EJ67" s="78"/>
      <c r="EK67" s="78"/>
      <c r="EL67" s="78"/>
      <c r="EM67" s="78"/>
      <c r="EN67" s="78"/>
      <c r="EO67" s="78">
        <f t="shared" si="389"/>
        <v>0</v>
      </c>
      <c r="EP67" s="78">
        <f t="shared" si="389"/>
        <v>0</v>
      </c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>
        <f t="shared" si="390"/>
        <v>0</v>
      </c>
      <c r="FH67" s="78">
        <f t="shared" si="390"/>
        <v>0</v>
      </c>
      <c r="FI67" s="78"/>
      <c r="FJ67" s="78"/>
      <c r="FK67" s="78"/>
      <c r="FL67" s="78"/>
      <c r="FM67" s="78"/>
      <c r="FN67" s="78"/>
      <c r="FO67" s="78"/>
      <c r="FP67" s="78">
        <f t="shared" si="391"/>
        <v>0</v>
      </c>
      <c r="FQ67" s="78">
        <f t="shared" si="391"/>
        <v>0</v>
      </c>
      <c r="FR67" s="78"/>
      <c r="FS67" s="78"/>
      <c r="FT67" s="78"/>
      <c r="FU67" s="78"/>
      <c r="FV67" s="78"/>
      <c r="FW67" s="78"/>
      <c r="FX67" s="78"/>
      <c r="FY67" s="78">
        <f t="shared" si="392"/>
        <v>0</v>
      </c>
      <c r="FZ67" s="78">
        <f t="shared" si="392"/>
        <v>0</v>
      </c>
      <c r="GA67" s="75"/>
      <c r="GB67" s="78"/>
      <c r="GC67" s="78"/>
      <c r="GD67" s="78"/>
      <c r="GE67" s="78"/>
      <c r="GF67" s="78"/>
      <c r="GG67" s="78"/>
      <c r="GH67" s="78">
        <f t="shared" si="393"/>
        <v>0</v>
      </c>
      <c r="GI67" s="78">
        <f t="shared" si="393"/>
        <v>0</v>
      </c>
      <c r="GJ67" s="78"/>
      <c r="GK67" s="78"/>
      <c r="GL67" s="78"/>
      <c r="GM67" s="78"/>
      <c r="GN67" s="78"/>
      <c r="GO67" s="78"/>
      <c r="GP67" s="78"/>
      <c r="GQ67" s="78">
        <f t="shared" si="394"/>
        <v>0</v>
      </c>
      <c r="GR67" s="78">
        <f t="shared" si="394"/>
        <v>0</v>
      </c>
      <c r="GS67" s="78"/>
      <c r="GT67" s="78"/>
      <c r="GU67" s="78"/>
      <c r="GV67" s="78"/>
      <c r="GW67" s="78"/>
      <c r="GX67" s="78"/>
      <c r="GY67" s="78"/>
      <c r="GZ67" s="78">
        <f t="shared" si="395"/>
        <v>0</v>
      </c>
      <c r="HA67" s="78">
        <f t="shared" si="395"/>
        <v>0</v>
      </c>
      <c r="HB67" s="78"/>
      <c r="HC67" s="78"/>
      <c r="HD67" s="78"/>
      <c r="HE67" s="78"/>
      <c r="HF67" s="78"/>
      <c r="HG67" s="78"/>
      <c r="HH67" s="78"/>
      <c r="HI67" s="78">
        <f t="shared" si="396"/>
        <v>0</v>
      </c>
      <c r="HJ67" s="78">
        <f t="shared" si="396"/>
        <v>0</v>
      </c>
      <c r="HK67" s="78"/>
      <c r="HL67" s="78"/>
      <c r="HM67" s="78"/>
      <c r="HN67" s="78"/>
      <c r="HO67" s="78"/>
      <c r="HP67" s="78"/>
      <c r="HQ67" s="78"/>
      <c r="HR67" s="78">
        <f t="shared" si="397"/>
        <v>0</v>
      </c>
      <c r="HS67" s="78">
        <f t="shared" si="397"/>
        <v>0</v>
      </c>
      <c r="HT67" s="78"/>
      <c r="HU67" s="78"/>
      <c r="HV67" s="78"/>
      <c r="HW67" s="78"/>
      <c r="HX67" s="78"/>
      <c r="HY67" s="78"/>
      <c r="HZ67" s="78"/>
      <c r="IA67" s="78">
        <f t="shared" si="398"/>
        <v>0</v>
      </c>
      <c r="IB67" s="78">
        <f t="shared" si="398"/>
        <v>0</v>
      </c>
      <c r="IC67" s="78"/>
      <c r="ID67" s="78"/>
      <c r="IE67" s="78"/>
      <c r="IF67" s="78"/>
      <c r="IG67" s="78"/>
      <c r="IH67" s="78"/>
      <c r="II67" s="78"/>
      <c r="IJ67" s="78">
        <f t="shared" si="399"/>
        <v>0</v>
      </c>
      <c r="IK67" s="78">
        <f t="shared" si="399"/>
        <v>0</v>
      </c>
      <c r="IL67" s="78"/>
      <c r="IM67" s="78"/>
      <c r="IN67" s="78"/>
      <c r="IO67" s="78"/>
      <c r="IP67" s="78"/>
      <c r="IQ67" s="78"/>
      <c r="IR67" s="78"/>
      <c r="IS67" s="78"/>
      <c r="IT67" s="78"/>
      <c r="IU67" s="78"/>
      <c r="IV67" s="78">
        <v>583.28528000000006</v>
      </c>
      <c r="IW67" s="78"/>
      <c r="IX67" s="78"/>
    </row>
    <row r="68" spans="1:258" ht="18" customHeight="1">
      <c r="A68" s="3" t="s">
        <v>129</v>
      </c>
      <c r="B68" s="78">
        <v>42.177120000000002</v>
      </c>
      <c r="C68" s="78">
        <v>0</v>
      </c>
      <c r="D68" s="78"/>
      <c r="E68" s="78"/>
      <c r="F68" s="78"/>
      <c r="G68" s="78"/>
      <c r="H68" s="78">
        <f t="shared" si="375"/>
        <v>0</v>
      </c>
      <c r="I68" s="78">
        <f t="shared" si="375"/>
        <v>0</v>
      </c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9"/>
      <c r="X68" s="78">
        <f t="shared" si="376"/>
        <v>0</v>
      </c>
      <c r="Y68" s="78">
        <f t="shared" si="376"/>
        <v>0</v>
      </c>
      <c r="Z68" s="78"/>
      <c r="AA68" s="78"/>
      <c r="AB68" s="78"/>
      <c r="AC68" s="78"/>
      <c r="AD68" s="78"/>
      <c r="AE68" s="78"/>
      <c r="AF68" s="78"/>
      <c r="AG68" s="78">
        <f t="shared" si="377"/>
        <v>0</v>
      </c>
      <c r="AH68" s="78">
        <f t="shared" si="377"/>
        <v>0</v>
      </c>
      <c r="AI68" s="78"/>
      <c r="AJ68" s="78"/>
      <c r="AK68" s="78"/>
      <c r="AL68" s="78"/>
      <c r="AM68" s="78"/>
      <c r="AN68" s="78"/>
      <c r="AO68" s="78"/>
      <c r="AP68" s="78">
        <f t="shared" si="378"/>
        <v>0</v>
      </c>
      <c r="AQ68" s="78">
        <f t="shared" si="378"/>
        <v>0</v>
      </c>
      <c r="AR68" s="78"/>
      <c r="AS68" s="78"/>
      <c r="AT68" s="78"/>
      <c r="AU68" s="78"/>
      <c r="AV68" s="78"/>
      <c r="AW68" s="78"/>
      <c r="AX68" s="78"/>
      <c r="AY68" s="78">
        <f t="shared" si="379"/>
        <v>0</v>
      </c>
      <c r="AZ68" s="78">
        <f t="shared" si="379"/>
        <v>0</v>
      </c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>
        <f t="shared" si="380"/>
        <v>0</v>
      </c>
      <c r="BR68" s="78">
        <f t="shared" si="380"/>
        <v>0</v>
      </c>
      <c r="BS68" s="78"/>
      <c r="BT68" s="80"/>
      <c r="BU68" s="78"/>
      <c r="BV68" s="78"/>
      <c r="BW68" s="78"/>
      <c r="BX68" s="78"/>
      <c r="BY68" s="78"/>
      <c r="BZ68" s="78">
        <f t="shared" si="382"/>
        <v>0</v>
      </c>
      <c r="CA68" s="78">
        <f t="shared" si="382"/>
        <v>0</v>
      </c>
      <c r="CB68" s="78"/>
      <c r="CC68" s="78"/>
      <c r="CD68" s="78"/>
      <c r="CE68" s="78"/>
      <c r="CF68" s="78"/>
      <c r="CG68" s="78"/>
      <c r="CH68" s="78"/>
      <c r="CI68" s="79"/>
      <c r="CJ68" s="78">
        <f t="shared" si="383"/>
        <v>0</v>
      </c>
      <c r="CK68" s="78">
        <f t="shared" si="383"/>
        <v>0</v>
      </c>
      <c r="CL68" s="78"/>
      <c r="CM68" s="78"/>
      <c r="CN68" s="78"/>
      <c r="CO68" s="78"/>
      <c r="CP68" s="78"/>
      <c r="CQ68" s="78"/>
      <c r="CR68" s="78"/>
      <c r="CS68" s="78">
        <f t="shared" si="384"/>
        <v>0</v>
      </c>
      <c r="CT68" s="78">
        <f t="shared" si="384"/>
        <v>0</v>
      </c>
      <c r="CU68" s="78"/>
      <c r="CV68" s="78"/>
      <c r="CW68" s="78"/>
      <c r="CX68" s="78"/>
      <c r="CY68" s="78"/>
      <c r="CZ68" s="78"/>
      <c r="DA68" s="78"/>
      <c r="DB68" s="78">
        <f t="shared" si="385"/>
        <v>0</v>
      </c>
      <c r="DC68" s="78">
        <f t="shared" si="385"/>
        <v>0</v>
      </c>
      <c r="DD68" s="78"/>
      <c r="DE68" s="78"/>
      <c r="DF68" s="78"/>
      <c r="DG68" s="78"/>
      <c r="DH68" s="78"/>
      <c r="DI68" s="78"/>
      <c r="DJ68" s="78"/>
      <c r="DK68" s="78">
        <f t="shared" si="386"/>
        <v>0</v>
      </c>
      <c r="DL68" s="78">
        <f t="shared" si="386"/>
        <v>0</v>
      </c>
      <c r="DM68" s="78"/>
      <c r="DN68" s="78"/>
      <c r="DO68" s="78"/>
      <c r="DP68" s="78"/>
      <c r="DQ68" s="78"/>
      <c r="DR68" s="78"/>
      <c r="DS68" s="78"/>
      <c r="DT68" s="78">
        <f t="shared" si="387"/>
        <v>0</v>
      </c>
      <c r="DU68" s="78">
        <f t="shared" si="387"/>
        <v>0</v>
      </c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>
        <f t="shared" si="388"/>
        <v>0</v>
      </c>
      <c r="EG68" s="78">
        <f t="shared" si="388"/>
        <v>0</v>
      </c>
      <c r="EH68" s="78"/>
      <c r="EI68" s="80"/>
      <c r="EJ68" s="78"/>
      <c r="EK68" s="78"/>
      <c r="EL68" s="78"/>
      <c r="EM68" s="78"/>
      <c r="EN68" s="78"/>
      <c r="EO68" s="78">
        <f t="shared" si="389"/>
        <v>0</v>
      </c>
      <c r="EP68" s="78">
        <f t="shared" si="389"/>
        <v>0</v>
      </c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>
        <f t="shared" si="390"/>
        <v>0</v>
      </c>
      <c r="FH68" s="78">
        <f t="shared" si="390"/>
        <v>0</v>
      </c>
      <c r="FI68" s="78"/>
      <c r="FJ68" s="78"/>
      <c r="FK68" s="78"/>
      <c r="FL68" s="78"/>
      <c r="FM68" s="78"/>
      <c r="FN68" s="78"/>
      <c r="FO68" s="78"/>
      <c r="FP68" s="78">
        <f t="shared" si="391"/>
        <v>0</v>
      </c>
      <c r="FQ68" s="78">
        <f t="shared" si="391"/>
        <v>0</v>
      </c>
      <c r="FR68" s="78"/>
      <c r="FS68" s="78"/>
      <c r="FT68" s="78"/>
      <c r="FU68" s="78"/>
      <c r="FV68" s="78"/>
      <c r="FW68" s="78"/>
      <c r="FX68" s="78"/>
      <c r="FY68" s="78">
        <f t="shared" si="392"/>
        <v>0</v>
      </c>
      <c r="FZ68" s="78">
        <f t="shared" si="392"/>
        <v>0</v>
      </c>
      <c r="GA68" s="75"/>
      <c r="GB68" s="78"/>
      <c r="GC68" s="78"/>
      <c r="GD68" s="78"/>
      <c r="GE68" s="78"/>
      <c r="GF68" s="78"/>
      <c r="GG68" s="78"/>
      <c r="GH68" s="78">
        <f t="shared" si="393"/>
        <v>0</v>
      </c>
      <c r="GI68" s="78">
        <f t="shared" si="393"/>
        <v>0</v>
      </c>
      <c r="GJ68" s="78"/>
      <c r="GK68" s="78"/>
      <c r="GL68" s="78"/>
      <c r="GM68" s="78"/>
      <c r="GN68" s="78"/>
      <c r="GO68" s="78"/>
      <c r="GP68" s="78"/>
      <c r="GQ68" s="78">
        <f t="shared" si="394"/>
        <v>0</v>
      </c>
      <c r="GR68" s="78">
        <f t="shared" si="394"/>
        <v>0</v>
      </c>
      <c r="GS68" s="78"/>
      <c r="GT68" s="78"/>
      <c r="GU68" s="78"/>
      <c r="GV68" s="78"/>
      <c r="GW68" s="78"/>
      <c r="GX68" s="78"/>
      <c r="GY68" s="78"/>
      <c r="GZ68" s="78">
        <f t="shared" si="395"/>
        <v>0</v>
      </c>
      <c r="HA68" s="78">
        <f t="shared" si="395"/>
        <v>0</v>
      </c>
      <c r="HB68" s="78"/>
      <c r="HC68" s="78"/>
      <c r="HD68" s="78"/>
      <c r="HE68" s="78"/>
      <c r="HF68" s="78"/>
      <c r="HG68" s="78"/>
      <c r="HH68" s="78"/>
      <c r="HI68" s="78">
        <f t="shared" si="396"/>
        <v>0</v>
      </c>
      <c r="HJ68" s="78">
        <f t="shared" si="396"/>
        <v>0</v>
      </c>
      <c r="HK68" s="78"/>
      <c r="HL68" s="78"/>
      <c r="HM68" s="78"/>
      <c r="HN68" s="78"/>
      <c r="HO68" s="78"/>
      <c r="HP68" s="78"/>
      <c r="HQ68" s="78"/>
      <c r="HR68" s="78">
        <f t="shared" si="397"/>
        <v>0</v>
      </c>
      <c r="HS68" s="78">
        <f t="shared" si="397"/>
        <v>0</v>
      </c>
      <c r="HT68" s="78"/>
      <c r="HU68" s="78"/>
      <c r="HV68" s="78"/>
      <c r="HW68" s="78"/>
      <c r="HX68" s="78"/>
      <c r="HY68" s="78"/>
      <c r="HZ68" s="78"/>
      <c r="IA68" s="78">
        <f t="shared" si="398"/>
        <v>0</v>
      </c>
      <c r="IB68" s="78">
        <f t="shared" si="398"/>
        <v>0</v>
      </c>
      <c r="IC68" s="78"/>
      <c r="ID68" s="78"/>
      <c r="IE68" s="78"/>
      <c r="IF68" s="78"/>
      <c r="IG68" s="78"/>
      <c r="IH68" s="78"/>
      <c r="II68" s="78"/>
      <c r="IJ68" s="78">
        <f t="shared" si="399"/>
        <v>0</v>
      </c>
      <c r="IK68" s="78">
        <f t="shared" si="399"/>
        <v>0</v>
      </c>
      <c r="IL68" s="78"/>
      <c r="IM68" s="78"/>
      <c r="IN68" s="78"/>
      <c r="IO68" s="78"/>
      <c r="IP68" s="78"/>
      <c r="IQ68" s="78"/>
      <c r="IR68" s="78"/>
      <c r="IS68" s="78"/>
      <c r="IT68" s="78"/>
      <c r="IU68" s="78"/>
      <c r="IV68" s="78">
        <v>42.177120000000002</v>
      </c>
      <c r="IW68" s="78"/>
      <c r="IX68" s="78"/>
    </row>
    <row r="69" spans="1:258" s="19" customFormat="1">
      <c r="A69" s="7" t="s">
        <v>148</v>
      </c>
      <c r="B69" s="75">
        <v>175066.46872000003</v>
      </c>
      <c r="C69" s="75">
        <v>39628.129050000003</v>
      </c>
      <c r="D69" s="75">
        <v>22.636047519403004</v>
      </c>
      <c r="E69" s="75">
        <f>E70+E71</f>
        <v>9122.4</v>
      </c>
      <c r="F69" s="75">
        <f>F70+F71</f>
        <v>2282.8000000000002</v>
      </c>
      <c r="G69" s="75">
        <f>F69/E69*100</f>
        <v>25.024116460580554</v>
      </c>
      <c r="H69" s="75">
        <f>H70+H71</f>
        <v>950.26404000000002</v>
      </c>
      <c r="I69" s="75">
        <f>I70+I71</f>
        <v>0</v>
      </c>
      <c r="J69" s="75">
        <f>I69/H69*100</f>
        <v>0</v>
      </c>
      <c r="K69" s="75">
        <f>K70+K71</f>
        <v>940.76139999999998</v>
      </c>
      <c r="L69" s="75">
        <f>L70+L71</f>
        <v>0</v>
      </c>
      <c r="M69" s="75">
        <f>L69/K69*100</f>
        <v>0</v>
      </c>
      <c r="N69" s="75">
        <f>N70+N71</f>
        <v>9.5026399999999995</v>
      </c>
      <c r="O69" s="75">
        <f>O70+O71</f>
        <v>0</v>
      </c>
      <c r="P69" s="75">
        <f>O69/N69*100</f>
        <v>0</v>
      </c>
      <c r="Q69" s="75">
        <f>Q70+Q71</f>
        <v>524.4</v>
      </c>
      <c r="R69" s="75">
        <f>R70+R71</f>
        <v>0</v>
      </c>
      <c r="S69" s="75">
        <f>R69/Q69*100</f>
        <v>0</v>
      </c>
      <c r="T69" s="75">
        <f>T70+T71</f>
        <v>0</v>
      </c>
      <c r="U69" s="75">
        <f>U70+U71</f>
        <v>0</v>
      </c>
      <c r="V69" s="75"/>
      <c r="W69" s="76">
        <f>W70+W71</f>
        <v>5349.1724999999997</v>
      </c>
      <c r="X69" s="75">
        <f>X70+X71</f>
        <v>5349.1725000000006</v>
      </c>
      <c r="Y69" s="75">
        <f>Y70+Y71</f>
        <v>1248.1402499999999</v>
      </c>
      <c r="Z69" s="75">
        <f>Y69/X69*100</f>
        <v>23.333333333333329</v>
      </c>
      <c r="AA69" s="75">
        <f>AA70+AA71</f>
        <v>3373.99791</v>
      </c>
      <c r="AB69" s="75">
        <f>AB70+AB71</f>
        <v>787.26617999999996</v>
      </c>
      <c r="AC69" s="75">
        <f>AB69/AA69*100</f>
        <v>23.333333362971761</v>
      </c>
      <c r="AD69" s="75">
        <f>AD70+AD71</f>
        <v>1975.1745900000001</v>
      </c>
      <c r="AE69" s="75">
        <f>AE70+AE71</f>
        <v>460.87407000000002</v>
      </c>
      <c r="AF69" s="75">
        <f>AE69/AD69*100</f>
        <v>23.333333282704896</v>
      </c>
      <c r="AG69" s="75">
        <f>AG70+AG71</f>
        <v>0</v>
      </c>
      <c r="AH69" s="75">
        <f>AH70+AH71</f>
        <v>0</v>
      </c>
      <c r="AI69" s="75"/>
      <c r="AJ69" s="75">
        <f>AJ70+AJ71</f>
        <v>0</v>
      </c>
      <c r="AK69" s="75">
        <f>AK70+AK71</f>
        <v>0</v>
      </c>
      <c r="AL69" s="75"/>
      <c r="AM69" s="75">
        <f>AM70+AM71</f>
        <v>0</v>
      </c>
      <c r="AN69" s="75">
        <f>AN70+AN71</f>
        <v>0</v>
      </c>
      <c r="AO69" s="75"/>
      <c r="AP69" s="75">
        <f>AP70+AP71</f>
        <v>4390.2526699999999</v>
      </c>
      <c r="AQ69" s="75">
        <f>AQ70+AQ71</f>
        <v>0</v>
      </c>
      <c r="AR69" s="75"/>
      <c r="AS69" s="75">
        <f>AS70+AS71</f>
        <v>4302.4476199999999</v>
      </c>
      <c r="AT69" s="75">
        <f>AT70+AT71</f>
        <v>0</v>
      </c>
      <c r="AU69" s="75">
        <f>AT69/AS69*100</f>
        <v>0</v>
      </c>
      <c r="AV69" s="75">
        <f>AV70+AV71</f>
        <v>87.805049999999994</v>
      </c>
      <c r="AW69" s="75">
        <f>AW70+AW71</f>
        <v>0</v>
      </c>
      <c r="AX69" s="75">
        <f>AW69/AV69*100</f>
        <v>0</v>
      </c>
      <c r="AY69" s="75">
        <f>AY70+AY71</f>
        <v>0</v>
      </c>
      <c r="AZ69" s="75">
        <f>AZ70+AZ71</f>
        <v>0</v>
      </c>
      <c r="BA69" s="75"/>
      <c r="BB69" s="75">
        <f>BB70+BB71</f>
        <v>0</v>
      </c>
      <c r="BC69" s="75">
        <f>BC70+BC71</f>
        <v>0</v>
      </c>
      <c r="BD69" s="75"/>
      <c r="BE69" s="75">
        <f>BE70+BE71</f>
        <v>0</v>
      </c>
      <c r="BF69" s="75">
        <f>BF70+BF71</f>
        <v>0</v>
      </c>
      <c r="BG69" s="75"/>
      <c r="BH69" s="75">
        <f>BH70+BH71</f>
        <v>3995.2821399999998</v>
      </c>
      <c r="BI69" s="75">
        <f>BI70+BI71</f>
        <v>0</v>
      </c>
      <c r="BJ69" s="75">
        <f>BI69/BH69*100</f>
        <v>0</v>
      </c>
      <c r="BK69" s="75">
        <f>BK70+BK71</f>
        <v>3915.3764900000001</v>
      </c>
      <c r="BL69" s="75">
        <f>BL70+BL71</f>
        <v>0</v>
      </c>
      <c r="BM69" s="75">
        <f>BL69/BK69*100</f>
        <v>0</v>
      </c>
      <c r="BN69" s="75">
        <f>BN70+BN71</f>
        <v>79.905650000000009</v>
      </c>
      <c r="BO69" s="75">
        <f>BO70+BO71</f>
        <v>0</v>
      </c>
      <c r="BP69" s="75">
        <f>BO69/BN69*100</f>
        <v>0</v>
      </c>
      <c r="BQ69" s="75">
        <f>BQ70+BQ71</f>
        <v>2880.6983599999999</v>
      </c>
      <c r="BR69" s="75">
        <f>BR70+BR71</f>
        <v>0</v>
      </c>
      <c r="BS69" s="75">
        <f>BR69/BQ69*100</f>
        <v>0</v>
      </c>
      <c r="BT69" s="77">
        <f>BT70+BT71</f>
        <v>2880.6983599999999</v>
      </c>
      <c r="BU69" s="75">
        <f>BU70+BU71</f>
        <v>0</v>
      </c>
      <c r="BV69" s="75">
        <f>BU69/BT69*100</f>
        <v>0</v>
      </c>
      <c r="BW69" s="75">
        <f>BW70+BW71</f>
        <v>0</v>
      </c>
      <c r="BX69" s="75">
        <f>BX70+BX71</f>
        <v>0</v>
      </c>
      <c r="BY69" s="75"/>
      <c r="BZ69" s="75">
        <f>BZ70+BZ71</f>
        <v>99832.738370000006</v>
      </c>
      <c r="CA69" s="75">
        <f>CA70+CA71</f>
        <v>30734.8328</v>
      </c>
      <c r="CB69" s="75"/>
      <c r="CC69" s="75">
        <f>CC70+CC71</f>
        <v>79237.020420000001</v>
      </c>
      <c r="CD69" s="75">
        <f>CD70+CD71</f>
        <v>30120.136139999999</v>
      </c>
      <c r="CE69" s="75">
        <f>CD69/CC69*100</f>
        <v>38.012706662045886</v>
      </c>
      <c r="CF69" s="75">
        <f>CF70+CF71</f>
        <v>20595.717949999998</v>
      </c>
      <c r="CG69" s="75">
        <f>CG70+CG71</f>
        <v>614.69665999999995</v>
      </c>
      <c r="CH69" s="75">
        <f>CG69/CF69*100</f>
        <v>2.9845847641354015</v>
      </c>
      <c r="CI69" s="76">
        <f>CI70+CI71</f>
        <v>0</v>
      </c>
      <c r="CJ69" s="75">
        <f>CJ70+CJ71</f>
        <v>0</v>
      </c>
      <c r="CK69" s="75">
        <f>CK70+CK71</f>
        <v>0</v>
      </c>
      <c r="CL69" s="75"/>
      <c r="CM69" s="75">
        <f>CM70+CM71</f>
        <v>0</v>
      </c>
      <c r="CN69" s="75">
        <f>CN70+CN71</f>
        <v>0</v>
      </c>
      <c r="CO69" s="75"/>
      <c r="CP69" s="75">
        <f>CP70+CP71</f>
        <v>0</v>
      </c>
      <c r="CQ69" s="75">
        <f>CQ70+CQ71</f>
        <v>0</v>
      </c>
      <c r="CR69" s="75"/>
      <c r="CS69" s="75">
        <f>CS70+CS71</f>
        <v>0</v>
      </c>
      <c r="CT69" s="75">
        <f>CT70+CT71</f>
        <v>0</v>
      </c>
      <c r="CU69" s="75"/>
      <c r="CV69" s="75"/>
      <c r="CW69" s="75"/>
      <c r="CX69" s="75"/>
      <c r="CY69" s="75"/>
      <c r="CZ69" s="75"/>
      <c r="DA69" s="75"/>
      <c r="DB69" s="75">
        <f>DB70+DB71</f>
        <v>0</v>
      </c>
      <c r="DC69" s="75">
        <f>DC70+DC71</f>
        <v>0</v>
      </c>
      <c r="DD69" s="75"/>
      <c r="DE69" s="75">
        <f>DE70+DE71</f>
        <v>0</v>
      </c>
      <c r="DF69" s="75">
        <f>DF70+DF71</f>
        <v>0</v>
      </c>
      <c r="DG69" s="75"/>
      <c r="DH69" s="75">
        <f>DH70+DH71</f>
        <v>0</v>
      </c>
      <c r="DI69" s="75">
        <f>DI70+DI71</f>
        <v>0</v>
      </c>
      <c r="DJ69" s="75"/>
      <c r="DK69" s="75">
        <f>DK70+DK71</f>
        <v>23469.591840000001</v>
      </c>
      <c r="DL69" s="75">
        <f>DL70+DL71</f>
        <v>2501.9334599999997</v>
      </c>
      <c r="DM69" s="75"/>
      <c r="DN69" s="75">
        <f>DN70+DN71</f>
        <v>23000.2</v>
      </c>
      <c r="DO69" s="75">
        <f>DO70+DO71</f>
        <v>2451.8947899999998</v>
      </c>
      <c r="DP69" s="75">
        <f>DO69/DN69*100</f>
        <v>10.660319432004938</v>
      </c>
      <c r="DQ69" s="75">
        <f>DQ70+DQ71</f>
        <v>469.39184</v>
      </c>
      <c r="DR69" s="75">
        <f>DR70+DR71</f>
        <v>50.038670000000003</v>
      </c>
      <c r="DS69" s="75">
        <f>DR69/DQ69*100</f>
        <v>10.66031953175837</v>
      </c>
      <c r="DT69" s="75">
        <f>DT70+DT71</f>
        <v>0</v>
      </c>
      <c r="DU69" s="75">
        <f>DU70+DU71</f>
        <v>0</v>
      </c>
      <c r="DV69" s="75"/>
      <c r="DW69" s="75">
        <f>DW70+DW71</f>
        <v>0</v>
      </c>
      <c r="DX69" s="75">
        <f>DX70+DX71</f>
        <v>0</v>
      </c>
      <c r="DY69" s="75"/>
      <c r="DZ69" s="75">
        <f>DZ70+DZ71</f>
        <v>0</v>
      </c>
      <c r="EA69" s="75">
        <f>EA70+EA71</f>
        <v>0</v>
      </c>
      <c r="EB69" s="75"/>
      <c r="EC69" s="75">
        <f>EC70+EC71</f>
        <v>0</v>
      </c>
      <c r="ED69" s="75">
        <f>ED70+ED71</f>
        <v>0</v>
      </c>
      <c r="EE69" s="75"/>
      <c r="EF69" s="75">
        <f>EF70+EF71</f>
        <v>8268.5949999999993</v>
      </c>
      <c r="EG69" s="75">
        <f>EG70+EG71</f>
        <v>0</v>
      </c>
      <c r="EH69" s="75">
        <f>EG69/EF69*100</f>
        <v>0</v>
      </c>
      <c r="EI69" s="77">
        <f>EI70+EI71</f>
        <v>8268.5949999999993</v>
      </c>
      <c r="EJ69" s="75">
        <f>EJ70+EJ71</f>
        <v>0</v>
      </c>
      <c r="EK69" s="75">
        <f>EJ69/EI69*100</f>
        <v>0</v>
      </c>
      <c r="EL69" s="75">
        <f>EL70+EL71</f>
        <v>0</v>
      </c>
      <c r="EM69" s="75">
        <f>EM70+EM71</f>
        <v>0</v>
      </c>
      <c r="EN69" s="75"/>
      <c r="EO69" s="75">
        <f>EO70+EO71</f>
        <v>0</v>
      </c>
      <c r="EP69" s="75">
        <f>EP70+EP71</f>
        <v>0</v>
      </c>
      <c r="EQ69" s="75"/>
      <c r="ER69" s="75">
        <f>ER70+ER71</f>
        <v>0</v>
      </c>
      <c r="ES69" s="75">
        <f>ES70+ES71</f>
        <v>0</v>
      </c>
      <c r="ET69" s="75"/>
      <c r="EU69" s="75">
        <f>EU70+EU71</f>
        <v>0</v>
      </c>
      <c r="EV69" s="75">
        <f>EV70+EV71</f>
        <v>0</v>
      </c>
      <c r="EW69" s="75"/>
      <c r="EX69" s="75">
        <f>EX70+EX71</f>
        <v>240.19139999999999</v>
      </c>
      <c r="EY69" s="75">
        <f>EY70+EY71</f>
        <v>240.19139999999999</v>
      </c>
      <c r="EZ69" s="75">
        <f>SUM(EY69/EX69*100)</f>
        <v>100</v>
      </c>
      <c r="FA69" s="75">
        <f>FA70+FA71</f>
        <v>236.25887</v>
      </c>
      <c r="FB69" s="75">
        <f>FB70+FB71</f>
        <v>236.25887</v>
      </c>
      <c r="FC69" s="75">
        <f>SUM(FB69/FA69*100)</f>
        <v>100</v>
      </c>
      <c r="FD69" s="75">
        <f>FD70+FD71</f>
        <v>3.9325299999999999</v>
      </c>
      <c r="FE69" s="75">
        <f>FE70+FE71</f>
        <v>3.9325299999999999</v>
      </c>
      <c r="FF69" s="75">
        <f>SUM(FE69/FD69*100)</f>
        <v>100</v>
      </c>
      <c r="FG69" s="75">
        <f>FG70+FG71</f>
        <v>0</v>
      </c>
      <c r="FH69" s="75">
        <f>FH70+FH71</f>
        <v>0</v>
      </c>
      <c r="FI69" s="75"/>
      <c r="FJ69" s="75">
        <f>FJ70+FJ71</f>
        <v>0</v>
      </c>
      <c r="FK69" s="75">
        <f>FK70+FK71</f>
        <v>0</v>
      </c>
      <c r="FL69" s="75"/>
      <c r="FM69" s="75">
        <f>FM70+FM71</f>
        <v>0</v>
      </c>
      <c r="FN69" s="75">
        <f>FN70+FN71</f>
        <v>0</v>
      </c>
      <c r="FO69" s="75"/>
      <c r="FP69" s="75">
        <f>FP70+FP71</f>
        <v>0</v>
      </c>
      <c r="FQ69" s="75">
        <f>FQ70+FQ71</f>
        <v>0</v>
      </c>
      <c r="FR69" s="75"/>
      <c r="FS69" s="75">
        <f>FS70+FS71</f>
        <v>0</v>
      </c>
      <c r="FT69" s="75">
        <f>FT70+FT71</f>
        <v>0</v>
      </c>
      <c r="FU69" s="75"/>
      <c r="FV69" s="75">
        <f>FV70+FV71</f>
        <v>0</v>
      </c>
      <c r="FW69" s="75">
        <f>FW70+FW71</f>
        <v>0</v>
      </c>
      <c r="FX69" s="75"/>
      <c r="FY69" s="75">
        <f>FY70+FY71</f>
        <v>8659.7199700000001</v>
      </c>
      <c r="FZ69" s="75">
        <f>FZ70+FZ71</f>
        <v>2406.1495</v>
      </c>
      <c r="GA69" s="75">
        <f t="shared" si="20"/>
        <v>27.785534732481654</v>
      </c>
      <c r="GB69" s="75">
        <f>GB70+GB71</f>
        <v>8573.1227699999999</v>
      </c>
      <c r="GC69" s="75">
        <f>GC70+GC71</f>
        <v>2382.0880099999999</v>
      </c>
      <c r="GD69" s="75">
        <f>SUM(GC69/GB69*100)</f>
        <v>27.785534791775763</v>
      </c>
      <c r="GE69" s="75">
        <f>GE70+GE71</f>
        <v>86.597200000000001</v>
      </c>
      <c r="GF69" s="75">
        <f>GF70+GF71</f>
        <v>24.061489999999999</v>
      </c>
      <c r="GG69" s="75">
        <f>SUM(GF69/GE69*100)</f>
        <v>27.785528862365062</v>
      </c>
      <c r="GH69" s="75">
        <f>GH70+GH71</f>
        <v>0</v>
      </c>
      <c r="GI69" s="75">
        <f>GI70+GI71</f>
        <v>0</v>
      </c>
      <c r="GJ69" s="75"/>
      <c r="GK69" s="75">
        <f>GK70+GK71</f>
        <v>0</v>
      </c>
      <c r="GL69" s="75">
        <f>GL70+GL71</f>
        <v>0</v>
      </c>
      <c r="GM69" s="75"/>
      <c r="GN69" s="75">
        <f>GN70+GN71</f>
        <v>0</v>
      </c>
      <c r="GO69" s="75">
        <f>GO70+GO71</f>
        <v>0</v>
      </c>
      <c r="GP69" s="75"/>
      <c r="GQ69" s="75">
        <f>GQ70+GQ71</f>
        <v>0</v>
      </c>
      <c r="GR69" s="75">
        <f>GR70+GR71</f>
        <v>0</v>
      </c>
      <c r="GS69" s="75"/>
      <c r="GT69" s="75">
        <f>GT70+GT71</f>
        <v>0</v>
      </c>
      <c r="GU69" s="75">
        <f>GU70+GU71</f>
        <v>0</v>
      </c>
      <c r="GV69" s="75"/>
      <c r="GW69" s="75">
        <f>GW70+GW71</f>
        <v>0</v>
      </c>
      <c r="GX69" s="75">
        <f>GX70+GX71</f>
        <v>0</v>
      </c>
      <c r="GY69" s="75"/>
      <c r="GZ69" s="75">
        <f>GZ70+GZ71</f>
        <v>0</v>
      </c>
      <c r="HA69" s="75">
        <f>HA70+HA71</f>
        <v>0</v>
      </c>
      <c r="HB69" s="75"/>
      <c r="HC69" s="75">
        <f>HC70+HC71</f>
        <v>0</v>
      </c>
      <c r="HD69" s="75">
        <f>HD70+HD71</f>
        <v>0</v>
      </c>
      <c r="HE69" s="75"/>
      <c r="HF69" s="75">
        <f>HF70+HF71</f>
        <v>0</v>
      </c>
      <c r="HG69" s="75">
        <f>HG70+HG71</f>
        <v>0</v>
      </c>
      <c r="HH69" s="75"/>
      <c r="HI69" s="75">
        <f>HI70+HI71</f>
        <v>0</v>
      </c>
      <c r="HJ69" s="75">
        <f>HJ70+HJ71</f>
        <v>0</v>
      </c>
      <c r="HK69" s="75"/>
      <c r="HL69" s="75">
        <f>HL70+HL71</f>
        <v>0</v>
      </c>
      <c r="HM69" s="75">
        <f>HM70+HM71</f>
        <v>0</v>
      </c>
      <c r="HN69" s="75"/>
      <c r="HO69" s="75">
        <f>HO70+HO71</f>
        <v>0</v>
      </c>
      <c r="HP69" s="75">
        <f>HP70+HP71</f>
        <v>0</v>
      </c>
      <c r="HQ69" s="75"/>
      <c r="HR69" s="75">
        <f>HR70+HR71</f>
        <v>332.65305999999998</v>
      </c>
      <c r="HS69" s="75">
        <f>HS70+HS71</f>
        <v>214.08163999999999</v>
      </c>
      <c r="HT69" s="75">
        <f t="shared" ref="HT69" si="401">HS69/HR69*100</f>
        <v>64.355830666340481</v>
      </c>
      <c r="HU69" s="75">
        <f>HU70+HU71</f>
        <v>326</v>
      </c>
      <c r="HV69" s="75">
        <f>HV70+HV71</f>
        <v>209.80000999999999</v>
      </c>
      <c r="HW69" s="75">
        <f>SUM(HV69/HU69*100)</f>
        <v>64.355831288343552</v>
      </c>
      <c r="HX69" s="75">
        <f>HX70+HX71</f>
        <v>6.65306</v>
      </c>
      <c r="HY69" s="75">
        <f>HY70+HY71</f>
        <v>4.2816299999999998</v>
      </c>
      <c r="HZ69" s="75">
        <f>SUM(HY69/HX69*100)</f>
        <v>64.355800188184091</v>
      </c>
      <c r="IA69" s="75">
        <f>IA70+IA71</f>
        <v>6393.7480800000003</v>
      </c>
      <c r="IB69" s="75">
        <f>IB70+IB71</f>
        <v>0</v>
      </c>
      <c r="IC69" s="75">
        <f t="shared" ref="IC69" si="402">IB69/IA69*100</f>
        <v>0</v>
      </c>
      <c r="ID69" s="75">
        <f>ID70+ID71</f>
        <v>6265.8731200000002</v>
      </c>
      <c r="IE69" s="75">
        <f>IE70+IE71</f>
        <v>0</v>
      </c>
      <c r="IF69" s="75">
        <f>SUM(IE69/ID69*100)</f>
        <v>0</v>
      </c>
      <c r="IG69" s="75">
        <f>IG70+IG71</f>
        <v>127.87496</v>
      </c>
      <c r="IH69" s="75">
        <f>IH70+IH71</f>
        <v>0</v>
      </c>
      <c r="II69" s="75">
        <f>SUM(IH69/IG69*100)</f>
        <v>0</v>
      </c>
      <c r="IJ69" s="75">
        <f>IJ70+IJ71</f>
        <v>0</v>
      </c>
      <c r="IK69" s="75">
        <f>IK70+IK71</f>
        <v>0</v>
      </c>
      <c r="IL69" s="75"/>
      <c r="IM69" s="75">
        <f>IM70+IM71</f>
        <v>0</v>
      </c>
      <c r="IN69" s="75">
        <f>IN70+IN71</f>
        <v>0</v>
      </c>
      <c r="IO69" s="75"/>
      <c r="IP69" s="75">
        <f>IP70+IP71</f>
        <v>0</v>
      </c>
      <c r="IQ69" s="75">
        <f>IQ70+IQ71</f>
        <v>0</v>
      </c>
      <c r="IR69" s="75"/>
      <c r="IS69" s="75">
        <f>IS70+IS71</f>
        <v>0</v>
      </c>
      <c r="IT69" s="75">
        <f>IT70+IT71</f>
        <v>0</v>
      </c>
      <c r="IU69" s="75"/>
      <c r="IV69" s="75">
        <f>IV70+IV71</f>
        <v>656.76124000000004</v>
      </c>
      <c r="IW69" s="75">
        <f>IW70+IW71</f>
        <v>0</v>
      </c>
      <c r="IX69" s="75"/>
    </row>
    <row r="70" spans="1:258" ht="18" customHeight="1">
      <c r="A70" s="3" t="s">
        <v>153</v>
      </c>
      <c r="B70" s="78">
        <v>159265.13198000003</v>
      </c>
      <c r="C70" s="78">
        <v>39628.129050000003</v>
      </c>
      <c r="D70" s="78">
        <v>24.881861181627858</v>
      </c>
      <c r="E70" s="78">
        <v>9122.4</v>
      </c>
      <c r="F70" s="78">
        <v>2282.8000000000002</v>
      </c>
      <c r="G70" s="78">
        <f>F70/E70*100</f>
        <v>25.024116460580554</v>
      </c>
      <c r="H70" s="78">
        <f>K70+N70</f>
        <v>950.26404000000002</v>
      </c>
      <c r="I70" s="78">
        <f>L70+O70</f>
        <v>0</v>
      </c>
      <c r="J70" s="78">
        <f>I70/H70*100</f>
        <v>0</v>
      </c>
      <c r="K70" s="78">
        <v>940.76139999999998</v>
      </c>
      <c r="L70" s="78"/>
      <c r="M70" s="78">
        <f>L70/K70*100</f>
        <v>0</v>
      </c>
      <c r="N70" s="78">
        <v>9.5026399999999995</v>
      </c>
      <c r="O70" s="78"/>
      <c r="P70" s="78">
        <f>O70/N70*100</f>
        <v>0</v>
      </c>
      <c r="Q70" s="78">
        <v>524.4</v>
      </c>
      <c r="R70" s="78"/>
      <c r="S70" s="78">
        <f>R70/Q70*100</f>
        <v>0</v>
      </c>
      <c r="T70" s="78"/>
      <c r="U70" s="78"/>
      <c r="V70" s="78"/>
      <c r="W70" s="79">
        <v>5349.1724999999997</v>
      </c>
      <c r="X70" s="78">
        <f>AA70+AD70</f>
        <v>5349.1725000000006</v>
      </c>
      <c r="Y70" s="78">
        <f>AB70+AE70</f>
        <v>1248.1402499999999</v>
      </c>
      <c r="Z70" s="78">
        <f>Y70/X70*100</f>
        <v>23.333333333333329</v>
      </c>
      <c r="AA70" s="78">
        <v>3373.99791</v>
      </c>
      <c r="AB70" s="78">
        <v>787.26617999999996</v>
      </c>
      <c r="AC70" s="78">
        <f>AB70/AA70*100</f>
        <v>23.333333362971761</v>
      </c>
      <c r="AD70" s="78">
        <v>1975.1745900000001</v>
      </c>
      <c r="AE70" s="78">
        <v>460.87407000000002</v>
      </c>
      <c r="AF70" s="78">
        <f>AE70/AD70*100</f>
        <v>23.333333282704896</v>
      </c>
      <c r="AG70" s="78">
        <f>AJ70+AM70</f>
        <v>0</v>
      </c>
      <c r="AH70" s="78">
        <f>AK70+AN70</f>
        <v>0</v>
      </c>
      <c r="AI70" s="78"/>
      <c r="AJ70" s="78"/>
      <c r="AK70" s="78"/>
      <c r="AL70" s="78"/>
      <c r="AM70" s="78"/>
      <c r="AN70" s="78"/>
      <c r="AO70" s="78"/>
      <c r="AP70" s="78">
        <f>AS70+AV70</f>
        <v>4390.2526699999999</v>
      </c>
      <c r="AQ70" s="78">
        <f>AT70+AW70</f>
        <v>0</v>
      </c>
      <c r="AR70" s="78"/>
      <c r="AS70" s="78">
        <v>4302.4476199999999</v>
      </c>
      <c r="AT70" s="78"/>
      <c r="AU70" s="78">
        <f>AT70/AS70*100</f>
        <v>0</v>
      </c>
      <c r="AV70" s="78">
        <v>87.805049999999994</v>
      </c>
      <c r="AW70" s="78"/>
      <c r="AX70" s="78">
        <f>AW70/AV70*100</f>
        <v>0</v>
      </c>
      <c r="AY70" s="78">
        <f>BB70+BE70</f>
        <v>0</v>
      </c>
      <c r="AZ70" s="78">
        <f>BC70+BF70</f>
        <v>0</v>
      </c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>
        <f>BT70+BW70</f>
        <v>0</v>
      </c>
      <c r="BR70" s="78">
        <f>BU70+BX70</f>
        <v>0</v>
      </c>
      <c r="BS70" s="78"/>
      <c r="BT70" s="80"/>
      <c r="BU70" s="78"/>
      <c r="BV70" s="78"/>
      <c r="BW70" s="78"/>
      <c r="BX70" s="78"/>
      <c r="BY70" s="78"/>
      <c r="BZ70" s="78">
        <f>CC70+CF70</f>
        <v>99832.738370000006</v>
      </c>
      <c r="CA70" s="78">
        <f>CD70+CG70</f>
        <v>30734.8328</v>
      </c>
      <c r="CB70" s="78">
        <f>CA70/BZ70*100</f>
        <v>30.786326511540324</v>
      </c>
      <c r="CC70" s="78">
        <v>79237.020420000001</v>
      </c>
      <c r="CD70" s="78">
        <v>30120.136139999999</v>
      </c>
      <c r="CE70" s="78">
        <f>CD70/CC70*100</f>
        <v>38.012706662045886</v>
      </c>
      <c r="CF70" s="78">
        <v>20595.717949999998</v>
      </c>
      <c r="CG70" s="78">
        <v>614.69665999999995</v>
      </c>
      <c r="CH70" s="78">
        <f>CG70/CF70*100</f>
        <v>2.9845847641354015</v>
      </c>
      <c r="CI70" s="79"/>
      <c r="CJ70" s="78">
        <f>CM70+CP70</f>
        <v>0</v>
      </c>
      <c r="CK70" s="78">
        <f>CN70+CQ70</f>
        <v>0</v>
      </c>
      <c r="CL70" s="78"/>
      <c r="CM70" s="78"/>
      <c r="CN70" s="78"/>
      <c r="CO70" s="78"/>
      <c r="CP70" s="78"/>
      <c r="CQ70" s="78"/>
      <c r="CR70" s="78"/>
      <c r="CS70" s="78">
        <f>CV70+CY70</f>
        <v>0</v>
      </c>
      <c r="CT70" s="78">
        <f>CW70+CZ70</f>
        <v>0</v>
      </c>
      <c r="CU70" s="78"/>
      <c r="CV70" s="78"/>
      <c r="CW70" s="78"/>
      <c r="CX70" s="78"/>
      <c r="CY70" s="78"/>
      <c r="CZ70" s="78"/>
      <c r="DA70" s="78"/>
      <c r="DB70" s="78">
        <f>DE70+DH70</f>
        <v>0</v>
      </c>
      <c r="DC70" s="78">
        <f>DF70+DI70</f>
        <v>0</v>
      </c>
      <c r="DD70" s="78"/>
      <c r="DE70" s="78"/>
      <c r="DF70" s="78"/>
      <c r="DG70" s="78"/>
      <c r="DH70" s="78"/>
      <c r="DI70" s="78"/>
      <c r="DJ70" s="78"/>
      <c r="DK70" s="78">
        <f>DN70+DQ70</f>
        <v>23469.591840000001</v>
      </c>
      <c r="DL70" s="78">
        <f>DO70+DR70</f>
        <v>2501.9334599999997</v>
      </c>
      <c r="DM70" s="78"/>
      <c r="DN70" s="78">
        <v>23000.2</v>
      </c>
      <c r="DO70" s="78">
        <v>2451.8947899999998</v>
      </c>
      <c r="DP70" s="78">
        <f>DO70/DN70*100</f>
        <v>10.660319432004938</v>
      </c>
      <c r="DQ70" s="78">
        <v>469.39184</v>
      </c>
      <c r="DR70" s="78">
        <v>50.038670000000003</v>
      </c>
      <c r="DS70" s="78">
        <f>DR70/DQ70*100</f>
        <v>10.66031953175837</v>
      </c>
      <c r="DT70" s="78">
        <f>DW70+DZ70</f>
        <v>0</v>
      </c>
      <c r="DU70" s="78">
        <f>DX70+EA70</f>
        <v>0</v>
      </c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80"/>
      <c r="EJ70" s="78"/>
      <c r="EK70" s="78"/>
      <c r="EL70" s="78"/>
      <c r="EM70" s="78"/>
      <c r="EN70" s="78"/>
      <c r="EO70" s="78">
        <f>ER70+EU70</f>
        <v>0</v>
      </c>
      <c r="EP70" s="78">
        <f>ES70+EV70</f>
        <v>0</v>
      </c>
      <c r="EQ70" s="78"/>
      <c r="ER70" s="78"/>
      <c r="ES70" s="78"/>
      <c r="ET70" s="78"/>
      <c r="EU70" s="78"/>
      <c r="EV70" s="78"/>
      <c r="EW70" s="78"/>
      <c r="EX70" s="78">
        <f>FA70+FD70</f>
        <v>240.19139999999999</v>
      </c>
      <c r="EY70" s="78">
        <f>FB70+FE70</f>
        <v>240.19139999999999</v>
      </c>
      <c r="EZ70" s="78">
        <f>SUM(EY70/EX70*100)</f>
        <v>100</v>
      </c>
      <c r="FA70" s="78">
        <v>236.25887</v>
      </c>
      <c r="FB70" s="78">
        <v>236.25887</v>
      </c>
      <c r="FC70" s="78">
        <f>SUM(FB70/FA70*100)</f>
        <v>100</v>
      </c>
      <c r="FD70" s="78">
        <v>3.9325299999999999</v>
      </c>
      <c r="FE70" s="78">
        <v>3.9325299999999999</v>
      </c>
      <c r="FF70" s="78">
        <f>SUM(FE70/FD70*100)</f>
        <v>100</v>
      </c>
      <c r="FG70" s="78">
        <f>FJ70+FM70</f>
        <v>0</v>
      </c>
      <c r="FH70" s="78">
        <f>FK70+FN70</f>
        <v>0</v>
      </c>
      <c r="FI70" s="78"/>
      <c r="FJ70" s="78"/>
      <c r="FK70" s="78"/>
      <c r="FL70" s="78"/>
      <c r="FM70" s="78"/>
      <c r="FN70" s="78"/>
      <c r="FO70" s="78"/>
      <c r="FP70" s="78">
        <f>FS70+FV70</f>
        <v>0</v>
      </c>
      <c r="FQ70" s="78">
        <f>FT70+FW70</f>
        <v>0</v>
      </c>
      <c r="FR70" s="78"/>
      <c r="FS70" s="78"/>
      <c r="FT70" s="78"/>
      <c r="FU70" s="78"/>
      <c r="FV70" s="78"/>
      <c r="FW70" s="78"/>
      <c r="FX70" s="78"/>
      <c r="FY70" s="78">
        <f>GB70+GE70</f>
        <v>8659.7199700000001</v>
      </c>
      <c r="FZ70" s="78">
        <f>GC70+GF70</f>
        <v>2406.1495</v>
      </c>
      <c r="GA70" s="75">
        <f t="shared" si="20"/>
        <v>27.785534732481654</v>
      </c>
      <c r="GB70" s="78">
        <v>8573.1227699999999</v>
      </c>
      <c r="GC70" s="78">
        <v>2382.0880099999999</v>
      </c>
      <c r="GD70" s="78">
        <f>SUM(GC70/GB70*100)</f>
        <v>27.785534791775763</v>
      </c>
      <c r="GE70" s="78">
        <v>86.597200000000001</v>
      </c>
      <c r="GF70" s="78">
        <v>24.061489999999999</v>
      </c>
      <c r="GG70" s="78">
        <f>SUM(GF70/GE70*100)</f>
        <v>27.785528862365062</v>
      </c>
      <c r="GH70" s="78">
        <f>GK70+GN70</f>
        <v>0</v>
      </c>
      <c r="GI70" s="78">
        <f>GL70+GO70</f>
        <v>0</v>
      </c>
      <c r="GJ70" s="78"/>
      <c r="GK70" s="78"/>
      <c r="GL70" s="78"/>
      <c r="GM70" s="78"/>
      <c r="GN70" s="78"/>
      <c r="GO70" s="78"/>
      <c r="GP70" s="78"/>
      <c r="GQ70" s="78">
        <f>GT70+GW70</f>
        <v>0</v>
      </c>
      <c r="GR70" s="78">
        <f>GU70+GX70</f>
        <v>0</v>
      </c>
      <c r="GS70" s="78"/>
      <c r="GT70" s="78"/>
      <c r="GU70" s="78"/>
      <c r="GV70" s="78"/>
      <c r="GW70" s="78"/>
      <c r="GX70" s="78"/>
      <c r="GY70" s="78"/>
      <c r="GZ70" s="78">
        <f>HC70+HF70</f>
        <v>0</v>
      </c>
      <c r="HA70" s="78">
        <f>HD70+HG70</f>
        <v>0</v>
      </c>
      <c r="HB70" s="78"/>
      <c r="HC70" s="78"/>
      <c r="HD70" s="78"/>
      <c r="HE70" s="78"/>
      <c r="HF70" s="78"/>
      <c r="HG70" s="78"/>
      <c r="HH70" s="78"/>
      <c r="HI70" s="78">
        <f>HL70+HO70</f>
        <v>0</v>
      </c>
      <c r="HJ70" s="78">
        <f>HM70+HP70</f>
        <v>0</v>
      </c>
      <c r="HK70" s="78"/>
      <c r="HL70" s="78"/>
      <c r="HM70" s="78"/>
      <c r="HN70" s="78"/>
      <c r="HO70" s="78"/>
      <c r="HP70" s="78"/>
      <c r="HQ70" s="78"/>
      <c r="HR70" s="78">
        <f>HU70+HX70</f>
        <v>332.65305999999998</v>
      </c>
      <c r="HS70" s="78">
        <f>HV70+HY70</f>
        <v>214.08163999999999</v>
      </c>
      <c r="HT70" s="78">
        <f>HS70/HR70*100</f>
        <v>64.355830666340481</v>
      </c>
      <c r="HU70" s="78">
        <v>326</v>
      </c>
      <c r="HV70" s="78">
        <v>209.80000999999999</v>
      </c>
      <c r="HW70" s="78">
        <f>SUM(HV70/HU70*100)</f>
        <v>64.355831288343552</v>
      </c>
      <c r="HX70" s="78">
        <v>6.65306</v>
      </c>
      <c r="HY70" s="78">
        <v>4.2816299999999998</v>
      </c>
      <c r="HZ70" s="78">
        <f>SUM(HY70/HX70*100)</f>
        <v>64.355800188184091</v>
      </c>
      <c r="IA70" s="78">
        <f>ID70+IG70</f>
        <v>6393.7480800000003</v>
      </c>
      <c r="IB70" s="78">
        <f>IE70+IH70</f>
        <v>0</v>
      </c>
      <c r="IC70" s="78">
        <f>IB70/IA70*100</f>
        <v>0</v>
      </c>
      <c r="ID70" s="78">
        <v>6265.8731200000002</v>
      </c>
      <c r="IE70" s="78"/>
      <c r="IF70" s="78">
        <f>SUM(IE70/ID70*100)</f>
        <v>0</v>
      </c>
      <c r="IG70" s="78">
        <v>127.87496</v>
      </c>
      <c r="IH70" s="78"/>
      <c r="II70" s="78">
        <f>SUM(IH70/IG70*100)</f>
        <v>0</v>
      </c>
      <c r="IJ70" s="78">
        <f>IM70+IP70</f>
        <v>0</v>
      </c>
      <c r="IK70" s="78">
        <f>IN70+IQ70</f>
        <v>0</v>
      </c>
      <c r="IL70" s="78"/>
      <c r="IM70" s="78"/>
      <c r="IN70" s="78"/>
      <c r="IO70" s="78"/>
      <c r="IP70" s="78"/>
      <c r="IQ70" s="78"/>
      <c r="IR70" s="78"/>
      <c r="IS70" s="78"/>
      <c r="IT70" s="78"/>
      <c r="IU70" s="78"/>
      <c r="IV70" s="78"/>
      <c r="IW70" s="78"/>
      <c r="IX70" s="78"/>
    </row>
    <row r="71" spans="1:258" s="19" customFormat="1">
      <c r="A71" s="45" t="s">
        <v>161</v>
      </c>
      <c r="B71" s="82">
        <v>15801.336739999999</v>
      </c>
      <c r="C71" s="82">
        <v>0</v>
      </c>
      <c r="D71" s="82">
        <v>0</v>
      </c>
      <c r="E71" s="82">
        <f>SUM(E72:E77)</f>
        <v>0</v>
      </c>
      <c r="F71" s="82">
        <f>SUM(F72:F77)</f>
        <v>0</v>
      </c>
      <c r="G71" s="82"/>
      <c r="H71" s="82">
        <f>SUM(H72:H77)</f>
        <v>0</v>
      </c>
      <c r="I71" s="82">
        <f>SUM(I72:I77)</f>
        <v>0</v>
      </c>
      <c r="J71" s="82"/>
      <c r="K71" s="82">
        <f>SUM(K72:K77)</f>
        <v>0</v>
      </c>
      <c r="L71" s="82">
        <f>SUM(L72:L77)</f>
        <v>0</v>
      </c>
      <c r="M71" s="82"/>
      <c r="N71" s="82">
        <f>SUM(N72:N77)</f>
        <v>0</v>
      </c>
      <c r="O71" s="82">
        <f>SUM(O72:O77)</f>
        <v>0</v>
      </c>
      <c r="P71" s="82"/>
      <c r="Q71" s="82">
        <f>SUM(Q72:Q77)</f>
        <v>0</v>
      </c>
      <c r="R71" s="82">
        <f>SUM(R72:R77)</f>
        <v>0</v>
      </c>
      <c r="S71" s="82"/>
      <c r="T71" s="82">
        <f>SUM(T72:T77)</f>
        <v>0</v>
      </c>
      <c r="U71" s="82">
        <f>SUM(U72:U77)</f>
        <v>0</v>
      </c>
      <c r="V71" s="82"/>
      <c r="W71" s="83">
        <f>SUM(W72:W77)</f>
        <v>0</v>
      </c>
      <c r="X71" s="82">
        <f>SUM(X72:X77)</f>
        <v>0</v>
      </c>
      <c r="Y71" s="82">
        <f>SUM(Y72:Y77)</f>
        <v>0</v>
      </c>
      <c r="Z71" s="82"/>
      <c r="AA71" s="82">
        <f>SUM(AA72:AA77)</f>
        <v>0</v>
      </c>
      <c r="AB71" s="82">
        <f>SUM(AB72:AB77)</f>
        <v>0</v>
      </c>
      <c r="AC71" s="82"/>
      <c r="AD71" s="82">
        <f>SUM(AD72:AD77)</f>
        <v>0</v>
      </c>
      <c r="AE71" s="82">
        <f>SUM(AE72:AE77)</f>
        <v>0</v>
      </c>
      <c r="AF71" s="82"/>
      <c r="AG71" s="82">
        <f>SUM(AG72:AG77)</f>
        <v>0</v>
      </c>
      <c r="AH71" s="82">
        <f>SUM(AH72:AH77)</f>
        <v>0</v>
      </c>
      <c r="AI71" s="82"/>
      <c r="AJ71" s="82">
        <f>SUM(AJ72:AJ77)</f>
        <v>0</v>
      </c>
      <c r="AK71" s="82">
        <f>SUM(AK72:AK77)</f>
        <v>0</v>
      </c>
      <c r="AL71" s="82"/>
      <c r="AM71" s="82">
        <f>SUM(AM72:AM77)</f>
        <v>0</v>
      </c>
      <c r="AN71" s="82">
        <f>SUM(AN72:AN77)</f>
        <v>0</v>
      </c>
      <c r="AO71" s="82"/>
      <c r="AP71" s="82">
        <f>SUM(AP72:AP77)</f>
        <v>0</v>
      </c>
      <c r="AQ71" s="82">
        <f>SUM(AQ72:AQ77)</f>
        <v>0</v>
      </c>
      <c r="AR71" s="82"/>
      <c r="AS71" s="82">
        <f>SUM(AS72:AS77)</f>
        <v>0</v>
      </c>
      <c r="AT71" s="82">
        <f>SUM(AT72:AT77)</f>
        <v>0</v>
      </c>
      <c r="AU71" s="82"/>
      <c r="AV71" s="82">
        <f>SUM(AV72:AV77)</f>
        <v>0</v>
      </c>
      <c r="AW71" s="82">
        <f>SUM(AW72:AW77)</f>
        <v>0</v>
      </c>
      <c r="AX71" s="82"/>
      <c r="AY71" s="82">
        <f>SUM(AY72:AY77)</f>
        <v>0</v>
      </c>
      <c r="AZ71" s="82">
        <f>SUM(AZ72:AZ77)</f>
        <v>0</v>
      </c>
      <c r="BA71" s="82"/>
      <c r="BB71" s="82">
        <f>SUM(BB72:BB77)</f>
        <v>0</v>
      </c>
      <c r="BC71" s="82">
        <f>SUM(BC72:BC77)</f>
        <v>0</v>
      </c>
      <c r="BD71" s="82"/>
      <c r="BE71" s="82">
        <f>SUM(BE72:BE77)</f>
        <v>0</v>
      </c>
      <c r="BF71" s="82">
        <f>SUM(BF72:BF77)</f>
        <v>0</v>
      </c>
      <c r="BG71" s="82"/>
      <c r="BH71" s="82">
        <f>SUM(BH72:BH77)</f>
        <v>3995.2821399999998</v>
      </c>
      <c r="BI71" s="82">
        <f>SUM(BI72:BI77)</f>
        <v>0</v>
      </c>
      <c r="BJ71" s="82">
        <f>BI71/BH71*100</f>
        <v>0</v>
      </c>
      <c r="BK71" s="82">
        <f>SUM(BK72:BK77)</f>
        <v>3915.3764900000001</v>
      </c>
      <c r="BL71" s="82">
        <f>SUM(BL72:BL77)</f>
        <v>0</v>
      </c>
      <c r="BM71" s="82">
        <f>BL71/BK71*100</f>
        <v>0</v>
      </c>
      <c r="BN71" s="82">
        <f>SUM(BN72:BN77)</f>
        <v>79.905650000000009</v>
      </c>
      <c r="BO71" s="82">
        <f>SUM(BO72:BO77)</f>
        <v>0</v>
      </c>
      <c r="BP71" s="82">
        <f>BO71/BN71*100</f>
        <v>0</v>
      </c>
      <c r="BQ71" s="82">
        <f>SUM(BQ72:BQ77)</f>
        <v>2880.6983599999999</v>
      </c>
      <c r="BR71" s="82">
        <f>SUM(BR72:BR77)</f>
        <v>0</v>
      </c>
      <c r="BS71" s="82">
        <f>BR71/BQ71*100</f>
        <v>0</v>
      </c>
      <c r="BT71" s="84">
        <f>SUM(BT72:BT77)</f>
        <v>2880.6983599999999</v>
      </c>
      <c r="BU71" s="82">
        <f>SUM(BU72:BU77)</f>
        <v>0</v>
      </c>
      <c r="BV71" s="82">
        <f>BU71/BT71*100</f>
        <v>0</v>
      </c>
      <c r="BW71" s="82">
        <f>SUM(BW72:BW77)</f>
        <v>0</v>
      </c>
      <c r="BX71" s="82">
        <f>SUM(BX72:BX77)</f>
        <v>0</v>
      </c>
      <c r="BY71" s="82"/>
      <c r="BZ71" s="82">
        <f>SUM(BZ72:BZ77)</f>
        <v>0</v>
      </c>
      <c r="CA71" s="82">
        <f>SUM(CA72:CA77)</f>
        <v>0</v>
      </c>
      <c r="CB71" s="82"/>
      <c r="CC71" s="82">
        <f>SUM(CC72:CC77)</f>
        <v>0</v>
      </c>
      <c r="CD71" s="82">
        <f>SUM(CD72:CD77)</f>
        <v>0</v>
      </c>
      <c r="CE71" s="82"/>
      <c r="CF71" s="82">
        <f>SUM(CF72:CF77)</f>
        <v>0</v>
      </c>
      <c r="CG71" s="82">
        <f>SUM(CG72:CG77)</f>
        <v>0</v>
      </c>
      <c r="CH71" s="82"/>
      <c r="CI71" s="83">
        <f>SUM(CI72:CI77)</f>
        <v>0</v>
      </c>
      <c r="CJ71" s="82">
        <f>SUM(CJ72:CJ77)</f>
        <v>0</v>
      </c>
      <c r="CK71" s="82">
        <f>SUM(CK72:CK77)</f>
        <v>0</v>
      </c>
      <c r="CL71" s="82"/>
      <c r="CM71" s="82">
        <f>SUM(CM72:CM77)</f>
        <v>0</v>
      </c>
      <c r="CN71" s="82">
        <f>SUM(CN72:CN77)</f>
        <v>0</v>
      </c>
      <c r="CO71" s="82"/>
      <c r="CP71" s="82">
        <f>SUM(CP72:CP77)</f>
        <v>0</v>
      </c>
      <c r="CQ71" s="82">
        <f>SUM(CQ72:CQ77)</f>
        <v>0</v>
      </c>
      <c r="CR71" s="82"/>
      <c r="CS71" s="82">
        <f>SUM(CS72:CS77)</f>
        <v>0</v>
      </c>
      <c r="CT71" s="82">
        <f>SUM(CT72:CT77)</f>
        <v>0</v>
      </c>
      <c r="CU71" s="82"/>
      <c r="CV71" s="82"/>
      <c r="CW71" s="82"/>
      <c r="CX71" s="82"/>
      <c r="CY71" s="82"/>
      <c r="CZ71" s="82"/>
      <c r="DA71" s="82"/>
      <c r="DB71" s="82">
        <f>SUM(DB72:DB77)</f>
        <v>0</v>
      </c>
      <c r="DC71" s="82">
        <f>SUM(DC72:DC77)</f>
        <v>0</v>
      </c>
      <c r="DD71" s="82"/>
      <c r="DE71" s="82">
        <f>SUM(DE72:DE77)</f>
        <v>0</v>
      </c>
      <c r="DF71" s="82">
        <f>SUM(DF72:DF77)</f>
        <v>0</v>
      </c>
      <c r="DG71" s="82"/>
      <c r="DH71" s="82">
        <f>SUM(DH72:DH77)</f>
        <v>0</v>
      </c>
      <c r="DI71" s="82">
        <f>SUM(DI72:DI77)</f>
        <v>0</v>
      </c>
      <c r="DJ71" s="82"/>
      <c r="DK71" s="82">
        <f>SUM(DK72:DK77)</f>
        <v>0</v>
      </c>
      <c r="DL71" s="82">
        <f>SUM(DL72:DL77)</f>
        <v>0</v>
      </c>
      <c r="DM71" s="82"/>
      <c r="DN71" s="82">
        <f>SUM(DN72:DN77)</f>
        <v>0</v>
      </c>
      <c r="DO71" s="82">
        <f>SUM(DO72:DO77)</f>
        <v>0</v>
      </c>
      <c r="DP71" s="82"/>
      <c r="DQ71" s="82">
        <f>SUM(DQ72:DQ77)</f>
        <v>0</v>
      </c>
      <c r="DR71" s="82">
        <f>SUM(DR72:DR77)</f>
        <v>0</v>
      </c>
      <c r="DS71" s="82"/>
      <c r="DT71" s="82">
        <f>SUM(DT72:DT77)</f>
        <v>0</v>
      </c>
      <c r="DU71" s="82">
        <f>SUM(DU72:DU77)</f>
        <v>0</v>
      </c>
      <c r="DV71" s="82"/>
      <c r="DW71" s="82">
        <f>SUM(DW72:DW77)</f>
        <v>0</v>
      </c>
      <c r="DX71" s="82">
        <f>SUM(DX72:DX77)</f>
        <v>0</v>
      </c>
      <c r="DY71" s="82"/>
      <c r="DZ71" s="82">
        <f>SUM(DZ72:DZ77)</f>
        <v>0</v>
      </c>
      <c r="EA71" s="82">
        <f>SUM(EA72:EA77)</f>
        <v>0</v>
      </c>
      <c r="EB71" s="82"/>
      <c r="EC71" s="82">
        <f>SUM(EC72:EC77)</f>
        <v>0</v>
      </c>
      <c r="ED71" s="82">
        <f>SUM(ED72:ED77)</f>
        <v>0</v>
      </c>
      <c r="EE71" s="82"/>
      <c r="EF71" s="82">
        <f>SUM(EF72:EF77)</f>
        <v>8268.5949999999993</v>
      </c>
      <c r="EG71" s="82">
        <f>SUM(EG72:EG77)</f>
        <v>0</v>
      </c>
      <c r="EH71" s="82">
        <f>EG71/EF71*100</f>
        <v>0</v>
      </c>
      <c r="EI71" s="84">
        <f>SUM(EI72:EI77)</f>
        <v>8268.5949999999993</v>
      </c>
      <c r="EJ71" s="82">
        <f>SUM(EJ72:EJ77)</f>
        <v>0</v>
      </c>
      <c r="EK71" s="82">
        <f>EJ71/EI71*100</f>
        <v>0</v>
      </c>
      <c r="EL71" s="82">
        <f>SUM(EL72:EL77)</f>
        <v>0</v>
      </c>
      <c r="EM71" s="82">
        <f>SUM(EM72:EM77)</f>
        <v>0</v>
      </c>
      <c r="EN71" s="82"/>
      <c r="EO71" s="82">
        <f>SUM(EO72:EO77)</f>
        <v>0</v>
      </c>
      <c r="EP71" s="82">
        <f>SUM(EP72:EP77)</f>
        <v>0</v>
      </c>
      <c r="EQ71" s="82"/>
      <c r="ER71" s="82">
        <f>SUM(ER72:ER77)</f>
        <v>0</v>
      </c>
      <c r="ES71" s="82">
        <f>SUM(ES72:ES77)</f>
        <v>0</v>
      </c>
      <c r="ET71" s="82"/>
      <c r="EU71" s="82">
        <f>SUM(EU72:EU77)</f>
        <v>0</v>
      </c>
      <c r="EV71" s="82">
        <f>SUM(EV72:EV77)</f>
        <v>0</v>
      </c>
      <c r="EW71" s="82"/>
      <c r="EX71" s="82">
        <f>EX72+EX73</f>
        <v>0</v>
      </c>
      <c r="EY71" s="82">
        <f>EY72+EY73</f>
        <v>0</v>
      </c>
      <c r="EZ71" s="82"/>
      <c r="FA71" s="82">
        <f>FA72+FA73</f>
        <v>0</v>
      </c>
      <c r="FB71" s="82">
        <f>FB72+FB73</f>
        <v>0</v>
      </c>
      <c r="FC71" s="82"/>
      <c r="FD71" s="82">
        <f>FD72+FD73</f>
        <v>0</v>
      </c>
      <c r="FE71" s="82">
        <f>FE72+FE73</f>
        <v>0</v>
      </c>
      <c r="FF71" s="82"/>
      <c r="FG71" s="82">
        <f>SUM(FG72:FG77)</f>
        <v>0</v>
      </c>
      <c r="FH71" s="82">
        <f>SUM(FH72:FH77)</f>
        <v>0</v>
      </c>
      <c r="FI71" s="82"/>
      <c r="FJ71" s="82">
        <f>FJ72+FJ73</f>
        <v>0</v>
      </c>
      <c r="FK71" s="82">
        <f>FK72+FK73</f>
        <v>0</v>
      </c>
      <c r="FL71" s="82"/>
      <c r="FM71" s="82">
        <f>FM72+FM73</f>
        <v>0</v>
      </c>
      <c r="FN71" s="82">
        <f>FN72+FN73</f>
        <v>0</v>
      </c>
      <c r="FO71" s="82"/>
      <c r="FP71" s="82">
        <f>SUM(FP72:FP77)</f>
        <v>0</v>
      </c>
      <c r="FQ71" s="82">
        <f>SUM(FQ72:FQ77)</f>
        <v>0</v>
      </c>
      <c r="FR71" s="82"/>
      <c r="FS71" s="82">
        <f>FS72+FS73</f>
        <v>0</v>
      </c>
      <c r="FT71" s="82">
        <f>FT72+FT73</f>
        <v>0</v>
      </c>
      <c r="FU71" s="82"/>
      <c r="FV71" s="82">
        <f>FV72+FV73</f>
        <v>0</v>
      </c>
      <c r="FW71" s="82">
        <f>FW72+FW73</f>
        <v>0</v>
      </c>
      <c r="FX71" s="82"/>
      <c r="FY71" s="82">
        <f>SUM(FY72:FY77)</f>
        <v>0</v>
      </c>
      <c r="FZ71" s="82">
        <f>SUM(FZ72:FZ77)</f>
        <v>0</v>
      </c>
      <c r="GA71" s="75"/>
      <c r="GB71" s="82">
        <f>GB72+GB73</f>
        <v>0</v>
      </c>
      <c r="GC71" s="82">
        <f>GC72+GC73</f>
        <v>0</v>
      </c>
      <c r="GD71" s="82"/>
      <c r="GE71" s="82">
        <f>GE72+GE73</f>
        <v>0</v>
      </c>
      <c r="GF71" s="82">
        <f>GF72+GF73</f>
        <v>0</v>
      </c>
      <c r="GG71" s="82"/>
      <c r="GH71" s="82">
        <f>SUM(GH72:GH77)</f>
        <v>0</v>
      </c>
      <c r="GI71" s="82">
        <f>SUM(GI72:GI77)</f>
        <v>0</v>
      </c>
      <c r="GJ71" s="82"/>
      <c r="GK71" s="82">
        <f>GK72+GK73</f>
        <v>0</v>
      </c>
      <c r="GL71" s="82">
        <f>GL72+GL73</f>
        <v>0</v>
      </c>
      <c r="GM71" s="82"/>
      <c r="GN71" s="82">
        <f>GN72+GN73</f>
        <v>0</v>
      </c>
      <c r="GO71" s="82">
        <f>GO72+GO73</f>
        <v>0</v>
      </c>
      <c r="GP71" s="82"/>
      <c r="GQ71" s="82">
        <f>SUM(GQ72:GQ77)</f>
        <v>0</v>
      </c>
      <c r="GR71" s="82">
        <f>SUM(GR72:GR77)</f>
        <v>0</v>
      </c>
      <c r="GS71" s="82"/>
      <c r="GT71" s="82">
        <f>GT72+GT73</f>
        <v>0</v>
      </c>
      <c r="GU71" s="82">
        <f>GU72+GU73</f>
        <v>0</v>
      </c>
      <c r="GV71" s="82"/>
      <c r="GW71" s="82">
        <f>GW72+GW73</f>
        <v>0</v>
      </c>
      <c r="GX71" s="82">
        <f>GX72+GX73</f>
        <v>0</v>
      </c>
      <c r="GY71" s="82"/>
      <c r="GZ71" s="82">
        <f>SUM(GZ72:GZ77)</f>
        <v>0</v>
      </c>
      <c r="HA71" s="82">
        <f>SUM(HA72:HA77)</f>
        <v>0</v>
      </c>
      <c r="HB71" s="82"/>
      <c r="HC71" s="82">
        <f>HC72+HC73</f>
        <v>0</v>
      </c>
      <c r="HD71" s="82">
        <f>HD72+HD73</f>
        <v>0</v>
      </c>
      <c r="HE71" s="82"/>
      <c r="HF71" s="82">
        <f>HF72+HF73</f>
        <v>0</v>
      </c>
      <c r="HG71" s="82">
        <f>HG72+HG73</f>
        <v>0</v>
      </c>
      <c r="HH71" s="82"/>
      <c r="HI71" s="82">
        <f>SUM(HI72:HI77)</f>
        <v>0</v>
      </c>
      <c r="HJ71" s="82">
        <f>SUM(HJ72:HJ77)</f>
        <v>0</v>
      </c>
      <c r="HK71" s="82"/>
      <c r="HL71" s="82">
        <f>HL72+HL73</f>
        <v>0</v>
      </c>
      <c r="HM71" s="82">
        <f>HM72+HM73</f>
        <v>0</v>
      </c>
      <c r="HN71" s="82"/>
      <c r="HO71" s="82">
        <f>HO72+HO73</f>
        <v>0</v>
      </c>
      <c r="HP71" s="82">
        <f>HP72+HP73</f>
        <v>0</v>
      </c>
      <c r="HQ71" s="82"/>
      <c r="HR71" s="82">
        <f>SUM(HR72:HR77)</f>
        <v>0</v>
      </c>
      <c r="HS71" s="82">
        <f>SUM(HS72:HS77)</f>
        <v>0</v>
      </c>
      <c r="HT71" s="82"/>
      <c r="HU71" s="82">
        <f>HU72+HU73</f>
        <v>0</v>
      </c>
      <c r="HV71" s="82">
        <f>HV72+HV73</f>
        <v>0</v>
      </c>
      <c r="HW71" s="82"/>
      <c r="HX71" s="82">
        <f>HX72+HX73</f>
        <v>0</v>
      </c>
      <c r="HY71" s="82">
        <f>HY72+HY73</f>
        <v>0</v>
      </c>
      <c r="HZ71" s="82"/>
      <c r="IA71" s="82">
        <f>SUM(IA72:IA77)</f>
        <v>0</v>
      </c>
      <c r="IB71" s="82">
        <f>SUM(IB72:IB77)</f>
        <v>0</v>
      </c>
      <c r="IC71" s="82"/>
      <c r="ID71" s="82">
        <f>ID72+ID73</f>
        <v>0</v>
      </c>
      <c r="IE71" s="82">
        <f>IE72+IE73</f>
        <v>0</v>
      </c>
      <c r="IF71" s="82"/>
      <c r="IG71" s="82">
        <f>IG72+IG73</f>
        <v>0</v>
      </c>
      <c r="IH71" s="82">
        <f>IH72+IH73</f>
        <v>0</v>
      </c>
      <c r="II71" s="82"/>
      <c r="IJ71" s="82">
        <f>SUM(IJ72:IJ77)</f>
        <v>0</v>
      </c>
      <c r="IK71" s="82">
        <f>SUM(IK72:IK77)</f>
        <v>0</v>
      </c>
      <c r="IL71" s="82"/>
      <c r="IM71" s="82">
        <f>SUM(IM72:IM77)</f>
        <v>0</v>
      </c>
      <c r="IN71" s="82">
        <f>SUM(IN72:IN77)</f>
        <v>0</v>
      </c>
      <c r="IO71" s="82"/>
      <c r="IP71" s="82">
        <f>SUM(IP72:IP77)</f>
        <v>0</v>
      </c>
      <c r="IQ71" s="82">
        <f>SUM(IQ72:IQ77)</f>
        <v>0</v>
      </c>
      <c r="IR71" s="82"/>
      <c r="IS71" s="82">
        <f>SUM(IS72:IS77)</f>
        <v>0</v>
      </c>
      <c r="IT71" s="82">
        <f>SUM(IT72:IT77)</f>
        <v>0</v>
      </c>
      <c r="IU71" s="82"/>
      <c r="IV71" s="82">
        <f>SUM(IV72:IV77)</f>
        <v>656.76124000000004</v>
      </c>
      <c r="IW71" s="82">
        <f>SUM(IW72:IW77)</f>
        <v>0</v>
      </c>
      <c r="IX71" s="82"/>
    </row>
    <row r="72" spans="1:258" ht="18" customHeight="1">
      <c r="A72" s="3" t="s">
        <v>34</v>
      </c>
      <c r="B72" s="78">
        <v>11717.689899999999</v>
      </c>
      <c r="C72" s="78">
        <v>0</v>
      </c>
      <c r="D72" s="78">
        <v>0</v>
      </c>
      <c r="E72" s="78"/>
      <c r="F72" s="78"/>
      <c r="G72" s="78"/>
      <c r="H72" s="78">
        <f t="shared" ref="H72:I77" si="403">K72+N72</f>
        <v>0</v>
      </c>
      <c r="I72" s="78">
        <f t="shared" si="403"/>
        <v>0</v>
      </c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9"/>
      <c r="X72" s="78">
        <f t="shared" ref="X72:Y77" si="404">AA72+AD72</f>
        <v>0</v>
      </c>
      <c r="Y72" s="78">
        <f t="shared" si="404"/>
        <v>0</v>
      </c>
      <c r="Z72" s="78"/>
      <c r="AA72" s="78"/>
      <c r="AB72" s="78"/>
      <c r="AC72" s="78"/>
      <c r="AD72" s="78"/>
      <c r="AE72" s="78"/>
      <c r="AF72" s="78"/>
      <c r="AG72" s="78">
        <f t="shared" ref="AG72:AH77" si="405">AJ72+AM72</f>
        <v>0</v>
      </c>
      <c r="AH72" s="78">
        <f t="shared" si="405"/>
        <v>0</v>
      </c>
      <c r="AI72" s="78"/>
      <c r="AJ72" s="78"/>
      <c r="AK72" s="78"/>
      <c r="AL72" s="78"/>
      <c r="AM72" s="78"/>
      <c r="AN72" s="78"/>
      <c r="AO72" s="78"/>
      <c r="AP72" s="78">
        <f t="shared" ref="AP72:AQ77" si="406">AS72+AV72</f>
        <v>0</v>
      </c>
      <c r="AQ72" s="78">
        <f t="shared" si="406"/>
        <v>0</v>
      </c>
      <c r="AR72" s="78"/>
      <c r="AS72" s="78"/>
      <c r="AT72" s="78"/>
      <c r="AU72" s="78"/>
      <c r="AV72" s="78"/>
      <c r="AW72" s="78"/>
      <c r="AX72" s="78"/>
      <c r="AY72" s="78">
        <f t="shared" ref="AY72:AZ77" si="407">BB72+BE72</f>
        <v>0</v>
      </c>
      <c r="AZ72" s="78">
        <f t="shared" si="407"/>
        <v>0</v>
      </c>
      <c r="BA72" s="78"/>
      <c r="BB72" s="78"/>
      <c r="BC72" s="78"/>
      <c r="BD72" s="78"/>
      <c r="BE72" s="78"/>
      <c r="BF72" s="78"/>
      <c r="BG72" s="78"/>
      <c r="BH72" s="78">
        <f>BK72+BN72</f>
        <v>3149.2223899999999</v>
      </c>
      <c r="BI72" s="78">
        <f>BL72+BO72</f>
        <v>0</v>
      </c>
      <c r="BJ72" s="78">
        <f>BI72/BH72*100</f>
        <v>0</v>
      </c>
      <c r="BK72" s="78">
        <v>3086.23794</v>
      </c>
      <c r="BL72" s="78"/>
      <c r="BM72" s="78">
        <f>BL72/BK72*100</f>
        <v>0</v>
      </c>
      <c r="BN72" s="78">
        <v>62.984450000000002</v>
      </c>
      <c r="BO72" s="78"/>
      <c r="BP72" s="78">
        <f>BO72/BN72*100</f>
        <v>0</v>
      </c>
      <c r="BQ72" s="78">
        <f t="shared" ref="BQ72:BR77" si="408">BT72+BW72</f>
        <v>0</v>
      </c>
      <c r="BR72" s="78">
        <f t="shared" si="408"/>
        <v>0</v>
      </c>
      <c r="BS72" s="78"/>
      <c r="BT72" s="80"/>
      <c r="BU72" s="78"/>
      <c r="BV72" s="78"/>
      <c r="BW72" s="78"/>
      <c r="BX72" s="78"/>
      <c r="BY72" s="78"/>
      <c r="BZ72" s="78">
        <f t="shared" ref="BZ72:CA77" si="409">CC72+CF72</f>
        <v>0</v>
      </c>
      <c r="CA72" s="78">
        <f t="shared" si="409"/>
        <v>0</v>
      </c>
      <c r="CB72" s="78"/>
      <c r="CC72" s="78"/>
      <c r="CD72" s="78"/>
      <c r="CE72" s="78"/>
      <c r="CF72" s="78"/>
      <c r="CG72" s="78"/>
      <c r="CH72" s="78"/>
      <c r="CI72" s="79"/>
      <c r="CJ72" s="78">
        <f t="shared" ref="CJ72:CK77" si="410">CM72+CP72</f>
        <v>0</v>
      </c>
      <c r="CK72" s="78">
        <f t="shared" si="410"/>
        <v>0</v>
      </c>
      <c r="CL72" s="78"/>
      <c r="CM72" s="78"/>
      <c r="CN72" s="78"/>
      <c r="CO72" s="78"/>
      <c r="CP72" s="78"/>
      <c r="CQ72" s="78"/>
      <c r="CR72" s="78"/>
      <c r="CS72" s="78">
        <f t="shared" ref="CS72:CT77" si="411">CV72+CY72</f>
        <v>0</v>
      </c>
      <c r="CT72" s="78">
        <f t="shared" si="411"/>
        <v>0</v>
      </c>
      <c r="CU72" s="78"/>
      <c r="CV72" s="78"/>
      <c r="CW72" s="78"/>
      <c r="CX72" s="78"/>
      <c r="CY72" s="78"/>
      <c r="CZ72" s="78"/>
      <c r="DA72" s="78"/>
      <c r="DB72" s="78">
        <f t="shared" ref="DB72:DC77" si="412">DE72+DH72</f>
        <v>0</v>
      </c>
      <c r="DC72" s="78">
        <f t="shared" si="412"/>
        <v>0</v>
      </c>
      <c r="DD72" s="78"/>
      <c r="DE72" s="78"/>
      <c r="DF72" s="78"/>
      <c r="DG72" s="78"/>
      <c r="DH72" s="78"/>
      <c r="DI72" s="78"/>
      <c r="DJ72" s="78"/>
      <c r="DK72" s="78">
        <f t="shared" ref="DK72:DL77" si="413">DN72+DQ72</f>
        <v>0</v>
      </c>
      <c r="DL72" s="78">
        <f t="shared" si="413"/>
        <v>0</v>
      </c>
      <c r="DM72" s="78"/>
      <c r="DN72" s="78"/>
      <c r="DO72" s="78"/>
      <c r="DP72" s="78"/>
      <c r="DQ72" s="78"/>
      <c r="DR72" s="78"/>
      <c r="DS72" s="78"/>
      <c r="DT72" s="78">
        <f t="shared" ref="DT72:DU77" si="414">DW72+DZ72</f>
        <v>0</v>
      </c>
      <c r="DU72" s="78">
        <f t="shared" si="414"/>
        <v>0</v>
      </c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>
        <f t="shared" ref="EF72:EG77" si="415">EI72+EL72</f>
        <v>8268.5949999999993</v>
      </c>
      <c r="EG72" s="78">
        <f t="shared" si="415"/>
        <v>0</v>
      </c>
      <c r="EH72" s="78">
        <f>EG72/EF72*100</f>
        <v>0</v>
      </c>
      <c r="EI72" s="80">
        <v>8268.5949999999993</v>
      </c>
      <c r="EJ72" s="78"/>
      <c r="EK72" s="78">
        <f>EJ72/EI72*100</f>
        <v>0</v>
      </c>
      <c r="EL72" s="78"/>
      <c r="EM72" s="78"/>
      <c r="EN72" s="78"/>
      <c r="EO72" s="78">
        <f t="shared" ref="EO72:EP77" si="416">ER72+EU72</f>
        <v>0</v>
      </c>
      <c r="EP72" s="78">
        <f t="shared" si="416"/>
        <v>0</v>
      </c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>
        <f t="shared" ref="FG72:FH77" si="417">FJ72+FM72</f>
        <v>0</v>
      </c>
      <c r="FH72" s="78">
        <f t="shared" si="417"/>
        <v>0</v>
      </c>
      <c r="FI72" s="78"/>
      <c r="FJ72" s="78"/>
      <c r="FK72" s="78"/>
      <c r="FL72" s="78"/>
      <c r="FM72" s="78"/>
      <c r="FN72" s="78"/>
      <c r="FO72" s="78"/>
      <c r="FP72" s="78">
        <f t="shared" ref="FP72:FQ77" si="418">FS72+FV72</f>
        <v>0</v>
      </c>
      <c r="FQ72" s="78">
        <f t="shared" si="418"/>
        <v>0</v>
      </c>
      <c r="FR72" s="78"/>
      <c r="FS72" s="78"/>
      <c r="FT72" s="78"/>
      <c r="FU72" s="78"/>
      <c r="FV72" s="78"/>
      <c r="FW72" s="78"/>
      <c r="FX72" s="78"/>
      <c r="FY72" s="78">
        <f t="shared" ref="FY72:FZ77" si="419">GB72+GE72</f>
        <v>0</v>
      </c>
      <c r="FZ72" s="78">
        <f t="shared" si="419"/>
        <v>0</v>
      </c>
      <c r="GA72" s="75"/>
      <c r="GB72" s="78"/>
      <c r="GC72" s="78"/>
      <c r="GD72" s="78"/>
      <c r="GE72" s="78"/>
      <c r="GF72" s="78"/>
      <c r="GG72" s="78"/>
      <c r="GH72" s="78">
        <f t="shared" ref="GH72:GI77" si="420">GK72+GN72</f>
        <v>0</v>
      </c>
      <c r="GI72" s="78">
        <f t="shared" si="420"/>
        <v>0</v>
      </c>
      <c r="GJ72" s="78"/>
      <c r="GK72" s="78"/>
      <c r="GL72" s="78"/>
      <c r="GM72" s="78"/>
      <c r="GN72" s="78"/>
      <c r="GO72" s="78"/>
      <c r="GP72" s="78"/>
      <c r="GQ72" s="78">
        <f t="shared" ref="GQ72:GR77" si="421">GT72+GW72</f>
        <v>0</v>
      </c>
      <c r="GR72" s="78">
        <f t="shared" si="421"/>
        <v>0</v>
      </c>
      <c r="GS72" s="78"/>
      <c r="GT72" s="78"/>
      <c r="GU72" s="78"/>
      <c r="GV72" s="78"/>
      <c r="GW72" s="78"/>
      <c r="GX72" s="78"/>
      <c r="GY72" s="78"/>
      <c r="GZ72" s="78">
        <f t="shared" ref="GZ72:HA77" si="422">HC72+HF72</f>
        <v>0</v>
      </c>
      <c r="HA72" s="78">
        <f t="shared" si="422"/>
        <v>0</v>
      </c>
      <c r="HB72" s="78"/>
      <c r="HC72" s="78"/>
      <c r="HD72" s="78"/>
      <c r="HE72" s="78"/>
      <c r="HF72" s="78"/>
      <c r="HG72" s="78"/>
      <c r="HH72" s="78"/>
      <c r="HI72" s="78">
        <f t="shared" ref="HI72:HJ77" si="423">HL72+HO72</f>
        <v>0</v>
      </c>
      <c r="HJ72" s="78">
        <f t="shared" si="423"/>
        <v>0</v>
      </c>
      <c r="HK72" s="78"/>
      <c r="HL72" s="78"/>
      <c r="HM72" s="78"/>
      <c r="HN72" s="78"/>
      <c r="HO72" s="78"/>
      <c r="HP72" s="78"/>
      <c r="HQ72" s="78"/>
      <c r="HR72" s="78">
        <f t="shared" ref="HR72:HS77" si="424">HU72+HX72</f>
        <v>0</v>
      </c>
      <c r="HS72" s="78">
        <f t="shared" si="424"/>
        <v>0</v>
      </c>
      <c r="HT72" s="78"/>
      <c r="HU72" s="78"/>
      <c r="HV72" s="78"/>
      <c r="HW72" s="78"/>
      <c r="HX72" s="78"/>
      <c r="HY72" s="78"/>
      <c r="HZ72" s="78"/>
      <c r="IA72" s="78">
        <f t="shared" ref="IA72:IB77" si="425">ID72+IG72</f>
        <v>0</v>
      </c>
      <c r="IB72" s="78">
        <f t="shared" si="425"/>
        <v>0</v>
      </c>
      <c r="IC72" s="78"/>
      <c r="ID72" s="78"/>
      <c r="IE72" s="78"/>
      <c r="IF72" s="78"/>
      <c r="IG72" s="78"/>
      <c r="IH72" s="78"/>
      <c r="II72" s="78"/>
      <c r="IJ72" s="78">
        <f t="shared" ref="IJ72:IK77" si="426">IM72+IP72</f>
        <v>0</v>
      </c>
      <c r="IK72" s="78">
        <f t="shared" si="426"/>
        <v>0</v>
      </c>
      <c r="IL72" s="78"/>
      <c r="IM72" s="78"/>
      <c r="IN72" s="78"/>
      <c r="IO72" s="78"/>
      <c r="IP72" s="78"/>
      <c r="IQ72" s="78"/>
      <c r="IR72" s="78"/>
      <c r="IS72" s="78"/>
      <c r="IT72" s="78"/>
      <c r="IU72" s="78"/>
      <c r="IV72" s="78">
        <v>299.87250999999998</v>
      </c>
      <c r="IW72" s="78"/>
      <c r="IX72" s="78"/>
    </row>
    <row r="73" spans="1:258" ht="18" customHeight="1">
      <c r="A73" s="3" t="s">
        <v>24</v>
      </c>
      <c r="B73" s="78">
        <v>846.05975000000001</v>
      </c>
      <c r="C73" s="78">
        <v>0</v>
      </c>
      <c r="D73" s="78">
        <v>0</v>
      </c>
      <c r="E73" s="78"/>
      <c r="F73" s="78"/>
      <c r="G73" s="78"/>
      <c r="H73" s="78">
        <f t="shared" si="403"/>
        <v>0</v>
      </c>
      <c r="I73" s="78">
        <f t="shared" si="403"/>
        <v>0</v>
      </c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9"/>
      <c r="X73" s="78">
        <f t="shared" si="404"/>
        <v>0</v>
      </c>
      <c r="Y73" s="78">
        <f t="shared" si="404"/>
        <v>0</v>
      </c>
      <c r="Z73" s="78"/>
      <c r="AA73" s="78"/>
      <c r="AB73" s="78"/>
      <c r="AC73" s="78"/>
      <c r="AD73" s="78"/>
      <c r="AE73" s="78"/>
      <c r="AF73" s="78"/>
      <c r="AG73" s="78">
        <f t="shared" si="405"/>
        <v>0</v>
      </c>
      <c r="AH73" s="78">
        <f t="shared" si="405"/>
        <v>0</v>
      </c>
      <c r="AI73" s="78"/>
      <c r="AJ73" s="78"/>
      <c r="AK73" s="78"/>
      <c r="AL73" s="78"/>
      <c r="AM73" s="78"/>
      <c r="AN73" s="78"/>
      <c r="AO73" s="78"/>
      <c r="AP73" s="78">
        <f t="shared" si="406"/>
        <v>0</v>
      </c>
      <c r="AQ73" s="78">
        <f t="shared" si="406"/>
        <v>0</v>
      </c>
      <c r="AR73" s="78"/>
      <c r="AS73" s="78"/>
      <c r="AT73" s="78"/>
      <c r="AU73" s="78"/>
      <c r="AV73" s="78"/>
      <c r="AW73" s="78"/>
      <c r="AX73" s="78"/>
      <c r="AY73" s="78">
        <f t="shared" si="407"/>
        <v>0</v>
      </c>
      <c r="AZ73" s="78">
        <f t="shared" si="407"/>
        <v>0</v>
      </c>
      <c r="BA73" s="78"/>
      <c r="BB73" s="78"/>
      <c r="BC73" s="78"/>
      <c r="BD73" s="78"/>
      <c r="BE73" s="78"/>
      <c r="BF73" s="78"/>
      <c r="BG73" s="78"/>
      <c r="BH73" s="78">
        <f>BK73+BN73</f>
        <v>846.05975000000001</v>
      </c>
      <c r="BI73" s="78">
        <f>BL73+BO73</f>
        <v>0</v>
      </c>
      <c r="BJ73" s="78">
        <f>BI73/BH73*100</f>
        <v>0</v>
      </c>
      <c r="BK73" s="78">
        <v>829.13855000000001</v>
      </c>
      <c r="BL73" s="78"/>
      <c r="BM73" s="78">
        <f>BL73/BK73*100</f>
        <v>0</v>
      </c>
      <c r="BN73" s="78">
        <v>16.921199999999999</v>
      </c>
      <c r="BO73" s="78"/>
      <c r="BP73" s="78">
        <f>BO73/BN73*100</f>
        <v>0</v>
      </c>
      <c r="BQ73" s="78">
        <f t="shared" si="408"/>
        <v>0</v>
      </c>
      <c r="BR73" s="78">
        <f t="shared" si="408"/>
        <v>0</v>
      </c>
      <c r="BS73" s="78"/>
      <c r="BT73" s="80"/>
      <c r="BU73" s="78"/>
      <c r="BV73" s="78"/>
      <c r="BW73" s="78"/>
      <c r="BX73" s="78"/>
      <c r="BY73" s="78"/>
      <c r="BZ73" s="78">
        <f t="shared" si="409"/>
        <v>0</v>
      </c>
      <c r="CA73" s="78">
        <f t="shared" si="409"/>
        <v>0</v>
      </c>
      <c r="CB73" s="78"/>
      <c r="CC73" s="78"/>
      <c r="CD73" s="78"/>
      <c r="CE73" s="78"/>
      <c r="CF73" s="78"/>
      <c r="CG73" s="78"/>
      <c r="CH73" s="78"/>
      <c r="CI73" s="79"/>
      <c r="CJ73" s="78">
        <f t="shared" si="410"/>
        <v>0</v>
      </c>
      <c r="CK73" s="78">
        <f t="shared" si="410"/>
        <v>0</v>
      </c>
      <c r="CL73" s="78"/>
      <c r="CM73" s="78"/>
      <c r="CN73" s="78"/>
      <c r="CO73" s="78"/>
      <c r="CP73" s="78"/>
      <c r="CQ73" s="78"/>
      <c r="CR73" s="78"/>
      <c r="CS73" s="78">
        <f t="shared" si="411"/>
        <v>0</v>
      </c>
      <c r="CT73" s="78">
        <f t="shared" si="411"/>
        <v>0</v>
      </c>
      <c r="CU73" s="78"/>
      <c r="CV73" s="78"/>
      <c r="CW73" s="78"/>
      <c r="CX73" s="78"/>
      <c r="CY73" s="78"/>
      <c r="CZ73" s="78"/>
      <c r="DA73" s="78"/>
      <c r="DB73" s="78">
        <f t="shared" si="412"/>
        <v>0</v>
      </c>
      <c r="DC73" s="78">
        <f t="shared" si="412"/>
        <v>0</v>
      </c>
      <c r="DD73" s="78"/>
      <c r="DE73" s="78"/>
      <c r="DF73" s="78"/>
      <c r="DG73" s="78"/>
      <c r="DH73" s="78"/>
      <c r="DI73" s="78"/>
      <c r="DJ73" s="78"/>
      <c r="DK73" s="78">
        <f t="shared" si="413"/>
        <v>0</v>
      </c>
      <c r="DL73" s="78">
        <f t="shared" si="413"/>
        <v>0</v>
      </c>
      <c r="DM73" s="78"/>
      <c r="DN73" s="78"/>
      <c r="DO73" s="78"/>
      <c r="DP73" s="78"/>
      <c r="DQ73" s="78"/>
      <c r="DR73" s="78"/>
      <c r="DS73" s="78"/>
      <c r="DT73" s="78">
        <f t="shared" si="414"/>
        <v>0</v>
      </c>
      <c r="DU73" s="78">
        <f t="shared" si="414"/>
        <v>0</v>
      </c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>
        <f t="shared" si="415"/>
        <v>0</v>
      </c>
      <c r="EG73" s="78">
        <f t="shared" si="415"/>
        <v>0</v>
      </c>
      <c r="EH73" s="78"/>
      <c r="EI73" s="80"/>
      <c r="EJ73" s="78"/>
      <c r="EK73" s="78"/>
      <c r="EL73" s="78"/>
      <c r="EM73" s="78"/>
      <c r="EN73" s="78"/>
      <c r="EO73" s="78">
        <f t="shared" si="416"/>
        <v>0</v>
      </c>
      <c r="EP73" s="78">
        <f t="shared" si="416"/>
        <v>0</v>
      </c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>
        <f t="shared" si="417"/>
        <v>0</v>
      </c>
      <c r="FH73" s="78">
        <f t="shared" si="417"/>
        <v>0</v>
      </c>
      <c r="FI73" s="78"/>
      <c r="FJ73" s="78"/>
      <c r="FK73" s="78"/>
      <c r="FL73" s="78"/>
      <c r="FM73" s="78"/>
      <c r="FN73" s="78"/>
      <c r="FO73" s="78"/>
      <c r="FP73" s="78">
        <f t="shared" si="418"/>
        <v>0</v>
      </c>
      <c r="FQ73" s="78">
        <f t="shared" si="418"/>
        <v>0</v>
      </c>
      <c r="FR73" s="78"/>
      <c r="FS73" s="78"/>
      <c r="FT73" s="78"/>
      <c r="FU73" s="78"/>
      <c r="FV73" s="78"/>
      <c r="FW73" s="78"/>
      <c r="FX73" s="78"/>
      <c r="FY73" s="78">
        <f t="shared" si="419"/>
        <v>0</v>
      </c>
      <c r="FZ73" s="78">
        <f t="shared" si="419"/>
        <v>0</v>
      </c>
      <c r="GA73" s="75"/>
      <c r="GB73" s="78"/>
      <c r="GC73" s="78"/>
      <c r="GD73" s="78"/>
      <c r="GE73" s="78"/>
      <c r="GF73" s="78"/>
      <c r="GG73" s="78"/>
      <c r="GH73" s="78">
        <f t="shared" si="420"/>
        <v>0</v>
      </c>
      <c r="GI73" s="78">
        <f t="shared" si="420"/>
        <v>0</v>
      </c>
      <c r="GJ73" s="78"/>
      <c r="GK73" s="78"/>
      <c r="GL73" s="78"/>
      <c r="GM73" s="78"/>
      <c r="GN73" s="78"/>
      <c r="GO73" s="78"/>
      <c r="GP73" s="78"/>
      <c r="GQ73" s="78">
        <f t="shared" si="421"/>
        <v>0</v>
      </c>
      <c r="GR73" s="78">
        <f t="shared" si="421"/>
        <v>0</v>
      </c>
      <c r="GS73" s="78"/>
      <c r="GT73" s="78"/>
      <c r="GU73" s="78"/>
      <c r="GV73" s="78"/>
      <c r="GW73" s="78"/>
      <c r="GX73" s="78"/>
      <c r="GY73" s="78"/>
      <c r="GZ73" s="78">
        <f t="shared" si="422"/>
        <v>0</v>
      </c>
      <c r="HA73" s="78">
        <f t="shared" si="422"/>
        <v>0</v>
      </c>
      <c r="HB73" s="78"/>
      <c r="HC73" s="78"/>
      <c r="HD73" s="78"/>
      <c r="HE73" s="78"/>
      <c r="HF73" s="78"/>
      <c r="HG73" s="78"/>
      <c r="HH73" s="78"/>
      <c r="HI73" s="78">
        <f t="shared" si="423"/>
        <v>0</v>
      </c>
      <c r="HJ73" s="78">
        <f t="shared" si="423"/>
        <v>0</v>
      </c>
      <c r="HK73" s="78"/>
      <c r="HL73" s="78"/>
      <c r="HM73" s="78"/>
      <c r="HN73" s="78"/>
      <c r="HO73" s="78"/>
      <c r="HP73" s="78"/>
      <c r="HQ73" s="78"/>
      <c r="HR73" s="78">
        <f t="shared" si="424"/>
        <v>0</v>
      </c>
      <c r="HS73" s="78">
        <f t="shared" si="424"/>
        <v>0</v>
      </c>
      <c r="HT73" s="78"/>
      <c r="HU73" s="78"/>
      <c r="HV73" s="78"/>
      <c r="HW73" s="78"/>
      <c r="HX73" s="78"/>
      <c r="HY73" s="78"/>
      <c r="HZ73" s="78"/>
      <c r="IA73" s="78">
        <f t="shared" si="425"/>
        <v>0</v>
      </c>
      <c r="IB73" s="78">
        <f t="shared" si="425"/>
        <v>0</v>
      </c>
      <c r="IC73" s="78"/>
      <c r="ID73" s="78"/>
      <c r="IE73" s="78"/>
      <c r="IF73" s="78"/>
      <c r="IG73" s="78"/>
      <c r="IH73" s="78"/>
      <c r="II73" s="78"/>
      <c r="IJ73" s="78">
        <f t="shared" si="426"/>
        <v>0</v>
      </c>
      <c r="IK73" s="78">
        <f t="shared" si="426"/>
        <v>0</v>
      </c>
      <c r="IL73" s="78"/>
      <c r="IM73" s="78"/>
      <c r="IN73" s="78"/>
      <c r="IO73" s="78"/>
      <c r="IP73" s="78"/>
      <c r="IQ73" s="78"/>
      <c r="IR73" s="78"/>
      <c r="IS73" s="78"/>
      <c r="IT73" s="78"/>
      <c r="IU73" s="78"/>
      <c r="IV73" s="78"/>
      <c r="IW73" s="78"/>
      <c r="IX73" s="78"/>
    </row>
    <row r="74" spans="1:258" ht="18" customHeight="1">
      <c r="A74" s="3" t="s">
        <v>55</v>
      </c>
      <c r="B74" s="78">
        <v>0</v>
      </c>
      <c r="C74" s="78">
        <v>0</v>
      </c>
      <c r="D74" s="78"/>
      <c r="E74" s="78"/>
      <c r="F74" s="78"/>
      <c r="G74" s="78"/>
      <c r="H74" s="78">
        <f t="shared" si="403"/>
        <v>0</v>
      </c>
      <c r="I74" s="78">
        <f t="shared" si="403"/>
        <v>0</v>
      </c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9"/>
      <c r="X74" s="78">
        <f t="shared" si="404"/>
        <v>0</v>
      </c>
      <c r="Y74" s="78">
        <f t="shared" si="404"/>
        <v>0</v>
      </c>
      <c r="Z74" s="78"/>
      <c r="AA74" s="78"/>
      <c r="AB74" s="78"/>
      <c r="AC74" s="78"/>
      <c r="AD74" s="78"/>
      <c r="AE74" s="78"/>
      <c r="AF74" s="78"/>
      <c r="AG74" s="78">
        <f t="shared" si="405"/>
        <v>0</v>
      </c>
      <c r="AH74" s="78">
        <f t="shared" si="405"/>
        <v>0</v>
      </c>
      <c r="AI74" s="78"/>
      <c r="AJ74" s="78"/>
      <c r="AK74" s="78"/>
      <c r="AL74" s="78"/>
      <c r="AM74" s="78"/>
      <c r="AN74" s="78"/>
      <c r="AO74" s="78"/>
      <c r="AP74" s="78">
        <f t="shared" si="406"/>
        <v>0</v>
      </c>
      <c r="AQ74" s="78">
        <f t="shared" si="406"/>
        <v>0</v>
      </c>
      <c r="AR74" s="78"/>
      <c r="AS74" s="78"/>
      <c r="AT74" s="78"/>
      <c r="AU74" s="78"/>
      <c r="AV74" s="78"/>
      <c r="AW74" s="78"/>
      <c r="AX74" s="78"/>
      <c r="AY74" s="78">
        <f t="shared" si="407"/>
        <v>0</v>
      </c>
      <c r="AZ74" s="78">
        <f t="shared" si="407"/>
        <v>0</v>
      </c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>
        <f t="shared" si="408"/>
        <v>0</v>
      </c>
      <c r="BR74" s="78">
        <f t="shared" si="408"/>
        <v>0</v>
      </c>
      <c r="BS74" s="78"/>
      <c r="BT74" s="80"/>
      <c r="BU74" s="78"/>
      <c r="BV74" s="78"/>
      <c r="BW74" s="78"/>
      <c r="BX74" s="78"/>
      <c r="BY74" s="78"/>
      <c r="BZ74" s="78">
        <f t="shared" si="409"/>
        <v>0</v>
      </c>
      <c r="CA74" s="78">
        <f t="shared" si="409"/>
        <v>0</v>
      </c>
      <c r="CB74" s="78"/>
      <c r="CC74" s="78"/>
      <c r="CD74" s="78"/>
      <c r="CE74" s="78"/>
      <c r="CF74" s="78"/>
      <c r="CG74" s="78"/>
      <c r="CH74" s="78"/>
      <c r="CI74" s="79"/>
      <c r="CJ74" s="78">
        <f t="shared" si="410"/>
        <v>0</v>
      </c>
      <c r="CK74" s="78">
        <f t="shared" si="410"/>
        <v>0</v>
      </c>
      <c r="CL74" s="78"/>
      <c r="CM74" s="78"/>
      <c r="CN74" s="78"/>
      <c r="CO74" s="78"/>
      <c r="CP74" s="78"/>
      <c r="CQ74" s="78"/>
      <c r="CR74" s="78"/>
      <c r="CS74" s="78">
        <f t="shared" si="411"/>
        <v>0</v>
      </c>
      <c r="CT74" s="78">
        <f t="shared" si="411"/>
        <v>0</v>
      </c>
      <c r="CU74" s="78"/>
      <c r="CV74" s="78"/>
      <c r="CW74" s="78"/>
      <c r="CX74" s="78"/>
      <c r="CY74" s="78"/>
      <c r="CZ74" s="78"/>
      <c r="DA74" s="78"/>
      <c r="DB74" s="78">
        <f t="shared" si="412"/>
        <v>0</v>
      </c>
      <c r="DC74" s="78">
        <f t="shared" si="412"/>
        <v>0</v>
      </c>
      <c r="DD74" s="78"/>
      <c r="DE74" s="78"/>
      <c r="DF74" s="78"/>
      <c r="DG74" s="78"/>
      <c r="DH74" s="78"/>
      <c r="DI74" s="78"/>
      <c r="DJ74" s="78"/>
      <c r="DK74" s="78">
        <f t="shared" si="413"/>
        <v>0</v>
      </c>
      <c r="DL74" s="78">
        <f t="shared" si="413"/>
        <v>0</v>
      </c>
      <c r="DM74" s="78"/>
      <c r="DN74" s="78"/>
      <c r="DO74" s="78"/>
      <c r="DP74" s="78"/>
      <c r="DQ74" s="78"/>
      <c r="DR74" s="78"/>
      <c r="DS74" s="78"/>
      <c r="DT74" s="78">
        <f t="shared" si="414"/>
        <v>0</v>
      </c>
      <c r="DU74" s="78">
        <f t="shared" si="414"/>
        <v>0</v>
      </c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>
        <f t="shared" si="415"/>
        <v>0</v>
      </c>
      <c r="EG74" s="78">
        <f t="shared" si="415"/>
        <v>0</v>
      </c>
      <c r="EH74" s="78"/>
      <c r="EI74" s="80"/>
      <c r="EJ74" s="78"/>
      <c r="EK74" s="78"/>
      <c r="EL74" s="78"/>
      <c r="EM74" s="78"/>
      <c r="EN74" s="78"/>
      <c r="EO74" s="78">
        <f t="shared" si="416"/>
        <v>0</v>
      </c>
      <c r="EP74" s="78">
        <f t="shared" si="416"/>
        <v>0</v>
      </c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>
        <f t="shared" si="417"/>
        <v>0</v>
      </c>
      <c r="FH74" s="78">
        <f t="shared" si="417"/>
        <v>0</v>
      </c>
      <c r="FI74" s="78"/>
      <c r="FJ74" s="78"/>
      <c r="FK74" s="78"/>
      <c r="FL74" s="78"/>
      <c r="FM74" s="78"/>
      <c r="FN74" s="78"/>
      <c r="FO74" s="78"/>
      <c r="FP74" s="78">
        <f t="shared" si="418"/>
        <v>0</v>
      </c>
      <c r="FQ74" s="78">
        <f t="shared" si="418"/>
        <v>0</v>
      </c>
      <c r="FR74" s="78"/>
      <c r="FS74" s="78"/>
      <c r="FT74" s="78"/>
      <c r="FU74" s="78"/>
      <c r="FV74" s="78"/>
      <c r="FW74" s="78"/>
      <c r="FX74" s="78"/>
      <c r="FY74" s="78">
        <f t="shared" si="419"/>
        <v>0</v>
      </c>
      <c r="FZ74" s="78">
        <f t="shared" si="419"/>
        <v>0</v>
      </c>
      <c r="GA74" s="75"/>
      <c r="GB74" s="78"/>
      <c r="GC74" s="78"/>
      <c r="GD74" s="78"/>
      <c r="GE74" s="78"/>
      <c r="GF74" s="78"/>
      <c r="GG74" s="78"/>
      <c r="GH74" s="78">
        <f t="shared" si="420"/>
        <v>0</v>
      </c>
      <c r="GI74" s="78">
        <f t="shared" si="420"/>
        <v>0</v>
      </c>
      <c r="GJ74" s="78"/>
      <c r="GK74" s="78"/>
      <c r="GL74" s="78"/>
      <c r="GM74" s="78"/>
      <c r="GN74" s="78"/>
      <c r="GO74" s="78"/>
      <c r="GP74" s="78"/>
      <c r="GQ74" s="78">
        <f t="shared" si="421"/>
        <v>0</v>
      </c>
      <c r="GR74" s="78">
        <f t="shared" si="421"/>
        <v>0</v>
      </c>
      <c r="GS74" s="78"/>
      <c r="GT74" s="78"/>
      <c r="GU74" s="78"/>
      <c r="GV74" s="78"/>
      <c r="GW74" s="78"/>
      <c r="GX74" s="78"/>
      <c r="GY74" s="78"/>
      <c r="GZ74" s="78">
        <f t="shared" si="422"/>
        <v>0</v>
      </c>
      <c r="HA74" s="78">
        <f t="shared" si="422"/>
        <v>0</v>
      </c>
      <c r="HB74" s="78"/>
      <c r="HC74" s="78"/>
      <c r="HD74" s="78"/>
      <c r="HE74" s="78"/>
      <c r="HF74" s="78"/>
      <c r="HG74" s="78"/>
      <c r="HH74" s="78"/>
      <c r="HI74" s="78">
        <f t="shared" si="423"/>
        <v>0</v>
      </c>
      <c r="HJ74" s="78">
        <f t="shared" si="423"/>
        <v>0</v>
      </c>
      <c r="HK74" s="78"/>
      <c r="HL74" s="78"/>
      <c r="HM74" s="78"/>
      <c r="HN74" s="78"/>
      <c r="HO74" s="78"/>
      <c r="HP74" s="78"/>
      <c r="HQ74" s="78"/>
      <c r="HR74" s="78">
        <f t="shared" si="424"/>
        <v>0</v>
      </c>
      <c r="HS74" s="78">
        <f t="shared" si="424"/>
        <v>0</v>
      </c>
      <c r="HT74" s="78"/>
      <c r="HU74" s="78"/>
      <c r="HV74" s="78"/>
      <c r="HW74" s="78"/>
      <c r="HX74" s="78"/>
      <c r="HY74" s="78"/>
      <c r="HZ74" s="78"/>
      <c r="IA74" s="78">
        <f t="shared" si="425"/>
        <v>0</v>
      </c>
      <c r="IB74" s="78">
        <f t="shared" si="425"/>
        <v>0</v>
      </c>
      <c r="IC74" s="78"/>
      <c r="ID74" s="78"/>
      <c r="IE74" s="78"/>
      <c r="IF74" s="78"/>
      <c r="IG74" s="78"/>
      <c r="IH74" s="78"/>
      <c r="II74" s="78"/>
      <c r="IJ74" s="78">
        <f t="shared" si="426"/>
        <v>0</v>
      </c>
      <c r="IK74" s="78">
        <f t="shared" si="426"/>
        <v>0</v>
      </c>
      <c r="IL74" s="78"/>
      <c r="IM74" s="78"/>
      <c r="IN74" s="78"/>
      <c r="IO74" s="78"/>
      <c r="IP74" s="78"/>
      <c r="IQ74" s="78"/>
      <c r="IR74" s="78"/>
      <c r="IS74" s="78"/>
      <c r="IT74" s="78"/>
      <c r="IU74" s="78"/>
      <c r="IV74" s="78"/>
      <c r="IW74" s="78"/>
      <c r="IX74" s="78"/>
    </row>
    <row r="75" spans="1:258" ht="18" customHeight="1">
      <c r="A75" s="3" t="s">
        <v>73</v>
      </c>
      <c r="B75" s="78">
        <v>1049.83115</v>
      </c>
      <c r="C75" s="78">
        <v>0</v>
      </c>
      <c r="D75" s="78"/>
      <c r="E75" s="78"/>
      <c r="F75" s="78"/>
      <c r="G75" s="78"/>
      <c r="H75" s="78">
        <f t="shared" si="403"/>
        <v>0</v>
      </c>
      <c r="I75" s="78">
        <f t="shared" si="403"/>
        <v>0</v>
      </c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9"/>
      <c r="X75" s="78">
        <f t="shared" si="404"/>
        <v>0</v>
      </c>
      <c r="Y75" s="78">
        <f t="shared" si="404"/>
        <v>0</v>
      </c>
      <c r="Z75" s="78"/>
      <c r="AA75" s="78"/>
      <c r="AB75" s="78"/>
      <c r="AC75" s="78"/>
      <c r="AD75" s="78"/>
      <c r="AE75" s="78"/>
      <c r="AF75" s="78"/>
      <c r="AG75" s="78">
        <f t="shared" si="405"/>
        <v>0</v>
      </c>
      <c r="AH75" s="78">
        <f t="shared" si="405"/>
        <v>0</v>
      </c>
      <c r="AI75" s="78"/>
      <c r="AJ75" s="78"/>
      <c r="AK75" s="78"/>
      <c r="AL75" s="78"/>
      <c r="AM75" s="78"/>
      <c r="AN75" s="78"/>
      <c r="AO75" s="78"/>
      <c r="AP75" s="78">
        <f t="shared" si="406"/>
        <v>0</v>
      </c>
      <c r="AQ75" s="78">
        <f t="shared" si="406"/>
        <v>0</v>
      </c>
      <c r="AR75" s="78"/>
      <c r="AS75" s="78"/>
      <c r="AT75" s="78"/>
      <c r="AU75" s="78"/>
      <c r="AV75" s="78"/>
      <c r="AW75" s="78"/>
      <c r="AX75" s="78"/>
      <c r="AY75" s="78">
        <f t="shared" si="407"/>
        <v>0</v>
      </c>
      <c r="AZ75" s="78">
        <f t="shared" si="407"/>
        <v>0</v>
      </c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>
        <f t="shared" si="408"/>
        <v>887.60900000000004</v>
      </c>
      <c r="BR75" s="78">
        <f t="shared" si="408"/>
        <v>0</v>
      </c>
      <c r="BS75" s="78"/>
      <c r="BT75" s="80">
        <v>887.60900000000004</v>
      </c>
      <c r="BU75" s="78"/>
      <c r="BV75" s="78">
        <f>BU75/BT75*100</f>
        <v>0</v>
      </c>
      <c r="BW75" s="78"/>
      <c r="BX75" s="78"/>
      <c r="BY75" s="78"/>
      <c r="BZ75" s="78">
        <f t="shared" si="409"/>
        <v>0</v>
      </c>
      <c r="CA75" s="78">
        <f t="shared" si="409"/>
        <v>0</v>
      </c>
      <c r="CB75" s="78"/>
      <c r="CC75" s="78"/>
      <c r="CD75" s="78"/>
      <c r="CE75" s="78"/>
      <c r="CF75" s="78"/>
      <c r="CG75" s="78"/>
      <c r="CH75" s="78"/>
      <c r="CI75" s="79"/>
      <c r="CJ75" s="78">
        <f t="shared" si="410"/>
        <v>0</v>
      </c>
      <c r="CK75" s="78">
        <f t="shared" si="410"/>
        <v>0</v>
      </c>
      <c r="CL75" s="78"/>
      <c r="CM75" s="78"/>
      <c r="CN75" s="78"/>
      <c r="CO75" s="78"/>
      <c r="CP75" s="78"/>
      <c r="CQ75" s="78"/>
      <c r="CR75" s="78"/>
      <c r="CS75" s="78">
        <f t="shared" si="411"/>
        <v>0</v>
      </c>
      <c r="CT75" s="78">
        <f t="shared" si="411"/>
        <v>0</v>
      </c>
      <c r="CU75" s="78"/>
      <c r="CV75" s="78"/>
      <c r="CW75" s="78"/>
      <c r="CX75" s="78"/>
      <c r="CY75" s="78"/>
      <c r="CZ75" s="78"/>
      <c r="DA75" s="78"/>
      <c r="DB75" s="78">
        <f t="shared" si="412"/>
        <v>0</v>
      </c>
      <c r="DC75" s="78">
        <f t="shared" si="412"/>
        <v>0</v>
      </c>
      <c r="DD75" s="78"/>
      <c r="DE75" s="78"/>
      <c r="DF75" s="78"/>
      <c r="DG75" s="78"/>
      <c r="DH75" s="78"/>
      <c r="DI75" s="78"/>
      <c r="DJ75" s="78"/>
      <c r="DK75" s="78">
        <f t="shared" si="413"/>
        <v>0</v>
      </c>
      <c r="DL75" s="78">
        <f t="shared" si="413"/>
        <v>0</v>
      </c>
      <c r="DM75" s="78"/>
      <c r="DN75" s="78"/>
      <c r="DO75" s="78"/>
      <c r="DP75" s="78"/>
      <c r="DQ75" s="78"/>
      <c r="DR75" s="78"/>
      <c r="DS75" s="78"/>
      <c r="DT75" s="78">
        <f t="shared" si="414"/>
        <v>0</v>
      </c>
      <c r="DU75" s="78">
        <f t="shared" si="414"/>
        <v>0</v>
      </c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>
        <f t="shared" si="415"/>
        <v>0</v>
      </c>
      <c r="EG75" s="78">
        <f t="shared" si="415"/>
        <v>0</v>
      </c>
      <c r="EH75" s="78"/>
      <c r="EI75" s="80"/>
      <c r="EJ75" s="78"/>
      <c r="EK75" s="78"/>
      <c r="EL75" s="78"/>
      <c r="EM75" s="78"/>
      <c r="EN75" s="78"/>
      <c r="EO75" s="78">
        <f t="shared" si="416"/>
        <v>0</v>
      </c>
      <c r="EP75" s="78">
        <f t="shared" si="416"/>
        <v>0</v>
      </c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>
        <f t="shared" si="417"/>
        <v>0</v>
      </c>
      <c r="FH75" s="78">
        <f t="shared" si="417"/>
        <v>0</v>
      </c>
      <c r="FI75" s="78"/>
      <c r="FJ75" s="78"/>
      <c r="FK75" s="78"/>
      <c r="FL75" s="78"/>
      <c r="FM75" s="78"/>
      <c r="FN75" s="78"/>
      <c r="FO75" s="78"/>
      <c r="FP75" s="78">
        <f t="shared" si="418"/>
        <v>0</v>
      </c>
      <c r="FQ75" s="78">
        <f t="shared" si="418"/>
        <v>0</v>
      </c>
      <c r="FR75" s="78"/>
      <c r="FS75" s="78"/>
      <c r="FT75" s="78"/>
      <c r="FU75" s="78"/>
      <c r="FV75" s="78"/>
      <c r="FW75" s="78"/>
      <c r="FX75" s="78"/>
      <c r="FY75" s="78">
        <f t="shared" si="419"/>
        <v>0</v>
      </c>
      <c r="FZ75" s="78">
        <f t="shared" si="419"/>
        <v>0</v>
      </c>
      <c r="GA75" s="75"/>
      <c r="GB75" s="78"/>
      <c r="GC75" s="78"/>
      <c r="GD75" s="78"/>
      <c r="GE75" s="78"/>
      <c r="GF75" s="78"/>
      <c r="GG75" s="78"/>
      <c r="GH75" s="78">
        <f t="shared" si="420"/>
        <v>0</v>
      </c>
      <c r="GI75" s="78">
        <f t="shared" si="420"/>
        <v>0</v>
      </c>
      <c r="GJ75" s="78"/>
      <c r="GK75" s="78"/>
      <c r="GL75" s="78"/>
      <c r="GM75" s="78"/>
      <c r="GN75" s="78"/>
      <c r="GO75" s="78"/>
      <c r="GP75" s="78"/>
      <c r="GQ75" s="78">
        <f t="shared" si="421"/>
        <v>0</v>
      </c>
      <c r="GR75" s="78">
        <f t="shared" si="421"/>
        <v>0</v>
      </c>
      <c r="GS75" s="78"/>
      <c r="GT75" s="78"/>
      <c r="GU75" s="78"/>
      <c r="GV75" s="78"/>
      <c r="GW75" s="78"/>
      <c r="GX75" s="78"/>
      <c r="GY75" s="78"/>
      <c r="GZ75" s="78">
        <f t="shared" si="422"/>
        <v>0</v>
      </c>
      <c r="HA75" s="78">
        <f t="shared" si="422"/>
        <v>0</v>
      </c>
      <c r="HB75" s="78"/>
      <c r="HC75" s="78"/>
      <c r="HD75" s="78"/>
      <c r="HE75" s="78"/>
      <c r="HF75" s="78"/>
      <c r="HG75" s="78"/>
      <c r="HH75" s="78"/>
      <c r="HI75" s="78">
        <f t="shared" si="423"/>
        <v>0</v>
      </c>
      <c r="HJ75" s="78">
        <f t="shared" si="423"/>
        <v>0</v>
      </c>
      <c r="HK75" s="78"/>
      <c r="HL75" s="78"/>
      <c r="HM75" s="78"/>
      <c r="HN75" s="78"/>
      <c r="HO75" s="78"/>
      <c r="HP75" s="78"/>
      <c r="HQ75" s="78"/>
      <c r="HR75" s="78">
        <f t="shared" si="424"/>
        <v>0</v>
      </c>
      <c r="HS75" s="78">
        <f t="shared" si="424"/>
        <v>0</v>
      </c>
      <c r="HT75" s="78"/>
      <c r="HU75" s="78"/>
      <c r="HV75" s="78"/>
      <c r="HW75" s="78"/>
      <c r="HX75" s="78"/>
      <c r="HY75" s="78"/>
      <c r="HZ75" s="78"/>
      <c r="IA75" s="78">
        <f t="shared" si="425"/>
        <v>0</v>
      </c>
      <c r="IB75" s="78">
        <f t="shared" si="425"/>
        <v>0</v>
      </c>
      <c r="IC75" s="78"/>
      <c r="ID75" s="78"/>
      <c r="IE75" s="78"/>
      <c r="IF75" s="78"/>
      <c r="IG75" s="78"/>
      <c r="IH75" s="78"/>
      <c r="II75" s="78"/>
      <c r="IJ75" s="78">
        <f t="shared" si="426"/>
        <v>0</v>
      </c>
      <c r="IK75" s="78">
        <f t="shared" si="426"/>
        <v>0</v>
      </c>
      <c r="IL75" s="78"/>
      <c r="IM75" s="78"/>
      <c r="IN75" s="78"/>
      <c r="IO75" s="78"/>
      <c r="IP75" s="78"/>
      <c r="IQ75" s="78"/>
      <c r="IR75" s="78"/>
      <c r="IS75" s="78"/>
      <c r="IT75" s="78"/>
      <c r="IU75" s="78"/>
      <c r="IV75" s="78">
        <v>162.22215</v>
      </c>
      <c r="IW75" s="78"/>
      <c r="IX75" s="78"/>
    </row>
    <row r="76" spans="1:258" ht="18" customHeight="1">
      <c r="A76" s="3" t="s">
        <v>107</v>
      </c>
      <c r="B76" s="78">
        <v>0</v>
      </c>
      <c r="C76" s="78">
        <v>0</v>
      </c>
      <c r="D76" s="78"/>
      <c r="E76" s="78"/>
      <c r="F76" s="78"/>
      <c r="G76" s="78"/>
      <c r="H76" s="78">
        <f t="shared" si="403"/>
        <v>0</v>
      </c>
      <c r="I76" s="78">
        <f t="shared" si="403"/>
        <v>0</v>
      </c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9"/>
      <c r="X76" s="78">
        <f t="shared" si="404"/>
        <v>0</v>
      </c>
      <c r="Y76" s="78">
        <f t="shared" si="404"/>
        <v>0</v>
      </c>
      <c r="Z76" s="78"/>
      <c r="AA76" s="78"/>
      <c r="AB76" s="78"/>
      <c r="AC76" s="78"/>
      <c r="AD76" s="78"/>
      <c r="AE76" s="78"/>
      <c r="AF76" s="78"/>
      <c r="AG76" s="78">
        <f t="shared" si="405"/>
        <v>0</v>
      </c>
      <c r="AH76" s="78">
        <f t="shared" si="405"/>
        <v>0</v>
      </c>
      <c r="AI76" s="78"/>
      <c r="AJ76" s="78"/>
      <c r="AK76" s="78"/>
      <c r="AL76" s="78"/>
      <c r="AM76" s="78"/>
      <c r="AN76" s="78"/>
      <c r="AO76" s="78"/>
      <c r="AP76" s="78">
        <f t="shared" si="406"/>
        <v>0</v>
      </c>
      <c r="AQ76" s="78">
        <f t="shared" si="406"/>
        <v>0</v>
      </c>
      <c r="AR76" s="78"/>
      <c r="AS76" s="78"/>
      <c r="AT76" s="78"/>
      <c r="AU76" s="78"/>
      <c r="AV76" s="78"/>
      <c r="AW76" s="78"/>
      <c r="AX76" s="78"/>
      <c r="AY76" s="78">
        <f t="shared" si="407"/>
        <v>0</v>
      </c>
      <c r="AZ76" s="78">
        <f t="shared" si="407"/>
        <v>0</v>
      </c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>
        <f t="shared" si="408"/>
        <v>0</v>
      </c>
      <c r="BR76" s="78">
        <f t="shared" si="408"/>
        <v>0</v>
      </c>
      <c r="BS76" s="78"/>
      <c r="BT76" s="80"/>
      <c r="BU76" s="78"/>
      <c r="BV76" s="78"/>
      <c r="BW76" s="78"/>
      <c r="BX76" s="78"/>
      <c r="BY76" s="78"/>
      <c r="BZ76" s="78">
        <f t="shared" si="409"/>
        <v>0</v>
      </c>
      <c r="CA76" s="78">
        <f t="shared" si="409"/>
        <v>0</v>
      </c>
      <c r="CB76" s="78"/>
      <c r="CC76" s="78"/>
      <c r="CD76" s="78"/>
      <c r="CE76" s="78"/>
      <c r="CF76" s="78"/>
      <c r="CG76" s="78"/>
      <c r="CH76" s="78"/>
      <c r="CI76" s="79"/>
      <c r="CJ76" s="78">
        <f t="shared" si="410"/>
        <v>0</v>
      </c>
      <c r="CK76" s="78">
        <f t="shared" si="410"/>
        <v>0</v>
      </c>
      <c r="CL76" s="78"/>
      <c r="CM76" s="78"/>
      <c r="CN76" s="78"/>
      <c r="CO76" s="78"/>
      <c r="CP76" s="78"/>
      <c r="CQ76" s="78"/>
      <c r="CR76" s="78"/>
      <c r="CS76" s="78">
        <f t="shared" si="411"/>
        <v>0</v>
      </c>
      <c r="CT76" s="78">
        <f t="shared" si="411"/>
        <v>0</v>
      </c>
      <c r="CU76" s="78"/>
      <c r="CV76" s="78"/>
      <c r="CW76" s="78"/>
      <c r="CX76" s="78"/>
      <c r="CY76" s="78"/>
      <c r="CZ76" s="78"/>
      <c r="DA76" s="78"/>
      <c r="DB76" s="78">
        <f t="shared" si="412"/>
        <v>0</v>
      </c>
      <c r="DC76" s="78">
        <f t="shared" si="412"/>
        <v>0</v>
      </c>
      <c r="DD76" s="78"/>
      <c r="DE76" s="78"/>
      <c r="DF76" s="78"/>
      <c r="DG76" s="78"/>
      <c r="DH76" s="78"/>
      <c r="DI76" s="78"/>
      <c r="DJ76" s="78"/>
      <c r="DK76" s="78">
        <f t="shared" si="413"/>
        <v>0</v>
      </c>
      <c r="DL76" s="78">
        <f t="shared" si="413"/>
        <v>0</v>
      </c>
      <c r="DM76" s="78"/>
      <c r="DN76" s="78"/>
      <c r="DO76" s="78"/>
      <c r="DP76" s="78"/>
      <c r="DQ76" s="78"/>
      <c r="DR76" s="78"/>
      <c r="DS76" s="78"/>
      <c r="DT76" s="78">
        <f t="shared" si="414"/>
        <v>0</v>
      </c>
      <c r="DU76" s="78">
        <f t="shared" si="414"/>
        <v>0</v>
      </c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>
        <f t="shared" si="415"/>
        <v>0</v>
      </c>
      <c r="EG76" s="78">
        <f t="shared" si="415"/>
        <v>0</v>
      </c>
      <c r="EH76" s="78"/>
      <c r="EI76" s="80"/>
      <c r="EJ76" s="78"/>
      <c r="EK76" s="78"/>
      <c r="EL76" s="78"/>
      <c r="EM76" s="78"/>
      <c r="EN76" s="78"/>
      <c r="EO76" s="78">
        <f t="shared" si="416"/>
        <v>0</v>
      </c>
      <c r="EP76" s="78">
        <f t="shared" si="416"/>
        <v>0</v>
      </c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>
        <f t="shared" si="417"/>
        <v>0</v>
      </c>
      <c r="FH76" s="78">
        <f t="shared" si="417"/>
        <v>0</v>
      </c>
      <c r="FI76" s="78"/>
      <c r="FJ76" s="78"/>
      <c r="FK76" s="78"/>
      <c r="FL76" s="78"/>
      <c r="FM76" s="78"/>
      <c r="FN76" s="78"/>
      <c r="FO76" s="78"/>
      <c r="FP76" s="78">
        <f t="shared" si="418"/>
        <v>0</v>
      </c>
      <c r="FQ76" s="78">
        <f t="shared" si="418"/>
        <v>0</v>
      </c>
      <c r="FR76" s="78"/>
      <c r="FS76" s="78"/>
      <c r="FT76" s="78"/>
      <c r="FU76" s="78"/>
      <c r="FV76" s="78"/>
      <c r="FW76" s="78"/>
      <c r="FX76" s="78"/>
      <c r="FY76" s="78">
        <f t="shared" si="419"/>
        <v>0</v>
      </c>
      <c r="FZ76" s="78">
        <f t="shared" si="419"/>
        <v>0</v>
      </c>
      <c r="GA76" s="75"/>
      <c r="GB76" s="78"/>
      <c r="GC76" s="78"/>
      <c r="GD76" s="78"/>
      <c r="GE76" s="78"/>
      <c r="GF76" s="78"/>
      <c r="GG76" s="78"/>
      <c r="GH76" s="78">
        <f t="shared" si="420"/>
        <v>0</v>
      </c>
      <c r="GI76" s="78">
        <f t="shared" si="420"/>
        <v>0</v>
      </c>
      <c r="GJ76" s="78"/>
      <c r="GK76" s="78"/>
      <c r="GL76" s="78"/>
      <c r="GM76" s="78"/>
      <c r="GN76" s="78"/>
      <c r="GO76" s="78"/>
      <c r="GP76" s="78"/>
      <c r="GQ76" s="78">
        <f t="shared" si="421"/>
        <v>0</v>
      </c>
      <c r="GR76" s="78">
        <f t="shared" si="421"/>
        <v>0</v>
      </c>
      <c r="GS76" s="78"/>
      <c r="GT76" s="78"/>
      <c r="GU76" s="78"/>
      <c r="GV76" s="78"/>
      <c r="GW76" s="78"/>
      <c r="GX76" s="78"/>
      <c r="GY76" s="78"/>
      <c r="GZ76" s="78">
        <f t="shared" si="422"/>
        <v>0</v>
      </c>
      <c r="HA76" s="78">
        <f t="shared" si="422"/>
        <v>0</v>
      </c>
      <c r="HB76" s="78"/>
      <c r="HC76" s="78"/>
      <c r="HD76" s="78"/>
      <c r="HE76" s="78"/>
      <c r="HF76" s="78"/>
      <c r="HG76" s="78"/>
      <c r="HH76" s="78"/>
      <c r="HI76" s="78">
        <f t="shared" si="423"/>
        <v>0</v>
      </c>
      <c r="HJ76" s="78">
        <f t="shared" si="423"/>
        <v>0</v>
      </c>
      <c r="HK76" s="78"/>
      <c r="HL76" s="78"/>
      <c r="HM76" s="78"/>
      <c r="HN76" s="78"/>
      <c r="HO76" s="78"/>
      <c r="HP76" s="78"/>
      <c r="HQ76" s="78"/>
      <c r="HR76" s="78">
        <f t="shared" si="424"/>
        <v>0</v>
      </c>
      <c r="HS76" s="78">
        <f t="shared" si="424"/>
        <v>0</v>
      </c>
      <c r="HT76" s="78"/>
      <c r="HU76" s="78"/>
      <c r="HV76" s="78"/>
      <c r="HW76" s="78"/>
      <c r="HX76" s="78"/>
      <c r="HY76" s="78"/>
      <c r="HZ76" s="78"/>
      <c r="IA76" s="78">
        <f t="shared" si="425"/>
        <v>0</v>
      </c>
      <c r="IB76" s="78">
        <f t="shared" si="425"/>
        <v>0</v>
      </c>
      <c r="IC76" s="78"/>
      <c r="ID76" s="78"/>
      <c r="IE76" s="78"/>
      <c r="IF76" s="78"/>
      <c r="IG76" s="78"/>
      <c r="IH76" s="78"/>
      <c r="II76" s="78"/>
      <c r="IJ76" s="78">
        <f t="shared" si="426"/>
        <v>0</v>
      </c>
      <c r="IK76" s="78">
        <f t="shared" si="426"/>
        <v>0</v>
      </c>
      <c r="IL76" s="78"/>
      <c r="IM76" s="78"/>
      <c r="IN76" s="78"/>
      <c r="IO76" s="78"/>
      <c r="IP76" s="78"/>
      <c r="IQ76" s="78"/>
      <c r="IR76" s="78"/>
      <c r="IS76" s="78"/>
      <c r="IT76" s="78"/>
      <c r="IU76" s="78"/>
      <c r="IV76" s="78"/>
      <c r="IW76" s="78"/>
      <c r="IX76" s="78"/>
    </row>
    <row r="77" spans="1:258" ht="18" customHeight="1">
      <c r="A77" s="3" t="s">
        <v>74</v>
      </c>
      <c r="B77" s="78">
        <v>2187.75594</v>
      </c>
      <c r="C77" s="78">
        <v>0</v>
      </c>
      <c r="D77" s="78">
        <v>0</v>
      </c>
      <c r="E77" s="78"/>
      <c r="F77" s="78"/>
      <c r="G77" s="78"/>
      <c r="H77" s="78">
        <f t="shared" si="403"/>
        <v>0</v>
      </c>
      <c r="I77" s="78">
        <f t="shared" si="403"/>
        <v>0</v>
      </c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9"/>
      <c r="X77" s="78">
        <f t="shared" si="404"/>
        <v>0</v>
      </c>
      <c r="Y77" s="78">
        <f t="shared" si="404"/>
        <v>0</v>
      </c>
      <c r="Z77" s="78"/>
      <c r="AA77" s="78"/>
      <c r="AB77" s="78"/>
      <c r="AC77" s="78"/>
      <c r="AD77" s="78"/>
      <c r="AE77" s="78"/>
      <c r="AF77" s="78"/>
      <c r="AG77" s="78">
        <f t="shared" si="405"/>
        <v>0</v>
      </c>
      <c r="AH77" s="78">
        <f t="shared" si="405"/>
        <v>0</v>
      </c>
      <c r="AI77" s="78"/>
      <c r="AJ77" s="78"/>
      <c r="AK77" s="78"/>
      <c r="AL77" s="78"/>
      <c r="AM77" s="78"/>
      <c r="AN77" s="78"/>
      <c r="AO77" s="78"/>
      <c r="AP77" s="78">
        <f t="shared" si="406"/>
        <v>0</v>
      </c>
      <c r="AQ77" s="78">
        <f t="shared" si="406"/>
        <v>0</v>
      </c>
      <c r="AR77" s="78"/>
      <c r="AS77" s="78"/>
      <c r="AT77" s="78"/>
      <c r="AU77" s="78"/>
      <c r="AV77" s="78"/>
      <c r="AW77" s="78"/>
      <c r="AX77" s="78"/>
      <c r="AY77" s="78">
        <f t="shared" si="407"/>
        <v>0</v>
      </c>
      <c r="AZ77" s="78">
        <f t="shared" si="407"/>
        <v>0</v>
      </c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>
        <f t="shared" si="408"/>
        <v>1993.0893599999999</v>
      </c>
      <c r="BR77" s="78">
        <f t="shared" si="408"/>
        <v>0</v>
      </c>
      <c r="BS77" s="78">
        <f>BR77/BQ77*100</f>
        <v>0</v>
      </c>
      <c r="BT77" s="80">
        <v>1993.0893599999999</v>
      </c>
      <c r="BU77" s="78"/>
      <c r="BV77" s="78">
        <f>BU77/BT77*100</f>
        <v>0</v>
      </c>
      <c r="BW77" s="78"/>
      <c r="BX77" s="78"/>
      <c r="BY77" s="78"/>
      <c r="BZ77" s="78">
        <f t="shared" si="409"/>
        <v>0</v>
      </c>
      <c r="CA77" s="78">
        <f t="shared" si="409"/>
        <v>0</v>
      </c>
      <c r="CB77" s="78"/>
      <c r="CC77" s="78"/>
      <c r="CD77" s="78"/>
      <c r="CE77" s="78"/>
      <c r="CF77" s="78"/>
      <c r="CG77" s="78"/>
      <c r="CH77" s="78"/>
      <c r="CI77" s="79"/>
      <c r="CJ77" s="78">
        <f t="shared" si="410"/>
        <v>0</v>
      </c>
      <c r="CK77" s="78">
        <f t="shared" si="410"/>
        <v>0</v>
      </c>
      <c r="CL77" s="78"/>
      <c r="CM77" s="78"/>
      <c r="CN77" s="78"/>
      <c r="CO77" s="78"/>
      <c r="CP77" s="78"/>
      <c r="CQ77" s="78"/>
      <c r="CR77" s="78"/>
      <c r="CS77" s="78">
        <f t="shared" si="411"/>
        <v>0</v>
      </c>
      <c r="CT77" s="78">
        <f t="shared" si="411"/>
        <v>0</v>
      </c>
      <c r="CU77" s="78"/>
      <c r="CV77" s="78"/>
      <c r="CW77" s="78"/>
      <c r="CX77" s="78"/>
      <c r="CY77" s="78"/>
      <c r="CZ77" s="78"/>
      <c r="DA77" s="78"/>
      <c r="DB77" s="78">
        <f t="shared" si="412"/>
        <v>0</v>
      </c>
      <c r="DC77" s="78">
        <f t="shared" si="412"/>
        <v>0</v>
      </c>
      <c r="DD77" s="78"/>
      <c r="DE77" s="78"/>
      <c r="DF77" s="78"/>
      <c r="DG77" s="78"/>
      <c r="DH77" s="78"/>
      <c r="DI77" s="78"/>
      <c r="DJ77" s="78"/>
      <c r="DK77" s="78">
        <f t="shared" si="413"/>
        <v>0</v>
      </c>
      <c r="DL77" s="78">
        <f t="shared" si="413"/>
        <v>0</v>
      </c>
      <c r="DM77" s="78"/>
      <c r="DN77" s="78"/>
      <c r="DO77" s="78"/>
      <c r="DP77" s="78"/>
      <c r="DQ77" s="78"/>
      <c r="DR77" s="78"/>
      <c r="DS77" s="78"/>
      <c r="DT77" s="78">
        <f t="shared" si="414"/>
        <v>0</v>
      </c>
      <c r="DU77" s="78">
        <f t="shared" si="414"/>
        <v>0</v>
      </c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>
        <f t="shared" si="415"/>
        <v>0</v>
      </c>
      <c r="EG77" s="78">
        <f t="shared" si="415"/>
        <v>0</v>
      </c>
      <c r="EH77" s="78"/>
      <c r="EI77" s="80"/>
      <c r="EJ77" s="78"/>
      <c r="EK77" s="78"/>
      <c r="EL77" s="78"/>
      <c r="EM77" s="78"/>
      <c r="EN77" s="78"/>
      <c r="EO77" s="78">
        <f t="shared" si="416"/>
        <v>0</v>
      </c>
      <c r="EP77" s="78">
        <f t="shared" si="416"/>
        <v>0</v>
      </c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>
        <f t="shared" si="417"/>
        <v>0</v>
      </c>
      <c r="FH77" s="78">
        <f t="shared" si="417"/>
        <v>0</v>
      </c>
      <c r="FI77" s="78"/>
      <c r="FJ77" s="78"/>
      <c r="FK77" s="78"/>
      <c r="FL77" s="78"/>
      <c r="FM77" s="78"/>
      <c r="FN77" s="78"/>
      <c r="FO77" s="78"/>
      <c r="FP77" s="78">
        <f t="shared" si="418"/>
        <v>0</v>
      </c>
      <c r="FQ77" s="78">
        <f t="shared" si="418"/>
        <v>0</v>
      </c>
      <c r="FR77" s="78"/>
      <c r="FS77" s="78"/>
      <c r="FT77" s="78"/>
      <c r="FU77" s="78"/>
      <c r="FV77" s="78"/>
      <c r="FW77" s="78"/>
      <c r="FX77" s="78"/>
      <c r="FY77" s="78">
        <f t="shared" si="419"/>
        <v>0</v>
      </c>
      <c r="FZ77" s="78">
        <f t="shared" si="419"/>
        <v>0</v>
      </c>
      <c r="GA77" s="75"/>
      <c r="GB77" s="78"/>
      <c r="GC77" s="78"/>
      <c r="GD77" s="78"/>
      <c r="GE77" s="78"/>
      <c r="GF77" s="78"/>
      <c r="GG77" s="78"/>
      <c r="GH77" s="78">
        <f t="shared" si="420"/>
        <v>0</v>
      </c>
      <c r="GI77" s="78">
        <f t="shared" si="420"/>
        <v>0</v>
      </c>
      <c r="GJ77" s="78"/>
      <c r="GK77" s="78"/>
      <c r="GL77" s="78"/>
      <c r="GM77" s="78"/>
      <c r="GN77" s="78"/>
      <c r="GO77" s="78"/>
      <c r="GP77" s="78"/>
      <c r="GQ77" s="78">
        <f t="shared" si="421"/>
        <v>0</v>
      </c>
      <c r="GR77" s="78">
        <f t="shared" si="421"/>
        <v>0</v>
      </c>
      <c r="GS77" s="78"/>
      <c r="GT77" s="78"/>
      <c r="GU77" s="78"/>
      <c r="GV77" s="78"/>
      <c r="GW77" s="78"/>
      <c r="GX77" s="78"/>
      <c r="GY77" s="78"/>
      <c r="GZ77" s="78">
        <f t="shared" si="422"/>
        <v>0</v>
      </c>
      <c r="HA77" s="78">
        <f t="shared" si="422"/>
        <v>0</v>
      </c>
      <c r="HB77" s="78"/>
      <c r="HC77" s="78"/>
      <c r="HD77" s="78"/>
      <c r="HE77" s="78"/>
      <c r="HF77" s="78"/>
      <c r="HG77" s="78"/>
      <c r="HH77" s="78"/>
      <c r="HI77" s="78">
        <f t="shared" si="423"/>
        <v>0</v>
      </c>
      <c r="HJ77" s="78">
        <f t="shared" si="423"/>
        <v>0</v>
      </c>
      <c r="HK77" s="78"/>
      <c r="HL77" s="78"/>
      <c r="HM77" s="78"/>
      <c r="HN77" s="78"/>
      <c r="HO77" s="78"/>
      <c r="HP77" s="78"/>
      <c r="HQ77" s="78"/>
      <c r="HR77" s="78">
        <f t="shared" si="424"/>
        <v>0</v>
      </c>
      <c r="HS77" s="78">
        <f t="shared" si="424"/>
        <v>0</v>
      </c>
      <c r="HT77" s="78"/>
      <c r="HU77" s="78"/>
      <c r="HV77" s="78"/>
      <c r="HW77" s="78"/>
      <c r="HX77" s="78"/>
      <c r="HY77" s="78"/>
      <c r="HZ77" s="78"/>
      <c r="IA77" s="78">
        <f t="shared" si="425"/>
        <v>0</v>
      </c>
      <c r="IB77" s="78">
        <f t="shared" si="425"/>
        <v>0</v>
      </c>
      <c r="IC77" s="78"/>
      <c r="ID77" s="78"/>
      <c r="IE77" s="78"/>
      <c r="IF77" s="78"/>
      <c r="IG77" s="78"/>
      <c r="IH77" s="78"/>
      <c r="II77" s="78"/>
      <c r="IJ77" s="78">
        <f t="shared" si="426"/>
        <v>0</v>
      </c>
      <c r="IK77" s="78">
        <f t="shared" si="426"/>
        <v>0</v>
      </c>
      <c r="IL77" s="78"/>
      <c r="IM77" s="78"/>
      <c r="IN77" s="78"/>
      <c r="IO77" s="78"/>
      <c r="IP77" s="78"/>
      <c r="IQ77" s="78"/>
      <c r="IR77" s="78"/>
      <c r="IS77" s="78"/>
      <c r="IT77" s="78"/>
      <c r="IU77" s="78"/>
      <c r="IV77" s="78">
        <v>194.66658000000001</v>
      </c>
      <c r="IW77" s="78"/>
      <c r="IX77" s="78"/>
    </row>
    <row r="78" spans="1:258" s="8" customFormat="1" ht="18" customHeight="1">
      <c r="A78" s="7" t="s">
        <v>149</v>
      </c>
      <c r="B78" s="75">
        <v>529816.61378999997</v>
      </c>
      <c r="C78" s="75">
        <v>95910.498730000007</v>
      </c>
      <c r="D78" s="75">
        <v>18.102584221342564</v>
      </c>
      <c r="E78" s="75">
        <f>E79+E80</f>
        <v>23125.7</v>
      </c>
      <c r="F78" s="75">
        <f>F79+F80</f>
        <v>7580.3</v>
      </c>
      <c r="G78" s="75">
        <f>F78/E78*100</f>
        <v>32.778683456068357</v>
      </c>
      <c r="H78" s="75">
        <f>H79+H80</f>
        <v>1131.2667100000001</v>
      </c>
      <c r="I78" s="75">
        <f>I79+I80</f>
        <v>1131.2667100000001</v>
      </c>
      <c r="J78" s="75">
        <f>I78/H78*100</f>
        <v>100</v>
      </c>
      <c r="K78" s="75">
        <f>K79+K80</f>
        <v>1119.9540400000001</v>
      </c>
      <c r="L78" s="75">
        <f>L79+L80</f>
        <v>1119.9540400000001</v>
      </c>
      <c r="M78" s="75">
        <f>L78/K78*100</f>
        <v>100</v>
      </c>
      <c r="N78" s="75">
        <f>N79+N80</f>
        <v>11.312670000000001</v>
      </c>
      <c r="O78" s="75">
        <f>O79+O80</f>
        <v>11.312670000000001</v>
      </c>
      <c r="P78" s="75">
        <f>O78/N78*100</f>
        <v>100</v>
      </c>
      <c r="Q78" s="75">
        <f>Q79+Q80</f>
        <v>1662.4</v>
      </c>
      <c r="R78" s="75">
        <f>R79+R80</f>
        <v>0</v>
      </c>
      <c r="S78" s="75">
        <f>R78/Q78*100</f>
        <v>0</v>
      </c>
      <c r="T78" s="75">
        <f>T79+T80</f>
        <v>0</v>
      </c>
      <c r="U78" s="75">
        <f>U79+U80</f>
        <v>0</v>
      </c>
      <c r="V78" s="75"/>
      <c r="W78" s="76">
        <f>W79+W80</f>
        <v>3566.1149999999998</v>
      </c>
      <c r="X78" s="75">
        <f>X79+X80</f>
        <v>3566.1149999999998</v>
      </c>
      <c r="Y78" s="75">
        <f>Y79+Y80</f>
        <v>0</v>
      </c>
      <c r="Z78" s="75">
        <f>Y78/X78*100</f>
        <v>0</v>
      </c>
      <c r="AA78" s="75">
        <f>AA79+AA80</f>
        <v>2249.33194</v>
      </c>
      <c r="AB78" s="75">
        <f>AB79+AB80</f>
        <v>0</v>
      </c>
      <c r="AC78" s="75">
        <f>AB78/AA78*100</f>
        <v>0</v>
      </c>
      <c r="AD78" s="75">
        <f>AD79+AD80</f>
        <v>1316.78306</v>
      </c>
      <c r="AE78" s="75">
        <f>AE79+AE80</f>
        <v>0</v>
      </c>
      <c r="AF78" s="75">
        <f>AE78/AD78*100</f>
        <v>0</v>
      </c>
      <c r="AG78" s="75">
        <f>AG79+AG80</f>
        <v>0</v>
      </c>
      <c r="AH78" s="75">
        <f>AH79+AH80</f>
        <v>0</v>
      </c>
      <c r="AI78" s="75"/>
      <c r="AJ78" s="75">
        <f>AJ79+AJ80</f>
        <v>0</v>
      </c>
      <c r="AK78" s="75">
        <f>AK79+AK80</f>
        <v>0</v>
      </c>
      <c r="AL78" s="75"/>
      <c r="AM78" s="75">
        <f>AM79+AM80</f>
        <v>0</v>
      </c>
      <c r="AN78" s="75">
        <f>AN79+AN80</f>
        <v>0</v>
      </c>
      <c r="AO78" s="75"/>
      <c r="AP78" s="75">
        <f>AP79+AP80</f>
        <v>4390.2526699999999</v>
      </c>
      <c r="AQ78" s="75">
        <f>AQ79+AQ80</f>
        <v>0</v>
      </c>
      <c r="AR78" s="75"/>
      <c r="AS78" s="75">
        <f>AS79+AS80</f>
        <v>4302.4476199999999</v>
      </c>
      <c r="AT78" s="75">
        <f>AT79+AT80</f>
        <v>0</v>
      </c>
      <c r="AU78" s="75">
        <f>AT78/AS78*100</f>
        <v>0</v>
      </c>
      <c r="AV78" s="75">
        <f>AV79+AV80</f>
        <v>87.805049999999994</v>
      </c>
      <c r="AW78" s="75">
        <f>AW79+AW80</f>
        <v>0</v>
      </c>
      <c r="AX78" s="75">
        <f>AW78/AV78*100</f>
        <v>0</v>
      </c>
      <c r="AY78" s="75">
        <f>AY79+AY80</f>
        <v>4273.1454000000003</v>
      </c>
      <c r="AZ78" s="75">
        <f>AZ79+AZ80</f>
        <v>1796.6952000000001</v>
      </c>
      <c r="BA78" s="75"/>
      <c r="BB78" s="75">
        <f>BB79+BB80</f>
        <v>4187.6824799999995</v>
      </c>
      <c r="BC78" s="75">
        <f>BC79+BC80</f>
        <v>1760.7612899999999</v>
      </c>
      <c r="BD78" s="75">
        <f>BC78/BB78*100</f>
        <v>42.046198545597477</v>
      </c>
      <c r="BE78" s="75">
        <f>BE79+BE80</f>
        <v>85.462919999999997</v>
      </c>
      <c r="BF78" s="75">
        <f>BF79+BF80</f>
        <v>35.933909999999997</v>
      </c>
      <c r="BG78" s="75">
        <f>BF78/BE78*100</f>
        <v>42.046199685196804</v>
      </c>
      <c r="BH78" s="75">
        <f>BH79+BH80</f>
        <v>20728.463839999997</v>
      </c>
      <c r="BI78" s="75">
        <f>BI79+BI80</f>
        <v>776.91166999999996</v>
      </c>
      <c r="BJ78" s="75">
        <f>BI78/BH78*100</f>
        <v>3.7480426721288582</v>
      </c>
      <c r="BK78" s="75">
        <f>BK79+BK80</f>
        <v>20313.894550000005</v>
      </c>
      <c r="BL78" s="75">
        <f>BL79+BL80</f>
        <v>761.37344000000007</v>
      </c>
      <c r="BM78" s="75">
        <f>BL78/BK78*100</f>
        <v>3.7480426913016536</v>
      </c>
      <c r="BN78" s="75">
        <f>BN79+BN80</f>
        <v>414.56929000000008</v>
      </c>
      <c r="BO78" s="75">
        <f>BO79+BO80</f>
        <v>15.538229999999999</v>
      </c>
      <c r="BP78" s="75">
        <f>BO78/BN78*100</f>
        <v>3.7480417326618656</v>
      </c>
      <c r="BQ78" s="75">
        <f>BQ79+BQ80</f>
        <v>10021.27295</v>
      </c>
      <c r="BR78" s="75">
        <f>BR79+BR80</f>
        <v>0</v>
      </c>
      <c r="BS78" s="75">
        <f>BR78/BQ78*100</f>
        <v>0</v>
      </c>
      <c r="BT78" s="77">
        <f>BT79+BT80</f>
        <v>10021.27295</v>
      </c>
      <c r="BU78" s="75">
        <f>BU79+BU80</f>
        <v>0</v>
      </c>
      <c r="BV78" s="75">
        <f>BU78/BT78*100</f>
        <v>0</v>
      </c>
      <c r="BW78" s="75">
        <f>BW79+BW80</f>
        <v>0</v>
      </c>
      <c r="BX78" s="75">
        <f>BX79+BX80</f>
        <v>0</v>
      </c>
      <c r="BY78" s="75"/>
      <c r="BZ78" s="75">
        <f>BZ79+BZ80</f>
        <v>2259.3205800000001</v>
      </c>
      <c r="CA78" s="75">
        <f>CA79+CA80</f>
        <v>0</v>
      </c>
      <c r="CB78" s="75"/>
      <c r="CC78" s="75">
        <f>CC79+CC80</f>
        <v>2073.1644200000001</v>
      </c>
      <c r="CD78" s="75">
        <f>CD79+CD80</f>
        <v>0</v>
      </c>
      <c r="CE78" s="75"/>
      <c r="CF78" s="75">
        <f>CF79+CF80</f>
        <v>186.15616</v>
      </c>
      <c r="CG78" s="75">
        <f>CG79+CG80</f>
        <v>0</v>
      </c>
      <c r="CH78" s="75"/>
      <c r="CI78" s="76">
        <f>CI79+CI80</f>
        <v>0</v>
      </c>
      <c r="CJ78" s="75">
        <f>CJ79+CJ80</f>
        <v>0</v>
      </c>
      <c r="CK78" s="75">
        <f>CK79+CK80</f>
        <v>0</v>
      </c>
      <c r="CL78" s="75"/>
      <c r="CM78" s="75">
        <f>CM79+CM80</f>
        <v>0</v>
      </c>
      <c r="CN78" s="75">
        <f>CN79+CN80</f>
        <v>0</v>
      </c>
      <c r="CO78" s="75"/>
      <c r="CP78" s="75">
        <f>CP79+CP80</f>
        <v>0</v>
      </c>
      <c r="CQ78" s="75">
        <f>CQ79+CQ80</f>
        <v>0</v>
      </c>
      <c r="CR78" s="75"/>
      <c r="CS78" s="75">
        <f>CS79+CS80</f>
        <v>24070.02522</v>
      </c>
      <c r="CT78" s="75">
        <f>CT79+CT80</f>
        <v>44.887459999999997</v>
      </c>
      <c r="CU78" s="75"/>
      <c r="CV78" s="75">
        <f>SUM(CV79:CV87)</f>
        <v>23588.6</v>
      </c>
      <c r="CW78" s="75">
        <f>SUM(CW79:CW87)</f>
        <v>43.989660000000001</v>
      </c>
      <c r="CX78" s="75">
        <f>CW78/CV78*100</f>
        <v>0.1864869470846087</v>
      </c>
      <c r="CY78" s="75">
        <f>SUM(CY79:CY87)</f>
        <v>481.42522000000002</v>
      </c>
      <c r="CZ78" s="75">
        <f>SUM(CZ79:CZ87)</f>
        <v>0.89780000000000004</v>
      </c>
      <c r="DA78" s="75">
        <f>CZ78/CY78*100</f>
        <v>0.18648794510599176</v>
      </c>
      <c r="DB78" s="75">
        <f>DB79+DB80</f>
        <v>0</v>
      </c>
      <c r="DC78" s="75">
        <f>DC79+DC80</f>
        <v>0</v>
      </c>
      <c r="DD78" s="75"/>
      <c r="DE78" s="75">
        <f>DE79+DE80</f>
        <v>0</v>
      </c>
      <c r="DF78" s="75">
        <f>DF79+DF80</f>
        <v>0</v>
      </c>
      <c r="DG78" s="75"/>
      <c r="DH78" s="75">
        <f>DH79+DH80</f>
        <v>0</v>
      </c>
      <c r="DI78" s="75">
        <f>DI79+DI80</f>
        <v>0</v>
      </c>
      <c r="DJ78" s="75"/>
      <c r="DK78" s="75">
        <v>0</v>
      </c>
      <c r="DL78" s="75">
        <v>0</v>
      </c>
      <c r="DM78" s="75"/>
      <c r="DN78" s="75">
        <v>0</v>
      </c>
      <c r="DO78" s="75">
        <v>0</v>
      </c>
      <c r="DP78" s="75"/>
      <c r="DQ78" s="75">
        <v>0</v>
      </c>
      <c r="DR78" s="75">
        <v>0</v>
      </c>
      <c r="DS78" s="75"/>
      <c r="DT78" s="75">
        <f>DT79+DT80</f>
        <v>56718.36735</v>
      </c>
      <c r="DU78" s="75">
        <f>DU79+DU80</f>
        <v>56718.36735</v>
      </c>
      <c r="DV78" s="75">
        <f>DU78/DT78*100</f>
        <v>100</v>
      </c>
      <c r="DW78" s="75">
        <f>DW79+DW80</f>
        <v>55584</v>
      </c>
      <c r="DX78" s="75">
        <f>DX79+DX80</f>
        <v>55584</v>
      </c>
      <c r="DY78" s="75">
        <f>DX78/DW78*100</f>
        <v>100</v>
      </c>
      <c r="DZ78" s="75">
        <f>DZ79+DZ80</f>
        <v>1134.36735</v>
      </c>
      <c r="EA78" s="75">
        <f>EA79+EA80</f>
        <v>1134.36735</v>
      </c>
      <c r="EB78" s="75">
        <f>EA78/DZ78*100</f>
        <v>100</v>
      </c>
      <c r="EC78" s="75">
        <f>EC79+EC80</f>
        <v>191947.31734000001</v>
      </c>
      <c r="ED78" s="75">
        <f>ED79+ED80</f>
        <v>688.75908000000004</v>
      </c>
      <c r="EE78" s="75">
        <f>ED78/EC78*100</f>
        <v>0.35882714566934409</v>
      </c>
      <c r="EF78" s="75">
        <f>EF79+EF80</f>
        <v>22007.182000000001</v>
      </c>
      <c r="EG78" s="75">
        <f>EG79+EG80</f>
        <v>0</v>
      </c>
      <c r="EH78" s="75">
        <f>EG78/EF78*100</f>
        <v>0</v>
      </c>
      <c r="EI78" s="77">
        <f>EI79+EI80</f>
        <v>22007.182000000001</v>
      </c>
      <c r="EJ78" s="75">
        <f>EJ79+EJ80</f>
        <v>0</v>
      </c>
      <c r="EK78" s="75">
        <f>EJ78/EI78*100</f>
        <v>0</v>
      </c>
      <c r="EL78" s="75">
        <f>EL79+EL80</f>
        <v>0</v>
      </c>
      <c r="EM78" s="75">
        <f>EM79+EM80</f>
        <v>0</v>
      </c>
      <c r="EN78" s="75"/>
      <c r="EO78" s="75">
        <f>EO79+EO80</f>
        <v>2971.8367400000002</v>
      </c>
      <c r="EP78" s="75">
        <f>EP79+EP80</f>
        <v>0</v>
      </c>
      <c r="EQ78" s="75"/>
      <c r="ER78" s="75">
        <f>ER79+ER80</f>
        <v>2912.4</v>
      </c>
      <c r="ES78" s="75">
        <f>ES79+ES80</f>
        <v>0</v>
      </c>
      <c r="ET78" s="75">
        <f>ES78/ER78*100</f>
        <v>0</v>
      </c>
      <c r="EU78" s="75">
        <f>EU79+EU80</f>
        <v>59.43674</v>
      </c>
      <c r="EV78" s="75">
        <f>EV79+EV80</f>
        <v>0</v>
      </c>
      <c r="EW78" s="75"/>
      <c r="EX78" s="75">
        <f>EX79+EX80</f>
        <v>51345.12111</v>
      </c>
      <c r="EY78" s="75">
        <f>EY79+EY80</f>
        <v>12112.82316</v>
      </c>
      <c r="EZ78" s="75">
        <f>EY78/EX78*100</f>
        <v>23.590991506378785</v>
      </c>
      <c r="FA78" s="75">
        <f>FA79+FA80</f>
        <v>50321.487240000002</v>
      </c>
      <c r="FB78" s="75">
        <f>FB79+FB80</f>
        <v>11871.337780671884</v>
      </c>
      <c r="FC78" s="75">
        <f>FB78/FA78*100</f>
        <v>23.590991506378785</v>
      </c>
      <c r="FD78" s="75">
        <f>FD79+FD80</f>
        <v>1023.63387</v>
      </c>
      <c r="FE78" s="75">
        <f>FE79+FE80</f>
        <v>241.48537932811632</v>
      </c>
      <c r="FF78" s="75">
        <f>FE78/FD78*100</f>
        <v>23.590991506378771</v>
      </c>
      <c r="FG78" s="75">
        <v>0</v>
      </c>
      <c r="FH78" s="75">
        <v>0</v>
      </c>
      <c r="FI78" s="75"/>
      <c r="FJ78" s="75">
        <f>FJ79+FJ80</f>
        <v>0</v>
      </c>
      <c r="FK78" s="75">
        <f>FK79+FK80</f>
        <v>0</v>
      </c>
      <c r="FL78" s="75"/>
      <c r="FM78" s="75">
        <f>FM79+FM80</f>
        <v>0</v>
      </c>
      <c r="FN78" s="75">
        <f>FN79+FN80</f>
        <v>0</v>
      </c>
      <c r="FO78" s="75"/>
      <c r="FP78" s="75">
        <f>FP79+FP80</f>
        <v>0</v>
      </c>
      <c r="FQ78" s="75">
        <f>FQ79+FQ80</f>
        <v>0</v>
      </c>
      <c r="FR78" s="75"/>
      <c r="FS78" s="75">
        <f>FS79+FS80</f>
        <v>0</v>
      </c>
      <c r="FT78" s="75">
        <f>FT79+FT80</f>
        <v>0</v>
      </c>
      <c r="FU78" s="75"/>
      <c r="FV78" s="75">
        <f>FV79+FV80</f>
        <v>0</v>
      </c>
      <c r="FW78" s="75">
        <f>FW79+FW80</f>
        <v>0</v>
      </c>
      <c r="FX78" s="75"/>
      <c r="FY78" s="75">
        <f>FY79+FY80</f>
        <v>52208.368949999996</v>
      </c>
      <c r="FZ78" s="75">
        <f>FZ79+FZ80</f>
        <v>14775.69218</v>
      </c>
      <c r="GA78" s="75">
        <f t="shared" ref="GA73:GA136" si="427">FZ78/FY78*100</f>
        <v>28.301386304848354</v>
      </c>
      <c r="GB78" s="75">
        <f>GB79+GB80</f>
        <v>51686.285259999997</v>
      </c>
      <c r="GC78" s="75">
        <f>GC79+GC80</f>
        <v>14627.935258058493</v>
      </c>
      <c r="GD78" s="75">
        <f>GC78/GB78*100</f>
        <v>28.301386304848354</v>
      </c>
      <c r="GE78" s="75">
        <f>GE79+GE80</f>
        <v>522.08369000000005</v>
      </c>
      <c r="GF78" s="75">
        <f>GF79+GF80</f>
        <v>147.75692194150724</v>
      </c>
      <c r="GG78" s="75">
        <f>GF78/GE78*100</f>
        <v>28.301386304848407</v>
      </c>
      <c r="GH78" s="75">
        <f>GH79+GH80</f>
        <v>0</v>
      </c>
      <c r="GI78" s="75">
        <f>GI79+GI80</f>
        <v>0</v>
      </c>
      <c r="GJ78" s="75"/>
      <c r="GK78" s="75">
        <f>GK79+GK80</f>
        <v>0</v>
      </c>
      <c r="GL78" s="75">
        <f>GL79+GL80</f>
        <v>0</v>
      </c>
      <c r="GM78" s="75"/>
      <c r="GN78" s="75">
        <f>GN79+GN80</f>
        <v>0</v>
      </c>
      <c r="GO78" s="75">
        <f>GO79+GO80</f>
        <v>0</v>
      </c>
      <c r="GP78" s="75"/>
      <c r="GQ78" s="75">
        <f>GQ79+GQ80</f>
        <v>0</v>
      </c>
      <c r="GR78" s="75">
        <f>GR79+GR80</f>
        <v>0</v>
      </c>
      <c r="GS78" s="75"/>
      <c r="GT78" s="75">
        <f>GT79+GT80</f>
        <v>0</v>
      </c>
      <c r="GU78" s="75">
        <f>GU79+GU80</f>
        <v>0</v>
      </c>
      <c r="GV78" s="75"/>
      <c r="GW78" s="75">
        <f>GW79+GW80</f>
        <v>0</v>
      </c>
      <c r="GX78" s="75">
        <f>GX79+GX80</f>
        <v>0</v>
      </c>
      <c r="GY78" s="75"/>
      <c r="GZ78" s="75">
        <f>GZ79+GZ80</f>
        <v>26960.1332</v>
      </c>
      <c r="HA78" s="75">
        <f>HA79+HA80</f>
        <v>0</v>
      </c>
      <c r="HB78" s="75"/>
      <c r="HC78" s="75">
        <f>HC79+HC80</f>
        <v>0</v>
      </c>
      <c r="HD78" s="75">
        <f>HD79+HD80</f>
        <v>0</v>
      </c>
      <c r="HE78" s="75"/>
      <c r="HF78" s="75">
        <f>HF79+HF80</f>
        <v>26960.1332</v>
      </c>
      <c r="HG78" s="75">
        <f>HG79+HG80</f>
        <v>0</v>
      </c>
      <c r="HH78" s="75">
        <f>HG78/HF78*100</f>
        <v>0</v>
      </c>
      <c r="HI78" s="75">
        <f>HI79+HI80</f>
        <v>0</v>
      </c>
      <c r="HJ78" s="75">
        <f>HJ79+HJ80</f>
        <v>0</v>
      </c>
      <c r="HK78" s="75"/>
      <c r="HL78" s="75">
        <f>HL79+HL80</f>
        <v>0</v>
      </c>
      <c r="HM78" s="75">
        <f>HM79+HM80</f>
        <v>0</v>
      </c>
      <c r="HN78" s="75"/>
      <c r="HO78" s="75">
        <f>HO79+HO80</f>
        <v>0</v>
      </c>
      <c r="HP78" s="75">
        <f>HP79+HP80</f>
        <v>0</v>
      </c>
      <c r="HQ78" s="75"/>
      <c r="HR78" s="75">
        <f>HR79+HR80</f>
        <v>575.51020000000005</v>
      </c>
      <c r="HS78" s="75">
        <f>HS79+HS80</f>
        <v>284.79592000000002</v>
      </c>
      <c r="HT78" s="75">
        <f t="shared" ref="HT78" si="428">HS78/HR78*100</f>
        <v>49.485816237488059</v>
      </c>
      <c r="HU78" s="75">
        <f>HU79+HU80</f>
        <v>564</v>
      </c>
      <c r="HV78" s="75">
        <f>HV79+HV80</f>
        <v>279.10000357943267</v>
      </c>
      <c r="HW78" s="75">
        <f>HV78/HU78*100</f>
        <v>49.485816237488059</v>
      </c>
      <c r="HX78" s="75">
        <f>HX79+HX80</f>
        <v>11.510199999999999</v>
      </c>
      <c r="HY78" s="75">
        <f>HY79+HY80</f>
        <v>5.6959164205673574</v>
      </c>
      <c r="HZ78" s="75">
        <f>HY78/HX78*100</f>
        <v>49.485816237488123</v>
      </c>
      <c r="IA78" s="75">
        <f>IA79+IA80</f>
        <v>28771.866600000001</v>
      </c>
      <c r="IB78" s="75">
        <f>IB79+IB80</f>
        <v>0</v>
      </c>
      <c r="IC78" s="75">
        <f t="shared" ref="IC78:IC79" si="429">IB78/IA78*100</f>
        <v>0</v>
      </c>
      <c r="ID78" s="75">
        <f>ID79+ID80</f>
        <v>28196.429270000001</v>
      </c>
      <c r="IE78" s="75">
        <f>IE79+IE80</f>
        <v>0</v>
      </c>
      <c r="IF78" s="75">
        <f>IE78/ID78*100</f>
        <v>0</v>
      </c>
      <c r="IG78" s="75">
        <f>IG79+IG80</f>
        <v>575.43732999999997</v>
      </c>
      <c r="IH78" s="75">
        <f>IH79+IH80</f>
        <v>0</v>
      </c>
      <c r="II78" s="75">
        <f>IH78/IG78*100</f>
        <v>0</v>
      </c>
      <c r="IJ78" s="75">
        <f>IJ79+IJ80</f>
        <v>0</v>
      </c>
      <c r="IK78" s="75">
        <f>IK79+IK80</f>
        <v>0</v>
      </c>
      <c r="IL78" s="75"/>
      <c r="IM78" s="75">
        <f>IM79+IM80</f>
        <v>0</v>
      </c>
      <c r="IN78" s="75">
        <f>IN79+IN80</f>
        <v>0</v>
      </c>
      <c r="IO78" s="75"/>
      <c r="IP78" s="75">
        <f>IP79+IP80</f>
        <v>0</v>
      </c>
      <c r="IQ78" s="75">
        <f>IQ79+IQ80</f>
        <v>0</v>
      </c>
      <c r="IR78" s="75"/>
      <c r="IS78" s="75">
        <f>IS79+IS80</f>
        <v>100</v>
      </c>
      <c r="IT78" s="75">
        <f>IT79+IT80</f>
        <v>0</v>
      </c>
      <c r="IU78" s="75">
        <f>IT78/IS78*100</f>
        <v>0</v>
      </c>
      <c r="IV78" s="75">
        <f>IV79+IV80</f>
        <v>982.94793000000016</v>
      </c>
      <c r="IW78" s="75">
        <f>IW79+IW80</f>
        <v>0</v>
      </c>
      <c r="IX78" s="75">
        <f>IW78/IV78*100</f>
        <v>0</v>
      </c>
    </row>
    <row r="79" spans="1:258">
      <c r="A79" s="3" t="s">
        <v>154</v>
      </c>
      <c r="B79" s="78">
        <v>468363.21567000001</v>
      </c>
      <c r="C79" s="78">
        <v>94849.457060000001</v>
      </c>
      <c r="D79" s="78">
        <v>20.251260962993552</v>
      </c>
      <c r="E79" s="49">
        <v>23125.7</v>
      </c>
      <c r="F79" s="78">
        <v>7580.3</v>
      </c>
      <c r="G79" s="78">
        <f>F79/E79*100</f>
        <v>32.778683456068357</v>
      </c>
      <c r="H79" s="78">
        <f>K79+N79</f>
        <v>1131.2667100000001</v>
      </c>
      <c r="I79" s="78">
        <f>L79+O79</f>
        <v>1131.2667100000001</v>
      </c>
      <c r="J79" s="78">
        <f>I79/H79*100</f>
        <v>100</v>
      </c>
      <c r="K79" s="78">
        <v>1119.9540400000001</v>
      </c>
      <c r="L79" s="78">
        <v>1119.9540400000001</v>
      </c>
      <c r="M79" s="78">
        <f>L79/K79*100</f>
        <v>100</v>
      </c>
      <c r="N79" s="78">
        <v>11.312670000000001</v>
      </c>
      <c r="O79" s="78">
        <v>11.312670000000001</v>
      </c>
      <c r="P79" s="78">
        <f>O79/N79*100</f>
        <v>100</v>
      </c>
      <c r="Q79" s="78">
        <v>1662.4</v>
      </c>
      <c r="R79" s="78"/>
      <c r="S79" s="78">
        <v>0</v>
      </c>
      <c r="T79" s="78"/>
      <c r="U79" s="78"/>
      <c r="V79" s="78"/>
      <c r="W79" s="79">
        <v>3566.1149999999998</v>
      </c>
      <c r="X79" s="78">
        <f>AA79+AD79</f>
        <v>3566.1149999999998</v>
      </c>
      <c r="Y79" s="78">
        <f>AB79+AE79</f>
        <v>0</v>
      </c>
      <c r="Z79" s="78">
        <f>Z80+Z81</f>
        <v>0</v>
      </c>
      <c r="AA79" s="78">
        <v>2249.33194</v>
      </c>
      <c r="AB79" s="78"/>
      <c r="AC79" s="78">
        <f>AB79/AA79*100</f>
        <v>0</v>
      </c>
      <c r="AD79" s="78">
        <v>1316.78306</v>
      </c>
      <c r="AE79" s="78"/>
      <c r="AF79" s="78">
        <f>AE79/AD79*100</f>
        <v>0</v>
      </c>
      <c r="AG79" s="78">
        <f>AJ79+AM79</f>
        <v>0</v>
      </c>
      <c r="AH79" s="78">
        <f>AK79+AN79</f>
        <v>0</v>
      </c>
      <c r="AI79" s="78"/>
      <c r="AJ79" s="78"/>
      <c r="AK79" s="78"/>
      <c r="AL79" s="78"/>
      <c r="AM79" s="78"/>
      <c r="AN79" s="78"/>
      <c r="AO79" s="78"/>
      <c r="AP79" s="78">
        <f>AS79+AV79</f>
        <v>4390.2526699999999</v>
      </c>
      <c r="AQ79" s="78">
        <f>AT79+AW79</f>
        <v>0</v>
      </c>
      <c r="AR79" s="78"/>
      <c r="AS79" s="78">
        <v>4302.4476199999999</v>
      </c>
      <c r="AT79" s="78"/>
      <c r="AU79" s="78">
        <f>AT79/AS79*100</f>
        <v>0</v>
      </c>
      <c r="AV79" s="78">
        <v>87.805049999999994</v>
      </c>
      <c r="AW79" s="78"/>
      <c r="AX79" s="78">
        <f>AW79/AV79*100</f>
        <v>0</v>
      </c>
      <c r="AY79" s="78">
        <f>BB79+BE79</f>
        <v>1512.5652</v>
      </c>
      <c r="AZ79" s="78">
        <f>BC79+BF79</f>
        <v>1512.5652</v>
      </c>
      <c r="BA79" s="78"/>
      <c r="BB79" s="78">
        <v>1482.3138899999999</v>
      </c>
      <c r="BC79" s="78">
        <v>1482.3138899999999</v>
      </c>
      <c r="BD79" s="78">
        <f>BC79/BB79*100</f>
        <v>100</v>
      </c>
      <c r="BE79" s="78">
        <v>30.25131</v>
      </c>
      <c r="BF79" s="78">
        <v>30.25131</v>
      </c>
      <c r="BG79" s="78">
        <f>BF79/BE79*100</f>
        <v>100</v>
      </c>
      <c r="BH79" s="78"/>
      <c r="BI79" s="78"/>
      <c r="BJ79" s="78"/>
      <c r="BK79" s="78"/>
      <c r="BL79" s="78"/>
      <c r="BM79" s="78"/>
      <c r="BN79" s="78"/>
      <c r="BO79" s="78"/>
      <c r="BP79" s="78"/>
      <c r="BQ79" s="78">
        <f>BT79+BW79</f>
        <v>0</v>
      </c>
      <c r="BR79" s="78">
        <f>BU79+BX79</f>
        <v>0</v>
      </c>
      <c r="BS79" s="78"/>
      <c r="BT79" s="80"/>
      <c r="BU79" s="78"/>
      <c r="BV79" s="78"/>
      <c r="BW79" s="78"/>
      <c r="BX79" s="78"/>
      <c r="BY79" s="78"/>
      <c r="BZ79" s="78">
        <f>CC79+CF79</f>
        <v>2259.3205800000001</v>
      </c>
      <c r="CA79" s="78">
        <f>CD79+CG79</f>
        <v>0</v>
      </c>
      <c r="CB79" s="78">
        <f>CA79/BZ79*100</f>
        <v>0</v>
      </c>
      <c r="CC79" s="78">
        <v>2073.1644200000001</v>
      </c>
      <c r="CD79" s="78"/>
      <c r="CE79" s="78">
        <f>CD79/CC79*100</f>
        <v>0</v>
      </c>
      <c r="CF79" s="78">
        <v>186.15616</v>
      </c>
      <c r="CG79" s="78"/>
      <c r="CH79" s="78">
        <f>CG79/CF79*100</f>
        <v>0</v>
      </c>
      <c r="CI79" s="79"/>
      <c r="CJ79" s="78">
        <v>0</v>
      </c>
      <c r="CK79" s="78">
        <v>0</v>
      </c>
      <c r="CL79" s="78"/>
      <c r="CM79" s="78"/>
      <c r="CN79" s="78"/>
      <c r="CO79" s="78"/>
      <c r="CP79" s="78"/>
      <c r="CQ79" s="78"/>
      <c r="CR79" s="78"/>
      <c r="CS79" s="78">
        <f>CV79+CY79</f>
        <v>24070.02522</v>
      </c>
      <c r="CT79" s="78">
        <f>CW79+CZ79</f>
        <v>44.887459999999997</v>
      </c>
      <c r="CU79" s="78">
        <f>CT79/CS79*100</f>
        <v>0.18648696704606113</v>
      </c>
      <c r="CV79" s="78">
        <v>23588.6</v>
      </c>
      <c r="CW79" s="78">
        <v>43.989660000000001</v>
      </c>
      <c r="CX79" s="78"/>
      <c r="CY79" s="78">
        <v>481.42522000000002</v>
      </c>
      <c r="CZ79" s="78">
        <v>0.89780000000000004</v>
      </c>
      <c r="DA79" s="78"/>
      <c r="DB79" s="78">
        <v>0</v>
      </c>
      <c r="DC79" s="78">
        <v>0</v>
      </c>
      <c r="DD79" s="78"/>
      <c r="DE79" s="78"/>
      <c r="DF79" s="78"/>
      <c r="DG79" s="78"/>
      <c r="DH79" s="78"/>
      <c r="DI79" s="78"/>
      <c r="DJ79" s="78"/>
      <c r="DK79" s="78">
        <v>0</v>
      </c>
      <c r="DL79" s="78">
        <v>0</v>
      </c>
      <c r="DM79" s="78"/>
      <c r="DN79" s="78"/>
      <c r="DO79" s="78"/>
      <c r="DP79" s="78"/>
      <c r="DQ79" s="78"/>
      <c r="DR79" s="78"/>
      <c r="DS79" s="78"/>
      <c r="DT79" s="78">
        <f>DW79+DZ79</f>
        <v>56718.36735</v>
      </c>
      <c r="DU79" s="78">
        <f>DX79+EA79</f>
        <v>56718.36735</v>
      </c>
      <c r="DV79" s="78">
        <f>DU79/DT79*100</f>
        <v>100</v>
      </c>
      <c r="DW79" s="78">
        <v>55584</v>
      </c>
      <c r="DX79" s="78">
        <v>55584</v>
      </c>
      <c r="DY79" s="78">
        <f>DX79/DW79*100</f>
        <v>100</v>
      </c>
      <c r="DZ79" s="78">
        <v>1134.36735</v>
      </c>
      <c r="EA79" s="78">
        <v>1134.36735</v>
      </c>
      <c r="EB79" s="78">
        <f>EA79/DZ79*100</f>
        <v>100</v>
      </c>
      <c r="EC79" s="78">
        <v>191947.31734000001</v>
      </c>
      <c r="ED79" s="78">
        <v>688.75908000000004</v>
      </c>
      <c r="EE79" s="78">
        <f>ED79/EC79*100</f>
        <v>0.35882714566934409</v>
      </c>
      <c r="EF79" s="78">
        <f>EI79+EL79</f>
        <v>22007.182000000001</v>
      </c>
      <c r="EG79" s="78">
        <f>EJ79+EM79</f>
        <v>0</v>
      </c>
      <c r="EH79" s="75">
        <f>EG79/EF79*100</f>
        <v>0</v>
      </c>
      <c r="EI79" s="80">
        <v>22007.182000000001</v>
      </c>
      <c r="EJ79" s="78"/>
      <c r="EK79" s="78"/>
      <c r="EL79" s="78"/>
      <c r="EM79" s="78"/>
      <c r="EN79" s="78"/>
      <c r="EO79" s="78">
        <f>ER79+EU79</f>
        <v>2971.8367400000002</v>
      </c>
      <c r="EP79" s="78">
        <f>ES79+EV79</f>
        <v>0</v>
      </c>
      <c r="EQ79" s="78"/>
      <c r="ER79" s="78">
        <v>2912.4</v>
      </c>
      <c r="ES79" s="78"/>
      <c r="ET79" s="78">
        <f>ES79/ER79*100</f>
        <v>0</v>
      </c>
      <c r="EU79" s="78">
        <v>59.43674</v>
      </c>
      <c r="EV79" s="78"/>
      <c r="EW79" s="78"/>
      <c r="EX79" s="78">
        <f>FA79+FD79</f>
        <v>51345.12111</v>
      </c>
      <c r="EY79" s="78">
        <f>FB79+FE79</f>
        <v>12112.82316</v>
      </c>
      <c r="EZ79" s="78">
        <f>EY79/EX79*100</f>
        <v>23.590991506378785</v>
      </c>
      <c r="FA79" s="78">
        <v>50321.487240000002</v>
      </c>
      <c r="FB79" s="78">
        <v>11871.337780671884</v>
      </c>
      <c r="FC79" s="78">
        <f>FB79/FA79*100</f>
        <v>23.590991506378785</v>
      </c>
      <c r="FD79" s="78">
        <v>1023.63387</v>
      </c>
      <c r="FE79" s="78">
        <f>12112.82316-FB79</f>
        <v>241.48537932811632</v>
      </c>
      <c r="FF79" s="78">
        <f>FE79/FD79*100</f>
        <v>23.590991506378771</v>
      </c>
      <c r="FG79" s="78">
        <f>FJ79+FM79</f>
        <v>0</v>
      </c>
      <c r="FH79" s="78">
        <f>FK79+FN79</f>
        <v>0</v>
      </c>
      <c r="FI79" s="78"/>
      <c r="FJ79" s="78"/>
      <c r="FK79" s="78"/>
      <c r="FL79" s="78"/>
      <c r="FM79" s="78"/>
      <c r="FN79" s="78"/>
      <c r="FO79" s="78"/>
      <c r="FP79" s="78">
        <f>FS79+FV79</f>
        <v>0</v>
      </c>
      <c r="FQ79" s="78">
        <f>FT79+FW79</f>
        <v>0</v>
      </c>
      <c r="FR79" s="78"/>
      <c r="FS79" s="78"/>
      <c r="FT79" s="78"/>
      <c r="FU79" s="78"/>
      <c r="FV79" s="78"/>
      <c r="FW79" s="78"/>
      <c r="FX79" s="78"/>
      <c r="FY79" s="78">
        <f>GB79+GE79</f>
        <v>52208.368949999996</v>
      </c>
      <c r="FZ79" s="78">
        <f>GC79+GF79</f>
        <v>14775.69218</v>
      </c>
      <c r="GA79" s="75">
        <f t="shared" si="427"/>
        <v>28.301386304848354</v>
      </c>
      <c r="GB79" s="78">
        <v>51686.285259999997</v>
      </c>
      <c r="GC79" s="78">
        <v>14627.935258058493</v>
      </c>
      <c r="GD79" s="78">
        <f>GC79/GB79*100</f>
        <v>28.301386304848354</v>
      </c>
      <c r="GE79" s="78">
        <v>522.08369000000005</v>
      </c>
      <c r="GF79" s="78">
        <v>147.75692194150724</v>
      </c>
      <c r="GG79" s="78">
        <f>GF79/GE79*100</f>
        <v>28.301386304848407</v>
      </c>
      <c r="GH79" s="78">
        <f>GK79+GN79</f>
        <v>0</v>
      </c>
      <c r="GI79" s="78">
        <f>GL79+GO79</f>
        <v>0</v>
      </c>
      <c r="GJ79" s="78"/>
      <c r="GK79" s="78"/>
      <c r="GL79" s="78"/>
      <c r="GM79" s="78"/>
      <c r="GN79" s="78"/>
      <c r="GO79" s="78"/>
      <c r="GP79" s="78"/>
      <c r="GQ79" s="78">
        <f>GT79+GW79</f>
        <v>0</v>
      </c>
      <c r="GR79" s="78">
        <f>GU79+GX79</f>
        <v>0</v>
      </c>
      <c r="GS79" s="78"/>
      <c r="GT79" s="78"/>
      <c r="GU79" s="78"/>
      <c r="GV79" s="78"/>
      <c r="GW79" s="78"/>
      <c r="GX79" s="78"/>
      <c r="GY79" s="78"/>
      <c r="GZ79" s="78">
        <f>HC79+HF79</f>
        <v>0</v>
      </c>
      <c r="HA79" s="78">
        <f>HD79+HG79</f>
        <v>0</v>
      </c>
      <c r="HB79" s="78"/>
      <c r="HC79" s="78"/>
      <c r="HD79" s="78"/>
      <c r="HE79" s="78"/>
      <c r="HF79" s="78"/>
      <c r="HG79" s="78"/>
      <c r="HH79" s="78"/>
      <c r="HI79" s="78">
        <f>HL79+HO79</f>
        <v>0</v>
      </c>
      <c r="HJ79" s="78">
        <f>HM79+HP79</f>
        <v>0</v>
      </c>
      <c r="HK79" s="78"/>
      <c r="HL79" s="78"/>
      <c r="HM79" s="78"/>
      <c r="HN79" s="78"/>
      <c r="HO79" s="78"/>
      <c r="HP79" s="78"/>
      <c r="HQ79" s="78"/>
      <c r="HR79" s="78">
        <f>HU79+HX79</f>
        <v>575.51020000000005</v>
      </c>
      <c r="HS79" s="78">
        <f>HV79+HY79</f>
        <v>284.79592000000002</v>
      </c>
      <c r="HT79" s="78">
        <f>HS79/HR79*100</f>
        <v>49.485816237488059</v>
      </c>
      <c r="HU79" s="78">
        <v>564</v>
      </c>
      <c r="HV79" s="78">
        <v>279.10000357943267</v>
      </c>
      <c r="HW79" s="78">
        <f>HV79/HU79*100</f>
        <v>49.485816237488059</v>
      </c>
      <c r="HX79" s="78">
        <v>11.510199999999999</v>
      </c>
      <c r="HY79" s="78">
        <v>5.6959164205673574</v>
      </c>
      <c r="HZ79" s="78">
        <f>HY79/HX79*100</f>
        <v>49.485816237488123</v>
      </c>
      <c r="IA79" s="78">
        <f>ID79+IG79</f>
        <v>28771.866600000001</v>
      </c>
      <c r="IB79" s="78">
        <f>IE79+IH79</f>
        <v>0</v>
      </c>
      <c r="IC79" s="78">
        <f t="shared" si="429"/>
        <v>0</v>
      </c>
      <c r="ID79" s="78">
        <v>28196.429270000001</v>
      </c>
      <c r="IE79" s="78"/>
      <c r="IF79" s="78">
        <f>IE79/ID79*100</f>
        <v>0</v>
      </c>
      <c r="IG79" s="78">
        <v>575.43732999999997</v>
      </c>
      <c r="IH79" s="78"/>
      <c r="II79" s="78">
        <f>IH79/IG79*100</f>
        <v>0</v>
      </c>
      <c r="IJ79" s="78">
        <f>IM79+IP79</f>
        <v>0</v>
      </c>
      <c r="IK79" s="78">
        <f>IN79+IQ79</f>
        <v>0</v>
      </c>
      <c r="IL79" s="78"/>
      <c r="IM79" s="78"/>
      <c r="IN79" s="78"/>
      <c r="IO79" s="78"/>
      <c r="IP79" s="78"/>
      <c r="IQ79" s="78"/>
      <c r="IR79" s="78"/>
      <c r="IS79" s="78">
        <v>100</v>
      </c>
      <c r="IT79" s="78"/>
      <c r="IU79" s="78">
        <f>IT79/IS79*100</f>
        <v>0</v>
      </c>
      <c r="IV79" s="78"/>
      <c r="IW79" s="78"/>
      <c r="IX79" s="78"/>
    </row>
    <row r="80" spans="1:258" s="8" customFormat="1" ht="17.25" customHeight="1">
      <c r="A80" s="7" t="s">
        <v>161</v>
      </c>
      <c r="B80" s="75">
        <v>61453.398119999998</v>
      </c>
      <c r="C80" s="75">
        <v>1061.0416700000001</v>
      </c>
      <c r="D80" s="75">
        <v>1.7265793307769652</v>
      </c>
      <c r="E80" s="75">
        <f>SUM(E81:E98)</f>
        <v>0</v>
      </c>
      <c r="F80" s="75">
        <f>SUM(F81:F98)</f>
        <v>0</v>
      </c>
      <c r="G80" s="75"/>
      <c r="H80" s="75">
        <f>SUM(H81:H98)</f>
        <v>0</v>
      </c>
      <c r="I80" s="75">
        <f>SUM(I81:I98)</f>
        <v>0</v>
      </c>
      <c r="J80" s="75"/>
      <c r="K80" s="75">
        <f>SUM(K81:K98)</f>
        <v>0</v>
      </c>
      <c r="L80" s="75">
        <f>SUM(L81:L98)</f>
        <v>0</v>
      </c>
      <c r="M80" s="75"/>
      <c r="N80" s="75">
        <f>SUM(N81:N98)</f>
        <v>0</v>
      </c>
      <c r="O80" s="75">
        <f>SUM(O81:O98)</f>
        <v>0</v>
      </c>
      <c r="P80" s="75"/>
      <c r="Q80" s="75">
        <f>SUM(Q81:Q98)</f>
        <v>0</v>
      </c>
      <c r="R80" s="75">
        <f>SUM(R81:R98)</f>
        <v>0</v>
      </c>
      <c r="S80" s="75"/>
      <c r="T80" s="75">
        <f>SUM(T81:T98)</f>
        <v>0</v>
      </c>
      <c r="U80" s="75">
        <f>SUM(U81:U98)</f>
        <v>0</v>
      </c>
      <c r="V80" s="75"/>
      <c r="W80" s="76">
        <f>SUM(W81:W98)</f>
        <v>0</v>
      </c>
      <c r="X80" s="75">
        <f>SUM(X81:X98)</f>
        <v>0</v>
      </c>
      <c r="Y80" s="75">
        <f>SUM(Y81:Y98)</f>
        <v>0</v>
      </c>
      <c r="Z80" s="75"/>
      <c r="AA80" s="75">
        <f>SUM(AA81:AA98)</f>
        <v>0</v>
      </c>
      <c r="AB80" s="75">
        <f>SUM(AB81:AB98)</f>
        <v>0</v>
      </c>
      <c r="AC80" s="75"/>
      <c r="AD80" s="75">
        <f>SUM(AD81:AD98)</f>
        <v>0</v>
      </c>
      <c r="AE80" s="75">
        <f>SUM(AE81:AE98)</f>
        <v>0</v>
      </c>
      <c r="AF80" s="75"/>
      <c r="AG80" s="75">
        <f>SUM(AG81:AG98)</f>
        <v>0</v>
      </c>
      <c r="AH80" s="75">
        <f>SUM(AH81:AH98)</f>
        <v>0</v>
      </c>
      <c r="AI80" s="75"/>
      <c r="AJ80" s="75">
        <f>SUM(AJ81:AJ98)</f>
        <v>0</v>
      </c>
      <c r="AK80" s="75">
        <f>SUM(AK81:AK98)</f>
        <v>0</v>
      </c>
      <c r="AL80" s="75"/>
      <c r="AM80" s="75">
        <f>SUM(AM81:AM98)</f>
        <v>0</v>
      </c>
      <c r="AN80" s="75">
        <f>SUM(AN81:AN98)</f>
        <v>0</v>
      </c>
      <c r="AO80" s="75"/>
      <c r="AP80" s="75">
        <f>SUM(AP81:AP98)</f>
        <v>0</v>
      </c>
      <c r="AQ80" s="75">
        <f>SUM(AQ81:AQ98)</f>
        <v>0</v>
      </c>
      <c r="AR80" s="75"/>
      <c r="AS80" s="75">
        <f>SUM(AS81:AS98)</f>
        <v>0</v>
      </c>
      <c r="AT80" s="75">
        <f>SUM(AT81:AT98)</f>
        <v>0</v>
      </c>
      <c r="AU80" s="75"/>
      <c r="AV80" s="75">
        <f>SUM(AV81:AV98)</f>
        <v>0</v>
      </c>
      <c r="AW80" s="75">
        <f>SUM(AW81:AW98)</f>
        <v>0</v>
      </c>
      <c r="AX80" s="75"/>
      <c r="AY80" s="75">
        <f>SUM(AY81:AY98)</f>
        <v>2760.5802000000003</v>
      </c>
      <c r="AZ80" s="75">
        <f>SUM(AZ81:AZ98)</f>
        <v>284.13</v>
      </c>
      <c r="BA80" s="75"/>
      <c r="BB80" s="75">
        <f>SUM(BB81:BB98)</f>
        <v>2705.36859</v>
      </c>
      <c r="BC80" s="75">
        <f>SUM(BC81:BC98)</f>
        <v>278.44740000000002</v>
      </c>
      <c r="BD80" s="75">
        <f>BC80/BB80*100</f>
        <v>10.292401598408444</v>
      </c>
      <c r="BE80" s="75">
        <f>SUM(BE81:BE98)</f>
        <v>55.21161</v>
      </c>
      <c r="BF80" s="75">
        <f>SUM(BF81:BF98)</f>
        <v>5.6825999999999999</v>
      </c>
      <c r="BG80" s="75">
        <f>BF80/BE80*100</f>
        <v>10.292400457077777</v>
      </c>
      <c r="BH80" s="75">
        <f>SUM(BH81:BH98)</f>
        <v>20728.463839999997</v>
      </c>
      <c r="BI80" s="75">
        <f>SUM(BI81:BI98)</f>
        <v>776.91166999999996</v>
      </c>
      <c r="BJ80" s="75">
        <f t="shared" ref="BJ80:BJ96" si="430">BI80/BH80*100</f>
        <v>3.7480426721288582</v>
      </c>
      <c r="BK80" s="75">
        <f>SUM(BK81:BK98)</f>
        <v>20313.894550000005</v>
      </c>
      <c r="BL80" s="75">
        <f>SUM(BL81:BL98)</f>
        <v>761.37344000000007</v>
      </c>
      <c r="BM80" s="75">
        <f>BL80/BK80*100</f>
        <v>3.7480426913016536</v>
      </c>
      <c r="BN80" s="75">
        <f>SUM(BN81:BN98)</f>
        <v>414.56929000000008</v>
      </c>
      <c r="BO80" s="75">
        <f>SUM(BO81:BO98)</f>
        <v>15.538229999999999</v>
      </c>
      <c r="BP80" s="75">
        <f>BO80/BN80*100</f>
        <v>3.7480417326618656</v>
      </c>
      <c r="BQ80" s="75">
        <f>SUM(BQ81:BQ98)</f>
        <v>10021.27295</v>
      </c>
      <c r="BR80" s="75">
        <f>SUM(BR81:BR98)</f>
        <v>0</v>
      </c>
      <c r="BS80" s="75">
        <f>BR80/BQ80*100</f>
        <v>0</v>
      </c>
      <c r="BT80" s="77">
        <f>SUM(BT81:BT98)</f>
        <v>10021.27295</v>
      </c>
      <c r="BU80" s="75">
        <f>SUM(BU81:BU98)</f>
        <v>0</v>
      </c>
      <c r="BV80" s="75">
        <f t="shared" ref="BV80:BV85" si="431">BU80/BT80*100</f>
        <v>0</v>
      </c>
      <c r="BW80" s="75">
        <f>SUM(BW81:BW98)</f>
        <v>0</v>
      </c>
      <c r="BX80" s="75">
        <f>SUM(BX81:BX98)</f>
        <v>0</v>
      </c>
      <c r="BY80" s="75"/>
      <c r="BZ80" s="75">
        <f>SUM(BZ81:BZ98)</f>
        <v>0</v>
      </c>
      <c r="CA80" s="75">
        <f>SUM(CA81:CA98)</f>
        <v>0</v>
      </c>
      <c r="CB80" s="75"/>
      <c r="CC80" s="75">
        <f>SUM(CC81:CC98)</f>
        <v>0</v>
      </c>
      <c r="CD80" s="75">
        <f>SUM(CD81:CD98)</f>
        <v>0</v>
      </c>
      <c r="CE80" s="75"/>
      <c r="CF80" s="75">
        <f>SUM(CF81:CF98)</f>
        <v>0</v>
      </c>
      <c r="CG80" s="75">
        <f>SUM(CG81:CG98)</f>
        <v>0</v>
      </c>
      <c r="CH80" s="75"/>
      <c r="CI80" s="76">
        <f>SUM(CI81:CI98)</f>
        <v>0</v>
      </c>
      <c r="CJ80" s="75">
        <f>SUM(CJ81:CJ98)</f>
        <v>0</v>
      </c>
      <c r="CK80" s="75">
        <f>SUM(CK81:CK98)</f>
        <v>0</v>
      </c>
      <c r="CL80" s="75"/>
      <c r="CM80" s="75">
        <f>SUM(CM81:CM98)</f>
        <v>0</v>
      </c>
      <c r="CN80" s="75">
        <f>SUM(CN81:CN98)</f>
        <v>0</v>
      </c>
      <c r="CO80" s="75"/>
      <c r="CP80" s="75">
        <f>SUM(CP81:CP98)</f>
        <v>0</v>
      </c>
      <c r="CQ80" s="75">
        <f>SUM(CQ81:CQ98)</f>
        <v>0</v>
      </c>
      <c r="CR80" s="75"/>
      <c r="CS80" s="75">
        <f>SUM(CS81:CS98)</f>
        <v>0</v>
      </c>
      <c r="CT80" s="75">
        <f>SUM(CT81:CT98)</f>
        <v>0</v>
      </c>
      <c r="CU80" s="75"/>
      <c r="CV80" s="75">
        <f>SUM(CV81:CV98)</f>
        <v>0</v>
      </c>
      <c r="CW80" s="75">
        <f>SUM(CW81:CW98)</f>
        <v>0</v>
      </c>
      <c r="CX80" s="75"/>
      <c r="CY80" s="75">
        <f>SUM(CY81:CY98)</f>
        <v>0</v>
      </c>
      <c r="CZ80" s="75">
        <f>SUM(CZ81:CZ98)</f>
        <v>0</v>
      </c>
      <c r="DA80" s="75"/>
      <c r="DB80" s="75">
        <f>SUM(DB81:DB98)</f>
        <v>0</v>
      </c>
      <c r="DC80" s="75">
        <f>SUM(DC81:DC98)</f>
        <v>0</v>
      </c>
      <c r="DD80" s="75"/>
      <c r="DE80" s="75">
        <f>SUM(DE81:DE98)</f>
        <v>0</v>
      </c>
      <c r="DF80" s="75">
        <f>SUM(DF81:DF98)</f>
        <v>0</v>
      </c>
      <c r="DG80" s="75"/>
      <c r="DH80" s="75">
        <f>SUM(DH81:DH98)</f>
        <v>0</v>
      </c>
      <c r="DI80" s="75">
        <f>SUM(DI81:DI98)</f>
        <v>0</v>
      </c>
      <c r="DJ80" s="75"/>
      <c r="DK80" s="75">
        <f>SUM(DK81:DK98)</f>
        <v>0</v>
      </c>
      <c r="DL80" s="75">
        <f>SUM(DL81:DL98)</f>
        <v>0</v>
      </c>
      <c r="DM80" s="75"/>
      <c r="DN80" s="75">
        <f>SUM(DN81:DN98)</f>
        <v>0</v>
      </c>
      <c r="DO80" s="75">
        <f>SUM(DO81:DO98)</f>
        <v>0</v>
      </c>
      <c r="DP80" s="75"/>
      <c r="DQ80" s="75">
        <f>SUM(DQ81:DQ98)</f>
        <v>0</v>
      </c>
      <c r="DR80" s="75">
        <f>SUM(DR81:DR98)</f>
        <v>0</v>
      </c>
      <c r="DS80" s="75"/>
      <c r="DT80" s="75">
        <f>SUM(DT81:DT98)</f>
        <v>0</v>
      </c>
      <c r="DU80" s="75">
        <f>SUM(DU81:DU98)</f>
        <v>0</v>
      </c>
      <c r="DV80" s="75"/>
      <c r="DW80" s="75">
        <f>SUM(DW81:DW98)</f>
        <v>0</v>
      </c>
      <c r="DX80" s="75">
        <f>SUM(DX81:DX98)</f>
        <v>0</v>
      </c>
      <c r="DY80" s="75"/>
      <c r="DZ80" s="75">
        <f>SUM(DZ81:DZ98)</f>
        <v>0</v>
      </c>
      <c r="EA80" s="75">
        <f>SUM(EA81:EA98)</f>
        <v>0</v>
      </c>
      <c r="EB80" s="75"/>
      <c r="EC80" s="75">
        <f>SUM(EC81:EC98)</f>
        <v>0</v>
      </c>
      <c r="ED80" s="75">
        <f>SUM(ED81:ED98)</f>
        <v>0</v>
      </c>
      <c r="EE80" s="75"/>
      <c r="EF80" s="75">
        <f>SUM(EF81:EF98)</f>
        <v>0</v>
      </c>
      <c r="EG80" s="75">
        <f>SUM(EG81:EG98)</f>
        <v>0</v>
      </c>
      <c r="EH80" s="75"/>
      <c r="EI80" s="77">
        <f>SUM(EI81:EI98)</f>
        <v>0</v>
      </c>
      <c r="EJ80" s="75">
        <f>SUM(EJ81:EJ98)</f>
        <v>0</v>
      </c>
      <c r="EK80" s="75"/>
      <c r="EL80" s="75">
        <f>SUM(EL81:EL98)</f>
        <v>0</v>
      </c>
      <c r="EM80" s="75">
        <f>SUM(EM81:EM98)</f>
        <v>0</v>
      </c>
      <c r="EN80" s="75"/>
      <c r="EO80" s="75">
        <f>SUM(EO81:EO98)</f>
        <v>0</v>
      </c>
      <c r="EP80" s="75">
        <f>SUM(EP81:EP98)</f>
        <v>0</v>
      </c>
      <c r="EQ80" s="75"/>
      <c r="ER80" s="75">
        <f>SUM(ER81:ER98)</f>
        <v>0</v>
      </c>
      <c r="ES80" s="75">
        <f>SUM(ES81:ES98)</f>
        <v>0</v>
      </c>
      <c r="ET80" s="75"/>
      <c r="EU80" s="75">
        <f>SUM(EU81:EU98)</f>
        <v>0</v>
      </c>
      <c r="EV80" s="75">
        <f>SUM(EV81:EV98)</f>
        <v>0</v>
      </c>
      <c r="EW80" s="75"/>
      <c r="EX80" s="75">
        <f>SUM(EX81:EX98)</f>
        <v>0</v>
      </c>
      <c r="EY80" s="75">
        <f>SUM(EY81:EY98)</f>
        <v>0</v>
      </c>
      <c r="EZ80" s="75"/>
      <c r="FA80" s="75">
        <f>SUM(FA81:FA98)</f>
        <v>0</v>
      </c>
      <c r="FB80" s="75">
        <f>SUM(FB81:FB98)</f>
        <v>0</v>
      </c>
      <c r="FC80" s="75"/>
      <c r="FD80" s="75">
        <f>SUM(FD81:FD98)</f>
        <v>0</v>
      </c>
      <c r="FE80" s="75">
        <f>SUM(FE81:FE98)</f>
        <v>0</v>
      </c>
      <c r="FF80" s="75"/>
      <c r="FG80" s="75">
        <f>SUM(FG81:FG98)</f>
        <v>0</v>
      </c>
      <c r="FH80" s="75">
        <f>SUM(FH81:FH98)</f>
        <v>0</v>
      </c>
      <c r="FI80" s="75"/>
      <c r="FJ80" s="75">
        <f>SUM(FJ81:FJ98)</f>
        <v>0</v>
      </c>
      <c r="FK80" s="75">
        <f>SUM(FK81:FK98)</f>
        <v>0</v>
      </c>
      <c r="FL80" s="75"/>
      <c r="FM80" s="75">
        <f>SUM(FM81:FM98)</f>
        <v>0</v>
      </c>
      <c r="FN80" s="75">
        <f>SUM(FN81:FN98)</f>
        <v>0</v>
      </c>
      <c r="FO80" s="75"/>
      <c r="FP80" s="75">
        <f>SUM(FP81:FP98)</f>
        <v>0</v>
      </c>
      <c r="FQ80" s="75">
        <f>SUM(FQ81:FQ98)</f>
        <v>0</v>
      </c>
      <c r="FR80" s="75"/>
      <c r="FS80" s="75">
        <f>SUM(FS81:FS98)</f>
        <v>0</v>
      </c>
      <c r="FT80" s="75">
        <f>SUM(FT81:FT98)</f>
        <v>0</v>
      </c>
      <c r="FU80" s="75"/>
      <c r="FV80" s="75">
        <f>SUM(FV81:FV98)</f>
        <v>0</v>
      </c>
      <c r="FW80" s="75">
        <f>SUM(FW81:FW98)</f>
        <v>0</v>
      </c>
      <c r="FX80" s="75"/>
      <c r="FY80" s="75">
        <f>SUM(FY81:FY98)</f>
        <v>0</v>
      </c>
      <c r="FZ80" s="75">
        <f>SUM(FZ81:FZ98)</f>
        <v>0</v>
      </c>
      <c r="GA80" s="75"/>
      <c r="GB80" s="75">
        <f>SUM(GB81:GB98)</f>
        <v>0</v>
      </c>
      <c r="GC80" s="75">
        <f>SUM(GC81:GC98)</f>
        <v>0</v>
      </c>
      <c r="GD80" s="75"/>
      <c r="GE80" s="75">
        <f>SUM(GE81:GE98)</f>
        <v>0</v>
      </c>
      <c r="GF80" s="75">
        <f>SUM(GF81:GF98)</f>
        <v>0</v>
      </c>
      <c r="GG80" s="75"/>
      <c r="GH80" s="75">
        <f>SUM(GH81:GH98)</f>
        <v>0</v>
      </c>
      <c r="GI80" s="75">
        <f>SUM(GI81:GI98)</f>
        <v>0</v>
      </c>
      <c r="GJ80" s="75"/>
      <c r="GK80" s="75">
        <f>SUM(GK81:GK98)</f>
        <v>0</v>
      </c>
      <c r="GL80" s="75">
        <f>SUM(GL81:GL98)</f>
        <v>0</v>
      </c>
      <c r="GM80" s="75"/>
      <c r="GN80" s="75">
        <f>SUM(GN81:GN98)</f>
        <v>0</v>
      </c>
      <c r="GO80" s="75">
        <f>SUM(GO81:GO98)</f>
        <v>0</v>
      </c>
      <c r="GP80" s="75"/>
      <c r="GQ80" s="75">
        <f>SUM(GQ81:GQ98)</f>
        <v>0</v>
      </c>
      <c r="GR80" s="75">
        <f>SUM(GR81:GR98)</f>
        <v>0</v>
      </c>
      <c r="GS80" s="75"/>
      <c r="GT80" s="75">
        <f>SUM(GT81:GT98)</f>
        <v>0</v>
      </c>
      <c r="GU80" s="75">
        <f>SUM(GU81:GU98)</f>
        <v>0</v>
      </c>
      <c r="GV80" s="75"/>
      <c r="GW80" s="75">
        <f>SUM(GW81:GW98)</f>
        <v>0</v>
      </c>
      <c r="GX80" s="75">
        <f>SUM(GX81:GX98)</f>
        <v>0</v>
      </c>
      <c r="GY80" s="75"/>
      <c r="GZ80" s="75">
        <f>SUM(GZ81:GZ98)</f>
        <v>26960.1332</v>
      </c>
      <c r="HA80" s="75">
        <f>SUM(HA81:HA98)</f>
        <v>0</v>
      </c>
      <c r="HB80" s="75"/>
      <c r="HC80" s="75">
        <f>SUM(HC81:HC98)</f>
        <v>0</v>
      </c>
      <c r="HD80" s="75">
        <f>SUM(HD81:HD98)</f>
        <v>0</v>
      </c>
      <c r="HE80" s="75"/>
      <c r="HF80" s="75">
        <f>SUM(HF81:HF98)</f>
        <v>26960.1332</v>
      </c>
      <c r="HG80" s="75">
        <f>SUM(HG81:HG98)</f>
        <v>0</v>
      </c>
      <c r="HH80" s="75"/>
      <c r="HI80" s="75">
        <f>SUM(HI81:HI98)</f>
        <v>0</v>
      </c>
      <c r="HJ80" s="75">
        <f>SUM(HJ81:HJ98)</f>
        <v>0</v>
      </c>
      <c r="HK80" s="75"/>
      <c r="HL80" s="75">
        <f>SUM(HL81:HL98)</f>
        <v>0</v>
      </c>
      <c r="HM80" s="75">
        <f>SUM(HM81:HM98)</f>
        <v>0</v>
      </c>
      <c r="HN80" s="75"/>
      <c r="HO80" s="75">
        <f>SUM(HO81:HO98)</f>
        <v>0</v>
      </c>
      <c r="HP80" s="75">
        <f>SUM(HP81:HP98)</f>
        <v>0</v>
      </c>
      <c r="HQ80" s="75"/>
      <c r="HR80" s="75">
        <f>SUM(HR81:HR98)</f>
        <v>0</v>
      </c>
      <c r="HS80" s="75">
        <f>SUM(HS81:HS98)</f>
        <v>0</v>
      </c>
      <c r="HT80" s="75" t="e">
        <f>HS80/#REF!*100</f>
        <v>#REF!</v>
      </c>
      <c r="HU80" s="75">
        <f>SUM(HU81:HU98)</f>
        <v>0</v>
      </c>
      <c r="HV80" s="75">
        <f>SUM(HV81:HV98)</f>
        <v>0</v>
      </c>
      <c r="HW80" s="75"/>
      <c r="HX80" s="75">
        <f>SUM(HX81:HX98)</f>
        <v>0</v>
      </c>
      <c r="HY80" s="75">
        <f>SUM(HY81:HY98)</f>
        <v>0</v>
      </c>
      <c r="HZ80" s="75"/>
      <c r="IA80" s="75">
        <f>SUM(IA81:IA98)</f>
        <v>0</v>
      </c>
      <c r="IB80" s="75">
        <f t="shared" ref="IB80" si="432">SUM(IB81:IB98)</f>
        <v>0</v>
      </c>
      <c r="IC80" s="75"/>
      <c r="ID80" s="75">
        <f t="shared" ref="ID80:IE80" si="433">SUM(ID81:ID98)</f>
        <v>0</v>
      </c>
      <c r="IE80" s="75">
        <f t="shared" si="433"/>
        <v>0</v>
      </c>
      <c r="IF80" s="75"/>
      <c r="IG80" s="75">
        <f t="shared" ref="IG80:IH80" si="434">SUM(IG81:IG98)</f>
        <v>0</v>
      </c>
      <c r="IH80" s="75">
        <f t="shared" si="434"/>
        <v>0</v>
      </c>
      <c r="II80" s="75"/>
      <c r="IJ80" s="75">
        <f t="shared" ref="IJ80:IK80" si="435">SUM(IJ81:IJ98)</f>
        <v>0</v>
      </c>
      <c r="IK80" s="75">
        <f t="shared" si="435"/>
        <v>0</v>
      </c>
      <c r="IL80" s="75"/>
      <c r="IM80" s="75">
        <f t="shared" ref="IM80:IN80" si="436">SUM(IM81:IM98)</f>
        <v>0</v>
      </c>
      <c r="IN80" s="75">
        <f t="shared" si="436"/>
        <v>0</v>
      </c>
      <c r="IO80" s="75"/>
      <c r="IP80" s="75">
        <f t="shared" ref="IP80:IQ80" si="437">SUM(IP81:IP98)</f>
        <v>0</v>
      </c>
      <c r="IQ80" s="75">
        <f t="shared" si="437"/>
        <v>0</v>
      </c>
      <c r="IR80" s="75"/>
      <c r="IS80" s="75">
        <f t="shared" ref="IS80:IT80" si="438">SUM(IS81:IS98)</f>
        <v>0</v>
      </c>
      <c r="IT80" s="75">
        <f t="shared" si="438"/>
        <v>0</v>
      </c>
      <c r="IU80" s="75"/>
      <c r="IV80" s="75">
        <f t="shared" ref="IV80:IW80" si="439">SUM(IV81:IV98)</f>
        <v>982.94793000000016</v>
      </c>
      <c r="IW80" s="75">
        <f t="shared" si="439"/>
        <v>0</v>
      </c>
      <c r="IX80" s="75"/>
    </row>
    <row r="81" spans="1:258">
      <c r="A81" s="3" t="s">
        <v>15</v>
      </c>
      <c r="B81" s="78">
        <v>1043.49017</v>
      </c>
      <c r="C81" s="78">
        <v>0</v>
      </c>
      <c r="D81" s="78">
        <v>0</v>
      </c>
      <c r="E81" s="78"/>
      <c r="F81" s="78"/>
      <c r="G81" s="78"/>
      <c r="H81" s="78">
        <v>0</v>
      </c>
      <c r="I81" s="78">
        <v>0</v>
      </c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9"/>
      <c r="X81" s="78">
        <v>0</v>
      </c>
      <c r="Y81" s="78">
        <v>0</v>
      </c>
      <c r="Z81" s="78"/>
      <c r="AA81" s="78"/>
      <c r="AB81" s="78"/>
      <c r="AC81" s="78"/>
      <c r="AD81" s="78"/>
      <c r="AE81" s="78"/>
      <c r="AF81" s="78"/>
      <c r="AG81" s="78">
        <v>0</v>
      </c>
      <c r="AH81" s="78">
        <v>0</v>
      </c>
      <c r="AI81" s="78"/>
      <c r="AJ81" s="78"/>
      <c r="AK81" s="78"/>
      <c r="AL81" s="78"/>
      <c r="AM81" s="78"/>
      <c r="AN81" s="78"/>
      <c r="AO81" s="78"/>
      <c r="AP81" s="78">
        <v>0</v>
      </c>
      <c r="AQ81" s="78">
        <v>0</v>
      </c>
      <c r="AR81" s="78"/>
      <c r="AS81" s="78"/>
      <c r="AT81" s="78"/>
      <c r="AU81" s="78"/>
      <c r="AV81" s="78"/>
      <c r="AW81" s="78"/>
      <c r="AX81" s="78"/>
      <c r="AY81" s="78">
        <f>BB81+BE81</f>
        <v>0</v>
      </c>
      <c r="AZ81" s="78">
        <f>BC81+BF81</f>
        <v>0</v>
      </c>
      <c r="BA81" s="78"/>
      <c r="BB81" s="78"/>
      <c r="BC81" s="78"/>
      <c r="BD81" s="78"/>
      <c r="BE81" s="78"/>
      <c r="BF81" s="78"/>
      <c r="BG81" s="78"/>
      <c r="BH81" s="78">
        <f>BK81+BN81</f>
        <v>611.04314999999997</v>
      </c>
      <c r="BI81" s="78">
        <f>BL81+BO81</f>
        <v>0</v>
      </c>
      <c r="BJ81" s="78">
        <f t="shared" si="430"/>
        <v>0</v>
      </c>
      <c r="BK81" s="78">
        <v>598.82228999999995</v>
      </c>
      <c r="BL81" s="78"/>
      <c r="BM81" s="78">
        <f t="shared" ref="BM81:BM96" si="440">BL81/BK81*100</f>
        <v>0</v>
      </c>
      <c r="BN81" s="78">
        <v>12.22086</v>
      </c>
      <c r="BO81" s="78"/>
      <c r="BP81" s="78">
        <f t="shared" ref="BP81:BP96" si="441">BO81/BN81*100</f>
        <v>0</v>
      </c>
      <c r="BQ81" s="78">
        <f t="shared" ref="BQ81:BR98" si="442">BT81+BW81</f>
        <v>418.53</v>
      </c>
      <c r="BR81" s="78">
        <f t="shared" si="442"/>
        <v>0</v>
      </c>
      <c r="BS81" s="78">
        <f>BR81/BQ81*100</f>
        <v>0</v>
      </c>
      <c r="BT81" s="78">
        <v>418.53</v>
      </c>
      <c r="BU81" s="78"/>
      <c r="BV81" s="78">
        <f t="shared" si="431"/>
        <v>0</v>
      </c>
      <c r="BW81" s="78"/>
      <c r="BX81" s="78"/>
      <c r="BY81" s="78"/>
      <c r="BZ81" s="78">
        <f t="shared" ref="BZ81:CA98" si="443">CC81+CF81</f>
        <v>0</v>
      </c>
      <c r="CA81" s="78">
        <f t="shared" si="443"/>
        <v>0</v>
      </c>
      <c r="CB81" s="78"/>
      <c r="CC81" s="78"/>
      <c r="CD81" s="78"/>
      <c r="CE81" s="78"/>
      <c r="CF81" s="78"/>
      <c r="CG81" s="78"/>
      <c r="CH81" s="78"/>
      <c r="CI81" s="79"/>
      <c r="CJ81" s="78">
        <v>0</v>
      </c>
      <c r="CK81" s="78">
        <v>0</v>
      </c>
      <c r="CL81" s="78"/>
      <c r="CM81" s="78"/>
      <c r="CN81" s="78"/>
      <c r="CO81" s="78"/>
      <c r="CP81" s="78"/>
      <c r="CQ81" s="78"/>
      <c r="CR81" s="78"/>
      <c r="CS81" s="78">
        <f t="shared" ref="CS81:CT98" si="444">CV81+CY81</f>
        <v>0</v>
      </c>
      <c r="CT81" s="78">
        <f t="shared" si="444"/>
        <v>0</v>
      </c>
      <c r="CU81" s="78"/>
      <c r="CV81" s="78"/>
      <c r="CW81" s="78"/>
      <c r="CX81" s="78"/>
      <c r="CY81" s="78"/>
      <c r="CZ81" s="78"/>
      <c r="DA81" s="78"/>
      <c r="DB81" s="78">
        <f t="shared" ref="DB81:DC98" si="445">DE81+DH81</f>
        <v>0</v>
      </c>
      <c r="DC81" s="78">
        <f t="shared" si="445"/>
        <v>0</v>
      </c>
      <c r="DD81" s="78"/>
      <c r="DE81" s="78"/>
      <c r="DF81" s="78"/>
      <c r="DG81" s="78"/>
      <c r="DH81" s="78"/>
      <c r="DI81" s="78"/>
      <c r="DJ81" s="78"/>
      <c r="DK81" s="78">
        <v>0</v>
      </c>
      <c r="DL81" s="78">
        <v>0</v>
      </c>
      <c r="DM81" s="78"/>
      <c r="DN81" s="78"/>
      <c r="DO81" s="78"/>
      <c r="DP81" s="78"/>
      <c r="DQ81" s="78"/>
      <c r="DR81" s="78"/>
      <c r="DS81" s="78"/>
      <c r="DT81" s="78">
        <v>0</v>
      </c>
      <c r="DU81" s="78">
        <v>0</v>
      </c>
      <c r="DV81" s="78"/>
      <c r="DW81" s="78"/>
      <c r="DX81" s="78"/>
      <c r="DY81" s="78"/>
      <c r="DZ81" s="78"/>
      <c r="EA81" s="78"/>
      <c r="EB81" s="78"/>
      <c r="EC81" s="78">
        <v>0</v>
      </c>
      <c r="ED81" s="78">
        <v>0</v>
      </c>
      <c r="EE81" s="78"/>
      <c r="EF81" s="78">
        <f t="shared" ref="EF81:EG98" si="446">EI81+EL81</f>
        <v>0</v>
      </c>
      <c r="EG81" s="78">
        <f t="shared" si="446"/>
        <v>0</v>
      </c>
      <c r="EH81" s="75"/>
      <c r="EI81" s="80"/>
      <c r="EJ81" s="78"/>
      <c r="EK81" s="78"/>
      <c r="EL81" s="78"/>
      <c r="EM81" s="78"/>
      <c r="EN81" s="78"/>
      <c r="EO81" s="78">
        <f t="shared" ref="EO81:EP98" si="447">ER81+EU81</f>
        <v>0</v>
      </c>
      <c r="EP81" s="78">
        <f t="shared" si="447"/>
        <v>0</v>
      </c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>
        <f t="shared" ref="FG81:FH98" si="448">FJ81+FM81</f>
        <v>0</v>
      </c>
      <c r="FH81" s="78">
        <f t="shared" si="448"/>
        <v>0</v>
      </c>
      <c r="FI81" s="78"/>
      <c r="FJ81" s="78"/>
      <c r="FK81" s="78"/>
      <c r="FL81" s="78"/>
      <c r="FM81" s="78"/>
      <c r="FN81" s="78"/>
      <c r="FO81" s="78"/>
      <c r="FP81" s="78">
        <f t="shared" ref="FP81:FQ98" si="449">FS81+FV81</f>
        <v>0</v>
      </c>
      <c r="FQ81" s="78">
        <f t="shared" si="449"/>
        <v>0</v>
      </c>
      <c r="FR81" s="78"/>
      <c r="FS81" s="78"/>
      <c r="FT81" s="78"/>
      <c r="FU81" s="78"/>
      <c r="FV81" s="78"/>
      <c r="FW81" s="78"/>
      <c r="FX81" s="78"/>
      <c r="FY81" s="78">
        <f t="shared" ref="FY81:FZ98" si="450">GB81+GE81</f>
        <v>0</v>
      </c>
      <c r="FZ81" s="78">
        <f t="shared" si="450"/>
        <v>0</v>
      </c>
      <c r="GA81" s="75"/>
      <c r="GB81" s="78"/>
      <c r="GC81" s="78"/>
      <c r="GD81" s="78"/>
      <c r="GE81" s="78"/>
      <c r="GF81" s="78"/>
      <c r="GG81" s="78"/>
      <c r="GH81" s="78">
        <f t="shared" ref="GH81:GI98" si="451">GK81+GN81</f>
        <v>0</v>
      </c>
      <c r="GI81" s="78">
        <f t="shared" si="451"/>
        <v>0</v>
      </c>
      <c r="GJ81" s="78"/>
      <c r="GK81" s="78"/>
      <c r="GL81" s="78"/>
      <c r="GM81" s="78"/>
      <c r="GN81" s="78"/>
      <c r="GO81" s="78"/>
      <c r="GP81" s="78"/>
      <c r="GQ81" s="78">
        <f t="shared" ref="GQ81:GR98" si="452">GT81+GW81</f>
        <v>0</v>
      </c>
      <c r="GR81" s="78">
        <f t="shared" si="452"/>
        <v>0</v>
      </c>
      <c r="GS81" s="78"/>
      <c r="GT81" s="78"/>
      <c r="GU81" s="78"/>
      <c r="GV81" s="78"/>
      <c r="GW81" s="78"/>
      <c r="GX81" s="78"/>
      <c r="GY81" s="78"/>
      <c r="GZ81" s="78">
        <f t="shared" ref="GZ81:HA98" si="453">HC81+HF81</f>
        <v>0</v>
      </c>
      <c r="HA81" s="78">
        <f t="shared" si="453"/>
        <v>0</v>
      </c>
      <c r="HB81" s="78"/>
      <c r="HC81" s="78"/>
      <c r="HD81" s="78"/>
      <c r="HE81" s="78"/>
      <c r="HF81" s="78"/>
      <c r="HG81" s="78"/>
      <c r="HH81" s="78"/>
      <c r="HI81" s="78">
        <f t="shared" ref="HI81:HJ98" si="454">HL81+HO81</f>
        <v>0</v>
      </c>
      <c r="HJ81" s="78">
        <f t="shared" si="454"/>
        <v>0</v>
      </c>
      <c r="HK81" s="78"/>
      <c r="HL81" s="78"/>
      <c r="HM81" s="78"/>
      <c r="HN81" s="78"/>
      <c r="HO81" s="78"/>
      <c r="HP81" s="78"/>
      <c r="HQ81" s="78"/>
      <c r="HR81" s="78">
        <f t="shared" ref="HR81:HS98" si="455">HU81+HX81</f>
        <v>0</v>
      </c>
      <c r="HS81" s="78">
        <f t="shared" si="455"/>
        <v>0</v>
      </c>
      <c r="HT81" s="78"/>
      <c r="HU81" s="78"/>
      <c r="HV81" s="78"/>
      <c r="HW81" s="78"/>
      <c r="HX81" s="78"/>
      <c r="HY81" s="78"/>
      <c r="HZ81" s="78"/>
      <c r="IA81" s="78">
        <f t="shared" ref="IA81:IB98" si="456">ID81+IG81</f>
        <v>0</v>
      </c>
      <c r="IB81" s="78">
        <f t="shared" si="456"/>
        <v>0</v>
      </c>
      <c r="IC81" s="78"/>
      <c r="ID81" s="78"/>
      <c r="IE81" s="78"/>
      <c r="IF81" s="78"/>
      <c r="IG81" s="78"/>
      <c r="IH81" s="78"/>
      <c r="II81" s="78"/>
      <c r="IJ81" s="78">
        <v>0</v>
      </c>
      <c r="IK81" s="78">
        <v>0</v>
      </c>
      <c r="IL81" s="78"/>
      <c r="IM81" s="78"/>
      <c r="IN81" s="78"/>
      <c r="IO81" s="78"/>
      <c r="IP81" s="78"/>
      <c r="IQ81" s="78"/>
      <c r="IR81" s="78"/>
      <c r="IS81" s="78"/>
      <c r="IT81" s="78"/>
      <c r="IU81" s="78"/>
      <c r="IV81" s="78">
        <v>13.917020000000001</v>
      </c>
      <c r="IW81" s="78"/>
      <c r="IX81" s="78"/>
    </row>
    <row r="82" spans="1:258">
      <c r="A82" s="3" t="s">
        <v>75</v>
      </c>
      <c r="B82" s="78">
        <v>331.02765999999997</v>
      </c>
      <c r="C82" s="78">
        <v>0</v>
      </c>
      <c r="D82" s="78">
        <v>0</v>
      </c>
      <c r="E82" s="78"/>
      <c r="F82" s="78"/>
      <c r="G82" s="78"/>
      <c r="H82" s="78">
        <v>0</v>
      </c>
      <c r="I82" s="78">
        <v>0</v>
      </c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9"/>
      <c r="X82" s="78">
        <v>0</v>
      </c>
      <c r="Y82" s="78">
        <v>0</v>
      </c>
      <c r="Z82" s="78"/>
      <c r="AA82" s="78"/>
      <c r="AB82" s="78"/>
      <c r="AC82" s="78"/>
      <c r="AD82" s="78"/>
      <c r="AE82" s="78"/>
      <c r="AF82" s="78"/>
      <c r="AG82" s="78">
        <v>0</v>
      </c>
      <c r="AH82" s="78">
        <v>0</v>
      </c>
      <c r="AI82" s="78"/>
      <c r="AJ82" s="78"/>
      <c r="AK82" s="78"/>
      <c r="AL82" s="78"/>
      <c r="AM82" s="78"/>
      <c r="AN82" s="78"/>
      <c r="AO82" s="78"/>
      <c r="AP82" s="78">
        <v>0</v>
      </c>
      <c r="AQ82" s="78">
        <v>0</v>
      </c>
      <c r="AR82" s="78"/>
      <c r="AS82" s="78"/>
      <c r="AT82" s="78"/>
      <c r="AU82" s="78"/>
      <c r="AV82" s="78"/>
      <c r="AW82" s="78"/>
      <c r="AX82" s="78"/>
      <c r="AY82" s="78">
        <f t="shared" ref="AY82:AZ98" si="457">BB82+BE82</f>
        <v>0</v>
      </c>
      <c r="AZ82" s="78">
        <f t="shared" si="457"/>
        <v>0</v>
      </c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>
        <f t="shared" si="442"/>
        <v>331.02765999999997</v>
      </c>
      <c r="BR82" s="78">
        <f t="shared" si="442"/>
        <v>0</v>
      </c>
      <c r="BS82" s="78"/>
      <c r="BT82" s="78">
        <v>331.02765999999997</v>
      </c>
      <c r="BU82" s="78"/>
      <c r="BV82" s="78">
        <f t="shared" si="431"/>
        <v>0</v>
      </c>
      <c r="BW82" s="78"/>
      <c r="BX82" s="78"/>
      <c r="BY82" s="78"/>
      <c r="BZ82" s="78">
        <f t="shared" si="443"/>
        <v>0</v>
      </c>
      <c r="CA82" s="78">
        <f t="shared" si="443"/>
        <v>0</v>
      </c>
      <c r="CB82" s="78"/>
      <c r="CC82" s="78"/>
      <c r="CD82" s="78"/>
      <c r="CE82" s="78"/>
      <c r="CF82" s="78"/>
      <c r="CG82" s="78"/>
      <c r="CH82" s="78"/>
      <c r="CI82" s="79"/>
      <c r="CJ82" s="78">
        <v>0</v>
      </c>
      <c r="CK82" s="78">
        <v>0</v>
      </c>
      <c r="CL82" s="78"/>
      <c r="CM82" s="78"/>
      <c r="CN82" s="78"/>
      <c r="CO82" s="78"/>
      <c r="CP82" s="78"/>
      <c r="CQ82" s="78"/>
      <c r="CR82" s="78"/>
      <c r="CS82" s="78">
        <f t="shared" si="444"/>
        <v>0</v>
      </c>
      <c r="CT82" s="78">
        <f t="shared" si="444"/>
        <v>0</v>
      </c>
      <c r="CU82" s="78"/>
      <c r="CV82" s="78"/>
      <c r="CW82" s="78"/>
      <c r="CX82" s="78"/>
      <c r="CY82" s="78"/>
      <c r="CZ82" s="78"/>
      <c r="DA82" s="78"/>
      <c r="DB82" s="78">
        <f t="shared" si="445"/>
        <v>0</v>
      </c>
      <c r="DC82" s="78">
        <f t="shared" si="445"/>
        <v>0</v>
      </c>
      <c r="DD82" s="78"/>
      <c r="DE82" s="78"/>
      <c r="DF82" s="78"/>
      <c r="DG82" s="78"/>
      <c r="DH82" s="78"/>
      <c r="DI82" s="78"/>
      <c r="DJ82" s="78"/>
      <c r="DK82" s="78">
        <v>0</v>
      </c>
      <c r="DL82" s="78">
        <v>0</v>
      </c>
      <c r="DM82" s="78"/>
      <c r="DN82" s="78"/>
      <c r="DO82" s="78"/>
      <c r="DP82" s="78"/>
      <c r="DQ82" s="78"/>
      <c r="DR82" s="78"/>
      <c r="DS82" s="78"/>
      <c r="DT82" s="78">
        <v>0</v>
      </c>
      <c r="DU82" s="78">
        <v>0</v>
      </c>
      <c r="DV82" s="78"/>
      <c r="DW82" s="78"/>
      <c r="DX82" s="78"/>
      <c r="DY82" s="78"/>
      <c r="DZ82" s="78"/>
      <c r="EA82" s="78"/>
      <c r="EB82" s="78"/>
      <c r="EC82" s="78">
        <v>0</v>
      </c>
      <c r="ED82" s="78">
        <v>0</v>
      </c>
      <c r="EE82" s="78"/>
      <c r="EF82" s="78">
        <f t="shared" si="446"/>
        <v>0</v>
      </c>
      <c r="EG82" s="78">
        <f t="shared" si="446"/>
        <v>0</v>
      </c>
      <c r="EH82" s="75"/>
      <c r="EI82" s="80"/>
      <c r="EJ82" s="78"/>
      <c r="EK82" s="78"/>
      <c r="EL82" s="78"/>
      <c r="EM82" s="78"/>
      <c r="EN82" s="78"/>
      <c r="EO82" s="78">
        <f t="shared" si="447"/>
        <v>0</v>
      </c>
      <c r="EP82" s="78">
        <f t="shared" si="447"/>
        <v>0</v>
      </c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>
        <f t="shared" si="448"/>
        <v>0</v>
      </c>
      <c r="FH82" s="78">
        <f t="shared" si="448"/>
        <v>0</v>
      </c>
      <c r="FI82" s="78"/>
      <c r="FJ82" s="78"/>
      <c r="FK82" s="78"/>
      <c r="FL82" s="78"/>
      <c r="FM82" s="78"/>
      <c r="FN82" s="78"/>
      <c r="FO82" s="78"/>
      <c r="FP82" s="78">
        <f t="shared" si="449"/>
        <v>0</v>
      </c>
      <c r="FQ82" s="78">
        <f t="shared" si="449"/>
        <v>0</v>
      </c>
      <c r="FR82" s="78"/>
      <c r="FS82" s="78"/>
      <c r="FT82" s="78"/>
      <c r="FU82" s="78"/>
      <c r="FV82" s="78"/>
      <c r="FW82" s="78"/>
      <c r="FX82" s="78"/>
      <c r="FY82" s="78">
        <f t="shared" si="450"/>
        <v>0</v>
      </c>
      <c r="FZ82" s="78">
        <f t="shared" si="450"/>
        <v>0</v>
      </c>
      <c r="GA82" s="75"/>
      <c r="GB82" s="78"/>
      <c r="GC82" s="78"/>
      <c r="GD82" s="78"/>
      <c r="GE82" s="78"/>
      <c r="GF82" s="78"/>
      <c r="GG82" s="78"/>
      <c r="GH82" s="78">
        <f t="shared" si="451"/>
        <v>0</v>
      </c>
      <c r="GI82" s="78">
        <f t="shared" si="451"/>
        <v>0</v>
      </c>
      <c r="GJ82" s="78"/>
      <c r="GK82" s="78"/>
      <c r="GL82" s="78"/>
      <c r="GM82" s="78"/>
      <c r="GN82" s="78"/>
      <c r="GO82" s="78"/>
      <c r="GP82" s="78"/>
      <c r="GQ82" s="78">
        <f t="shared" si="452"/>
        <v>0</v>
      </c>
      <c r="GR82" s="78">
        <f t="shared" si="452"/>
        <v>0</v>
      </c>
      <c r="GS82" s="78"/>
      <c r="GT82" s="78"/>
      <c r="GU82" s="78"/>
      <c r="GV82" s="78"/>
      <c r="GW82" s="78"/>
      <c r="GX82" s="78"/>
      <c r="GY82" s="78"/>
      <c r="GZ82" s="78">
        <f t="shared" si="453"/>
        <v>0</v>
      </c>
      <c r="HA82" s="78">
        <f t="shared" si="453"/>
        <v>0</v>
      </c>
      <c r="HB82" s="78"/>
      <c r="HC82" s="78"/>
      <c r="HD82" s="78"/>
      <c r="HE82" s="78"/>
      <c r="HF82" s="78"/>
      <c r="HG82" s="78"/>
      <c r="HH82" s="78"/>
      <c r="HI82" s="78">
        <f t="shared" si="454"/>
        <v>0</v>
      </c>
      <c r="HJ82" s="78">
        <f t="shared" si="454"/>
        <v>0</v>
      </c>
      <c r="HK82" s="78"/>
      <c r="HL82" s="78"/>
      <c r="HM82" s="78"/>
      <c r="HN82" s="78"/>
      <c r="HO82" s="78"/>
      <c r="HP82" s="78"/>
      <c r="HQ82" s="78"/>
      <c r="HR82" s="78">
        <f t="shared" si="455"/>
        <v>0</v>
      </c>
      <c r="HS82" s="78">
        <f t="shared" si="455"/>
        <v>0</v>
      </c>
      <c r="HT82" s="78"/>
      <c r="HU82" s="78"/>
      <c r="HV82" s="78"/>
      <c r="HW82" s="78"/>
      <c r="HX82" s="78"/>
      <c r="HY82" s="78"/>
      <c r="HZ82" s="78"/>
      <c r="IA82" s="78">
        <f t="shared" si="456"/>
        <v>0</v>
      </c>
      <c r="IB82" s="78">
        <f t="shared" si="456"/>
        <v>0</v>
      </c>
      <c r="IC82" s="78"/>
      <c r="ID82" s="78"/>
      <c r="IE82" s="78"/>
      <c r="IF82" s="78"/>
      <c r="IG82" s="78"/>
      <c r="IH82" s="78"/>
      <c r="II82" s="78"/>
      <c r="IJ82" s="78">
        <v>0</v>
      </c>
      <c r="IK82" s="78">
        <v>0</v>
      </c>
      <c r="IL82" s="78"/>
      <c r="IM82" s="78"/>
      <c r="IN82" s="78"/>
      <c r="IO82" s="78"/>
      <c r="IP82" s="78"/>
      <c r="IQ82" s="78"/>
      <c r="IR82" s="78"/>
      <c r="IS82" s="78"/>
      <c r="IT82" s="78"/>
      <c r="IU82" s="78"/>
      <c r="IV82" s="78"/>
      <c r="IW82" s="78"/>
      <c r="IX82" s="78"/>
    </row>
    <row r="83" spans="1:258">
      <c r="A83" s="3" t="s">
        <v>12</v>
      </c>
      <c r="B83" s="78">
        <v>35621.674270000003</v>
      </c>
      <c r="C83" s="78">
        <v>0</v>
      </c>
      <c r="D83" s="78">
        <v>0</v>
      </c>
      <c r="E83" s="78"/>
      <c r="F83" s="78"/>
      <c r="G83" s="78"/>
      <c r="H83" s="78">
        <v>0</v>
      </c>
      <c r="I83" s="78">
        <v>0</v>
      </c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9"/>
      <c r="X83" s="78">
        <v>0</v>
      </c>
      <c r="Y83" s="78">
        <v>0</v>
      </c>
      <c r="Z83" s="78"/>
      <c r="AA83" s="78"/>
      <c r="AB83" s="78"/>
      <c r="AC83" s="78"/>
      <c r="AD83" s="78"/>
      <c r="AE83" s="78"/>
      <c r="AF83" s="78"/>
      <c r="AG83" s="78">
        <v>0</v>
      </c>
      <c r="AH83" s="78">
        <v>0</v>
      </c>
      <c r="AI83" s="78"/>
      <c r="AJ83" s="78"/>
      <c r="AK83" s="78"/>
      <c r="AL83" s="78"/>
      <c r="AM83" s="78"/>
      <c r="AN83" s="78"/>
      <c r="AO83" s="78"/>
      <c r="AP83" s="78">
        <v>0</v>
      </c>
      <c r="AQ83" s="78">
        <v>0</v>
      </c>
      <c r="AR83" s="78"/>
      <c r="AS83" s="78"/>
      <c r="AT83" s="78"/>
      <c r="AU83" s="78"/>
      <c r="AV83" s="78"/>
      <c r="AW83" s="78"/>
      <c r="AX83" s="78"/>
      <c r="AY83" s="78">
        <f t="shared" si="457"/>
        <v>0</v>
      </c>
      <c r="AZ83" s="78">
        <f t="shared" si="457"/>
        <v>0</v>
      </c>
      <c r="BA83" s="78"/>
      <c r="BB83" s="78"/>
      <c r="BC83" s="78"/>
      <c r="BD83" s="78"/>
      <c r="BE83" s="78"/>
      <c r="BF83" s="78"/>
      <c r="BG83" s="78"/>
      <c r="BH83" s="78">
        <f t="shared" ref="BH83:BI96" si="458">BK83+BN83</f>
        <v>7661.5410700000002</v>
      </c>
      <c r="BI83" s="78">
        <f t="shared" si="458"/>
        <v>0</v>
      </c>
      <c r="BJ83" s="78">
        <f t="shared" si="430"/>
        <v>0</v>
      </c>
      <c r="BK83" s="78">
        <v>7508.3102399999998</v>
      </c>
      <c r="BL83" s="78"/>
      <c r="BM83" s="78">
        <f t="shared" si="440"/>
        <v>0</v>
      </c>
      <c r="BN83" s="78">
        <v>153.23083</v>
      </c>
      <c r="BO83" s="78"/>
      <c r="BP83" s="78">
        <f t="shared" si="441"/>
        <v>0</v>
      </c>
      <c r="BQ83" s="78">
        <f t="shared" si="442"/>
        <v>1000</v>
      </c>
      <c r="BR83" s="78">
        <f t="shared" si="442"/>
        <v>0</v>
      </c>
      <c r="BS83" s="78"/>
      <c r="BT83" s="78">
        <v>1000</v>
      </c>
      <c r="BU83" s="78"/>
      <c r="BV83" s="78">
        <f t="shared" si="431"/>
        <v>0</v>
      </c>
      <c r="BW83" s="78"/>
      <c r="BX83" s="78"/>
      <c r="BY83" s="78"/>
      <c r="BZ83" s="78">
        <f t="shared" si="443"/>
        <v>0</v>
      </c>
      <c r="CA83" s="78">
        <f t="shared" si="443"/>
        <v>0</v>
      </c>
      <c r="CB83" s="78"/>
      <c r="CC83" s="78"/>
      <c r="CD83" s="78"/>
      <c r="CE83" s="78"/>
      <c r="CF83" s="78"/>
      <c r="CG83" s="78"/>
      <c r="CH83" s="78"/>
      <c r="CI83" s="79"/>
      <c r="CJ83" s="78">
        <v>0</v>
      </c>
      <c r="CK83" s="78">
        <v>0</v>
      </c>
      <c r="CL83" s="78"/>
      <c r="CM83" s="78"/>
      <c r="CN83" s="78"/>
      <c r="CO83" s="78"/>
      <c r="CP83" s="78"/>
      <c r="CQ83" s="78"/>
      <c r="CR83" s="78"/>
      <c r="CS83" s="78">
        <f t="shared" si="444"/>
        <v>0</v>
      </c>
      <c r="CT83" s="78">
        <f t="shared" si="444"/>
        <v>0</v>
      </c>
      <c r="CU83" s="78"/>
      <c r="CV83" s="78"/>
      <c r="CW83" s="78"/>
      <c r="CX83" s="78"/>
      <c r="CY83" s="78"/>
      <c r="CZ83" s="78"/>
      <c r="DA83" s="78"/>
      <c r="DB83" s="78">
        <f t="shared" si="445"/>
        <v>0</v>
      </c>
      <c r="DC83" s="78">
        <f t="shared" si="445"/>
        <v>0</v>
      </c>
      <c r="DD83" s="78"/>
      <c r="DE83" s="78"/>
      <c r="DF83" s="78"/>
      <c r="DG83" s="78"/>
      <c r="DH83" s="78"/>
      <c r="DI83" s="78"/>
      <c r="DJ83" s="78"/>
      <c r="DK83" s="78">
        <v>0</v>
      </c>
      <c r="DL83" s="78">
        <v>0</v>
      </c>
      <c r="DM83" s="78"/>
      <c r="DN83" s="78"/>
      <c r="DO83" s="78"/>
      <c r="DP83" s="78"/>
      <c r="DQ83" s="78"/>
      <c r="DR83" s="78"/>
      <c r="DS83" s="78"/>
      <c r="DT83" s="78">
        <v>0</v>
      </c>
      <c r="DU83" s="78">
        <v>0</v>
      </c>
      <c r="DV83" s="78"/>
      <c r="DW83" s="78"/>
      <c r="DX83" s="78"/>
      <c r="DY83" s="78"/>
      <c r="DZ83" s="78"/>
      <c r="EA83" s="78"/>
      <c r="EB83" s="78"/>
      <c r="EC83" s="78">
        <v>0</v>
      </c>
      <c r="ED83" s="78">
        <v>0</v>
      </c>
      <c r="EE83" s="78"/>
      <c r="EF83" s="78">
        <f t="shared" si="446"/>
        <v>0</v>
      </c>
      <c r="EG83" s="78">
        <f t="shared" si="446"/>
        <v>0</v>
      </c>
      <c r="EH83" s="75"/>
      <c r="EI83" s="80"/>
      <c r="EJ83" s="78"/>
      <c r="EK83" s="78"/>
      <c r="EL83" s="78"/>
      <c r="EM83" s="78"/>
      <c r="EN83" s="78"/>
      <c r="EO83" s="78">
        <f t="shared" si="447"/>
        <v>0</v>
      </c>
      <c r="EP83" s="78">
        <f t="shared" si="447"/>
        <v>0</v>
      </c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>
        <f t="shared" si="448"/>
        <v>0</v>
      </c>
      <c r="FH83" s="78">
        <f t="shared" si="448"/>
        <v>0</v>
      </c>
      <c r="FI83" s="78"/>
      <c r="FJ83" s="78"/>
      <c r="FK83" s="78"/>
      <c r="FL83" s="78"/>
      <c r="FM83" s="78"/>
      <c r="FN83" s="78"/>
      <c r="FO83" s="78"/>
      <c r="FP83" s="78">
        <f t="shared" si="449"/>
        <v>0</v>
      </c>
      <c r="FQ83" s="78">
        <f t="shared" si="449"/>
        <v>0</v>
      </c>
      <c r="FR83" s="78"/>
      <c r="FS83" s="78"/>
      <c r="FT83" s="78"/>
      <c r="FU83" s="78"/>
      <c r="FV83" s="78"/>
      <c r="FW83" s="78"/>
      <c r="FX83" s="78"/>
      <c r="FY83" s="78">
        <f t="shared" si="450"/>
        <v>0</v>
      </c>
      <c r="FZ83" s="78">
        <f t="shared" si="450"/>
        <v>0</v>
      </c>
      <c r="GA83" s="75"/>
      <c r="GB83" s="78"/>
      <c r="GC83" s="78"/>
      <c r="GD83" s="78"/>
      <c r="GE83" s="78"/>
      <c r="GF83" s="78"/>
      <c r="GG83" s="78"/>
      <c r="GH83" s="78">
        <f t="shared" si="451"/>
        <v>0</v>
      </c>
      <c r="GI83" s="78">
        <f t="shared" si="451"/>
        <v>0</v>
      </c>
      <c r="GJ83" s="78"/>
      <c r="GK83" s="78"/>
      <c r="GL83" s="78"/>
      <c r="GM83" s="78"/>
      <c r="GN83" s="78"/>
      <c r="GO83" s="78"/>
      <c r="GP83" s="78"/>
      <c r="GQ83" s="78">
        <f t="shared" si="452"/>
        <v>0</v>
      </c>
      <c r="GR83" s="78">
        <f t="shared" si="452"/>
        <v>0</v>
      </c>
      <c r="GS83" s="78"/>
      <c r="GT83" s="78"/>
      <c r="GU83" s="78"/>
      <c r="GV83" s="78"/>
      <c r="GW83" s="78"/>
      <c r="GX83" s="78"/>
      <c r="GY83" s="78"/>
      <c r="GZ83" s="78">
        <f t="shared" si="453"/>
        <v>26960.1332</v>
      </c>
      <c r="HA83" s="78">
        <f t="shared" si="453"/>
        <v>0</v>
      </c>
      <c r="HB83" s="78"/>
      <c r="HC83" s="78"/>
      <c r="HD83" s="78"/>
      <c r="HE83" s="78"/>
      <c r="HF83" s="78">
        <v>26960.1332</v>
      </c>
      <c r="HG83" s="78"/>
      <c r="HH83" s="78"/>
      <c r="HI83" s="78">
        <f t="shared" si="454"/>
        <v>0</v>
      </c>
      <c r="HJ83" s="78">
        <f t="shared" si="454"/>
        <v>0</v>
      </c>
      <c r="HK83" s="78"/>
      <c r="HL83" s="78"/>
      <c r="HM83" s="78"/>
      <c r="HN83" s="78"/>
      <c r="HO83" s="78"/>
      <c r="HP83" s="78"/>
      <c r="HQ83" s="78"/>
      <c r="HR83" s="78">
        <f t="shared" si="455"/>
        <v>0</v>
      </c>
      <c r="HS83" s="78">
        <f t="shared" si="455"/>
        <v>0</v>
      </c>
      <c r="HT83" s="78"/>
      <c r="HU83" s="78"/>
      <c r="HV83" s="78"/>
      <c r="HW83" s="78"/>
      <c r="HX83" s="78"/>
      <c r="HY83" s="78"/>
      <c r="HZ83" s="78"/>
      <c r="IA83" s="78">
        <f t="shared" si="456"/>
        <v>0</v>
      </c>
      <c r="IB83" s="78">
        <f t="shared" si="456"/>
        <v>0</v>
      </c>
      <c r="IC83" s="78"/>
      <c r="ID83" s="78"/>
      <c r="IE83" s="78"/>
      <c r="IF83" s="78"/>
      <c r="IG83" s="78"/>
      <c r="IH83" s="78"/>
      <c r="II83" s="78"/>
      <c r="IJ83" s="78">
        <v>0</v>
      </c>
      <c r="IK83" s="78">
        <v>0</v>
      </c>
      <c r="IL83" s="78"/>
      <c r="IM83" s="78"/>
      <c r="IN83" s="78"/>
      <c r="IO83" s="78"/>
      <c r="IP83" s="78"/>
      <c r="IQ83" s="78"/>
      <c r="IR83" s="78"/>
      <c r="IS83" s="78"/>
      <c r="IT83" s="78"/>
      <c r="IU83" s="78"/>
      <c r="IV83" s="78"/>
      <c r="IW83" s="78"/>
      <c r="IX83" s="78"/>
    </row>
    <row r="84" spans="1:258">
      <c r="A84" s="3" t="s">
        <v>22</v>
      </c>
      <c r="B84" s="78">
        <v>2072.6432099999997</v>
      </c>
      <c r="C84" s="78">
        <v>80.091090000000008</v>
      </c>
      <c r="D84" s="78">
        <v>3.8642005345435222</v>
      </c>
      <c r="E84" s="78"/>
      <c r="F84" s="78"/>
      <c r="G84" s="78"/>
      <c r="H84" s="78">
        <v>0</v>
      </c>
      <c r="I84" s="78">
        <v>0</v>
      </c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9"/>
      <c r="X84" s="78">
        <v>0</v>
      </c>
      <c r="Y84" s="78">
        <v>0</v>
      </c>
      <c r="Z84" s="78"/>
      <c r="AA84" s="78"/>
      <c r="AB84" s="78"/>
      <c r="AC84" s="78"/>
      <c r="AD84" s="78"/>
      <c r="AE84" s="78"/>
      <c r="AF84" s="78"/>
      <c r="AG84" s="78">
        <v>0</v>
      </c>
      <c r="AH84" s="78">
        <v>0</v>
      </c>
      <c r="AI84" s="78"/>
      <c r="AJ84" s="78"/>
      <c r="AK84" s="78"/>
      <c r="AL84" s="78"/>
      <c r="AM84" s="78"/>
      <c r="AN84" s="78"/>
      <c r="AO84" s="78"/>
      <c r="AP84" s="78">
        <v>0</v>
      </c>
      <c r="AQ84" s="78">
        <v>0</v>
      </c>
      <c r="AR84" s="78"/>
      <c r="AS84" s="78"/>
      <c r="AT84" s="78"/>
      <c r="AU84" s="78"/>
      <c r="AV84" s="78"/>
      <c r="AW84" s="78"/>
      <c r="AX84" s="78"/>
      <c r="AY84" s="78">
        <f t="shared" si="457"/>
        <v>1146.6504</v>
      </c>
      <c r="AZ84" s="78">
        <f t="shared" si="457"/>
        <v>0</v>
      </c>
      <c r="BA84" s="78"/>
      <c r="BB84" s="78">
        <v>1123.71739</v>
      </c>
      <c r="BC84" s="78"/>
      <c r="BD84" s="78">
        <f>BC84/BB84*100</f>
        <v>0</v>
      </c>
      <c r="BE84" s="78">
        <v>22.933009999999999</v>
      </c>
      <c r="BF84" s="78"/>
      <c r="BG84" s="78">
        <f>BF84/BE84*100</f>
        <v>0</v>
      </c>
      <c r="BH84" s="78">
        <f t="shared" si="458"/>
        <v>564.03983000000005</v>
      </c>
      <c r="BI84" s="78">
        <f t="shared" si="458"/>
        <v>80.091090000000008</v>
      </c>
      <c r="BJ84" s="78">
        <f t="shared" si="430"/>
        <v>14.199545092409521</v>
      </c>
      <c r="BK84" s="78">
        <v>552.75903000000005</v>
      </c>
      <c r="BL84" s="78">
        <v>78.489270000000005</v>
      </c>
      <c r="BM84" s="78">
        <f t="shared" si="440"/>
        <v>14.199545505389571</v>
      </c>
      <c r="BN84" s="78">
        <v>11.280799999999999</v>
      </c>
      <c r="BO84" s="78">
        <v>1.60182</v>
      </c>
      <c r="BP84" s="78">
        <f t="shared" si="441"/>
        <v>14.199524856393165</v>
      </c>
      <c r="BQ84" s="78">
        <f t="shared" si="442"/>
        <v>346.05508000000003</v>
      </c>
      <c r="BR84" s="78">
        <f t="shared" si="442"/>
        <v>0</v>
      </c>
      <c r="BS84" s="78"/>
      <c r="BT84" s="78">
        <v>346.05508000000003</v>
      </c>
      <c r="BU84" s="78"/>
      <c r="BV84" s="78">
        <f t="shared" si="431"/>
        <v>0</v>
      </c>
      <c r="BW84" s="78"/>
      <c r="BX84" s="78"/>
      <c r="BY84" s="78"/>
      <c r="BZ84" s="78">
        <f t="shared" si="443"/>
        <v>0</v>
      </c>
      <c r="CA84" s="78">
        <f t="shared" si="443"/>
        <v>0</v>
      </c>
      <c r="CB84" s="78"/>
      <c r="CC84" s="78"/>
      <c r="CD84" s="78"/>
      <c r="CE84" s="78"/>
      <c r="CF84" s="78"/>
      <c r="CG84" s="78"/>
      <c r="CH84" s="78"/>
      <c r="CI84" s="79"/>
      <c r="CJ84" s="78">
        <v>0</v>
      </c>
      <c r="CK84" s="78">
        <v>0</v>
      </c>
      <c r="CL84" s="78"/>
      <c r="CM84" s="78"/>
      <c r="CN84" s="78"/>
      <c r="CO84" s="78"/>
      <c r="CP84" s="78"/>
      <c r="CQ84" s="78"/>
      <c r="CR84" s="78"/>
      <c r="CS84" s="78">
        <f t="shared" si="444"/>
        <v>0</v>
      </c>
      <c r="CT84" s="78">
        <f t="shared" si="444"/>
        <v>0</v>
      </c>
      <c r="CU84" s="78"/>
      <c r="CV84" s="78"/>
      <c r="CW84" s="78"/>
      <c r="CX84" s="78"/>
      <c r="CY84" s="78"/>
      <c r="CZ84" s="78"/>
      <c r="DA84" s="78"/>
      <c r="DB84" s="78">
        <f t="shared" si="445"/>
        <v>0</v>
      </c>
      <c r="DC84" s="78">
        <f t="shared" si="445"/>
        <v>0</v>
      </c>
      <c r="DD84" s="78"/>
      <c r="DE84" s="78"/>
      <c r="DF84" s="78"/>
      <c r="DG84" s="78"/>
      <c r="DH84" s="78"/>
      <c r="DI84" s="78"/>
      <c r="DJ84" s="78"/>
      <c r="DK84" s="78">
        <v>0</v>
      </c>
      <c r="DL84" s="78">
        <v>0</v>
      </c>
      <c r="DM84" s="78"/>
      <c r="DN84" s="78"/>
      <c r="DO84" s="78"/>
      <c r="DP84" s="78"/>
      <c r="DQ84" s="78"/>
      <c r="DR84" s="78"/>
      <c r="DS84" s="78"/>
      <c r="DT84" s="78">
        <v>0</v>
      </c>
      <c r="DU84" s="78">
        <v>0</v>
      </c>
      <c r="DV84" s="78"/>
      <c r="DW84" s="78"/>
      <c r="DX84" s="78"/>
      <c r="DY84" s="78"/>
      <c r="DZ84" s="78"/>
      <c r="EA84" s="78"/>
      <c r="EB84" s="78"/>
      <c r="EC84" s="78">
        <v>0</v>
      </c>
      <c r="ED84" s="78">
        <v>0</v>
      </c>
      <c r="EE84" s="78"/>
      <c r="EF84" s="78">
        <f t="shared" si="446"/>
        <v>0</v>
      </c>
      <c r="EG84" s="78">
        <f t="shared" si="446"/>
        <v>0</v>
      </c>
      <c r="EH84" s="75"/>
      <c r="EI84" s="80"/>
      <c r="EJ84" s="78"/>
      <c r="EK84" s="78"/>
      <c r="EL84" s="78"/>
      <c r="EM84" s="78"/>
      <c r="EN84" s="78"/>
      <c r="EO84" s="78">
        <f t="shared" si="447"/>
        <v>0</v>
      </c>
      <c r="EP84" s="78">
        <f t="shared" si="447"/>
        <v>0</v>
      </c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>
        <f t="shared" si="448"/>
        <v>0</v>
      </c>
      <c r="FH84" s="78">
        <f t="shared" si="448"/>
        <v>0</v>
      </c>
      <c r="FI84" s="78"/>
      <c r="FJ84" s="78"/>
      <c r="FK84" s="78"/>
      <c r="FL84" s="78"/>
      <c r="FM84" s="78"/>
      <c r="FN84" s="78"/>
      <c r="FO84" s="78"/>
      <c r="FP84" s="78">
        <f t="shared" si="449"/>
        <v>0</v>
      </c>
      <c r="FQ84" s="78">
        <f t="shared" si="449"/>
        <v>0</v>
      </c>
      <c r="FR84" s="78"/>
      <c r="FS84" s="78"/>
      <c r="FT84" s="78"/>
      <c r="FU84" s="78"/>
      <c r="FV84" s="78"/>
      <c r="FW84" s="78"/>
      <c r="FX84" s="78"/>
      <c r="FY84" s="78">
        <f t="shared" si="450"/>
        <v>0</v>
      </c>
      <c r="FZ84" s="78">
        <f t="shared" si="450"/>
        <v>0</v>
      </c>
      <c r="GA84" s="75"/>
      <c r="GB84" s="78"/>
      <c r="GC84" s="78"/>
      <c r="GD84" s="78"/>
      <c r="GE84" s="78"/>
      <c r="GF84" s="78"/>
      <c r="GG84" s="78"/>
      <c r="GH84" s="78">
        <f t="shared" si="451"/>
        <v>0</v>
      </c>
      <c r="GI84" s="78">
        <f t="shared" si="451"/>
        <v>0</v>
      </c>
      <c r="GJ84" s="78"/>
      <c r="GK84" s="78"/>
      <c r="GL84" s="78"/>
      <c r="GM84" s="78"/>
      <c r="GN84" s="78"/>
      <c r="GO84" s="78"/>
      <c r="GP84" s="78"/>
      <c r="GQ84" s="78">
        <f t="shared" si="452"/>
        <v>0</v>
      </c>
      <c r="GR84" s="78">
        <f t="shared" si="452"/>
        <v>0</v>
      </c>
      <c r="GS84" s="78"/>
      <c r="GT84" s="78"/>
      <c r="GU84" s="78"/>
      <c r="GV84" s="78"/>
      <c r="GW84" s="78"/>
      <c r="GX84" s="78"/>
      <c r="GY84" s="78"/>
      <c r="GZ84" s="78">
        <f t="shared" si="453"/>
        <v>0</v>
      </c>
      <c r="HA84" s="78">
        <f t="shared" si="453"/>
        <v>0</v>
      </c>
      <c r="HB84" s="78"/>
      <c r="HC84" s="78"/>
      <c r="HD84" s="78"/>
      <c r="HE84" s="78"/>
      <c r="HF84" s="78"/>
      <c r="HG84" s="78"/>
      <c r="HH84" s="78"/>
      <c r="HI84" s="78">
        <f t="shared" si="454"/>
        <v>0</v>
      </c>
      <c r="HJ84" s="78">
        <f t="shared" si="454"/>
        <v>0</v>
      </c>
      <c r="HK84" s="78"/>
      <c r="HL84" s="78"/>
      <c r="HM84" s="78"/>
      <c r="HN84" s="78"/>
      <c r="HO84" s="78"/>
      <c r="HP84" s="78"/>
      <c r="HQ84" s="78"/>
      <c r="HR84" s="78">
        <f t="shared" si="455"/>
        <v>0</v>
      </c>
      <c r="HS84" s="78">
        <f t="shared" si="455"/>
        <v>0</v>
      </c>
      <c r="HT84" s="78"/>
      <c r="HU84" s="78"/>
      <c r="HV84" s="78"/>
      <c r="HW84" s="78"/>
      <c r="HX84" s="78"/>
      <c r="HY84" s="78"/>
      <c r="HZ84" s="78"/>
      <c r="IA84" s="78">
        <f t="shared" si="456"/>
        <v>0</v>
      </c>
      <c r="IB84" s="78">
        <f t="shared" si="456"/>
        <v>0</v>
      </c>
      <c r="IC84" s="78"/>
      <c r="ID84" s="78"/>
      <c r="IE84" s="78"/>
      <c r="IF84" s="78"/>
      <c r="IG84" s="78"/>
      <c r="IH84" s="78"/>
      <c r="II84" s="78"/>
      <c r="IJ84" s="78">
        <v>0</v>
      </c>
      <c r="IK84" s="78">
        <v>0</v>
      </c>
      <c r="IL84" s="78"/>
      <c r="IM84" s="78"/>
      <c r="IN84" s="78"/>
      <c r="IO84" s="78"/>
      <c r="IP84" s="78"/>
      <c r="IQ84" s="78"/>
      <c r="IR84" s="78"/>
      <c r="IS84" s="78"/>
      <c r="IT84" s="78"/>
      <c r="IU84" s="78"/>
      <c r="IV84" s="78">
        <v>15.8979</v>
      </c>
      <c r="IW84" s="78"/>
      <c r="IX84" s="78"/>
    </row>
    <row r="85" spans="1:258">
      <c r="A85" s="3" t="s">
        <v>25</v>
      </c>
      <c r="B85" s="78">
        <v>2338.1335300000001</v>
      </c>
      <c r="C85" s="78">
        <v>0</v>
      </c>
      <c r="D85" s="78">
        <v>0</v>
      </c>
      <c r="E85" s="78"/>
      <c r="F85" s="78"/>
      <c r="G85" s="78"/>
      <c r="H85" s="78">
        <v>0</v>
      </c>
      <c r="I85" s="78">
        <v>0</v>
      </c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9"/>
      <c r="X85" s="78">
        <v>0</v>
      </c>
      <c r="Y85" s="78">
        <v>0</v>
      </c>
      <c r="Z85" s="78"/>
      <c r="AA85" s="78"/>
      <c r="AB85" s="78"/>
      <c r="AC85" s="78"/>
      <c r="AD85" s="78"/>
      <c r="AE85" s="78"/>
      <c r="AF85" s="78"/>
      <c r="AG85" s="78">
        <v>0</v>
      </c>
      <c r="AH85" s="78">
        <v>0</v>
      </c>
      <c r="AI85" s="78"/>
      <c r="AJ85" s="78"/>
      <c r="AK85" s="78"/>
      <c r="AL85" s="78"/>
      <c r="AM85" s="78"/>
      <c r="AN85" s="78"/>
      <c r="AO85" s="78"/>
      <c r="AP85" s="78">
        <v>0</v>
      </c>
      <c r="AQ85" s="78">
        <v>0</v>
      </c>
      <c r="AR85" s="78"/>
      <c r="AS85" s="78"/>
      <c r="AT85" s="78"/>
      <c r="AU85" s="78"/>
      <c r="AV85" s="78"/>
      <c r="AW85" s="78"/>
      <c r="AX85" s="78"/>
      <c r="AY85" s="78">
        <f t="shared" si="457"/>
        <v>0</v>
      </c>
      <c r="AZ85" s="78">
        <f t="shared" si="457"/>
        <v>0</v>
      </c>
      <c r="BA85" s="78"/>
      <c r="BB85" s="78"/>
      <c r="BC85" s="78"/>
      <c r="BD85" s="78"/>
      <c r="BE85" s="78"/>
      <c r="BF85" s="78"/>
      <c r="BG85" s="78"/>
      <c r="BH85" s="78">
        <f t="shared" si="458"/>
        <v>1551.1095299999999</v>
      </c>
      <c r="BI85" s="78">
        <f t="shared" si="458"/>
        <v>0</v>
      </c>
      <c r="BJ85" s="78">
        <f t="shared" si="430"/>
        <v>0</v>
      </c>
      <c r="BK85" s="78">
        <v>1520.08734</v>
      </c>
      <c r="BL85" s="78"/>
      <c r="BM85" s="78">
        <f t="shared" si="440"/>
        <v>0</v>
      </c>
      <c r="BN85" s="78">
        <v>31.022189999999998</v>
      </c>
      <c r="BO85" s="78"/>
      <c r="BP85" s="78">
        <f t="shared" si="441"/>
        <v>0</v>
      </c>
      <c r="BQ85" s="78">
        <f t="shared" si="442"/>
        <v>787.024</v>
      </c>
      <c r="BR85" s="78">
        <f t="shared" si="442"/>
        <v>0</v>
      </c>
      <c r="BS85" s="78"/>
      <c r="BT85" s="78">
        <v>787.024</v>
      </c>
      <c r="BU85" s="78"/>
      <c r="BV85" s="78">
        <f t="shared" si="431"/>
        <v>0</v>
      </c>
      <c r="BW85" s="78"/>
      <c r="BX85" s="78"/>
      <c r="BY85" s="78"/>
      <c r="BZ85" s="78">
        <f t="shared" si="443"/>
        <v>0</v>
      </c>
      <c r="CA85" s="78">
        <f t="shared" si="443"/>
        <v>0</v>
      </c>
      <c r="CB85" s="78"/>
      <c r="CC85" s="78"/>
      <c r="CD85" s="78"/>
      <c r="CE85" s="78"/>
      <c r="CF85" s="78"/>
      <c r="CG85" s="78"/>
      <c r="CH85" s="78"/>
      <c r="CI85" s="79"/>
      <c r="CJ85" s="78">
        <v>0</v>
      </c>
      <c r="CK85" s="78">
        <v>0</v>
      </c>
      <c r="CL85" s="78"/>
      <c r="CM85" s="78"/>
      <c r="CN85" s="78"/>
      <c r="CO85" s="78"/>
      <c r="CP85" s="78"/>
      <c r="CQ85" s="78"/>
      <c r="CR85" s="78"/>
      <c r="CS85" s="78">
        <f t="shared" si="444"/>
        <v>0</v>
      </c>
      <c r="CT85" s="78">
        <f t="shared" si="444"/>
        <v>0</v>
      </c>
      <c r="CU85" s="78"/>
      <c r="CV85" s="78"/>
      <c r="CW85" s="78"/>
      <c r="CX85" s="78"/>
      <c r="CY85" s="78"/>
      <c r="CZ85" s="78"/>
      <c r="DA85" s="78"/>
      <c r="DB85" s="78">
        <f t="shared" si="445"/>
        <v>0</v>
      </c>
      <c r="DC85" s="78">
        <f t="shared" si="445"/>
        <v>0</v>
      </c>
      <c r="DD85" s="78"/>
      <c r="DE85" s="78"/>
      <c r="DF85" s="78"/>
      <c r="DG85" s="78"/>
      <c r="DH85" s="78"/>
      <c r="DI85" s="78"/>
      <c r="DJ85" s="78"/>
      <c r="DK85" s="78">
        <v>0</v>
      </c>
      <c r="DL85" s="78">
        <v>0</v>
      </c>
      <c r="DM85" s="78"/>
      <c r="DN85" s="78"/>
      <c r="DO85" s="78"/>
      <c r="DP85" s="78"/>
      <c r="DQ85" s="78"/>
      <c r="DR85" s="78"/>
      <c r="DS85" s="78"/>
      <c r="DT85" s="78">
        <v>0</v>
      </c>
      <c r="DU85" s="78">
        <v>0</v>
      </c>
      <c r="DV85" s="78"/>
      <c r="DW85" s="78"/>
      <c r="DX85" s="78"/>
      <c r="DY85" s="78"/>
      <c r="DZ85" s="78"/>
      <c r="EA85" s="78"/>
      <c r="EB85" s="78"/>
      <c r="EC85" s="78">
        <v>0</v>
      </c>
      <c r="ED85" s="78">
        <v>0</v>
      </c>
      <c r="EE85" s="78"/>
      <c r="EF85" s="78">
        <f t="shared" si="446"/>
        <v>0</v>
      </c>
      <c r="EG85" s="78">
        <f t="shared" si="446"/>
        <v>0</v>
      </c>
      <c r="EH85" s="75"/>
      <c r="EI85" s="80"/>
      <c r="EJ85" s="78"/>
      <c r="EK85" s="78"/>
      <c r="EL85" s="78"/>
      <c r="EM85" s="78"/>
      <c r="EN85" s="78"/>
      <c r="EO85" s="78">
        <f t="shared" si="447"/>
        <v>0</v>
      </c>
      <c r="EP85" s="78">
        <f t="shared" si="447"/>
        <v>0</v>
      </c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>
        <f t="shared" si="448"/>
        <v>0</v>
      </c>
      <c r="FH85" s="78">
        <f t="shared" si="448"/>
        <v>0</v>
      </c>
      <c r="FI85" s="78"/>
      <c r="FJ85" s="78"/>
      <c r="FK85" s="78"/>
      <c r="FL85" s="78"/>
      <c r="FM85" s="78"/>
      <c r="FN85" s="78"/>
      <c r="FO85" s="78"/>
      <c r="FP85" s="78">
        <f t="shared" si="449"/>
        <v>0</v>
      </c>
      <c r="FQ85" s="78">
        <f t="shared" si="449"/>
        <v>0</v>
      </c>
      <c r="FR85" s="78"/>
      <c r="FS85" s="78"/>
      <c r="FT85" s="78"/>
      <c r="FU85" s="78"/>
      <c r="FV85" s="78"/>
      <c r="FW85" s="78"/>
      <c r="FX85" s="78"/>
      <c r="FY85" s="78">
        <f t="shared" si="450"/>
        <v>0</v>
      </c>
      <c r="FZ85" s="78">
        <f t="shared" si="450"/>
        <v>0</v>
      </c>
      <c r="GA85" s="75"/>
      <c r="GB85" s="78"/>
      <c r="GC85" s="78"/>
      <c r="GD85" s="78"/>
      <c r="GE85" s="78"/>
      <c r="GF85" s="78"/>
      <c r="GG85" s="78"/>
      <c r="GH85" s="78">
        <f t="shared" si="451"/>
        <v>0</v>
      </c>
      <c r="GI85" s="78">
        <f t="shared" si="451"/>
        <v>0</v>
      </c>
      <c r="GJ85" s="78"/>
      <c r="GK85" s="78"/>
      <c r="GL85" s="78"/>
      <c r="GM85" s="78"/>
      <c r="GN85" s="78"/>
      <c r="GO85" s="78"/>
      <c r="GP85" s="78"/>
      <c r="GQ85" s="78">
        <f t="shared" si="452"/>
        <v>0</v>
      </c>
      <c r="GR85" s="78">
        <f t="shared" si="452"/>
        <v>0</v>
      </c>
      <c r="GS85" s="78"/>
      <c r="GT85" s="78"/>
      <c r="GU85" s="78"/>
      <c r="GV85" s="78"/>
      <c r="GW85" s="78"/>
      <c r="GX85" s="78"/>
      <c r="GY85" s="78"/>
      <c r="GZ85" s="78">
        <f t="shared" si="453"/>
        <v>0</v>
      </c>
      <c r="HA85" s="78">
        <f t="shared" si="453"/>
        <v>0</v>
      </c>
      <c r="HB85" s="78"/>
      <c r="HC85" s="78"/>
      <c r="HD85" s="78"/>
      <c r="HE85" s="78"/>
      <c r="HF85" s="78"/>
      <c r="HG85" s="78"/>
      <c r="HH85" s="78"/>
      <c r="HI85" s="78">
        <f t="shared" si="454"/>
        <v>0</v>
      </c>
      <c r="HJ85" s="78">
        <f t="shared" si="454"/>
        <v>0</v>
      </c>
      <c r="HK85" s="78"/>
      <c r="HL85" s="78"/>
      <c r="HM85" s="78"/>
      <c r="HN85" s="78"/>
      <c r="HO85" s="78"/>
      <c r="HP85" s="78"/>
      <c r="HQ85" s="78"/>
      <c r="HR85" s="78">
        <f t="shared" si="455"/>
        <v>0</v>
      </c>
      <c r="HS85" s="78">
        <f t="shared" si="455"/>
        <v>0</v>
      </c>
      <c r="HT85" s="78"/>
      <c r="HU85" s="78"/>
      <c r="HV85" s="78"/>
      <c r="HW85" s="78"/>
      <c r="HX85" s="78"/>
      <c r="HY85" s="78"/>
      <c r="HZ85" s="78"/>
      <c r="IA85" s="78">
        <f t="shared" si="456"/>
        <v>0</v>
      </c>
      <c r="IB85" s="78">
        <f t="shared" si="456"/>
        <v>0</v>
      </c>
      <c r="IC85" s="78"/>
      <c r="ID85" s="78"/>
      <c r="IE85" s="78"/>
      <c r="IF85" s="78"/>
      <c r="IG85" s="78"/>
      <c r="IH85" s="78"/>
      <c r="II85" s="78"/>
      <c r="IJ85" s="78">
        <v>0</v>
      </c>
      <c r="IK85" s="78">
        <v>0</v>
      </c>
      <c r="IL85" s="78"/>
      <c r="IM85" s="78"/>
      <c r="IN85" s="78"/>
      <c r="IO85" s="78"/>
      <c r="IP85" s="78"/>
      <c r="IQ85" s="78"/>
      <c r="IR85" s="78"/>
      <c r="IS85" s="78"/>
      <c r="IT85" s="78"/>
      <c r="IU85" s="78"/>
      <c r="IV85" s="78"/>
      <c r="IW85" s="78"/>
      <c r="IX85" s="78"/>
    </row>
    <row r="86" spans="1:258">
      <c r="A86" s="3" t="s">
        <v>26</v>
      </c>
      <c r="B86" s="78">
        <v>1665.07926</v>
      </c>
      <c r="C86" s="78">
        <v>0</v>
      </c>
      <c r="D86" s="78">
        <v>0</v>
      </c>
      <c r="E86" s="78"/>
      <c r="F86" s="78"/>
      <c r="G86" s="78"/>
      <c r="H86" s="78">
        <v>0</v>
      </c>
      <c r="I86" s="78">
        <v>0</v>
      </c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9"/>
      <c r="X86" s="78">
        <v>0</v>
      </c>
      <c r="Y86" s="78">
        <v>0</v>
      </c>
      <c r="Z86" s="78"/>
      <c r="AA86" s="78"/>
      <c r="AB86" s="78"/>
      <c r="AC86" s="78"/>
      <c r="AD86" s="78"/>
      <c r="AE86" s="78"/>
      <c r="AF86" s="78"/>
      <c r="AG86" s="78">
        <v>0</v>
      </c>
      <c r="AH86" s="78">
        <v>0</v>
      </c>
      <c r="AI86" s="78"/>
      <c r="AJ86" s="78"/>
      <c r="AK86" s="78"/>
      <c r="AL86" s="78"/>
      <c r="AM86" s="78"/>
      <c r="AN86" s="78"/>
      <c r="AO86" s="78"/>
      <c r="AP86" s="78">
        <v>0</v>
      </c>
      <c r="AQ86" s="78">
        <v>0</v>
      </c>
      <c r="AR86" s="78"/>
      <c r="AS86" s="78"/>
      <c r="AT86" s="78"/>
      <c r="AU86" s="78"/>
      <c r="AV86" s="78"/>
      <c r="AW86" s="78"/>
      <c r="AX86" s="78"/>
      <c r="AY86" s="78">
        <f t="shared" si="457"/>
        <v>0</v>
      </c>
      <c r="AZ86" s="78">
        <f t="shared" si="457"/>
        <v>0</v>
      </c>
      <c r="BA86" s="78"/>
      <c r="BB86" s="78"/>
      <c r="BC86" s="78"/>
      <c r="BD86" s="78"/>
      <c r="BE86" s="78"/>
      <c r="BF86" s="78"/>
      <c r="BG86" s="78"/>
      <c r="BH86" s="78">
        <f t="shared" si="458"/>
        <v>1081.0763499999998</v>
      </c>
      <c r="BI86" s="78">
        <f t="shared" si="458"/>
        <v>0</v>
      </c>
      <c r="BJ86" s="78">
        <f t="shared" si="430"/>
        <v>0</v>
      </c>
      <c r="BK86" s="78">
        <v>1059.4548199999999</v>
      </c>
      <c r="BL86" s="78"/>
      <c r="BM86" s="78">
        <f t="shared" si="440"/>
        <v>0</v>
      </c>
      <c r="BN86" s="78">
        <v>21.62153</v>
      </c>
      <c r="BO86" s="78"/>
      <c r="BP86" s="78">
        <f t="shared" si="441"/>
        <v>0</v>
      </c>
      <c r="BQ86" s="78">
        <f t="shared" si="442"/>
        <v>0</v>
      </c>
      <c r="BR86" s="78">
        <f t="shared" si="442"/>
        <v>0</v>
      </c>
      <c r="BS86" s="78"/>
      <c r="BT86" s="80"/>
      <c r="BU86" s="78"/>
      <c r="BV86" s="78"/>
      <c r="BW86" s="78"/>
      <c r="BX86" s="78"/>
      <c r="BY86" s="78"/>
      <c r="BZ86" s="78">
        <f t="shared" si="443"/>
        <v>0</v>
      </c>
      <c r="CA86" s="78">
        <f t="shared" si="443"/>
        <v>0</v>
      </c>
      <c r="CB86" s="78"/>
      <c r="CC86" s="78"/>
      <c r="CD86" s="78"/>
      <c r="CE86" s="78"/>
      <c r="CF86" s="78"/>
      <c r="CG86" s="78"/>
      <c r="CH86" s="78"/>
      <c r="CI86" s="79"/>
      <c r="CJ86" s="78">
        <v>0</v>
      </c>
      <c r="CK86" s="78">
        <v>0</v>
      </c>
      <c r="CL86" s="78"/>
      <c r="CM86" s="78"/>
      <c r="CN86" s="78"/>
      <c r="CO86" s="78"/>
      <c r="CP86" s="78"/>
      <c r="CQ86" s="78"/>
      <c r="CR86" s="78"/>
      <c r="CS86" s="78">
        <f t="shared" si="444"/>
        <v>0</v>
      </c>
      <c r="CT86" s="78">
        <f t="shared" si="444"/>
        <v>0</v>
      </c>
      <c r="CU86" s="78"/>
      <c r="CV86" s="78"/>
      <c r="CW86" s="78"/>
      <c r="CX86" s="78"/>
      <c r="CY86" s="78"/>
      <c r="CZ86" s="78"/>
      <c r="DA86" s="78"/>
      <c r="DB86" s="78">
        <f t="shared" si="445"/>
        <v>0</v>
      </c>
      <c r="DC86" s="78">
        <f t="shared" si="445"/>
        <v>0</v>
      </c>
      <c r="DD86" s="78"/>
      <c r="DE86" s="78"/>
      <c r="DF86" s="78"/>
      <c r="DG86" s="78"/>
      <c r="DH86" s="78"/>
      <c r="DI86" s="78"/>
      <c r="DJ86" s="78"/>
      <c r="DK86" s="78">
        <v>0</v>
      </c>
      <c r="DL86" s="78">
        <v>0</v>
      </c>
      <c r="DM86" s="78"/>
      <c r="DN86" s="78"/>
      <c r="DO86" s="78"/>
      <c r="DP86" s="78"/>
      <c r="DQ86" s="78"/>
      <c r="DR86" s="78"/>
      <c r="DS86" s="78"/>
      <c r="DT86" s="78">
        <v>0</v>
      </c>
      <c r="DU86" s="78">
        <v>0</v>
      </c>
      <c r="DV86" s="78"/>
      <c r="DW86" s="78"/>
      <c r="DX86" s="78"/>
      <c r="DY86" s="78"/>
      <c r="DZ86" s="78"/>
      <c r="EA86" s="78"/>
      <c r="EB86" s="78"/>
      <c r="EC86" s="78">
        <v>0</v>
      </c>
      <c r="ED86" s="78">
        <v>0</v>
      </c>
      <c r="EE86" s="78"/>
      <c r="EF86" s="78">
        <f t="shared" si="446"/>
        <v>0</v>
      </c>
      <c r="EG86" s="78">
        <f t="shared" si="446"/>
        <v>0</v>
      </c>
      <c r="EH86" s="75"/>
      <c r="EI86" s="80"/>
      <c r="EJ86" s="78"/>
      <c r="EK86" s="78"/>
      <c r="EL86" s="78"/>
      <c r="EM86" s="78"/>
      <c r="EN86" s="78"/>
      <c r="EO86" s="78">
        <f t="shared" si="447"/>
        <v>0</v>
      </c>
      <c r="EP86" s="78">
        <f t="shared" si="447"/>
        <v>0</v>
      </c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>
        <f t="shared" si="448"/>
        <v>0</v>
      </c>
      <c r="FH86" s="78">
        <f t="shared" si="448"/>
        <v>0</v>
      </c>
      <c r="FI86" s="78"/>
      <c r="FJ86" s="78"/>
      <c r="FK86" s="78"/>
      <c r="FL86" s="78"/>
      <c r="FM86" s="78"/>
      <c r="FN86" s="78"/>
      <c r="FO86" s="78"/>
      <c r="FP86" s="78">
        <f t="shared" si="449"/>
        <v>0</v>
      </c>
      <c r="FQ86" s="78">
        <f t="shared" si="449"/>
        <v>0</v>
      </c>
      <c r="FR86" s="78"/>
      <c r="FS86" s="78"/>
      <c r="FT86" s="78"/>
      <c r="FU86" s="78"/>
      <c r="FV86" s="78"/>
      <c r="FW86" s="78"/>
      <c r="FX86" s="78"/>
      <c r="FY86" s="78">
        <f t="shared" si="450"/>
        <v>0</v>
      </c>
      <c r="FZ86" s="78">
        <f t="shared" si="450"/>
        <v>0</v>
      </c>
      <c r="GA86" s="75"/>
      <c r="GB86" s="78"/>
      <c r="GC86" s="78"/>
      <c r="GD86" s="78"/>
      <c r="GE86" s="78"/>
      <c r="GF86" s="78"/>
      <c r="GG86" s="78"/>
      <c r="GH86" s="78">
        <f t="shared" si="451"/>
        <v>0</v>
      </c>
      <c r="GI86" s="78">
        <f t="shared" si="451"/>
        <v>0</v>
      </c>
      <c r="GJ86" s="78"/>
      <c r="GK86" s="78"/>
      <c r="GL86" s="78"/>
      <c r="GM86" s="78"/>
      <c r="GN86" s="78"/>
      <c r="GO86" s="78"/>
      <c r="GP86" s="78"/>
      <c r="GQ86" s="78">
        <f t="shared" si="452"/>
        <v>0</v>
      </c>
      <c r="GR86" s="78">
        <f t="shared" si="452"/>
        <v>0</v>
      </c>
      <c r="GS86" s="78"/>
      <c r="GT86" s="78"/>
      <c r="GU86" s="78"/>
      <c r="GV86" s="78"/>
      <c r="GW86" s="78"/>
      <c r="GX86" s="78"/>
      <c r="GY86" s="78"/>
      <c r="GZ86" s="78">
        <f t="shared" si="453"/>
        <v>0</v>
      </c>
      <c r="HA86" s="78">
        <f t="shared" si="453"/>
        <v>0</v>
      </c>
      <c r="HB86" s="78"/>
      <c r="HC86" s="78"/>
      <c r="HD86" s="78"/>
      <c r="HE86" s="78"/>
      <c r="HF86" s="78"/>
      <c r="HG86" s="78"/>
      <c r="HH86" s="78"/>
      <c r="HI86" s="78">
        <f t="shared" si="454"/>
        <v>0</v>
      </c>
      <c r="HJ86" s="78">
        <f t="shared" si="454"/>
        <v>0</v>
      </c>
      <c r="HK86" s="78"/>
      <c r="HL86" s="78"/>
      <c r="HM86" s="78"/>
      <c r="HN86" s="78"/>
      <c r="HO86" s="78"/>
      <c r="HP86" s="78"/>
      <c r="HQ86" s="78"/>
      <c r="HR86" s="78">
        <f t="shared" si="455"/>
        <v>0</v>
      </c>
      <c r="HS86" s="78">
        <f t="shared" si="455"/>
        <v>0</v>
      </c>
      <c r="HT86" s="78"/>
      <c r="HU86" s="78"/>
      <c r="HV86" s="78"/>
      <c r="HW86" s="78"/>
      <c r="HX86" s="78"/>
      <c r="HY86" s="78"/>
      <c r="HZ86" s="78"/>
      <c r="IA86" s="78">
        <f t="shared" si="456"/>
        <v>0</v>
      </c>
      <c r="IB86" s="78">
        <f t="shared" si="456"/>
        <v>0</v>
      </c>
      <c r="IC86" s="78"/>
      <c r="ID86" s="78"/>
      <c r="IE86" s="78"/>
      <c r="IF86" s="78"/>
      <c r="IG86" s="78"/>
      <c r="IH86" s="78"/>
      <c r="II86" s="78"/>
      <c r="IJ86" s="78">
        <v>0</v>
      </c>
      <c r="IK86" s="78">
        <v>0</v>
      </c>
      <c r="IL86" s="78"/>
      <c r="IM86" s="78"/>
      <c r="IN86" s="78"/>
      <c r="IO86" s="78"/>
      <c r="IP86" s="78"/>
      <c r="IQ86" s="78"/>
      <c r="IR86" s="78"/>
      <c r="IS86" s="78"/>
      <c r="IT86" s="78"/>
      <c r="IU86" s="78"/>
      <c r="IV86" s="78">
        <v>584.00291000000004</v>
      </c>
      <c r="IW86" s="78"/>
      <c r="IX86" s="78"/>
    </row>
    <row r="87" spans="1:258">
      <c r="A87" s="3" t="s">
        <v>27</v>
      </c>
      <c r="B87" s="78">
        <v>2162.1527000000001</v>
      </c>
      <c r="C87" s="78">
        <v>0</v>
      </c>
      <c r="D87" s="78">
        <v>0</v>
      </c>
      <c r="E87" s="78"/>
      <c r="F87" s="78"/>
      <c r="G87" s="78"/>
      <c r="H87" s="78">
        <v>0</v>
      </c>
      <c r="I87" s="78">
        <v>0</v>
      </c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9"/>
      <c r="X87" s="78">
        <v>0</v>
      </c>
      <c r="Y87" s="78">
        <v>0</v>
      </c>
      <c r="Z87" s="78"/>
      <c r="AA87" s="78"/>
      <c r="AB87" s="78"/>
      <c r="AC87" s="78"/>
      <c r="AD87" s="78"/>
      <c r="AE87" s="78"/>
      <c r="AF87" s="78"/>
      <c r="AG87" s="78">
        <v>0</v>
      </c>
      <c r="AH87" s="78">
        <v>0</v>
      </c>
      <c r="AI87" s="78"/>
      <c r="AJ87" s="78"/>
      <c r="AK87" s="78"/>
      <c r="AL87" s="78"/>
      <c r="AM87" s="78"/>
      <c r="AN87" s="78"/>
      <c r="AO87" s="78"/>
      <c r="AP87" s="78">
        <v>0</v>
      </c>
      <c r="AQ87" s="78">
        <v>0</v>
      </c>
      <c r="AR87" s="78"/>
      <c r="AS87" s="78"/>
      <c r="AT87" s="78"/>
      <c r="AU87" s="78"/>
      <c r="AV87" s="78"/>
      <c r="AW87" s="78"/>
      <c r="AX87" s="78"/>
      <c r="AY87" s="78">
        <f t="shared" si="457"/>
        <v>0</v>
      </c>
      <c r="AZ87" s="78">
        <f t="shared" si="457"/>
        <v>0</v>
      </c>
      <c r="BA87" s="78"/>
      <c r="BB87" s="78"/>
      <c r="BC87" s="78"/>
      <c r="BD87" s="78"/>
      <c r="BE87" s="78"/>
      <c r="BF87" s="78"/>
      <c r="BG87" s="78"/>
      <c r="BH87" s="78">
        <f t="shared" si="458"/>
        <v>2162.1526999999996</v>
      </c>
      <c r="BI87" s="78">
        <f t="shared" si="458"/>
        <v>0</v>
      </c>
      <c r="BJ87" s="78">
        <f t="shared" si="430"/>
        <v>0</v>
      </c>
      <c r="BK87" s="78">
        <v>2118.9096399999999</v>
      </c>
      <c r="BL87" s="78"/>
      <c r="BM87" s="78">
        <f t="shared" si="440"/>
        <v>0</v>
      </c>
      <c r="BN87" s="78">
        <v>43.24306</v>
      </c>
      <c r="BO87" s="78"/>
      <c r="BP87" s="78">
        <f t="shared" si="441"/>
        <v>0</v>
      </c>
      <c r="BQ87" s="78">
        <f t="shared" si="442"/>
        <v>0</v>
      </c>
      <c r="BR87" s="78">
        <f t="shared" si="442"/>
        <v>0</v>
      </c>
      <c r="BS87" s="78"/>
      <c r="BT87" s="80"/>
      <c r="BU87" s="78"/>
      <c r="BV87" s="78"/>
      <c r="BW87" s="78"/>
      <c r="BX87" s="78"/>
      <c r="BY87" s="78"/>
      <c r="BZ87" s="78">
        <f t="shared" si="443"/>
        <v>0</v>
      </c>
      <c r="CA87" s="78">
        <f t="shared" si="443"/>
        <v>0</v>
      </c>
      <c r="CB87" s="78"/>
      <c r="CC87" s="78"/>
      <c r="CD87" s="78"/>
      <c r="CE87" s="78"/>
      <c r="CF87" s="78"/>
      <c r="CG87" s="78"/>
      <c r="CH87" s="78"/>
      <c r="CI87" s="79"/>
      <c r="CJ87" s="78">
        <v>0</v>
      </c>
      <c r="CK87" s="78">
        <v>0</v>
      </c>
      <c r="CL87" s="78"/>
      <c r="CM87" s="78"/>
      <c r="CN87" s="78"/>
      <c r="CO87" s="78"/>
      <c r="CP87" s="78"/>
      <c r="CQ87" s="78"/>
      <c r="CR87" s="78"/>
      <c r="CS87" s="78">
        <f t="shared" si="444"/>
        <v>0</v>
      </c>
      <c r="CT87" s="78">
        <f t="shared" si="444"/>
        <v>0</v>
      </c>
      <c r="CU87" s="78"/>
      <c r="CV87" s="78"/>
      <c r="CW87" s="78"/>
      <c r="CX87" s="78"/>
      <c r="CY87" s="78"/>
      <c r="CZ87" s="78"/>
      <c r="DA87" s="78"/>
      <c r="DB87" s="78">
        <f t="shared" si="445"/>
        <v>0</v>
      </c>
      <c r="DC87" s="78">
        <f t="shared" si="445"/>
        <v>0</v>
      </c>
      <c r="DD87" s="78"/>
      <c r="DE87" s="78"/>
      <c r="DF87" s="78"/>
      <c r="DG87" s="78"/>
      <c r="DH87" s="78"/>
      <c r="DI87" s="78"/>
      <c r="DJ87" s="78"/>
      <c r="DK87" s="78">
        <v>0</v>
      </c>
      <c r="DL87" s="78">
        <v>0</v>
      </c>
      <c r="DM87" s="78"/>
      <c r="DN87" s="78"/>
      <c r="DO87" s="78"/>
      <c r="DP87" s="78"/>
      <c r="DQ87" s="78"/>
      <c r="DR87" s="78"/>
      <c r="DS87" s="78"/>
      <c r="DT87" s="78">
        <v>0</v>
      </c>
      <c r="DU87" s="78">
        <v>0</v>
      </c>
      <c r="DV87" s="78"/>
      <c r="DW87" s="78"/>
      <c r="DX87" s="78"/>
      <c r="DY87" s="78"/>
      <c r="DZ87" s="78"/>
      <c r="EA87" s="78"/>
      <c r="EB87" s="78"/>
      <c r="EC87" s="78">
        <v>0</v>
      </c>
      <c r="ED87" s="78">
        <v>0</v>
      </c>
      <c r="EE87" s="78"/>
      <c r="EF87" s="78">
        <f t="shared" si="446"/>
        <v>0</v>
      </c>
      <c r="EG87" s="78">
        <f t="shared" si="446"/>
        <v>0</v>
      </c>
      <c r="EH87" s="75"/>
      <c r="EI87" s="80"/>
      <c r="EJ87" s="78"/>
      <c r="EK87" s="78"/>
      <c r="EL87" s="78"/>
      <c r="EM87" s="78"/>
      <c r="EN87" s="78"/>
      <c r="EO87" s="78">
        <f t="shared" si="447"/>
        <v>0</v>
      </c>
      <c r="EP87" s="78">
        <f t="shared" si="447"/>
        <v>0</v>
      </c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>
        <f t="shared" si="448"/>
        <v>0</v>
      </c>
      <c r="FH87" s="78">
        <f t="shared" si="448"/>
        <v>0</v>
      </c>
      <c r="FI87" s="78"/>
      <c r="FJ87" s="78"/>
      <c r="FK87" s="78"/>
      <c r="FL87" s="78"/>
      <c r="FM87" s="78"/>
      <c r="FN87" s="78"/>
      <c r="FO87" s="78"/>
      <c r="FP87" s="78">
        <f t="shared" si="449"/>
        <v>0</v>
      </c>
      <c r="FQ87" s="78">
        <f t="shared" si="449"/>
        <v>0</v>
      </c>
      <c r="FR87" s="78"/>
      <c r="FS87" s="78"/>
      <c r="FT87" s="78"/>
      <c r="FU87" s="78"/>
      <c r="FV87" s="78"/>
      <c r="FW87" s="78"/>
      <c r="FX87" s="78"/>
      <c r="FY87" s="78">
        <f t="shared" si="450"/>
        <v>0</v>
      </c>
      <c r="FZ87" s="78">
        <f t="shared" si="450"/>
        <v>0</v>
      </c>
      <c r="GA87" s="75"/>
      <c r="GB87" s="78"/>
      <c r="GC87" s="78"/>
      <c r="GD87" s="78"/>
      <c r="GE87" s="78"/>
      <c r="GF87" s="78"/>
      <c r="GG87" s="78"/>
      <c r="GH87" s="78">
        <f t="shared" si="451"/>
        <v>0</v>
      </c>
      <c r="GI87" s="78">
        <f t="shared" si="451"/>
        <v>0</v>
      </c>
      <c r="GJ87" s="78"/>
      <c r="GK87" s="78"/>
      <c r="GL87" s="78"/>
      <c r="GM87" s="78"/>
      <c r="GN87" s="78"/>
      <c r="GO87" s="78"/>
      <c r="GP87" s="78"/>
      <c r="GQ87" s="78">
        <f t="shared" si="452"/>
        <v>0</v>
      </c>
      <c r="GR87" s="78">
        <f t="shared" si="452"/>
        <v>0</v>
      </c>
      <c r="GS87" s="78"/>
      <c r="GT87" s="78"/>
      <c r="GU87" s="78"/>
      <c r="GV87" s="78"/>
      <c r="GW87" s="78"/>
      <c r="GX87" s="78"/>
      <c r="GY87" s="78"/>
      <c r="GZ87" s="78">
        <f t="shared" si="453"/>
        <v>0</v>
      </c>
      <c r="HA87" s="78">
        <f t="shared" si="453"/>
        <v>0</v>
      </c>
      <c r="HB87" s="78"/>
      <c r="HC87" s="78"/>
      <c r="HD87" s="78"/>
      <c r="HE87" s="78"/>
      <c r="HF87" s="78"/>
      <c r="HG87" s="78"/>
      <c r="HH87" s="78"/>
      <c r="HI87" s="78">
        <f t="shared" si="454"/>
        <v>0</v>
      </c>
      <c r="HJ87" s="78">
        <f t="shared" si="454"/>
        <v>0</v>
      </c>
      <c r="HK87" s="78"/>
      <c r="HL87" s="78"/>
      <c r="HM87" s="78"/>
      <c r="HN87" s="78"/>
      <c r="HO87" s="78"/>
      <c r="HP87" s="78"/>
      <c r="HQ87" s="78"/>
      <c r="HR87" s="78">
        <f t="shared" si="455"/>
        <v>0</v>
      </c>
      <c r="HS87" s="78">
        <f t="shared" si="455"/>
        <v>0</v>
      </c>
      <c r="HT87" s="78"/>
      <c r="HU87" s="78"/>
      <c r="HV87" s="78"/>
      <c r="HW87" s="78"/>
      <c r="HX87" s="78"/>
      <c r="HY87" s="78"/>
      <c r="HZ87" s="78"/>
      <c r="IA87" s="78">
        <f t="shared" si="456"/>
        <v>0</v>
      </c>
      <c r="IB87" s="78">
        <f t="shared" si="456"/>
        <v>0</v>
      </c>
      <c r="IC87" s="78"/>
      <c r="ID87" s="78"/>
      <c r="IE87" s="78"/>
      <c r="IF87" s="78"/>
      <c r="IG87" s="78"/>
      <c r="IH87" s="78"/>
      <c r="II87" s="78"/>
      <c r="IJ87" s="78">
        <v>0</v>
      </c>
      <c r="IK87" s="78">
        <v>0</v>
      </c>
      <c r="IL87" s="78"/>
      <c r="IM87" s="78"/>
      <c r="IN87" s="78"/>
      <c r="IO87" s="78"/>
      <c r="IP87" s="78"/>
      <c r="IQ87" s="78"/>
      <c r="IR87" s="78"/>
      <c r="IS87" s="78"/>
      <c r="IT87" s="78"/>
      <c r="IU87" s="78"/>
      <c r="IV87" s="78"/>
      <c r="IW87" s="78"/>
      <c r="IX87" s="78"/>
    </row>
    <row r="88" spans="1:258">
      <c r="A88" s="3" t="s">
        <v>23</v>
      </c>
      <c r="B88" s="78">
        <v>1330.5644199999999</v>
      </c>
      <c r="C88" s="78">
        <v>461.80399</v>
      </c>
      <c r="D88" s="78">
        <v>34.707375536165323</v>
      </c>
      <c r="E88" s="78"/>
      <c r="F88" s="78"/>
      <c r="G88" s="78"/>
      <c r="H88" s="78">
        <v>0</v>
      </c>
      <c r="I88" s="78">
        <v>0</v>
      </c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9"/>
      <c r="X88" s="78">
        <v>0</v>
      </c>
      <c r="Y88" s="78">
        <v>0</v>
      </c>
      <c r="Z88" s="78"/>
      <c r="AA88" s="78"/>
      <c r="AB88" s="78"/>
      <c r="AC88" s="78"/>
      <c r="AD88" s="78"/>
      <c r="AE88" s="78"/>
      <c r="AF88" s="78"/>
      <c r="AG88" s="78">
        <v>0</v>
      </c>
      <c r="AH88" s="78">
        <v>0</v>
      </c>
      <c r="AI88" s="78"/>
      <c r="AJ88" s="78"/>
      <c r="AK88" s="78"/>
      <c r="AL88" s="78"/>
      <c r="AM88" s="78"/>
      <c r="AN88" s="78"/>
      <c r="AO88" s="78"/>
      <c r="AP88" s="78">
        <v>0</v>
      </c>
      <c r="AQ88" s="78">
        <v>0</v>
      </c>
      <c r="AR88" s="78"/>
      <c r="AS88" s="78"/>
      <c r="AT88" s="78"/>
      <c r="AU88" s="78"/>
      <c r="AV88" s="78"/>
      <c r="AW88" s="78"/>
      <c r="AX88" s="78"/>
      <c r="AY88" s="78">
        <f t="shared" si="457"/>
        <v>0</v>
      </c>
      <c r="AZ88" s="78">
        <f t="shared" si="457"/>
        <v>0</v>
      </c>
      <c r="BA88" s="78"/>
      <c r="BB88" s="78"/>
      <c r="BC88" s="78"/>
      <c r="BD88" s="78"/>
      <c r="BE88" s="78"/>
      <c r="BF88" s="78"/>
      <c r="BG88" s="78"/>
      <c r="BH88" s="78">
        <f t="shared" si="458"/>
        <v>1175.0829799999999</v>
      </c>
      <c r="BI88" s="78">
        <f t="shared" si="458"/>
        <v>461.80399</v>
      </c>
      <c r="BJ88" s="78">
        <f t="shared" si="430"/>
        <v>39.299691839635017</v>
      </c>
      <c r="BK88" s="78">
        <v>1151.58132</v>
      </c>
      <c r="BL88" s="78">
        <v>452.56790999999998</v>
      </c>
      <c r="BM88" s="78">
        <f t="shared" si="440"/>
        <v>39.299691835918281</v>
      </c>
      <c r="BN88" s="78">
        <v>23.501660000000001</v>
      </c>
      <c r="BO88" s="78">
        <v>9.2360799999999994</v>
      </c>
      <c r="BP88" s="78">
        <f t="shared" si="441"/>
        <v>39.299692021755057</v>
      </c>
      <c r="BQ88" s="78">
        <f t="shared" si="442"/>
        <v>0</v>
      </c>
      <c r="BR88" s="78">
        <f t="shared" si="442"/>
        <v>0</v>
      </c>
      <c r="BS88" s="78"/>
      <c r="BT88" s="80"/>
      <c r="BU88" s="78"/>
      <c r="BV88" s="78"/>
      <c r="BW88" s="78"/>
      <c r="BX88" s="78"/>
      <c r="BY88" s="78"/>
      <c r="BZ88" s="78">
        <f t="shared" si="443"/>
        <v>0</v>
      </c>
      <c r="CA88" s="78">
        <f t="shared" si="443"/>
        <v>0</v>
      </c>
      <c r="CB88" s="78"/>
      <c r="CC88" s="78"/>
      <c r="CD88" s="78"/>
      <c r="CE88" s="78"/>
      <c r="CF88" s="78"/>
      <c r="CG88" s="78"/>
      <c r="CH88" s="78"/>
      <c r="CI88" s="79"/>
      <c r="CJ88" s="78">
        <v>0</v>
      </c>
      <c r="CK88" s="78">
        <v>0</v>
      </c>
      <c r="CL88" s="78"/>
      <c r="CM88" s="78"/>
      <c r="CN88" s="78"/>
      <c r="CO88" s="78"/>
      <c r="CP88" s="78"/>
      <c r="CQ88" s="78"/>
      <c r="CR88" s="78"/>
      <c r="CS88" s="78">
        <f t="shared" si="444"/>
        <v>0</v>
      </c>
      <c r="CT88" s="78">
        <f t="shared" si="444"/>
        <v>0</v>
      </c>
      <c r="CU88" s="78"/>
      <c r="CV88" s="78"/>
      <c r="CW88" s="78"/>
      <c r="CX88" s="78"/>
      <c r="CY88" s="78"/>
      <c r="CZ88" s="78"/>
      <c r="DA88" s="78"/>
      <c r="DB88" s="78">
        <f t="shared" si="445"/>
        <v>0</v>
      </c>
      <c r="DC88" s="78">
        <f t="shared" si="445"/>
        <v>0</v>
      </c>
      <c r="DD88" s="78"/>
      <c r="DE88" s="78"/>
      <c r="DF88" s="78"/>
      <c r="DG88" s="78"/>
      <c r="DH88" s="78"/>
      <c r="DI88" s="78"/>
      <c r="DJ88" s="78"/>
      <c r="DK88" s="78">
        <v>0</v>
      </c>
      <c r="DL88" s="78">
        <v>0</v>
      </c>
      <c r="DM88" s="78"/>
      <c r="DN88" s="78"/>
      <c r="DO88" s="78"/>
      <c r="DP88" s="78"/>
      <c r="DQ88" s="78"/>
      <c r="DR88" s="78"/>
      <c r="DS88" s="78"/>
      <c r="DT88" s="78">
        <v>0</v>
      </c>
      <c r="DU88" s="78">
        <v>0</v>
      </c>
      <c r="DV88" s="78"/>
      <c r="DW88" s="78"/>
      <c r="DX88" s="78"/>
      <c r="DY88" s="78"/>
      <c r="DZ88" s="78"/>
      <c r="EA88" s="78"/>
      <c r="EB88" s="78"/>
      <c r="EC88" s="78">
        <v>0</v>
      </c>
      <c r="ED88" s="78">
        <v>0</v>
      </c>
      <c r="EE88" s="78"/>
      <c r="EF88" s="78">
        <f t="shared" si="446"/>
        <v>0</v>
      </c>
      <c r="EG88" s="78">
        <f t="shared" si="446"/>
        <v>0</v>
      </c>
      <c r="EH88" s="75"/>
      <c r="EI88" s="80"/>
      <c r="EJ88" s="78"/>
      <c r="EK88" s="78"/>
      <c r="EL88" s="78"/>
      <c r="EM88" s="78"/>
      <c r="EN88" s="78"/>
      <c r="EO88" s="78">
        <f t="shared" si="447"/>
        <v>0</v>
      </c>
      <c r="EP88" s="78">
        <f t="shared" si="447"/>
        <v>0</v>
      </c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>
        <f t="shared" si="448"/>
        <v>0</v>
      </c>
      <c r="FH88" s="78">
        <f t="shared" si="448"/>
        <v>0</v>
      </c>
      <c r="FI88" s="78"/>
      <c r="FJ88" s="78"/>
      <c r="FK88" s="78"/>
      <c r="FL88" s="78"/>
      <c r="FM88" s="78"/>
      <c r="FN88" s="78"/>
      <c r="FO88" s="78"/>
      <c r="FP88" s="78">
        <f t="shared" si="449"/>
        <v>0</v>
      </c>
      <c r="FQ88" s="78">
        <f t="shared" si="449"/>
        <v>0</v>
      </c>
      <c r="FR88" s="78"/>
      <c r="FS88" s="78"/>
      <c r="FT88" s="78"/>
      <c r="FU88" s="78"/>
      <c r="FV88" s="78"/>
      <c r="FW88" s="78"/>
      <c r="FX88" s="78"/>
      <c r="FY88" s="78">
        <f t="shared" si="450"/>
        <v>0</v>
      </c>
      <c r="FZ88" s="78">
        <f t="shared" si="450"/>
        <v>0</v>
      </c>
      <c r="GA88" s="75"/>
      <c r="GB88" s="78"/>
      <c r="GC88" s="78"/>
      <c r="GD88" s="78"/>
      <c r="GE88" s="78"/>
      <c r="GF88" s="78"/>
      <c r="GG88" s="78"/>
      <c r="GH88" s="78">
        <f t="shared" si="451"/>
        <v>0</v>
      </c>
      <c r="GI88" s="78">
        <f t="shared" si="451"/>
        <v>0</v>
      </c>
      <c r="GJ88" s="78"/>
      <c r="GK88" s="78"/>
      <c r="GL88" s="78"/>
      <c r="GM88" s="78"/>
      <c r="GN88" s="78"/>
      <c r="GO88" s="78"/>
      <c r="GP88" s="78"/>
      <c r="GQ88" s="78">
        <f t="shared" si="452"/>
        <v>0</v>
      </c>
      <c r="GR88" s="78">
        <f t="shared" si="452"/>
        <v>0</v>
      </c>
      <c r="GS88" s="78"/>
      <c r="GT88" s="78"/>
      <c r="GU88" s="78"/>
      <c r="GV88" s="78"/>
      <c r="GW88" s="78"/>
      <c r="GX88" s="78"/>
      <c r="GY88" s="78"/>
      <c r="GZ88" s="78">
        <f t="shared" si="453"/>
        <v>0</v>
      </c>
      <c r="HA88" s="78">
        <f t="shared" si="453"/>
        <v>0</v>
      </c>
      <c r="HB88" s="78"/>
      <c r="HC88" s="78"/>
      <c r="HD88" s="78"/>
      <c r="HE88" s="78"/>
      <c r="HF88" s="78"/>
      <c r="HG88" s="78"/>
      <c r="HH88" s="78"/>
      <c r="HI88" s="78">
        <f t="shared" si="454"/>
        <v>0</v>
      </c>
      <c r="HJ88" s="78">
        <f t="shared" si="454"/>
        <v>0</v>
      </c>
      <c r="HK88" s="78"/>
      <c r="HL88" s="78"/>
      <c r="HM88" s="78"/>
      <c r="HN88" s="78"/>
      <c r="HO88" s="78"/>
      <c r="HP88" s="78"/>
      <c r="HQ88" s="78"/>
      <c r="HR88" s="78">
        <f t="shared" si="455"/>
        <v>0</v>
      </c>
      <c r="HS88" s="78">
        <f t="shared" si="455"/>
        <v>0</v>
      </c>
      <c r="HT88" s="78"/>
      <c r="HU88" s="78"/>
      <c r="HV88" s="78"/>
      <c r="HW88" s="78"/>
      <c r="HX88" s="78"/>
      <c r="HY88" s="78"/>
      <c r="HZ88" s="78"/>
      <c r="IA88" s="78">
        <f t="shared" si="456"/>
        <v>0</v>
      </c>
      <c r="IB88" s="78">
        <f t="shared" si="456"/>
        <v>0</v>
      </c>
      <c r="IC88" s="78"/>
      <c r="ID88" s="78"/>
      <c r="IE88" s="78"/>
      <c r="IF88" s="78"/>
      <c r="IG88" s="78"/>
      <c r="IH88" s="78"/>
      <c r="II88" s="78"/>
      <c r="IJ88" s="78">
        <v>0</v>
      </c>
      <c r="IK88" s="78">
        <v>0</v>
      </c>
      <c r="IL88" s="78"/>
      <c r="IM88" s="78"/>
      <c r="IN88" s="78"/>
      <c r="IO88" s="78"/>
      <c r="IP88" s="78"/>
      <c r="IQ88" s="78"/>
      <c r="IR88" s="78"/>
      <c r="IS88" s="78"/>
      <c r="IT88" s="78"/>
      <c r="IU88" s="78"/>
      <c r="IV88" s="78">
        <v>155.48143999999999</v>
      </c>
      <c r="IW88" s="78"/>
      <c r="IX88" s="78"/>
    </row>
    <row r="89" spans="1:258">
      <c r="A89" s="3" t="s">
        <v>28</v>
      </c>
      <c r="B89" s="78">
        <v>611.04314999999997</v>
      </c>
      <c r="C89" s="78">
        <v>0</v>
      </c>
      <c r="D89" s="78">
        <v>0</v>
      </c>
      <c r="E89" s="78"/>
      <c r="F89" s="78"/>
      <c r="G89" s="78"/>
      <c r="H89" s="78">
        <v>0</v>
      </c>
      <c r="I89" s="78">
        <v>0</v>
      </c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9"/>
      <c r="X89" s="78">
        <v>0</v>
      </c>
      <c r="Y89" s="78">
        <v>0</v>
      </c>
      <c r="Z89" s="78"/>
      <c r="AA89" s="78"/>
      <c r="AB89" s="78"/>
      <c r="AC89" s="78"/>
      <c r="AD89" s="78"/>
      <c r="AE89" s="78"/>
      <c r="AF89" s="78"/>
      <c r="AG89" s="78">
        <v>0</v>
      </c>
      <c r="AH89" s="78">
        <v>0</v>
      </c>
      <c r="AI89" s="78"/>
      <c r="AJ89" s="78"/>
      <c r="AK89" s="78"/>
      <c r="AL89" s="78"/>
      <c r="AM89" s="78"/>
      <c r="AN89" s="78"/>
      <c r="AO89" s="78"/>
      <c r="AP89" s="78">
        <v>0</v>
      </c>
      <c r="AQ89" s="78">
        <v>0</v>
      </c>
      <c r="AR89" s="78"/>
      <c r="AS89" s="78"/>
      <c r="AT89" s="78"/>
      <c r="AU89" s="78"/>
      <c r="AV89" s="78"/>
      <c r="AW89" s="78"/>
      <c r="AX89" s="78"/>
      <c r="AY89" s="78">
        <f t="shared" si="457"/>
        <v>0</v>
      </c>
      <c r="AZ89" s="78">
        <f t="shared" si="457"/>
        <v>0</v>
      </c>
      <c r="BA89" s="78"/>
      <c r="BB89" s="78"/>
      <c r="BC89" s="78"/>
      <c r="BD89" s="78"/>
      <c r="BE89" s="78"/>
      <c r="BF89" s="78"/>
      <c r="BG89" s="78"/>
      <c r="BH89" s="78">
        <f t="shared" si="458"/>
        <v>611.04314999999997</v>
      </c>
      <c r="BI89" s="78">
        <f t="shared" si="458"/>
        <v>0</v>
      </c>
      <c r="BJ89" s="78">
        <f t="shared" si="430"/>
        <v>0</v>
      </c>
      <c r="BK89" s="78">
        <v>598.82228999999995</v>
      </c>
      <c r="BL89" s="78"/>
      <c r="BM89" s="78">
        <f t="shared" si="440"/>
        <v>0</v>
      </c>
      <c r="BN89" s="78">
        <v>12.22086</v>
      </c>
      <c r="BO89" s="78"/>
      <c r="BP89" s="78">
        <f t="shared" si="441"/>
        <v>0</v>
      </c>
      <c r="BQ89" s="78">
        <f t="shared" si="442"/>
        <v>0</v>
      </c>
      <c r="BR89" s="78">
        <f t="shared" si="442"/>
        <v>0</v>
      </c>
      <c r="BS89" s="78"/>
      <c r="BT89" s="80"/>
      <c r="BU89" s="78"/>
      <c r="BV89" s="78"/>
      <c r="BW89" s="78"/>
      <c r="BX89" s="78"/>
      <c r="BY89" s="78"/>
      <c r="BZ89" s="78">
        <f t="shared" si="443"/>
        <v>0</v>
      </c>
      <c r="CA89" s="78">
        <f t="shared" si="443"/>
        <v>0</v>
      </c>
      <c r="CB89" s="78"/>
      <c r="CC89" s="78"/>
      <c r="CD89" s="78"/>
      <c r="CE89" s="78"/>
      <c r="CF89" s="78"/>
      <c r="CG89" s="78"/>
      <c r="CH89" s="78"/>
      <c r="CI89" s="79"/>
      <c r="CJ89" s="78">
        <v>0</v>
      </c>
      <c r="CK89" s="78">
        <v>0</v>
      </c>
      <c r="CL89" s="78"/>
      <c r="CM89" s="78"/>
      <c r="CN89" s="78"/>
      <c r="CO89" s="78"/>
      <c r="CP89" s="78"/>
      <c r="CQ89" s="78"/>
      <c r="CR89" s="78"/>
      <c r="CS89" s="78">
        <f t="shared" si="444"/>
        <v>0</v>
      </c>
      <c r="CT89" s="78">
        <f t="shared" si="444"/>
        <v>0</v>
      </c>
      <c r="CU89" s="78"/>
      <c r="CV89" s="78"/>
      <c r="CW89" s="78"/>
      <c r="CX89" s="78"/>
      <c r="CY89" s="78"/>
      <c r="CZ89" s="78"/>
      <c r="DA89" s="78"/>
      <c r="DB89" s="78">
        <f t="shared" si="445"/>
        <v>0</v>
      </c>
      <c r="DC89" s="78">
        <f t="shared" si="445"/>
        <v>0</v>
      </c>
      <c r="DD89" s="78"/>
      <c r="DE89" s="78"/>
      <c r="DF89" s="78"/>
      <c r="DG89" s="78"/>
      <c r="DH89" s="78"/>
      <c r="DI89" s="78"/>
      <c r="DJ89" s="78"/>
      <c r="DK89" s="78">
        <v>0</v>
      </c>
      <c r="DL89" s="78">
        <v>0</v>
      </c>
      <c r="DM89" s="78"/>
      <c r="DN89" s="78"/>
      <c r="DO89" s="78"/>
      <c r="DP89" s="78"/>
      <c r="DQ89" s="78"/>
      <c r="DR89" s="78"/>
      <c r="DS89" s="78"/>
      <c r="DT89" s="78">
        <v>0</v>
      </c>
      <c r="DU89" s="78">
        <v>0</v>
      </c>
      <c r="DV89" s="78"/>
      <c r="DW89" s="78"/>
      <c r="DX89" s="78"/>
      <c r="DY89" s="78"/>
      <c r="DZ89" s="78"/>
      <c r="EA89" s="78"/>
      <c r="EB89" s="78"/>
      <c r="EC89" s="78">
        <v>0</v>
      </c>
      <c r="ED89" s="78">
        <v>0</v>
      </c>
      <c r="EE89" s="78"/>
      <c r="EF89" s="78">
        <f t="shared" si="446"/>
        <v>0</v>
      </c>
      <c r="EG89" s="78">
        <f t="shared" si="446"/>
        <v>0</v>
      </c>
      <c r="EH89" s="75"/>
      <c r="EI89" s="80"/>
      <c r="EJ89" s="78"/>
      <c r="EK89" s="78"/>
      <c r="EL89" s="78"/>
      <c r="EM89" s="78"/>
      <c r="EN89" s="78"/>
      <c r="EO89" s="78">
        <f t="shared" si="447"/>
        <v>0</v>
      </c>
      <c r="EP89" s="78">
        <f t="shared" si="447"/>
        <v>0</v>
      </c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>
        <f t="shared" si="448"/>
        <v>0</v>
      </c>
      <c r="FH89" s="78">
        <f t="shared" si="448"/>
        <v>0</v>
      </c>
      <c r="FI89" s="78"/>
      <c r="FJ89" s="78"/>
      <c r="FK89" s="78"/>
      <c r="FL89" s="78"/>
      <c r="FM89" s="78"/>
      <c r="FN89" s="78"/>
      <c r="FO89" s="78"/>
      <c r="FP89" s="78">
        <f t="shared" si="449"/>
        <v>0</v>
      </c>
      <c r="FQ89" s="78">
        <f t="shared" si="449"/>
        <v>0</v>
      </c>
      <c r="FR89" s="78"/>
      <c r="FS89" s="78"/>
      <c r="FT89" s="78"/>
      <c r="FU89" s="78"/>
      <c r="FV89" s="78"/>
      <c r="FW89" s="78"/>
      <c r="FX89" s="78"/>
      <c r="FY89" s="78">
        <f t="shared" si="450"/>
        <v>0</v>
      </c>
      <c r="FZ89" s="78">
        <f t="shared" si="450"/>
        <v>0</v>
      </c>
      <c r="GA89" s="75"/>
      <c r="GB89" s="78"/>
      <c r="GC89" s="78"/>
      <c r="GD89" s="78"/>
      <c r="GE89" s="78"/>
      <c r="GF89" s="78"/>
      <c r="GG89" s="78"/>
      <c r="GH89" s="78">
        <f t="shared" si="451"/>
        <v>0</v>
      </c>
      <c r="GI89" s="78">
        <f t="shared" si="451"/>
        <v>0</v>
      </c>
      <c r="GJ89" s="78"/>
      <c r="GK89" s="78"/>
      <c r="GL89" s="78"/>
      <c r="GM89" s="78"/>
      <c r="GN89" s="78"/>
      <c r="GO89" s="78"/>
      <c r="GP89" s="78"/>
      <c r="GQ89" s="78">
        <f t="shared" si="452"/>
        <v>0</v>
      </c>
      <c r="GR89" s="78">
        <f t="shared" si="452"/>
        <v>0</v>
      </c>
      <c r="GS89" s="78"/>
      <c r="GT89" s="78"/>
      <c r="GU89" s="78"/>
      <c r="GV89" s="78"/>
      <c r="GW89" s="78"/>
      <c r="GX89" s="78"/>
      <c r="GY89" s="78"/>
      <c r="GZ89" s="78">
        <f t="shared" si="453"/>
        <v>0</v>
      </c>
      <c r="HA89" s="78">
        <f t="shared" si="453"/>
        <v>0</v>
      </c>
      <c r="HB89" s="78"/>
      <c r="HC89" s="78"/>
      <c r="HD89" s="78"/>
      <c r="HE89" s="78"/>
      <c r="HF89" s="78"/>
      <c r="HG89" s="78"/>
      <c r="HH89" s="78"/>
      <c r="HI89" s="78">
        <f t="shared" si="454"/>
        <v>0</v>
      </c>
      <c r="HJ89" s="78">
        <f t="shared" si="454"/>
        <v>0</v>
      </c>
      <c r="HK89" s="78"/>
      <c r="HL89" s="78"/>
      <c r="HM89" s="78"/>
      <c r="HN89" s="78"/>
      <c r="HO89" s="78"/>
      <c r="HP89" s="78"/>
      <c r="HQ89" s="78"/>
      <c r="HR89" s="78">
        <f t="shared" si="455"/>
        <v>0</v>
      </c>
      <c r="HS89" s="78">
        <f t="shared" si="455"/>
        <v>0</v>
      </c>
      <c r="HT89" s="78"/>
      <c r="HU89" s="78"/>
      <c r="HV89" s="78"/>
      <c r="HW89" s="78"/>
      <c r="HX89" s="78"/>
      <c r="HY89" s="78"/>
      <c r="HZ89" s="78"/>
      <c r="IA89" s="78">
        <f t="shared" si="456"/>
        <v>0</v>
      </c>
      <c r="IB89" s="78">
        <f t="shared" si="456"/>
        <v>0</v>
      </c>
      <c r="IC89" s="78"/>
      <c r="ID89" s="78"/>
      <c r="IE89" s="78"/>
      <c r="IF89" s="78"/>
      <c r="IG89" s="78"/>
      <c r="IH89" s="78"/>
      <c r="II89" s="78"/>
      <c r="IJ89" s="78">
        <v>0</v>
      </c>
      <c r="IK89" s="78">
        <v>0</v>
      </c>
      <c r="IL89" s="78"/>
      <c r="IM89" s="78"/>
      <c r="IN89" s="78"/>
      <c r="IO89" s="78"/>
      <c r="IP89" s="78"/>
      <c r="IQ89" s="78"/>
      <c r="IR89" s="78"/>
      <c r="IS89" s="78"/>
      <c r="IT89" s="78"/>
      <c r="IU89" s="78"/>
      <c r="IV89" s="78"/>
      <c r="IW89" s="78"/>
      <c r="IX89" s="78"/>
    </row>
    <row r="90" spans="1:258">
      <c r="A90" s="3" t="s">
        <v>29</v>
      </c>
      <c r="B90" s="78">
        <v>2041.0363900000002</v>
      </c>
      <c r="C90" s="78">
        <v>0</v>
      </c>
      <c r="D90" s="78">
        <v>0</v>
      </c>
      <c r="E90" s="78"/>
      <c r="F90" s="78"/>
      <c r="G90" s="78"/>
      <c r="H90" s="78">
        <v>0</v>
      </c>
      <c r="I90" s="78">
        <v>0</v>
      </c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9"/>
      <c r="X90" s="78">
        <v>0</v>
      </c>
      <c r="Y90" s="78">
        <v>0</v>
      </c>
      <c r="Z90" s="78"/>
      <c r="AA90" s="78"/>
      <c r="AB90" s="78"/>
      <c r="AC90" s="78"/>
      <c r="AD90" s="78"/>
      <c r="AE90" s="78"/>
      <c r="AF90" s="78"/>
      <c r="AG90" s="78">
        <v>0</v>
      </c>
      <c r="AH90" s="78">
        <v>0</v>
      </c>
      <c r="AI90" s="78"/>
      <c r="AJ90" s="78"/>
      <c r="AK90" s="78"/>
      <c r="AL90" s="78"/>
      <c r="AM90" s="78"/>
      <c r="AN90" s="78"/>
      <c r="AO90" s="78"/>
      <c r="AP90" s="78">
        <v>0</v>
      </c>
      <c r="AQ90" s="78">
        <v>0</v>
      </c>
      <c r="AR90" s="78"/>
      <c r="AS90" s="78"/>
      <c r="AT90" s="78"/>
      <c r="AU90" s="78"/>
      <c r="AV90" s="78"/>
      <c r="AW90" s="78"/>
      <c r="AX90" s="78"/>
      <c r="AY90" s="78">
        <f t="shared" si="457"/>
        <v>0</v>
      </c>
      <c r="AZ90" s="78">
        <f t="shared" si="457"/>
        <v>0</v>
      </c>
      <c r="BA90" s="78"/>
      <c r="BB90" s="78"/>
      <c r="BC90" s="78"/>
      <c r="BD90" s="78"/>
      <c r="BE90" s="78"/>
      <c r="BF90" s="78"/>
      <c r="BG90" s="78"/>
      <c r="BH90" s="78">
        <f t="shared" si="458"/>
        <v>940.06638999999996</v>
      </c>
      <c r="BI90" s="78">
        <f t="shared" si="458"/>
        <v>0</v>
      </c>
      <c r="BJ90" s="78">
        <f t="shared" si="430"/>
        <v>0</v>
      </c>
      <c r="BK90" s="78">
        <v>921.26505999999995</v>
      </c>
      <c r="BL90" s="78"/>
      <c r="BM90" s="78">
        <f t="shared" si="440"/>
        <v>0</v>
      </c>
      <c r="BN90" s="78">
        <v>18.80133</v>
      </c>
      <c r="BO90" s="78"/>
      <c r="BP90" s="78">
        <f t="shared" si="441"/>
        <v>0</v>
      </c>
      <c r="BQ90" s="78">
        <f t="shared" si="442"/>
        <v>1100.97</v>
      </c>
      <c r="BR90" s="78">
        <f t="shared" si="442"/>
        <v>0</v>
      </c>
      <c r="BS90" s="78">
        <f>BR90/BQ90*100</f>
        <v>0</v>
      </c>
      <c r="BT90" s="78">
        <v>1100.97</v>
      </c>
      <c r="BU90" s="78"/>
      <c r="BV90" s="78">
        <f>BU90/BT90*100</f>
        <v>0</v>
      </c>
      <c r="BW90" s="78"/>
      <c r="BX90" s="78"/>
      <c r="BY90" s="78"/>
      <c r="BZ90" s="78">
        <f t="shared" si="443"/>
        <v>0</v>
      </c>
      <c r="CA90" s="78">
        <f t="shared" si="443"/>
        <v>0</v>
      </c>
      <c r="CB90" s="78"/>
      <c r="CC90" s="78"/>
      <c r="CD90" s="78"/>
      <c r="CE90" s="78"/>
      <c r="CF90" s="78"/>
      <c r="CG90" s="78"/>
      <c r="CH90" s="78"/>
      <c r="CI90" s="79"/>
      <c r="CJ90" s="78">
        <v>0</v>
      </c>
      <c r="CK90" s="78">
        <v>0</v>
      </c>
      <c r="CL90" s="78"/>
      <c r="CM90" s="78"/>
      <c r="CN90" s="78"/>
      <c r="CO90" s="78"/>
      <c r="CP90" s="78"/>
      <c r="CQ90" s="78"/>
      <c r="CR90" s="78"/>
      <c r="CS90" s="78">
        <f t="shared" si="444"/>
        <v>0</v>
      </c>
      <c r="CT90" s="78">
        <f t="shared" si="444"/>
        <v>0</v>
      </c>
      <c r="CU90" s="78"/>
      <c r="CV90" s="78"/>
      <c r="CW90" s="78"/>
      <c r="CX90" s="78"/>
      <c r="CY90" s="78"/>
      <c r="CZ90" s="78"/>
      <c r="DA90" s="78"/>
      <c r="DB90" s="78">
        <f t="shared" si="445"/>
        <v>0</v>
      </c>
      <c r="DC90" s="78">
        <f t="shared" si="445"/>
        <v>0</v>
      </c>
      <c r="DD90" s="78"/>
      <c r="DE90" s="78"/>
      <c r="DF90" s="78"/>
      <c r="DG90" s="78"/>
      <c r="DH90" s="78"/>
      <c r="DI90" s="78"/>
      <c r="DJ90" s="78"/>
      <c r="DK90" s="78">
        <v>0</v>
      </c>
      <c r="DL90" s="78">
        <v>0</v>
      </c>
      <c r="DM90" s="78"/>
      <c r="DN90" s="78"/>
      <c r="DO90" s="78"/>
      <c r="DP90" s="78"/>
      <c r="DQ90" s="78"/>
      <c r="DR90" s="78"/>
      <c r="DS90" s="78"/>
      <c r="DT90" s="78">
        <v>0</v>
      </c>
      <c r="DU90" s="78">
        <v>0</v>
      </c>
      <c r="DV90" s="78"/>
      <c r="DW90" s="78"/>
      <c r="DX90" s="78"/>
      <c r="DY90" s="78"/>
      <c r="DZ90" s="78"/>
      <c r="EA90" s="78"/>
      <c r="EB90" s="78"/>
      <c r="EC90" s="78">
        <v>0</v>
      </c>
      <c r="ED90" s="78">
        <v>0</v>
      </c>
      <c r="EE90" s="78"/>
      <c r="EF90" s="78">
        <f t="shared" si="446"/>
        <v>0</v>
      </c>
      <c r="EG90" s="78">
        <f t="shared" si="446"/>
        <v>0</v>
      </c>
      <c r="EH90" s="75"/>
      <c r="EI90" s="80"/>
      <c r="EJ90" s="78"/>
      <c r="EK90" s="78"/>
      <c r="EL90" s="78"/>
      <c r="EM90" s="78"/>
      <c r="EN90" s="78"/>
      <c r="EO90" s="78">
        <f t="shared" si="447"/>
        <v>0</v>
      </c>
      <c r="EP90" s="78">
        <f t="shared" si="447"/>
        <v>0</v>
      </c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>
        <f t="shared" si="448"/>
        <v>0</v>
      </c>
      <c r="FH90" s="78">
        <f t="shared" si="448"/>
        <v>0</v>
      </c>
      <c r="FI90" s="78"/>
      <c r="FJ90" s="78"/>
      <c r="FK90" s="78"/>
      <c r="FL90" s="78"/>
      <c r="FM90" s="78"/>
      <c r="FN90" s="78"/>
      <c r="FO90" s="78"/>
      <c r="FP90" s="78">
        <f t="shared" si="449"/>
        <v>0</v>
      </c>
      <c r="FQ90" s="78">
        <f t="shared" si="449"/>
        <v>0</v>
      </c>
      <c r="FR90" s="78"/>
      <c r="FS90" s="78"/>
      <c r="FT90" s="78"/>
      <c r="FU90" s="78"/>
      <c r="FV90" s="78"/>
      <c r="FW90" s="78"/>
      <c r="FX90" s="78"/>
      <c r="FY90" s="78">
        <f t="shared" si="450"/>
        <v>0</v>
      </c>
      <c r="FZ90" s="78">
        <f t="shared" si="450"/>
        <v>0</v>
      </c>
      <c r="GA90" s="75"/>
      <c r="GB90" s="78"/>
      <c r="GC90" s="78"/>
      <c r="GD90" s="78"/>
      <c r="GE90" s="78"/>
      <c r="GF90" s="78"/>
      <c r="GG90" s="78"/>
      <c r="GH90" s="78">
        <f t="shared" si="451"/>
        <v>0</v>
      </c>
      <c r="GI90" s="78">
        <f t="shared" si="451"/>
        <v>0</v>
      </c>
      <c r="GJ90" s="78"/>
      <c r="GK90" s="78"/>
      <c r="GL90" s="78"/>
      <c r="GM90" s="78"/>
      <c r="GN90" s="78"/>
      <c r="GO90" s="78"/>
      <c r="GP90" s="78"/>
      <c r="GQ90" s="78">
        <f t="shared" si="452"/>
        <v>0</v>
      </c>
      <c r="GR90" s="78">
        <f t="shared" si="452"/>
        <v>0</v>
      </c>
      <c r="GS90" s="78"/>
      <c r="GT90" s="78"/>
      <c r="GU90" s="78"/>
      <c r="GV90" s="78"/>
      <c r="GW90" s="78"/>
      <c r="GX90" s="78"/>
      <c r="GY90" s="78"/>
      <c r="GZ90" s="78">
        <f t="shared" si="453"/>
        <v>0</v>
      </c>
      <c r="HA90" s="78">
        <f t="shared" si="453"/>
        <v>0</v>
      </c>
      <c r="HB90" s="78"/>
      <c r="HC90" s="78"/>
      <c r="HD90" s="78"/>
      <c r="HE90" s="78"/>
      <c r="HF90" s="78"/>
      <c r="HG90" s="78"/>
      <c r="HH90" s="78"/>
      <c r="HI90" s="78">
        <f t="shared" si="454"/>
        <v>0</v>
      </c>
      <c r="HJ90" s="78">
        <f t="shared" si="454"/>
        <v>0</v>
      </c>
      <c r="HK90" s="78"/>
      <c r="HL90" s="78"/>
      <c r="HM90" s="78"/>
      <c r="HN90" s="78"/>
      <c r="HO90" s="78"/>
      <c r="HP90" s="78"/>
      <c r="HQ90" s="78"/>
      <c r="HR90" s="78">
        <f t="shared" si="455"/>
        <v>0</v>
      </c>
      <c r="HS90" s="78">
        <f t="shared" si="455"/>
        <v>0</v>
      </c>
      <c r="HT90" s="78"/>
      <c r="HU90" s="78"/>
      <c r="HV90" s="78"/>
      <c r="HW90" s="78"/>
      <c r="HX90" s="78"/>
      <c r="HY90" s="78"/>
      <c r="HZ90" s="78"/>
      <c r="IA90" s="78">
        <f t="shared" si="456"/>
        <v>0</v>
      </c>
      <c r="IB90" s="78">
        <f t="shared" si="456"/>
        <v>0</v>
      </c>
      <c r="IC90" s="78"/>
      <c r="ID90" s="78"/>
      <c r="IE90" s="78"/>
      <c r="IF90" s="78"/>
      <c r="IG90" s="78"/>
      <c r="IH90" s="78"/>
      <c r="II90" s="78"/>
      <c r="IJ90" s="78">
        <v>0</v>
      </c>
      <c r="IK90" s="78">
        <v>0</v>
      </c>
      <c r="IL90" s="78"/>
      <c r="IM90" s="78"/>
      <c r="IN90" s="78"/>
      <c r="IO90" s="78"/>
      <c r="IP90" s="78"/>
      <c r="IQ90" s="78"/>
      <c r="IR90" s="78"/>
      <c r="IS90" s="78"/>
      <c r="IT90" s="78"/>
      <c r="IU90" s="78"/>
      <c r="IV90" s="78"/>
      <c r="IW90" s="78"/>
      <c r="IX90" s="78"/>
    </row>
    <row r="91" spans="1:258">
      <c r="A91" s="3" t="s">
        <v>30</v>
      </c>
      <c r="B91" s="78">
        <v>1519.76847</v>
      </c>
      <c r="C91" s="78">
        <v>0</v>
      </c>
      <c r="D91" s="78">
        <v>0</v>
      </c>
      <c r="E91" s="78"/>
      <c r="F91" s="78"/>
      <c r="G91" s="78"/>
      <c r="H91" s="78">
        <v>0</v>
      </c>
      <c r="I91" s="78">
        <v>0</v>
      </c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9"/>
      <c r="X91" s="78">
        <v>0</v>
      </c>
      <c r="Y91" s="78">
        <v>0</v>
      </c>
      <c r="Z91" s="78"/>
      <c r="AA91" s="78"/>
      <c r="AB91" s="78"/>
      <c r="AC91" s="78"/>
      <c r="AD91" s="78"/>
      <c r="AE91" s="78"/>
      <c r="AF91" s="78"/>
      <c r="AG91" s="78">
        <v>0</v>
      </c>
      <c r="AH91" s="78">
        <v>0</v>
      </c>
      <c r="AI91" s="78"/>
      <c r="AJ91" s="78"/>
      <c r="AK91" s="78"/>
      <c r="AL91" s="78"/>
      <c r="AM91" s="78"/>
      <c r="AN91" s="78"/>
      <c r="AO91" s="78"/>
      <c r="AP91" s="78">
        <v>0</v>
      </c>
      <c r="AQ91" s="78">
        <v>0</v>
      </c>
      <c r="AR91" s="78"/>
      <c r="AS91" s="78"/>
      <c r="AT91" s="78"/>
      <c r="AU91" s="78"/>
      <c r="AV91" s="78"/>
      <c r="AW91" s="78"/>
      <c r="AX91" s="78"/>
      <c r="AY91" s="78">
        <f t="shared" si="457"/>
        <v>0</v>
      </c>
      <c r="AZ91" s="78">
        <f t="shared" si="457"/>
        <v>0</v>
      </c>
      <c r="BA91" s="78"/>
      <c r="BB91" s="78"/>
      <c r="BC91" s="78"/>
      <c r="BD91" s="78"/>
      <c r="BE91" s="78"/>
      <c r="BF91" s="78"/>
      <c r="BG91" s="78"/>
      <c r="BH91" s="78">
        <f t="shared" si="458"/>
        <v>658.04647</v>
      </c>
      <c r="BI91" s="78">
        <f t="shared" si="458"/>
        <v>0</v>
      </c>
      <c r="BJ91" s="78">
        <f t="shared" si="430"/>
        <v>0</v>
      </c>
      <c r="BK91" s="78">
        <v>644.88553999999999</v>
      </c>
      <c r="BL91" s="78"/>
      <c r="BM91" s="78">
        <f t="shared" si="440"/>
        <v>0</v>
      </c>
      <c r="BN91" s="78">
        <v>13.16093</v>
      </c>
      <c r="BO91" s="78"/>
      <c r="BP91" s="78">
        <f t="shared" si="441"/>
        <v>0</v>
      </c>
      <c r="BQ91" s="78">
        <f t="shared" si="442"/>
        <v>861.72199999999998</v>
      </c>
      <c r="BR91" s="78">
        <f t="shared" si="442"/>
        <v>0</v>
      </c>
      <c r="BS91" s="78"/>
      <c r="BT91" s="78">
        <v>861.72199999999998</v>
      </c>
      <c r="BU91" s="78"/>
      <c r="BV91" s="78">
        <f>BU91/BT91*100</f>
        <v>0</v>
      </c>
      <c r="BW91" s="78"/>
      <c r="BX91" s="78"/>
      <c r="BY91" s="78"/>
      <c r="BZ91" s="78">
        <f t="shared" si="443"/>
        <v>0</v>
      </c>
      <c r="CA91" s="78">
        <f t="shared" si="443"/>
        <v>0</v>
      </c>
      <c r="CB91" s="78"/>
      <c r="CC91" s="78"/>
      <c r="CD91" s="78"/>
      <c r="CE91" s="78"/>
      <c r="CF91" s="78"/>
      <c r="CG91" s="78"/>
      <c r="CH91" s="78"/>
      <c r="CI91" s="79"/>
      <c r="CJ91" s="78">
        <v>0</v>
      </c>
      <c r="CK91" s="78">
        <v>0</v>
      </c>
      <c r="CL91" s="78"/>
      <c r="CM91" s="78"/>
      <c r="CN91" s="78"/>
      <c r="CO91" s="78"/>
      <c r="CP91" s="78"/>
      <c r="CQ91" s="78"/>
      <c r="CR91" s="78"/>
      <c r="CS91" s="78">
        <f t="shared" si="444"/>
        <v>0</v>
      </c>
      <c r="CT91" s="78">
        <f t="shared" si="444"/>
        <v>0</v>
      </c>
      <c r="CU91" s="78"/>
      <c r="CV91" s="78"/>
      <c r="CW91" s="78"/>
      <c r="CX91" s="78"/>
      <c r="CY91" s="78"/>
      <c r="CZ91" s="78"/>
      <c r="DA91" s="78"/>
      <c r="DB91" s="78">
        <f t="shared" si="445"/>
        <v>0</v>
      </c>
      <c r="DC91" s="78">
        <f t="shared" si="445"/>
        <v>0</v>
      </c>
      <c r="DD91" s="78"/>
      <c r="DE91" s="78"/>
      <c r="DF91" s="78"/>
      <c r="DG91" s="78"/>
      <c r="DH91" s="78"/>
      <c r="DI91" s="78"/>
      <c r="DJ91" s="78"/>
      <c r="DK91" s="78">
        <v>0</v>
      </c>
      <c r="DL91" s="78">
        <v>0</v>
      </c>
      <c r="DM91" s="78"/>
      <c r="DN91" s="78"/>
      <c r="DO91" s="78"/>
      <c r="DP91" s="78"/>
      <c r="DQ91" s="78"/>
      <c r="DR91" s="78"/>
      <c r="DS91" s="78"/>
      <c r="DT91" s="78">
        <v>0</v>
      </c>
      <c r="DU91" s="78">
        <v>0</v>
      </c>
      <c r="DV91" s="78"/>
      <c r="DW91" s="78"/>
      <c r="DX91" s="78"/>
      <c r="DY91" s="78"/>
      <c r="DZ91" s="78"/>
      <c r="EA91" s="78"/>
      <c r="EB91" s="78"/>
      <c r="EC91" s="78">
        <v>0</v>
      </c>
      <c r="ED91" s="78">
        <v>0</v>
      </c>
      <c r="EE91" s="78"/>
      <c r="EF91" s="78">
        <f t="shared" si="446"/>
        <v>0</v>
      </c>
      <c r="EG91" s="78">
        <f t="shared" si="446"/>
        <v>0</v>
      </c>
      <c r="EH91" s="75"/>
      <c r="EI91" s="80"/>
      <c r="EJ91" s="78"/>
      <c r="EK91" s="78"/>
      <c r="EL91" s="78"/>
      <c r="EM91" s="78"/>
      <c r="EN91" s="78"/>
      <c r="EO91" s="78">
        <f t="shared" si="447"/>
        <v>0</v>
      </c>
      <c r="EP91" s="78">
        <f t="shared" si="447"/>
        <v>0</v>
      </c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>
        <f t="shared" si="448"/>
        <v>0</v>
      </c>
      <c r="FH91" s="78">
        <f t="shared" si="448"/>
        <v>0</v>
      </c>
      <c r="FI91" s="78"/>
      <c r="FJ91" s="78"/>
      <c r="FK91" s="78"/>
      <c r="FL91" s="78"/>
      <c r="FM91" s="78"/>
      <c r="FN91" s="78"/>
      <c r="FO91" s="78"/>
      <c r="FP91" s="78">
        <f t="shared" si="449"/>
        <v>0</v>
      </c>
      <c r="FQ91" s="78">
        <f t="shared" si="449"/>
        <v>0</v>
      </c>
      <c r="FR91" s="78"/>
      <c r="FS91" s="78"/>
      <c r="FT91" s="78"/>
      <c r="FU91" s="78"/>
      <c r="FV91" s="78"/>
      <c r="FW91" s="78"/>
      <c r="FX91" s="78"/>
      <c r="FY91" s="78">
        <f t="shared" si="450"/>
        <v>0</v>
      </c>
      <c r="FZ91" s="78">
        <f t="shared" si="450"/>
        <v>0</v>
      </c>
      <c r="GA91" s="75"/>
      <c r="GB91" s="78"/>
      <c r="GC91" s="78"/>
      <c r="GD91" s="78"/>
      <c r="GE91" s="78"/>
      <c r="GF91" s="78"/>
      <c r="GG91" s="78"/>
      <c r="GH91" s="78">
        <f t="shared" si="451"/>
        <v>0</v>
      </c>
      <c r="GI91" s="78">
        <f t="shared" si="451"/>
        <v>0</v>
      </c>
      <c r="GJ91" s="78"/>
      <c r="GK91" s="78"/>
      <c r="GL91" s="78"/>
      <c r="GM91" s="78"/>
      <c r="GN91" s="78"/>
      <c r="GO91" s="78"/>
      <c r="GP91" s="78"/>
      <c r="GQ91" s="78">
        <f t="shared" si="452"/>
        <v>0</v>
      </c>
      <c r="GR91" s="78">
        <f t="shared" si="452"/>
        <v>0</v>
      </c>
      <c r="GS91" s="78"/>
      <c r="GT91" s="78"/>
      <c r="GU91" s="78"/>
      <c r="GV91" s="78"/>
      <c r="GW91" s="78"/>
      <c r="GX91" s="78"/>
      <c r="GY91" s="78"/>
      <c r="GZ91" s="78">
        <f t="shared" si="453"/>
        <v>0</v>
      </c>
      <c r="HA91" s="78">
        <f t="shared" si="453"/>
        <v>0</v>
      </c>
      <c r="HB91" s="78"/>
      <c r="HC91" s="78"/>
      <c r="HD91" s="78"/>
      <c r="HE91" s="78"/>
      <c r="HF91" s="78"/>
      <c r="HG91" s="78"/>
      <c r="HH91" s="78"/>
      <c r="HI91" s="78">
        <f t="shared" si="454"/>
        <v>0</v>
      </c>
      <c r="HJ91" s="78">
        <f t="shared" si="454"/>
        <v>0</v>
      </c>
      <c r="HK91" s="78"/>
      <c r="HL91" s="78"/>
      <c r="HM91" s="78"/>
      <c r="HN91" s="78"/>
      <c r="HO91" s="78"/>
      <c r="HP91" s="78"/>
      <c r="HQ91" s="78"/>
      <c r="HR91" s="78">
        <f t="shared" si="455"/>
        <v>0</v>
      </c>
      <c r="HS91" s="78">
        <f t="shared" si="455"/>
        <v>0</v>
      </c>
      <c r="HT91" s="78"/>
      <c r="HU91" s="78"/>
      <c r="HV91" s="78"/>
      <c r="HW91" s="78"/>
      <c r="HX91" s="78"/>
      <c r="HY91" s="78"/>
      <c r="HZ91" s="78"/>
      <c r="IA91" s="78">
        <f t="shared" si="456"/>
        <v>0</v>
      </c>
      <c r="IB91" s="78">
        <f t="shared" si="456"/>
        <v>0</v>
      </c>
      <c r="IC91" s="78"/>
      <c r="ID91" s="78"/>
      <c r="IE91" s="78"/>
      <c r="IF91" s="78"/>
      <c r="IG91" s="78"/>
      <c r="IH91" s="78"/>
      <c r="II91" s="78"/>
      <c r="IJ91" s="78">
        <v>0</v>
      </c>
      <c r="IK91" s="78">
        <v>0</v>
      </c>
      <c r="IL91" s="78"/>
      <c r="IM91" s="78"/>
      <c r="IN91" s="78"/>
      <c r="IO91" s="78"/>
      <c r="IP91" s="78"/>
      <c r="IQ91" s="78"/>
      <c r="IR91" s="78"/>
      <c r="IS91" s="78"/>
      <c r="IT91" s="78"/>
      <c r="IU91" s="78"/>
      <c r="IV91" s="78"/>
      <c r="IW91" s="78"/>
      <c r="IX91" s="78"/>
    </row>
    <row r="92" spans="1:258">
      <c r="A92" s="3" t="s">
        <v>85</v>
      </c>
      <c r="B92" s="78">
        <v>784.49753999999996</v>
      </c>
      <c r="C92" s="78">
        <v>0</v>
      </c>
      <c r="D92" s="78">
        <v>0</v>
      </c>
      <c r="E92" s="78"/>
      <c r="F92" s="78"/>
      <c r="G92" s="78"/>
      <c r="H92" s="78">
        <v>0</v>
      </c>
      <c r="I92" s="78">
        <v>0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9"/>
      <c r="X92" s="78">
        <v>0</v>
      </c>
      <c r="Y92" s="78">
        <v>0</v>
      </c>
      <c r="Z92" s="78"/>
      <c r="AA92" s="78"/>
      <c r="AB92" s="78"/>
      <c r="AC92" s="78"/>
      <c r="AD92" s="78"/>
      <c r="AE92" s="78"/>
      <c r="AF92" s="78"/>
      <c r="AG92" s="78">
        <v>0</v>
      </c>
      <c r="AH92" s="78">
        <v>0</v>
      </c>
      <c r="AI92" s="78"/>
      <c r="AJ92" s="78"/>
      <c r="AK92" s="78"/>
      <c r="AL92" s="78"/>
      <c r="AM92" s="78"/>
      <c r="AN92" s="78"/>
      <c r="AO92" s="78"/>
      <c r="AP92" s="78">
        <v>0</v>
      </c>
      <c r="AQ92" s="78">
        <v>0</v>
      </c>
      <c r="AR92" s="78"/>
      <c r="AS92" s="78"/>
      <c r="AT92" s="78"/>
      <c r="AU92" s="78"/>
      <c r="AV92" s="78"/>
      <c r="AW92" s="78"/>
      <c r="AX92" s="78"/>
      <c r="AY92" s="78">
        <f t="shared" si="457"/>
        <v>0</v>
      </c>
      <c r="AZ92" s="78">
        <f t="shared" si="457"/>
        <v>0</v>
      </c>
      <c r="BA92" s="78"/>
      <c r="BB92" s="78"/>
      <c r="BC92" s="78"/>
      <c r="BD92" s="78"/>
      <c r="BE92" s="78"/>
      <c r="BF92" s="78"/>
      <c r="BG92" s="78"/>
      <c r="BH92" s="78">
        <f t="shared" si="458"/>
        <v>752.05311000000006</v>
      </c>
      <c r="BI92" s="78">
        <f t="shared" si="458"/>
        <v>0</v>
      </c>
      <c r="BJ92" s="78">
        <f t="shared" si="430"/>
        <v>0</v>
      </c>
      <c r="BK92" s="78">
        <v>737.01205000000004</v>
      </c>
      <c r="BL92" s="78"/>
      <c r="BM92" s="78">
        <f t="shared" si="440"/>
        <v>0</v>
      </c>
      <c r="BN92" s="78">
        <v>15.04106</v>
      </c>
      <c r="BO92" s="78"/>
      <c r="BP92" s="78">
        <f t="shared" si="441"/>
        <v>0</v>
      </c>
      <c r="BQ92" s="78">
        <f t="shared" si="442"/>
        <v>0</v>
      </c>
      <c r="BR92" s="78">
        <f t="shared" si="442"/>
        <v>0</v>
      </c>
      <c r="BS92" s="78"/>
      <c r="BT92" s="80"/>
      <c r="BU92" s="78"/>
      <c r="BV92" s="78"/>
      <c r="BW92" s="78"/>
      <c r="BX92" s="78"/>
      <c r="BY92" s="78"/>
      <c r="BZ92" s="78">
        <f t="shared" si="443"/>
        <v>0</v>
      </c>
      <c r="CA92" s="78">
        <f t="shared" si="443"/>
        <v>0</v>
      </c>
      <c r="CB92" s="78"/>
      <c r="CC92" s="78"/>
      <c r="CD92" s="78"/>
      <c r="CE92" s="78"/>
      <c r="CF92" s="78"/>
      <c r="CG92" s="78"/>
      <c r="CH92" s="78"/>
      <c r="CI92" s="79"/>
      <c r="CJ92" s="78">
        <v>0</v>
      </c>
      <c r="CK92" s="78">
        <v>0</v>
      </c>
      <c r="CL92" s="78"/>
      <c r="CM92" s="78"/>
      <c r="CN92" s="78"/>
      <c r="CO92" s="78"/>
      <c r="CP92" s="78"/>
      <c r="CQ92" s="78"/>
      <c r="CR92" s="78"/>
      <c r="CS92" s="78">
        <f t="shared" si="444"/>
        <v>0</v>
      </c>
      <c r="CT92" s="78">
        <f t="shared" si="444"/>
        <v>0</v>
      </c>
      <c r="CU92" s="78"/>
      <c r="CV92" s="78"/>
      <c r="CW92" s="78"/>
      <c r="CX92" s="78"/>
      <c r="CY92" s="78"/>
      <c r="CZ92" s="78"/>
      <c r="DA92" s="78"/>
      <c r="DB92" s="78">
        <f t="shared" si="445"/>
        <v>0</v>
      </c>
      <c r="DC92" s="78">
        <f t="shared" si="445"/>
        <v>0</v>
      </c>
      <c r="DD92" s="78"/>
      <c r="DE92" s="78"/>
      <c r="DF92" s="78"/>
      <c r="DG92" s="78"/>
      <c r="DH92" s="78"/>
      <c r="DI92" s="78"/>
      <c r="DJ92" s="78"/>
      <c r="DK92" s="78">
        <v>0</v>
      </c>
      <c r="DL92" s="78">
        <v>0</v>
      </c>
      <c r="DM92" s="78"/>
      <c r="DN92" s="78"/>
      <c r="DO92" s="78"/>
      <c r="DP92" s="78"/>
      <c r="DQ92" s="78"/>
      <c r="DR92" s="78"/>
      <c r="DS92" s="78"/>
      <c r="DT92" s="78">
        <v>0</v>
      </c>
      <c r="DU92" s="78">
        <v>0</v>
      </c>
      <c r="DV92" s="78"/>
      <c r="DW92" s="78"/>
      <c r="DX92" s="78"/>
      <c r="DY92" s="78"/>
      <c r="DZ92" s="78"/>
      <c r="EA92" s="78"/>
      <c r="EB92" s="78"/>
      <c r="EC92" s="78">
        <v>0</v>
      </c>
      <c r="ED92" s="78">
        <v>0</v>
      </c>
      <c r="EE92" s="78"/>
      <c r="EF92" s="78">
        <f t="shared" si="446"/>
        <v>0</v>
      </c>
      <c r="EG92" s="78">
        <f t="shared" si="446"/>
        <v>0</v>
      </c>
      <c r="EH92" s="75"/>
      <c r="EI92" s="80"/>
      <c r="EJ92" s="78"/>
      <c r="EK92" s="78"/>
      <c r="EL92" s="78"/>
      <c r="EM92" s="78"/>
      <c r="EN92" s="78"/>
      <c r="EO92" s="78">
        <f t="shared" si="447"/>
        <v>0</v>
      </c>
      <c r="EP92" s="78">
        <f t="shared" si="447"/>
        <v>0</v>
      </c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>
        <f t="shared" si="448"/>
        <v>0</v>
      </c>
      <c r="FH92" s="78">
        <f t="shared" si="448"/>
        <v>0</v>
      </c>
      <c r="FI92" s="78"/>
      <c r="FJ92" s="78"/>
      <c r="FK92" s="78"/>
      <c r="FL92" s="78"/>
      <c r="FM92" s="78"/>
      <c r="FN92" s="78"/>
      <c r="FO92" s="78"/>
      <c r="FP92" s="78">
        <f t="shared" si="449"/>
        <v>0</v>
      </c>
      <c r="FQ92" s="78">
        <f t="shared" si="449"/>
        <v>0</v>
      </c>
      <c r="FR92" s="78"/>
      <c r="FS92" s="78"/>
      <c r="FT92" s="78"/>
      <c r="FU92" s="78"/>
      <c r="FV92" s="78"/>
      <c r="FW92" s="78"/>
      <c r="FX92" s="78"/>
      <c r="FY92" s="78">
        <f t="shared" si="450"/>
        <v>0</v>
      </c>
      <c r="FZ92" s="78">
        <f t="shared" si="450"/>
        <v>0</v>
      </c>
      <c r="GA92" s="75"/>
      <c r="GB92" s="78"/>
      <c r="GC92" s="78"/>
      <c r="GD92" s="78"/>
      <c r="GE92" s="78"/>
      <c r="GF92" s="78"/>
      <c r="GG92" s="78"/>
      <c r="GH92" s="78">
        <f t="shared" si="451"/>
        <v>0</v>
      </c>
      <c r="GI92" s="78">
        <f t="shared" si="451"/>
        <v>0</v>
      </c>
      <c r="GJ92" s="78"/>
      <c r="GK92" s="78"/>
      <c r="GL92" s="78"/>
      <c r="GM92" s="78"/>
      <c r="GN92" s="78"/>
      <c r="GO92" s="78"/>
      <c r="GP92" s="78"/>
      <c r="GQ92" s="78">
        <f t="shared" si="452"/>
        <v>0</v>
      </c>
      <c r="GR92" s="78">
        <f t="shared" si="452"/>
        <v>0</v>
      </c>
      <c r="GS92" s="78"/>
      <c r="GT92" s="78"/>
      <c r="GU92" s="78"/>
      <c r="GV92" s="78"/>
      <c r="GW92" s="78"/>
      <c r="GX92" s="78"/>
      <c r="GY92" s="78"/>
      <c r="GZ92" s="78">
        <f t="shared" si="453"/>
        <v>0</v>
      </c>
      <c r="HA92" s="78">
        <f t="shared" si="453"/>
        <v>0</v>
      </c>
      <c r="HB92" s="78"/>
      <c r="HC92" s="78"/>
      <c r="HD92" s="78"/>
      <c r="HE92" s="78"/>
      <c r="HF92" s="78"/>
      <c r="HG92" s="78"/>
      <c r="HH92" s="78"/>
      <c r="HI92" s="78">
        <f t="shared" si="454"/>
        <v>0</v>
      </c>
      <c r="HJ92" s="78">
        <f t="shared" si="454"/>
        <v>0</v>
      </c>
      <c r="HK92" s="78"/>
      <c r="HL92" s="78"/>
      <c r="HM92" s="78"/>
      <c r="HN92" s="78"/>
      <c r="HO92" s="78"/>
      <c r="HP92" s="78"/>
      <c r="HQ92" s="78"/>
      <c r="HR92" s="78">
        <f t="shared" si="455"/>
        <v>0</v>
      </c>
      <c r="HS92" s="78">
        <f t="shared" si="455"/>
        <v>0</v>
      </c>
      <c r="HT92" s="78"/>
      <c r="HU92" s="78"/>
      <c r="HV92" s="78"/>
      <c r="HW92" s="78"/>
      <c r="HX92" s="78"/>
      <c r="HY92" s="78"/>
      <c r="HZ92" s="78"/>
      <c r="IA92" s="78">
        <f t="shared" si="456"/>
        <v>0</v>
      </c>
      <c r="IB92" s="78">
        <f t="shared" si="456"/>
        <v>0</v>
      </c>
      <c r="IC92" s="78"/>
      <c r="ID92" s="78"/>
      <c r="IE92" s="78"/>
      <c r="IF92" s="78"/>
      <c r="IG92" s="78"/>
      <c r="IH92" s="78"/>
      <c r="II92" s="78"/>
      <c r="IJ92" s="78">
        <v>0</v>
      </c>
      <c r="IK92" s="78">
        <v>0</v>
      </c>
      <c r="IL92" s="78"/>
      <c r="IM92" s="78"/>
      <c r="IN92" s="78"/>
      <c r="IO92" s="78"/>
      <c r="IP92" s="78"/>
      <c r="IQ92" s="78"/>
      <c r="IR92" s="78"/>
      <c r="IS92" s="78"/>
      <c r="IT92" s="78"/>
      <c r="IU92" s="78"/>
      <c r="IV92" s="78">
        <v>32.444429999999997</v>
      </c>
      <c r="IW92" s="78"/>
      <c r="IX92" s="78"/>
    </row>
    <row r="93" spans="1:258">
      <c r="A93" s="3" t="s">
        <v>31</v>
      </c>
      <c r="B93" s="78">
        <v>3410.0995800000001</v>
      </c>
      <c r="C93" s="78">
        <v>0</v>
      </c>
      <c r="D93" s="78">
        <v>0</v>
      </c>
      <c r="E93" s="78"/>
      <c r="F93" s="78"/>
      <c r="G93" s="78"/>
      <c r="H93" s="78">
        <v>0</v>
      </c>
      <c r="I93" s="78">
        <v>0</v>
      </c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9"/>
      <c r="X93" s="78">
        <v>0</v>
      </c>
      <c r="Y93" s="78">
        <v>0</v>
      </c>
      <c r="Z93" s="78"/>
      <c r="AA93" s="78"/>
      <c r="AB93" s="78"/>
      <c r="AC93" s="78"/>
      <c r="AD93" s="78"/>
      <c r="AE93" s="78"/>
      <c r="AF93" s="78"/>
      <c r="AG93" s="78">
        <v>0</v>
      </c>
      <c r="AH93" s="78">
        <v>0</v>
      </c>
      <c r="AI93" s="78"/>
      <c r="AJ93" s="78"/>
      <c r="AK93" s="78"/>
      <c r="AL93" s="78"/>
      <c r="AM93" s="78"/>
      <c r="AN93" s="78"/>
      <c r="AO93" s="78"/>
      <c r="AP93" s="78">
        <v>0</v>
      </c>
      <c r="AQ93" s="78">
        <v>0</v>
      </c>
      <c r="AR93" s="78"/>
      <c r="AS93" s="78"/>
      <c r="AT93" s="78"/>
      <c r="AU93" s="78"/>
      <c r="AV93" s="78"/>
      <c r="AW93" s="78"/>
      <c r="AX93" s="78"/>
      <c r="AY93" s="78">
        <f t="shared" si="457"/>
        <v>0</v>
      </c>
      <c r="AZ93" s="78">
        <f t="shared" si="457"/>
        <v>0</v>
      </c>
      <c r="BA93" s="78"/>
      <c r="BB93" s="78"/>
      <c r="BC93" s="78"/>
      <c r="BD93" s="78"/>
      <c r="BE93" s="78"/>
      <c r="BF93" s="78"/>
      <c r="BG93" s="78"/>
      <c r="BH93" s="78">
        <f t="shared" si="458"/>
        <v>1410.0995800000001</v>
      </c>
      <c r="BI93" s="78">
        <f t="shared" si="458"/>
        <v>0</v>
      </c>
      <c r="BJ93" s="78">
        <f t="shared" si="430"/>
        <v>0</v>
      </c>
      <c r="BK93" s="78">
        <v>1381.89759</v>
      </c>
      <c r="BL93" s="78"/>
      <c r="BM93" s="78">
        <f t="shared" si="440"/>
        <v>0</v>
      </c>
      <c r="BN93" s="78">
        <v>28.201989999999999</v>
      </c>
      <c r="BO93" s="78"/>
      <c r="BP93" s="78">
        <f t="shared" si="441"/>
        <v>0</v>
      </c>
      <c r="BQ93" s="78">
        <f t="shared" si="442"/>
        <v>2000</v>
      </c>
      <c r="BR93" s="78">
        <f t="shared" si="442"/>
        <v>0</v>
      </c>
      <c r="BS93" s="78"/>
      <c r="BT93" s="78">
        <v>2000</v>
      </c>
      <c r="BU93" s="78"/>
      <c r="BV93" s="78">
        <f>BU93/BT93*100</f>
        <v>0</v>
      </c>
      <c r="BW93" s="78"/>
      <c r="BX93" s="78"/>
      <c r="BY93" s="78"/>
      <c r="BZ93" s="78">
        <f t="shared" si="443"/>
        <v>0</v>
      </c>
      <c r="CA93" s="78">
        <f t="shared" si="443"/>
        <v>0</v>
      </c>
      <c r="CB93" s="78"/>
      <c r="CC93" s="78"/>
      <c r="CD93" s="78"/>
      <c r="CE93" s="78"/>
      <c r="CF93" s="78"/>
      <c r="CG93" s="78"/>
      <c r="CH93" s="78"/>
      <c r="CI93" s="79"/>
      <c r="CJ93" s="78">
        <v>0</v>
      </c>
      <c r="CK93" s="78">
        <v>0</v>
      </c>
      <c r="CL93" s="78"/>
      <c r="CM93" s="78"/>
      <c r="CN93" s="78"/>
      <c r="CO93" s="78"/>
      <c r="CP93" s="78"/>
      <c r="CQ93" s="78"/>
      <c r="CR93" s="78"/>
      <c r="CS93" s="78">
        <f t="shared" si="444"/>
        <v>0</v>
      </c>
      <c r="CT93" s="78">
        <f t="shared" si="444"/>
        <v>0</v>
      </c>
      <c r="CU93" s="78"/>
      <c r="CV93" s="78"/>
      <c r="CW93" s="78"/>
      <c r="CX93" s="78"/>
      <c r="CY93" s="78"/>
      <c r="CZ93" s="78"/>
      <c r="DA93" s="78"/>
      <c r="DB93" s="78">
        <f t="shared" si="445"/>
        <v>0</v>
      </c>
      <c r="DC93" s="78">
        <f t="shared" si="445"/>
        <v>0</v>
      </c>
      <c r="DD93" s="78"/>
      <c r="DE93" s="78"/>
      <c r="DF93" s="78"/>
      <c r="DG93" s="78"/>
      <c r="DH93" s="78"/>
      <c r="DI93" s="78"/>
      <c r="DJ93" s="78"/>
      <c r="DK93" s="78">
        <v>0</v>
      </c>
      <c r="DL93" s="78">
        <v>0</v>
      </c>
      <c r="DM93" s="78"/>
      <c r="DN93" s="78"/>
      <c r="DO93" s="78"/>
      <c r="DP93" s="78"/>
      <c r="DQ93" s="78"/>
      <c r="DR93" s="78"/>
      <c r="DS93" s="78"/>
      <c r="DT93" s="78">
        <v>0</v>
      </c>
      <c r="DU93" s="78">
        <v>0</v>
      </c>
      <c r="DV93" s="78"/>
      <c r="DW93" s="78"/>
      <c r="DX93" s="78"/>
      <c r="DY93" s="78"/>
      <c r="DZ93" s="78"/>
      <c r="EA93" s="78"/>
      <c r="EB93" s="78"/>
      <c r="EC93" s="78">
        <v>0</v>
      </c>
      <c r="ED93" s="78">
        <v>0</v>
      </c>
      <c r="EE93" s="78"/>
      <c r="EF93" s="78">
        <f t="shared" si="446"/>
        <v>0</v>
      </c>
      <c r="EG93" s="78">
        <f t="shared" si="446"/>
        <v>0</v>
      </c>
      <c r="EH93" s="75"/>
      <c r="EI93" s="80"/>
      <c r="EJ93" s="78"/>
      <c r="EK93" s="78"/>
      <c r="EL93" s="78"/>
      <c r="EM93" s="78"/>
      <c r="EN93" s="78"/>
      <c r="EO93" s="78">
        <f t="shared" si="447"/>
        <v>0</v>
      </c>
      <c r="EP93" s="78">
        <f t="shared" si="447"/>
        <v>0</v>
      </c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>
        <f t="shared" si="448"/>
        <v>0</v>
      </c>
      <c r="FH93" s="78">
        <f t="shared" si="448"/>
        <v>0</v>
      </c>
      <c r="FI93" s="78"/>
      <c r="FJ93" s="78"/>
      <c r="FK93" s="78"/>
      <c r="FL93" s="78"/>
      <c r="FM93" s="78"/>
      <c r="FN93" s="78"/>
      <c r="FO93" s="78"/>
      <c r="FP93" s="78">
        <f t="shared" si="449"/>
        <v>0</v>
      </c>
      <c r="FQ93" s="78">
        <f t="shared" si="449"/>
        <v>0</v>
      </c>
      <c r="FR93" s="78"/>
      <c r="FS93" s="78"/>
      <c r="FT93" s="78"/>
      <c r="FU93" s="78"/>
      <c r="FV93" s="78"/>
      <c r="FW93" s="78"/>
      <c r="FX93" s="78"/>
      <c r="FY93" s="78">
        <f t="shared" si="450"/>
        <v>0</v>
      </c>
      <c r="FZ93" s="78">
        <f t="shared" si="450"/>
        <v>0</v>
      </c>
      <c r="GA93" s="75"/>
      <c r="GB93" s="78"/>
      <c r="GC93" s="78"/>
      <c r="GD93" s="78"/>
      <c r="GE93" s="78"/>
      <c r="GF93" s="78"/>
      <c r="GG93" s="78"/>
      <c r="GH93" s="78">
        <f t="shared" si="451"/>
        <v>0</v>
      </c>
      <c r="GI93" s="78">
        <f t="shared" si="451"/>
        <v>0</v>
      </c>
      <c r="GJ93" s="78"/>
      <c r="GK93" s="78"/>
      <c r="GL93" s="78"/>
      <c r="GM93" s="78"/>
      <c r="GN93" s="78"/>
      <c r="GO93" s="78"/>
      <c r="GP93" s="78"/>
      <c r="GQ93" s="78">
        <f t="shared" si="452"/>
        <v>0</v>
      </c>
      <c r="GR93" s="78">
        <f t="shared" si="452"/>
        <v>0</v>
      </c>
      <c r="GS93" s="78"/>
      <c r="GT93" s="78"/>
      <c r="GU93" s="78"/>
      <c r="GV93" s="78"/>
      <c r="GW93" s="78"/>
      <c r="GX93" s="78"/>
      <c r="GY93" s="78"/>
      <c r="GZ93" s="78">
        <f t="shared" si="453"/>
        <v>0</v>
      </c>
      <c r="HA93" s="78">
        <f t="shared" si="453"/>
        <v>0</v>
      </c>
      <c r="HB93" s="78"/>
      <c r="HC93" s="78"/>
      <c r="HD93" s="78"/>
      <c r="HE93" s="78"/>
      <c r="HF93" s="78"/>
      <c r="HG93" s="78"/>
      <c r="HH93" s="78"/>
      <c r="HI93" s="78">
        <f t="shared" si="454"/>
        <v>0</v>
      </c>
      <c r="HJ93" s="78">
        <f t="shared" si="454"/>
        <v>0</v>
      </c>
      <c r="HK93" s="78"/>
      <c r="HL93" s="78"/>
      <c r="HM93" s="78"/>
      <c r="HN93" s="78"/>
      <c r="HO93" s="78"/>
      <c r="HP93" s="78"/>
      <c r="HQ93" s="78"/>
      <c r="HR93" s="78">
        <f t="shared" si="455"/>
        <v>0</v>
      </c>
      <c r="HS93" s="78">
        <f t="shared" si="455"/>
        <v>0</v>
      </c>
      <c r="HT93" s="78"/>
      <c r="HU93" s="78"/>
      <c r="HV93" s="78"/>
      <c r="HW93" s="78"/>
      <c r="HX93" s="78"/>
      <c r="HY93" s="78"/>
      <c r="HZ93" s="78"/>
      <c r="IA93" s="78">
        <f t="shared" si="456"/>
        <v>0</v>
      </c>
      <c r="IB93" s="78">
        <f t="shared" si="456"/>
        <v>0</v>
      </c>
      <c r="IC93" s="78"/>
      <c r="ID93" s="78"/>
      <c r="IE93" s="78"/>
      <c r="IF93" s="78"/>
      <c r="IG93" s="78"/>
      <c r="IH93" s="78"/>
      <c r="II93" s="78"/>
      <c r="IJ93" s="78">
        <v>0</v>
      </c>
      <c r="IK93" s="78">
        <v>0</v>
      </c>
      <c r="IL93" s="78"/>
      <c r="IM93" s="78"/>
      <c r="IN93" s="78"/>
      <c r="IO93" s="78"/>
      <c r="IP93" s="78"/>
      <c r="IQ93" s="78"/>
      <c r="IR93" s="78"/>
      <c r="IS93" s="78"/>
      <c r="IT93" s="78"/>
      <c r="IU93" s="78"/>
      <c r="IV93" s="78"/>
      <c r="IW93" s="78"/>
      <c r="IX93" s="78"/>
    </row>
    <row r="94" spans="1:258">
      <c r="A94" s="3" t="s">
        <v>32</v>
      </c>
      <c r="B94" s="78">
        <v>2994.3890699999997</v>
      </c>
      <c r="C94" s="78">
        <v>0</v>
      </c>
      <c r="D94" s="78">
        <v>0</v>
      </c>
      <c r="E94" s="78"/>
      <c r="F94" s="78"/>
      <c r="G94" s="78"/>
      <c r="H94" s="78">
        <v>0</v>
      </c>
      <c r="I94" s="78">
        <v>0</v>
      </c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9"/>
      <c r="X94" s="78">
        <v>0</v>
      </c>
      <c r="Y94" s="78">
        <v>0</v>
      </c>
      <c r="Z94" s="78"/>
      <c r="AA94" s="78"/>
      <c r="AB94" s="78"/>
      <c r="AC94" s="78"/>
      <c r="AD94" s="78"/>
      <c r="AE94" s="78"/>
      <c r="AF94" s="78"/>
      <c r="AG94" s="78">
        <v>0</v>
      </c>
      <c r="AH94" s="78">
        <v>0</v>
      </c>
      <c r="AI94" s="78"/>
      <c r="AJ94" s="78"/>
      <c r="AK94" s="78"/>
      <c r="AL94" s="78"/>
      <c r="AM94" s="78"/>
      <c r="AN94" s="78"/>
      <c r="AO94" s="78"/>
      <c r="AP94" s="78">
        <v>0</v>
      </c>
      <c r="AQ94" s="78">
        <v>0</v>
      </c>
      <c r="AR94" s="78"/>
      <c r="AS94" s="78"/>
      <c r="AT94" s="78"/>
      <c r="AU94" s="78"/>
      <c r="AV94" s="78"/>
      <c r="AW94" s="78"/>
      <c r="AX94" s="78"/>
      <c r="AY94" s="78">
        <f t="shared" si="457"/>
        <v>1329.7998</v>
      </c>
      <c r="AZ94" s="78">
        <f t="shared" si="457"/>
        <v>0</v>
      </c>
      <c r="BA94" s="78"/>
      <c r="BB94" s="78">
        <v>1303.2038</v>
      </c>
      <c r="BC94" s="78"/>
      <c r="BD94" s="78">
        <f>BC94/BB94*100</f>
        <v>0</v>
      </c>
      <c r="BE94" s="78">
        <v>26.596</v>
      </c>
      <c r="BF94" s="78"/>
      <c r="BG94" s="78">
        <f>BF94/BE94*100</f>
        <v>0</v>
      </c>
      <c r="BH94" s="78">
        <f t="shared" si="458"/>
        <v>564.03983000000005</v>
      </c>
      <c r="BI94" s="78">
        <f t="shared" si="458"/>
        <v>0</v>
      </c>
      <c r="BJ94" s="78">
        <f t="shared" si="430"/>
        <v>0</v>
      </c>
      <c r="BK94" s="78">
        <v>552.75903000000005</v>
      </c>
      <c r="BL94" s="78"/>
      <c r="BM94" s="78">
        <f t="shared" si="440"/>
        <v>0</v>
      </c>
      <c r="BN94" s="78">
        <v>11.280799999999999</v>
      </c>
      <c r="BO94" s="78"/>
      <c r="BP94" s="78">
        <f t="shared" si="441"/>
        <v>0</v>
      </c>
      <c r="BQ94" s="78">
        <f t="shared" si="442"/>
        <v>919.34520999999995</v>
      </c>
      <c r="BR94" s="78">
        <f t="shared" si="442"/>
        <v>0</v>
      </c>
      <c r="BS94" s="78"/>
      <c r="BT94" s="78">
        <v>919.34520999999995</v>
      </c>
      <c r="BU94" s="78"/>
      <c r="BV94" s="78">
        <f>BU94/BT94*100</f>
        <v>0</v>
      </c>
      <c r="BW94" s="78"/>
      <c r="BX94" s="78"/>
      <c r="BY94" s="78"/>
      <c r="BZ94" s="78">
        <f t="shared" si="443"/>
        <v>0</v>
      </c>
      <c r="CA94" s="78">
        <f t="shared" si="443"/>
        <v>0</v>
      </c>
      <c r="CB94" s="78"/>
      <c r="CC94" s="78"/>
      <c r="CD94" s="78"/>
      <c r="CE94" s="78"/>
      <c r="CF94" s="78"/>
      <c r="CG94" s="78"/>
      <c r="CH94" s="78"/>
      <c r="CI94" s="79"/>
      <c r="CJ94" s="78">
        <v>0</v>
      </c>
      <c r="CK94" s="78">
        <v>0</v>
      </c>
      <c r="CL94" s="78"/>
      <c r="CM94" s="78"/>
      <c r="CN94" s="78"/>
      <c r="CO94" s="78"/>
      <c r="CP94" s="78"/>
      <c r="CQ94" s="78"/>
      <c r="CR94" s="78"/>
      <c r="CS94" s="78">
        <f t="shared" si="444"/>
        <v>0</v>
      </c>
      <c r="CT94" s="78">
        <f t="shared" si="444"/>
        <v>0</v>
      </c>
      <c r="CU94" s="78"/>
      <c r="CV94" s="78"/>
      <c r="CW94" s="78"/>
      <c r="CX94" s="78"/>
      <c r="CY94" s="78"/>
      <c r="CZ94" s="78"/>
      <c r="DA94" s="78"/>
      <c r="DB94" s="78">
        <f t="shared" si="445"/>
        <v>0</v>
      </c>
      <c r="DC94" s="78">
        <f t="shared" si="445"/>
        <v>0</v>
      </c>
      <c r="DD94" s="78"/>
      <c r="DE94" s="78"/>
      <c r="DF94" s="78"/>
      <c r="DG94" s="78"/>
      <c r="DH94" s="78"/>
      <c r="DI94" s="78"/>
      <c r="DJ94" s="78"/>
      <c r="DK94" s="78">
        <v>0</v>
      </c>
      <c r="DL94" s="78">
        <v>0</v>
      </c>
      <c r="DM94" s="78"/>
      <c r="DN94" s="78"/>
      <c r="DO94" s="78"/>
      <c r="DP94" s="78"/>
      <c r="DQ94" s="78"/>
      <c r="DR94" s="78"/>
      <c r="DS94" s="78"/>
      <c r="DT94" s="78">
        <v>0</v>
      </c>
      <c r="DU94" s="78">
        <v>0</v>
      </c>
      <c r="DV94" s="78"/>
      <c r="DW94" s="78"/>
      <c r="DX94" s="78"/>
      <c r="DY94" s="78"/>
      <c r="DZ94" s="78"/>
      <c r="EA94" s="78"/>
      <c r="EB94" s="78"/>
      <c r="EC94" s="78">
        <v>0</v>
      </c>
      <c r="ED94" s="78">
        <v>0</v>
      </c>
      <c r="EE94" s="78"/>
      <c r="EF94" s="78">
        <f t="shared" si="446"/>
        <v>0</v>
      </c>
      <c r="EG94" s="78">
        <f t="shared" si="446"/>
        <v>0</v>
      </c>
      <c r="EH94" s="75"/>
      <c r="EI94" s="80"/>
      <c r="EJ94" s="78"/>
      <c r="EK94" s="78"/>
      <c r="EL94" s="78"/>
      <c r="EM94" s="78"/>
      <c r="EN94" s="78"/>
      <c r="EO94" s="78">
        <f t="shared" si="447"/>
        <v>0</v>
      </c>
      <c r="EP94" s="78">
        <f t="shared" si="447"/>
        <v>0</v>
      </c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>
        <f t="shared" si="448"/>
        <v>0</v>
      </c>
      <c r="FH94" s="78">
        <f t="shared" si="448"/>
        <v>0</v>
      </c>
      <c r="FI94" s="78"/>
      <c r="FJ94" s="78"/>
      <c r="FK94" s="78"/>
      <c r="FL94" s="78"/>
      <c r="FM94" s="78"/>
      <c r="FN94" s="78"/>
      <c r="FO94" s="78"/>
      <c r="FP94" s="78">
        <f t="shared" si="449"/>
        <v>0</v>
      </c>
      <c r="FQ94" s="78">
        <f t="shared" si="449"/>
        <v>0</v>
      </c>
      <c r="FR94" s="78"/>
      <c r="FS94" s="78"/>
      <c r="FT94" s="78"/>
      <c r="FU94" s="78"/>
      <c r="FV94" s="78"/>
      <c r="FW94" s="78"/>
      <c r="FX94" s="78"/>
      <c r="FY94" s="78">
        <f t="shared" si="450"/>
        <v>0</v>
      </c>
      <c r="FZ94" s="78">
        <f t="shared" si="450"/>
        <v>0</v>
      </c>
      <c r="GA94" s="75"/>
      <c r="GB94" s="78"/>
      <c r="GC94" s="78"/>
      <c r="GD94" s="78"/>
      <c r="GE94" s="78"/>
      <c r="GF94" s="78"/>
      <c r="GG94" s="78"/>
      <c r="GH94" s="78">
        <f t="shared" si="451"/>
        <v>0</v>
      </c>
      <c r="GI94" s="78">
        <f t="shared" si="451"/>
        <v>0</v>
      </c>
      <c r="GJ94" s="78"/>
      <c r="GK94" s="78"/>
      <c r="GL94" s="78"/>
      <c r="GM94" s="78"/>
      <c r="GN94" s="78"/>
      <c r="GO94" s="78"/>
      <c r="GP94" s="78"/>
      <c r="GQ94" s="78">
        <f t="shared" si="452"/>
        <v>0</v>
      </c>
      <c r="GR94" s="78">
        <f t="shared" si="452"/>
        <v>0</v>
      </c>
      <c r="GS94" s="78"/>
      <c r="GT94" s="78"/>
      <c r="GU94" s="78"/>
      <c r="GV94" s="78"/>
      <c r="GW94" s="78"/>
      <c r="GX94" s="78"/>
      <c r="GY94" s="78"/>
      <c r="GZ94" s="78">
        <f t="shared" si="453"/>
        <v>0</v>
      </c>
      <c r="HA94" s="78">
        <f t="shared" si="453"/>
        <v>0</v>
      </c>
      <c r="HB94" s="78"/>
      <c r="HC94" s="78"/>
      <c r="HD94" s="78"/>
      <c r="HE94" s="78"/>
      <c r="HF94" s="78"/>
      <c r="HG94" s="78"/>
      <c r="HH94" s="78"/>
      <c r="HI94" s="78">
        <f t="shared" si="454"/>
        <v>0</v>
      </c>
      <c r="HJ94" s="78">
        <f t="shared" si="454"/>
        <v>0</v>
      </c>
      <c r="HK94" s="78"/>
      <c r="HL94" s="78"/>
      <c r="HM94" s="78"/>
      <c r="HN94" s="78"/>
      <c r="HO94" s="78"/>
      <c r="HP94" s="78"/>
      <c r="HQ94" s="78"/>
      <c r="HR94" s="78">
        <f t="shared" si="455"/>
        <v>0</v>
      </c>
      <c r="HS94" s="78">
        <f t="shared" si="455"/>
        <v>0</v>
      </c>
      <c r="HT94" s="78"/>
      <c r="HU94" s="78"/>
      <c r="HV94" s="78"/>
      <c r="HW94" s="78"/>
      <c r="HX94" s="78"/>
      <c r="HY94" s="78"/>
      <c r="HZ94" s="78"/>
      <c r="IA94" s="78">
        <f t="shared" si="456"/>
        <v>0</v>
      </c>
      <c r="IB94" s="78">
        <f t="shared" si="456"/>
        <v>0</v>
      </c>
      <c r="IC94" s="78"/>
      <c r="ID94" s="78"/>
      <c r="IE94" s="78"/>
      <c r="IF94" s="78"/>
      <c r="IG94" s="78"/>
      <c r="IH94" s="78"/>
      <c r="II94" s="78"/>
      <c r="IJ94" s="78">
        <v>0</v>
      </c>
      <c r="IK94" s="78">
        <v>0</v>
      </c>
      <c r="IL94" s="78"/>
      <c r="IM94" s="78"/>
      <c r="IN94" s="78"/>
      <c r="IO94" s="78"/>
      <c r="IP94" s="78"/>
      <c r="IQ94" s="78"/>
      <c r="IR94" s="78"/>
      <c r="IS94" s="78"/>
      <c r="IT94" s="78"/>
      <c r="IU94" s="78"/>
      <c r="IV94" s="78">
        <v>181.20423000000002</v>
      </c>
      <c r="IW94" s="78"/>
      <c r="IX94" s="78"/>
    </row>
    <row r="95" spans="1:258">
      <c r="A95" s="3" t="s">
        <v>33</v>
      </c>
      <c r="B95" s="78">
        <v>752.05310999999995</v>
      </c>
      <c r="C95" s="78">
        <v>0</v>
      </c>
      <c r="D95" s="78">
        <v>0</v>
      </c>
      <c r="E95" s="78"/>
      <c r="F95" s="78"/>
      <c r="G95" s="78"/>
      <c r="H95" s="78">
        <v>0</v>
      </c>
      <c r="I95" s="78">
        <v>0</v>
      </c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9"/>
      <c r="X95" s="78">
        <v>0</v>
      </c>
      <c r="Y95" s="78">
        <v>0</v>
      </c>
      <c r="Z95" s="78"/>
      <c r="AA95" s="78"/>
      <c r="AB95" s="78"/>
      <c r="AC95" s="78"/>
      <c r="AD95" s="78"/>
      <c r="AE95" s="78"/>
      <c r="AF95" s="78"/>
      <c r="AG95" s="78">
        <v>0</v>
      </c>
      <c r="AH95" s="78">
        <v>0</v>
      </c>
      <c r="AI95" s="78"/>
      <c r="AJ95" s="78"/>
      <c r="AK95" s="78"/>
      <c r="AL95" s="78"/>
      <c r="AM95" s="78"/>
      <c r="AN95" s="78"/>
      <c r="AO95" s="78"/>
      <c r="AP95" s="78">
        <v>0</v>
      </c>
      <c r="AQ95" s="78">
        <v>0</v>
      </c>
      <c r="AR95" s="78"/>
      <c r="AS95" s="78"/>
      <c r="AT95" s="78"/>
      <c r="AU95" s="78"/>
      <c r="AV95" s="78"/>
      <c r="AW95" s="78"/>
      <c r="AX95" s="78"/>
      <c r="AY95" s="78">
        <f t="shared" si="457"/>
        <v>0</v>
      </c>
      <c r="AZ95" s="78">
        <f t="shared" si="457"/>
        <v>0</v>
      </c>
      <c r="BA95" s="78"/>
      <c r="BB95" s="78"/>
      <c r="BC95" s="78"/>
      <c r="BD95" s="78"/>
      <c r="BE95" s="78"/>
      <c r="BF95" s="78"/>
      <c r="BG95" s="78"/>
      <c r="BH95" s="78">
        <f t="shared" si="458"/>
        <v>752.05311000000006</v>
      </c>
      <c r="BI95" s="78">
        <f t="shared" si="458"/>
        <v>0</v>
      </c>
      <c r="BJ95" s="78">
        <f t="shared" si="430"/>
        <v>0</v>
      </c>
      <c r="BK95" s="78">
        <v>737.01205000000004</v>
      </c>
      <c r="BL95" s="78"/>
      <c r="BM95" s="78">
        <f t="shared" si="440"/>
        <v>0</v>
      </c>
      <c r="BN95" s="78">
        <v>15.04106</v>
      </c>
      <c r="BO95" s="78"/>
      <c r="BP95" s="78">
        <f t="shared" si="441"/>
        <v>0</v>
      </c>
      <c r="BQ95" s="78">
        <f t="shared" si="442"/>
        <v>0</v>
      </c>
      <c r="BR95" s="78">
        <f t="shared" si="442"/>
        <v>0</v>
      </c>
      <c r="BS95" s="78"/>
      <c r="BT95" s="80"/>
      <c r="BU95" s="78"/>
      <c r="BV95" s="78"/>
      <c r="BW95" s="78"/>
      <c r="BX95" s="78"/>
      <c r="BY95" s="78"/>
      <c r="BZ95" s="78">
        <f t="shared" si="443"/>
        <v>0</v>
      </c>
      <c r="CA95" s="78">
        <f t="shared" si="443"/>
        <v>0</v>
      </c>
      <c r="CB95" s="78"/>
      <c r="CC95" s="78"/>
      <c r="CD95" s="78"/>
      <c r="CE95" s="78"/>
      <c r="CF95" s="78"/>
      <c r="CG95" s="78"/>
      <c r="CH95" s="78"/>
      <c r="CI95" s="79"/>
      <c r="CJ95" s="78">
        <v>0</v>
      </c>
      <c r="CK95" s="78">
        <v>0</v>
      </c>
      <c r="CL95" s="78"/>
      <c r="CM95" s="78"/>
      <c r="CN95" s="78"/>
      <c r="CO95" s="78"/>
      <c r="CP95" s="78"/>
      <c r="CQ95" s="78"/>
      <c r="CR95" s="78"/>
      <c r="CS95" s="78">
        <f t="shared" si="444"/>
        <v>0</v>
      </c>
      <c r="CT95" s="78">
        <f t="shared" si="444"/>
        <v>0</v>
      </c>
      <c r="CU95" s="78"/>
      <c r="CV95" s="78"/>
      <c r="CW95" s="78"/>
      <c r="CX95" s="78"/>
      <c r="CY95" s="78"/>
      <c r="CZ95" s="78"/>
      <c r="DA95" s="78"/>
      <c r="DB95" s="78">
        <f t="shared" si="445"/>
        <v>0</v>
      </c>
      <c r="DC95" s="78">
        <f t="shared" si="445"/>
        <v>0</v>
      </c>
      <c r="DD95" s="78"/>
      <c r="DE95" s="78"/>
      <c r="DF95" s="78"/>
      <c r="DG95" s="78"/>
      <c r="DH95" s="78"/>
      <c r="DI95" s="78"/>
      <c r="DJ95" s="78"/>
      <c r="DK95" s="78">
        <v>0</v>
      </c>
      <c r="DL95" s="78">
        <v>0</v>
      </c>
      <c r="DM95" s="78"/>
      <c r="DN95" s="78"/>
      <c r="DO95" s="78"/>
      <c r="DP95" s="78"/>
      <c r="DQ95" s="78"/>
      <c r="DR95" s="78"/>
      <c r="DS95" s="78"/>
      <c r="DT95" s="78">
        <v>0</v>
      </c>
      <c r="DU95" s="78">
        <v>0</v>
      </c>
      <c r="DV95" s="78"/>
      <c r="DW95" s="78"/>
      <c r="DX95" s="78"/>
      <c r="DY95" s="78"/>
      <c r="DZ95" s="78"/>
      <c r="EA95" s="78"/>
      <c r="EB95" s="78"/>
      <c r="EC95" s="78">
        <v>0</v>
      </c>
      <c r="ED95" s="78">
        <v>0</v>
      </c>
      <c r="EE95" s="78"/>
      <c r="EF95" s="78">
        <f t="shared" si="446"/>
        <v>0</v>
      </c>
      <c r="EG95" s="78">
        <f t="shared" si="446"/>
        <v>0</v>
      </c>
      <c r="EH95" s="75"/>
      <c r="EI95" s="80"/>
      <c r="EJ95" s="78"/>
      <c r="EK95" s="78"/>
      <c r="EL95" s="78"/>
      <c r="EM95" s="78"/>
      <c r="EN95" s="78"/>
      <c r="EO95" s="78">
        <f t="shared" si="447"/>
        <v>0</v>
      </c>
      <c r="EP95" s="78">
        <f t="shared" si="447"/>
        <v>0</v>
      </c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>
        <f t="shared" si="448"/>
        <v>0</v>
      </c>
      <c r="FH95" s="78">
        <f t="shared" si="448"/>
        <v>0</v>
      </c>
      <c r="FI95" s="78"/>
      <c r="FJ95" s="78"/>
      <c r="FK95" s="78"/>
      <c r="FL95" s="78"/>
      <c r="FM95" s="78"/>
      <c r="FN95" s="78"/>
      <c r="FO95" s="78"/>
      <c r="FP95" s="78">
        <f t="shared" si="449"/>
        <v>0</v>
      </c>
      <c r="FQ95" s="78">
        <f t="shared" si="449"/>
        <v>0</v>
      </c>
      <c r="FR95" s="78"/>
      <c r="FS95" s="78"/>
      <c r="FT95" s="78"/>
      <c r="FU95" s="78"/>
      <c r="FV95" s="78"/>
      <c r="FW95" s="78"/>
      <c r="FX95" s="78"/>
      <c r="FY95" s="78">
        <f t="shared" si="450"/>
        <v>0</v>
      </c>
      <c r="FZ95" s="78">
        <f t="shared" si="450"/>
        <v>0</v>
      </c>
      <c r="GA95" s="75"/>
      <c r="GB95" s="78"/>
      <c r="GC95" s="78"/>
      <c r="GD95" s="78"/>
      <c r="GE95" s="78"/>
      <c r="GF95" s="78"/>
      <c r="GG95" s="78"/>
      <c r="GH95" s="78">
        <f t="shared" si="451"/>
        <v>0</v>
      </c>
      <c r="GI95" s="78">
        <f t="shared" si="451"/>
        <v>0</v>
      </c>
      <c r="GJ95" s="78"/>
      <c r="GK95" s="78"/>
      <c r="GL95" s="78"/>
      <c r="GM95" s="78"/>
      <c r="GN95" s="78"/>
      <c r="GO95" s="78"/>
      <c r="GP95" s="78"/>
      <c r="GQ95" s="78">
        <f t="shared" si="452"/>
        <v>0</v>
      </c>
      <c r="GR95" s="78">
        <f t="shared" si="452"/>
        <v>0</v>
      </c>
      <c r="GS95" s="78"/>
      <c r="GT95" s="78"/>
      <c r="GU95" s="78"/>
      <c r="GV95" s="78"/>
      <c r="GW95" s="78"/>
      <c r="GX95" s="78"/>
      <c r="GY95" s="78"/>
      <c r="GZ95" s="78">
        <f t="shared" si="453"/>
        <v>0</v>
      </c>
      <c r="HA95" s="78">
        <f t="shared" si="453"/>
        <v>0</v>
      </c>
      <c r="HB95" s="78"/>
      <c r="HC95" s="78"/>
      <c r="HD95" s="78"/>
      <c r="HE95" s="78"/>
      <c r="HF95" s="78"/>
      <c r="HG95" s="78"/>
      <c r="HH95" s="78"/>
      <c r="HI95" s="78">
        <f t="shared" si="454"/>
        <v>0</v>
      </c>
      <c r="HJ95" s="78">
        <f t="shared" si="454"/>
        <v>0</v>
      </c>
      <c r="HK95" s="78"/>
      <c r="HL95" s="78"/>
      <c r="HM95" s="78"/>
      <c r="HN95" s="78"/>
      <c r="HO95" s="78"/>
      <c r="HP95" s="78"/>
      <c r="HQ95" s="78"/>
      <c r="HR95" s="78">
        <f t="shared" si="455"/>
        <v>0</v>
      </c>
      <c r="HS95" s="78">
        <f t="shared" si="455"/>
        <v>0</v>
      </c>
      <c r="HT95" s="78"/>
      <c r="HU95" s="78"/>
      <c r="HV95" s="78"/>
      <c r="HW95" s="78"/>
      <c r="HX95" s="78"/>
      <c r="HY95" s="78"/>
      <c r="HZ95" s="78"/>
      <c r="IA95" s="78">
        <f t="shared" si="456"/>
        <v>0</v>
      </c>
      <c r="IB95" s="78">
        <f t="shared" si="456"/>
        <v>0</v>
      </c>
      <c r="IC95" s="78"/>
      <c r="ID95" s="78"/>
      <c r="IE95" s="78"/>
      <c r="IF95" s="78"/>
      <c r="IG95" s="78"/>
      <c r="IH95" s="78"/>
      <c r="II95" s="78"/>
      <c r="IJ95" s="78">
        <v>0</v>
      </c>
      <c r="IK95" s="78">
        <v>0</v>
      </c>
      <c r="IL95" s="78"/>
      <c r="IM95" s="78"/>
      <c r="IN95" s="78"/>
      <c r="IO95" s="78"/>
      <c r="IP95" s="78"/>
      <c r="IQ95" s="78"/>
      <c r="IR95" s="78"/>
      <c r="IS95" s="78"/>
      <c r="IT95" s="78"/>
      <c r="IU95" s="78"/>
      <c r="IV95" s="78"/>
      <c r="IW95" s="78"/>
      <c r="IX95" s="78"/>
    </row>
    <row r="96" spans="1:258">
      <c r="A96" s="3" t="s">
        <v>119</v>
      </c>
      <c r="B96" s="78">
        <v>1216.6155900000001</v>
      </c>
      <c r="C96" s="78">
        <v>235.01659000000001</v>
      </c>
      <c r="D96" s="78">
        <v>19.317243008533204</v>
      </c>
      <c r="E96" s="78"/>
      <c r="F96" s="78"/>
      <c r="G96" s="78"/>
      <c r="H96" s="78">
        <v>0</v>
      </c>
      <c r="I96" s="78">
        <v>0</v>
      </c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9"/>
      <c r="X96" s="78">
        <v>0</v>
      </c>
      <c r="Y96" s="78">
        <v>0</v>
      </c>
      <c r="Z96" s="78"/>
      <c r="AA96" s="78"/>
      <c r="AB96" s="78"/>
      <c r="AC96" s="78"/>
      <c r="AD96" s="78"/>
      <c r="AE96" s="78"/>
      <c r="AF96" s="78"/>
      <c r="AG96" s="78">
        <v>0</v>
      </c>
      <c r="AH96" s="78">
        <v>0</v>
      </c>
      <c r="AI96" s="78"/>
      <c r="AJ96" s="78"/>
      <c r="AK96" s="78"/>
      <c r="AL96" s="78"/>
      <c r="AM96" s="78"/>
      <c r="AN96" s="78"/>
      <c r="AO96" s="78"/>
      <c r="AP96" s="78">
        <v>0</v>
      </c>
      <c r="AQ96" s="78">
        <v>0</v>
      </c>
      <c r="AR96" s="78"/>
      <c r="AS96" s="78"/>
      <c r="AT96" s="78"/>
      <c r="AU96" s="78"/>
      <c r="AV96" s="78"/>
      <c r="AW96" s="78"/>
      <c r="AX96" s="78"/>
      <c r="AY96" s="78">
        <f t="shared" si="457"/>
        <v>0</v>
      </c>
      <c r="AZ96" s="78">
        <f t="shared" si="457"/>
        <v>0</v>
      </c>
      <c r="BA96" s="78"/>
      <c r="BB96" s="78"/>
      <c r="BC96" s="78"/>
      <c r="BD96" s="78"/>
      <c r="BE96" s="78"/>
      <c r="BF96" s="78"/>
      <c r="BG96" s="78"/>
      <c r="BH96" s="78">
        <f t="shared" si="458"/>
        <v>235.01659000000001</v>
      </c>
      <c r="BI96" s="78">
        <f t="shared" si="458"/>
        <v>235.01659000000001</v>
      </c>
      <c r="BJ96" s="78">
        <f t="shared" si="430"/>
        <v>100</v>
      </c>
      <c r="BK96" s="78">
        <v>230.31626</v>
      </c>
      <c r="BL96" s="78">
        <v>230.31626</v>
      </c>
      <c r="BM96" s="78">
        <f t="shared" si="440"/>
        <v>100</v>
      </c>
      <c r="BN96" s="78">
        <v>4.7003300000000001</v>
      </c>
      <c r="BO96" s="78">
        <v>4.7003300000000001</v>
      </c>
      <c r="BP96" s="78">
        <f t="shared" si="441"/>
        <v>100</v>
      </c>
      <c r="BQ96" s="78">
        <f t="shared" si="442"/>
        <v>981.59900000000005</v>
      </c>
      <c r="BR96" s="78">
        <f t="shared" si="442"/>
        <v>0</v>
      </c>
      <c r="BS96" s="78">
        <f>BR96/BQ96*100</f>
        <v>0</v>
      </c>
      <c r="BT96" s="78">
        <v>981.59900000000005</v>
      </c>
      <c r="BU96" s="78"/>
      <c r="BV96" s="78">
        <f>BU96/BT96*100</f>
        <v>0</v>
      </c>
      <c r="BW96" s="78"/>
      <c r="BX96" s="78"/>
      <c r="BY96" s="78"/>
      <c r="BZ96" s="78">
        <f t="shared" si="443"/>
        <v>0</v>
      </c>
      <c r="CA96" s="78">
        <f t="shared" si="443"/>
        <v>0</v>
      </c>
      <c r="CB96" s="78"/>
      <c r="CC96" s="78"/>
      <c r="CD96" s="78"/>
      <c r="CE96" s="78"/>
      <c r="CF96" s="78"/>
      <c r="CG96" s="78"/>
      <c r="CH96" s="78"/>
      <c r="CI96" s="79"/>
      <c r="CJ96" s="78">
        <v>0</v>
      </c>
      <c r="CK96" s="78">
        <v>0</v>
      </c>
      <c r="CL96" s="78"/>
      <c r="CM96" s="78"/>
      <c r="CN96" s="78"/>
      <c r="CO96" s="78"/>
      <c r="CP96" s="78"/>
      <c r="CQ96" s="78"/>
      <c r="CR96" s="78"/>
      <c r="CS96" s="78">
        <f t="shared" si="444"/>
        <v>0</v>
      </c>
      <c r="CT96" s="78">
        <f t="shared" si="444"/>
        <v>0</v>
      </c>
      <c r="CU96" s="78"/>
      <c r="CV96" s="78"/>
      <c r="CW96" s="78"/>
      <c r="CX96" s="78"/>
      <c r="CY96" s="78"/>
      <c r="CZ96" s="78"/>
      <c r="DA96" s="78"/>
      <c r="DB96" s="78">
        <f t="shared" si="445"/>
        <v>0</v>
      </c>
      <c r="DC96" s="78">
        <f t="shared" si="445"/>
        <v>0</v>
      </c>
      <c r="DD96" s="78"/>
      <c r="DE96" s="78"/>
      <c r="DF96" s="78"/>
      <c r="DG96" s="78"/>
      <c r="DH96" s="78"/>
      <c r="DI96" s="78"/>
      <c r="DJ96" s="78"/>
      <c r="DK96" s="78">
        <v>0</v>
      </c>
      <c r="DL96" s="78">
        <v>0</v>
      </c>
      <c r="DM96" s="78"/>
      <c r="DN96" s="78"/>
      <c r="DO96" s="78"/>
      <c r="DP96" s="78"/>
      <c r="DQ96" s="78"/>
      <c r="DR96" s="78"/>
      <c r="DS96" s="78"/>
      <c r="DT96" s="78">
        <v>0</v>
      </c>
      <c r="DU96" s="78">
        <v>0</v>
      </c>
      <c r="DV96" s="78"/>
      <c r="DW96" s="78"/>
      <c r="DX96" s="78"/>
      <c r="DY96" s="78"/>
      <c r="DZ96" s="78"/>
      <c r="EA96" s="78"/>
      <c r="EB96" s="78"/>
      <c r="EC96" s="78">
        <v>0</v>
      </c>
      <c r="ED96" s="78">
        <v>0</v>
      </c>
      <c r="EE96" s="78"/>
      <c r="EF96" s="78">
        <f t="shared" si="446"/>
        <v>0</v>
      </c>
      <c r="EG96" s="78">
        <f t="shared" si="446"/>
        <v>0</v>
      </c>
      <c r="EH96" s="75"/>
      <c r="EI96" s="80"/>
      <c r="EJ96" s="78"/>
      <c r="EK96" s="78"/>
      <c r="EL96" s="78"/>
      <c r="EM96" s="78"/>
      <c r="EN96" s="78"/>
      <c r="EO96" s="78">
        <f t="shared" si="447"/>
        <v>0</v>
      </c>
      <c r="EP96" s="78">
        <f t="shared" si="447"/>
        <v>0</v>
      </c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>
        <f t="shared" si="448"/>
        <v>0</v>
      </c>
      <c r="FH96" s="78">
        <f t="shared" si="448"/>
        <v>0</v>
      </c>
      <c r="FI96" s="78"/>
      <c r="FJ96" s="78"/>
      <c r="FK96" s="78"/>
      <c r="FL96" s="78"/>
      <c r="FM96" s="78"/>
      <c r="FN96" s="78"/>
      <c r="FO96" s="78"/>
      <c r="FP96" s="78">
        <f t="shared" si="449"/>
        <v>0</v>
      </c>
      <c r="FQ96" s="78">
        <f t="shared" si="449"/>
        <v>0</v>
      </c>
      <c r="FR96" s="78"/>
      <c r="FS96" s="78"/>
      <c r="FT96" s="78"/>
      <c r="FU96" s="78"/>
      <c r="FV96" s="78"/>
      <c r="FW96" s="78"/>
      <c r="FX96" s="78"/>
      <c r="FY96" s="78">
        <f t="shared" si="450"/>
        <v>0</v>
      </c>
      <c r="FZ96" s="78">
        <f t="shared" si="450"/>
        <v>0</v>
      </c>
      <c r="GA96" s="75"/>
      <c r="GB96" s="78"/>
      <c r="GC96" s="78"/>
      <c r="GD96" s="78"/>
      <c r="GE96" s="78"/>
      <c r="GF96" s="78"/>
      <c r="GG96" s="78"/>
      <c r="GH96" s="78">
        <f t="shared" si="451"/>
        <v>0</v>
      </c>
      <c r="GI96" s="78">
        <f t="shared" si="451"/>
        <v>0</v>
      </c>
      <c r="GJ96" s="78"/>
      <c r="GK96" s="78"/>
      <c r="GL96" s="78"/>
      <c r="GM96" s="78"/>
      <c r="GN96" s="78"/>
      <c r="GO96" s="78"/>
      <c r="GP96" s="78"/>
      <c r="GQ96" s="78">
        <f t="shared" si="452"/>
        <v>0</v>
      </c>
      <c r="GR96" s="78">
        <f t="shared" si="452"/>
        <v>0</v>
      </c>
      <c r="GS96" s="78"/>
      <c r="GT96" s="78"/>
      <c r="GU96" s="78"/>
      <c r="GV96" s="78"/>
      <c r="GW96" s="78"/>
      <c r="GX96" s="78"/>
      <c r="GY96" s="78"/>
      <c r="GZ96" s="78">
        <f t="shared" si="453"/>
        <v>0</v>
      </c>
      <c r="HA96" s="78">
        <f t="shared" si="453"/>
        <v>0</v>
      </c>
      <c r="HB96" s="78"/>
      <c r="HC96" s="78"/>
      <c r="HD96" s="78"/>
      <c r="HE96" s="78"/>
      <c r="HF96" s="78"/>
      <c r="HG96" s="78"/>
      <c r="HH96" s="78"/>
      <c r="HI96" s="78">
        <f t="shared" si="454"/>
        <v>0</v>
      </c>
      <c r="HJ96" s="78">
        <f t="shared" si="454"/>
        <v>0</v>
      </c>
      <c r="HK96" s="78"/>
      <c r="HL96" s="78"/>
      <c r="HM96" s="78"/>
      <c r="HN96" s="78"/>
      <c r="HO96" s="78"/>
      <c r="HP96" s="78"/>
      <c r="HQ96" s="78"/>
      <c r="HR96" s="78">
        <f t="shared" si="455"/>
        <v>0</v>
      </c>
      <c r="HS96" s="78">
        <f t="shared" si="455"/>
        <v>0</v>
      </c>
      <c r="HT96" s="78"/>
      <c r="HU96" s="78"/>
      <c r="HV96" s="78"/>
      <c r="HW96" s="78"/>
      <c r="HX96" s="78"/>
      <c r="HY96" s="78"/>
      <c r="HZ96" s="78"/>
      <c r="IA96" s="78">
        <f t="shared" si="456"/>
        <v>0</v>
      </c>
      <c r="IB96" s="78">
        <f t="shared" si="456"/>
        <v>0</v>
      </c>
      <c r="IC96" s="78"/>
      <c r="ID96" s="78"/>
      <c r="IE96" s="78"/>
      <c r="IF96" s="78"/>
      <c r="IG96" s="78"/>
      <c r="IH96" s="78"/>
      <c r="II96" s="78"/>
      <c r="IJ96" s="78">
        <v>0</v>
      </c>
      <c r="IK96" s="78">
        <v>0</v>
      </c>
      <c r="IL96" s="78"/>
      <c r="IM96" s="78"/>
      <c r="IN96" s="78"/>
      <c r="IO96" s="78"/>
      <c r="IP96" s="78"/>
      <c r="IQ96" s="78"/>
      <c r="IR96" s="78"/>
      <c r="IS96" s="78"/>
      <c r="IT96" s="78"/>
      <c r="IU96" s="78"/>
      <c r="IV96" s="78"/>
      <c r="IW96" s="78"/>
      <c r="IX96" s="78"/>
    </row>
    <row r="97" spans="1:259">
      <c r="A97" s="3" t="s">
        <v>88</v>
      </c>
      <c r="B97" s="78">
        <v>0</v>
      </c>
      <c r="C97" s="78">
        <v>0</v>
      </c>
      <c r="D97" s="78"/>
      <c r="E97" s="78"/>
      <c r="F97" s="78"/>
      <c r="G97" s="78"/>
      <c r="H97" s="78">
        <v>0</v>
      </c>
      <c r="I97" s="78">
        <v>0</v>
      </c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9"/>
      <c r="X97" s="78">
        <v>0</v>
      </c>
      <c r="Y97" s="78">
        <v>0</v>
      </c>
      <c r="Z97" s="78"/>
      <c r="AA97" s="78"/>
      <c r="AB97" s="78"/>
      <c r="AC97" s="78"/>
      <c r="AD97" s="78"/>
      <c r="AE97" s="78"/>
      <c r="AF97" s="78"/>
      <c r="AG97" s="78">
        <v>0</v>
      </c>
      <c r="AH97" s="78">
        <v>0</v>
      </c>
      <c r="AI97" s="78"/>
      <c r="AJ97" s="78"/>
      <c r="AK97" s="78"/>
      <c r="AL97" s="78"/>
      <c r="AM97" s="78"/>
      <c r="AN97" s="78"/>
      <c r="AO97" s="78"/>
      <c r="AP97" s="78">
        <v>0</v>
      </c>
      <c r="AQ97" s="78">
        <v>0</v>
      </c>
      <c r="AR97" s="78"/>
      <c r="AS97" s="78"/>
      <c r="AT97" s="78"/>
      <c r="AU97" s="78"/>
      <c r="AV97" s="78"/>
      <c r="AW97" s="78"/>
      <c r="AX97" s="78"/>
      <c r="AY97" s="78">
        <f t="shared" si="457"/>
        <v>0</v>
      </c>
      <c r="AZ97" s="78">
        <f t="shared" si="457"/>
        <v>0</v>
      </c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>
        <f t="shared" si="442"/>
        <v>0</v>
      </c>
      <c r="BR97" s="78">
        <f t="shared" si="442"/>
        <v>0</v>
      </c>
      <c r="BS97" s="78"/>
      <c r="BT97" s="80"/>
      <c r="BU97" s="78"/>
      <c r="BV97" s="78"/>
      <c r="BW97" s="78"/>
      <c r="BX97" s="78"/>
      <c r="BY97" s="78"/>
      <c r="BZ97" s="78">
        <f t="shared" si="443"/>
        <v>0</v>
      </c>
      <c r="CA97" s="78">
        <f t="shared" si="443"/>
        <v>0</v>
      </c>
      <c r="CB97" s="78"/>
      <c r="CC97" s="78"/>
      <c r="CD97" s="78"/>
      <c r="CE97" s="78"/>
      <c r="CF97" s="78"/>
      <c r="CG97" s="78"/>
      <c r="CH97" s="78"/>
      <c r="CI97" s="79"/>
      <c r="CJ97" s="78">
        <v>0</v>
      </c>
      <c r="CK97" s="78">
        <v>0</v>
      </c>
      <c r="CL97" s="78"/>
      <c r="CM97" s="78"/>
      <c r="CN97" s="78"/>
      <c r="CO97" s="78"/>
      <c r="CP97" s="78"/>
      <c r="CQ97" s="78"/>
      <c r="CR97" s="78"/>
      <c r="CS97" s="78">
        <f t="shared" si="444"/>
        <v>0</v>
      </c>
      <c r="CT97" s="78">
        <f t="shared" si="444"/>
        <v>0</v>
      </c>
      <c r="CU97" s="78"/>
      <c r="CV97" s="78"/>
      <c r="CW97" s="78"/>
      <c r="CX97" s="78"/>
      <c r="CY97" s="78"/>
      <c r="CZ97" s="78"/>
      <c r="DA97" s="78"/>
      <c r="DB97" s="78">
        <f t="shared" si="445"/>
        <v>0</v>
      </c>
      <c r="DC97" s="78">
        <f t="shared" si="445"/>
        <v>0</v>
      </c>
      <c r="DD97" s="78"/>
      <c r="DE97" s="78"/>
      <c r="DF97" s="78"/>
      <c r="DG97" s="78"/>
      <c r="DH97" s="78"/>
      <c r="DI97" s="78"/>
      <c r="DJ97" s="78"/>
      <c r="DK97" s="78">
        <v>0</v>
      </c>
      <c r="DL97" s="78">
        <v>0</v>
      </c>
      <c r="DM97" s="78"/>
      <c r="DN97" s="78"/>
      <c r="DO97" s="78"/>
      <c r="DP97" s="78"/>
      <c r="DQ97" s="78"/>
      <c r="DR97" s="78"/>
      <c r="DS97" s="78"/>
      <c r="DT97" s="78">
        <v>0</v>
      </c>
      <c r="DU97" s="78">
        <v>0</v>
      </c>
      <c r="DV97" s="78"/>
      <c r="DW97" s="78"/>
      <c r="DX97" s="78"/>
      <c r="DY97" s="78"/>
      <c r="DZ97" s="78"/>
      <c r="EA97" s="78"/>
      <c r="EB97" s="78"/>
      <c r="EC97" s="78">
        <v>0</v>
      </c>
      <c r="ED97" s="78">
        <v>0</v>
      </c>
      <c r="EE97" s="78"/>
      <c r="EF97" s="78">
        <f t="shared" si="446"/>
        <v>0</v>
      </c>
      <c r="EG97" s="78">
        <f t="shared" si="446"/>
        <v>0</v>
      </c>
      <c r="EH97" s="75">
        <v>0</v>
      </c>
      <c r="EI97" s="80"/>
      <c r="EJ97" s="78"/>
      <c r="EK97" s="78"/>
      <c r="EL97" s="78"/>
      <c r="EM97" s="78"/>
      <c r="EN97" s="78"/>
      <c r="EO97" s="78">
        <f t="shared" si="447"/>
        <v>0</v>
      </c>
      <c r="EP97" s="78">
        <f t="shared" si="447"/>
        <v>0</v>
      </c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>
        <f t="shared" si="448"/>
        <v>0</v>
      </c>
      <c r="FH97" s="78">
        <f t="shared" si="448"/>
        <v>0</v>
      </c>
      <c r="FI97" s="78"/>
      <c r="FJ97" s="78"/>
      <c r="FK97" s="78"/>
      <c r="FL97" s="78"/>
      <c r="FM97" s="78"/>
      <c r="FN97" s="78"/>
      <c r="FO97" s="78"/>
      <c r="FP97" s="78">
        <f t="shared" si="449"/>
        <v>0</v>
      </c>
      <c r="FQ97" s="78">
        <f t="shared" si="449"/>
        <v>0</v>
      </c>
      <c r="FR97" s="78"/>
      <c r="FS97" s="78"/>
      <c r="FT97" s="78"/>
      <c r="FU97" s="78"/>
      <c r="FV97" s="78"/>
      <c r="FW97" s="78"/>
      <c r="FX97" s="78"/>
      <c r="FY97" s="78">
        <f t="shared" si="450"/>
        <v>0</v>
      </c>
      <c r="FZ97" s="78">
        <f t="shared" si="450"/>
        <v>0</v>
      </c>
      <c r="GA97" s="75"/>
      <c r="GB97" s="78"/>
      <c r="GC97" s="78"/>
      <c r="GD97" s="78"/>
      <c r="GE97" s="78"/>
      <c r="GF97" s="78"/>
      <c r="GG97" s="78"/>
      <c r="GH97" s="78">
        <f t="shared" si="451"/>
        <v>0</v>
      </c>
      <c r="GI97" s="78">
        <f t="shared" si="451"/>
        <v>0</v>
      </c>
      <c r="GJ97" s="78"/>
      <c r="GK97" s="78"/>
      <c r="GL97" s="78"/>
      <c r="GM97" s="78"/>
      <c r="GN97" s="78"/>
      <c r="GO97" s="78"/>
      <c r="GP97" s="78"/>
      <c r="GQ97" s="78">
        <f t="shared" si="452"/>
        <v>0</v>
      </c>
      <c r="GR97" s="78">
        <f t="shared" si="452"/>
        <v>0</v>
      </c>
      <c r="GS97" s="78"/>
      <c r="GT97" s="78"/>
      <c r="GU97" s="78"/>
      <c r="GV97" s="78"/>
      <c r="GW97" s="78"/>
      <c r="GX97" s="78"/>
      <c r="GY97" s="78"/>
      <c r="GZ97" s="78">
        <f t="shared" si="453"/>
        <v>0</v>
      </c>
      <c r="HA97" s="78">
        <f t="shared" si="453"/>
        <v>0</v>
      </c>
      <c r="HB97" s="78"/>
      <c r="HC97" s="78"/>
      <c r="HD97" s="78"/>
      <c r="HE97" s="78"/>
      <c r="HF97" s="78"/>
      <c r="HG97" s="78"/>
      <c r="HH97" s="78"/>
      <c r="HI97" s="78">
        <f t="shared" si="454"/>
        <v>0</v>
      </c>
      <c r="HJ97" s="78">
        <f t="shared" si="454"/>
        <v>0</v>
      </c>
      <c r="HK97" s="78"/>
      <c r="HL97" s="78"/>
      <c r="HM97" s="78"/>
      <c r="HN97" s="78"/>
      <c r="HO97" s="78"/>
      <c r="HP97" s="78"/>
      <c r="HQ97" s="78"/>
      <c r="HR97" s="78">
        <f t="shared" si="455"/>
        <v>0</v>
      </c>
      <c r="HS97" s="78">
        <f t="shared" si="455"/>
        <v>0</v>
      </c>
      <c r="HT97" s="78"/>
      <c r="HU97" s="78"/>
      <c r="HV97" s="78"/>
      <c r="HW97" s="78"/>
      <c r="HX97" s="78"/>
      <c r="HY97" s="78"/>
      <c r="HZ97" s="78"/>
      <c r="IA97" s="78">
        <f t="shared" si="456"/>
        <v>0</v>
      </c>
      <c r="IB97" s="78">
        <f t="shared" si="456"/>
        <v>0</v>
      </c>
      <c r="IC97" s="78"/>
      <c r="ID97" s="78"/>
      <c r="IE97" s="78"/>
      <c r="IF97" s="78"/>
      <c r="IG97" s="78"/>
      <c r="IH97" s="78"/>
      <c r="II97" s="78"/>
      <c r="IJ97" s="78">
        <v>0</v>
      </c>
      <c r="IK97" s="78">
        <v>0</v>
      </c>
      <c r="IL97" s="78"/>
      <c r="IM97" s="78"/>
      <c r="IN97" s="78"/>
      <c r="IO97" s="78"/>
      <c r="IP97" s="78"/>
      <c r="IQ97" s="78"/>
      <c r="IR97" s="78"/>
      <c r="IS97" s="78"/>
      <c r="IT97" s="78"/>
      <c r="IU97" s="78"/>
      <c r="IV97" s="78"/>
      <c r="IW97" s="78"/>
      <c r="IX97" s="78"/>
    </row>
    <row r="98" spans="1:259">
      <c r="A98" s="3" t="s">
        <v>87</v>
      </c>
      <c r="B98" s="78">
        <v>1559.13</v>
      </c>
      <c r="C98" s="78">
        <v>284.13</v>
      </c>
      <c r="D98" s="78">
        <v>18.223624713782684</v>
      </c>
      <c r="E98" s="78"/>
      <c r="F98" s="78"/>
      <c r="G98" s="78"/>
      <c r="H98" s="78">
        <v>0</v>
      </c>
      <c r="I98" s="78">
        <v>0</v>
      </c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9"/>
      <c r="X98" s="78">
        <v>0</v>
      </c>
      <c r="Y98" s="78">
        <v>0</v>
      </c>
      <c r="Z98" s="78"/>
      <c r="AA98" s="78"/>
      <c r="AB98" s="78"/>
      <c r="AC98" s="78"/>
      <c r="AD98" s="78"/>
      <c r="AE98" s="78"/>
      <c r="AF98" s="78"/>
      <c r="AG98" s="78">
        <v>0</v>
      </c>
      <c r="AH98" s="78">
        <v>0</v>
      </c>
      <c r="AI98" s="78"/>
      <c r="AJ98" s="78"/>
      <c r="AK98" s="78"/>
      <c r="AL98" s="78"/>
      <c r="AM98" s="78"/>
      <c r="AN98" s="78"/>
      <c r="AO98" s="78"/>
      <c r="AP98" s="78">
        <v>0</v>
      </c>
      <c r="AQ98" s="78">
        <v>0</v>
      </c>
      <c r="AR98" s="78"/>
      <c r="AS98" s="78"/>
      <c r="AT98" s="78"/>
      <c r="AU98" s="78"/>
      <c r="AV98" s="78"/>
      <c r="AW98" s="78"/>
      <c r="AX98" s="78"/>
      <c r="AY98" s="78">
        <f t="shared" si="457"/>
        <v>284.13</v>
      </c>
      <c r="AZ98" s="78">
        <f t="shared" si="457"/>
        <v>284.13</v>
      </c>
      <c r="BA98" s="78"/>
      <c r="BB98" s="78">
        <v>278.44740000000002</v>
      </c>
      <c r="BC98" s="78">
        <v>278.44740000000002</v>
      </c>
      <c r="BD98" s="78">
        <f>BC98/BB98*100</f>
        <v>100</v>
      </c>
      <c r="BE98" s="78">
        <v>5.6825999999999999</v>
      </c>
      <c r="BF98" s="78">
        <v>5.6825999999999999</v>
      </c>
      <c r="BG98" s="78">
        <f>BF98/BE98*100</f>
        <v>100</v>
      </c>
      <c r="BH98" s="78"/>
      <c r="BI98" s="78"/>
      <c r="BJ98" s="78"/>
      <c r="BK98" s="78"/>
      <c r="BL98" s="78"/>
      <c r="BM98" s="78"/>
      <c r="BN98" s="78"/>
      <c r="BO98" s="78"/>
      <c r="BP98" s="78"/>
      <c r="BQ98" s="78">
        <f t="shared" si="442"/>
        <v>1275</v>
      </c>
      <c r="BR98" s="78">
        <f t="shared" si="442"/>
        <v>0</v>
      </c>
      <c r="BS98" s="78">
        <f>BR98/BQ98*100</f>
        <v>0</v>
      </c>
      <c r="BT98" s="78">
        <v>1275</v>
      </c>
      <c r="BU98" s="78"/>
      <c r="BV98" s="78">
        <f>BU98/BT98*100</f>
        <v>0</v>
      </c>
      <c r="BW98" s="78"/>
      <c r="BX98" s="78"/>
      <c r="BY98" s="78"/>
      <c r="BZ98" s="78">
        <f t="shared" si="443"/>
        <v>0</v>
      </c>
      <c r="CA98" s="78">
        <f t="shared" si="443"/>
        <v>0</v>
      </c>
      <c r="CB98" s="78"/>
      <c r="CC98" s="78"/>
      <c r="CD98" s="78"/>
      <c r="CE98" s="78"/>
      <c r="CF98" s="78"/>
      <c r="CG98" s="78"/>
      <c r="CH98" s="78"/>
      <c r="CI98" s="79"/>
      <c r="CJ98" s="78">
        <v>0</v>
      </c>
      <c r="CK98" s="78">
        <v>0</v>
      </c>
      <c r="CL98" s="78"/>
      <c r="CM98" s="78"/>
      <c r="CN98" s="78"/>
      <c r="CO98" s="78"/>
      <c r="CP98" s="78"/>
      <c r="CQ98" s="78"/>
      <c r="CR98" s="78"/>
      <c r="CS98" s="78">
        <f t="shared" si="444"/>
        <v>0</v>
      </c>
      <c r="CT98" s="78">
        <f t="shared" si="444"/>
        <v>0</v>
      </c>
      <c r="CU98" s="78"/>
      <c r="CV98" s="78"/>
      <c r="CW98" s="78"/>
      <c r="CX98" s="78"/>
      <c r="CY98" s="78"/>
      <c r="CZ98" s="78"/>
      <c r="DA98" s="78"/>
      <c r="DB98" s="78">
        <f t="shared" si="445"/>
        <v>0</v>
      </c>
      <c r="DC98" s="78">
        <f t="shared" si="445"/>
        <v>0</v>
      </c>
      <c r="DD98" s="78"/>
      <c r="DE98" s="78"/>
      <c r="DF98" s="78"/>
      <c r="DG98" s="78"/>
      <c r="DH98" s="78"/>
      <c r="DI98" s="78"/>
      <c r="DJ98" s="78"/>
      <c r="DK98" s="78">
        <v>0</v>
      </c>
      <c r="DL98" s="78">
        <v>0</v>
      </c>
      <c r="DM98" s="78"/>
      <c r="DN98" s="78"/>
      <c r="DO98" s="78"/>
      <c r="DP98" s="78"/>
      <c r="DQ98" s="78"/>
      <c r="DR98" s="78"/>
      <c r="DS98" s="78"/>
      <c r="DT98" s="78">
        <v>0</v>
      </c>
      <c r="DU98" s="78">
        <v>0</v>
      </c>
      <c r="DV98" s="78"/>
      <c r="DW98" s="78"/>
      <c r="DX98" s="78"/>
      <c r="DY98" s="78"/>
      <c r="DZ98" s="78"/>
      <c r="EA98" s="78"/>
      <c r="EB98" s="78"/>
      <c r="EC98" s="78">
        <v>0</v>
      </c>
      <c r="ED98" s="78">
        <v>0</v>
      </c>
      <c r="EE98" s="78"/>
      <c r="EF98" s="78">
        <f t="shared" si="446"/>
        <v>0</v>
      </c>
      <c r="EG98" s="78">
        <f t="shared" si="446"/>
        <v>0</v>
      </c>
      <c r="EH98" s="75"/>
      <c r="EI98" s="80"/>
      <c r="EJ98" s="78"/>
      <c r="EK98" s="78"/>
      <c r="EL98" s="78"/>
      <c r="EM98" s="78"/>
      <c r="EN98" s="78"/>
      <c r="EO98" s="78">
        <f t="shared" si="447"/>
        <v>0</v>
      </c>
      <c r="EP98" s="78">
        <f t="shared" si="447"/>
        <v>0</v>
      </c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>
        <f t="shared" si="448"/>
        <v>0</v>
      </c>
      <c r="FH98" s="78">
        <f t="shared" si="448"/>
        <v>0</v>
      </c>
      <c r="FI98" s="78"/>
      <c r="FJ98" s="78"/>
      <c r="FK98" s="78"/>
      <c r="FL98" s="78"/>
      <c r="FM98" s="78"/>
      <c r="FN98" s="78"/>
      <c r="FO98" s="78"/>
      <c r="FP98" s="78">
        <f t="shared" si="449"/>
        <v>0</v>
      </c>
      <c r="FQ98" s="78">
        <f t="shared" si="449"/>
        <v>0</v>
      </c>
      <c r="FR98" s="78"/>
      <c r="FS98" s="78"/>
      <c r="FT98" s="78"/>
      <c r="FU98" s="78"/>
      <c r="FV98" s="78"/>
      <c r="FW98" s="78"/>
      <c r="FX98" s="78"/>
      <c r="FY98" s="78">
        <f t="shared" si="450"/>
        <v>0</v>
      </c>
      <c r="FZ98" s="78">
        <f t="shared" si="450"/>
        <v>0</v>
      </c>
      <c r="GA98" s="75"/>
      <c r="GB98" s="78"/>
      <c r="GC98" s="78"/>
      <c r="GD98" s="78"/>
      <c r="GE98" s="78"/>
      <c r="GF98" s="78"/>
      <c r="GG98" s="78"/>
      <c r="GH98" s="78">
        <f t="shared" si="451"/>
        <v>0</v>
      </c>
      <c r="GI98" s="78">
        <f t="shared" si="451"/>
        <v>0</v>
      </c>
      <c r="GJ98" s="78"/>
      <c r="GK98" s="78"/>
      <c r="GL98" s="78"/>
      <c r="GM98" s="78"/>
      <c r="GN98" s="78"/>
      <c r="GO98" s="78"/>
      <c r="GP98" s="78"/>
      <c r="GQ98" s="78">
        <f t="shared" si="452"/>
        <v>0</v>
      </c>
      <c r="GR98" s="78">
        <f t="shared" si="452"/>
        <v>0</v>
      </c>
      <c r="GS98" s="78"/>
      <c r="GT98" s="78"/>
      <c r="GU98" s="78"/>
      <c r="GV98" s="78"/>
      <c r="GW98" s="78"/>
      <c r="GX98" s="78"/>
      <c r="GY98" s="78"/>
      <c r="GZ98" s="78">
        <f t="shared" si="453"/>
        <v>0</v>
      </c>
      <c r="HA98" s="78">
        <f t="shared" si="453"/>
        <v>0</v>
      </c>
      <c r="HB98" s="78"/>
      <c r="HC98" s="78"/>
      <c r="HD98" s="78"/>
      <c r="HE98" s="78"/>
      <c r="HF98" s="78"/>
      <c r="HG98" s="78"/>
      <c r="HH98" s="78"/>
      <c r="HI98" s="78">
        <f t="shared" si="454"/>
        <v>0</v>
      </c>
      <c r="HJ98" s="78">
        <f t="shared" si="454"/>
        <v>0</v>
      </c>
      <c r="HK98" s="78"/>
      <c r="HL98" s="78"/>
      <c r="HM98" s="78"/>
      <c r="HN98" s="78"/>
      <c r="HO98" s="78"/>
      <c r="HP98" s="78"/>
      <c r="HQ98" s="78"/>
      <c r="HR98" s="78">
        <f t="shared" si="455"/>
        <v>0</v>
      </c>
      <c r="HS98" s="78">
        <f t="shared" si="455"/>
        <v>0</v>
      </c>
      <c r="HT98" s="78"/>
      <c r="HU98" s="78"/>
      <c r="HV98" s="78"/>
      <c r="HW98" s="78"/>
      <c r="HX98" s="78"/>
      <c r="HY98" s="78"/>
      <c r="HZ98" s="78"/>
      <c r="IA98" s="78">
        <f t="shared" si="456"/>
        <v>0</v>
      </c>
      <c r="IB98" s="78">
        <f t="shared" si="456"/>
        <v>0</v>
      </c>
      <c r="IC98" s="78"/>
      <c r="ID98" s="78"/>
      <c r="IE98" s="78"/>
      <c r="IF98" s="78"/>
      <c r="IG98" s="78"/>
      <c r="IH98" s="78"/>
      <c r="II98" s="78"/>
      <c r="IJ98" s="78">
        <v>0</v>
      </c>
      <c r="IK98" s="78">
        <v>0</v>
      </c>
      <c r="IL98" s="78"/>
      <c r="IM98" s="78"/>
      <c r="IN98" s="78"/>
      <c r="IO98" s="78"/>
      <c r="IP98" s="78"/>
      <c r="IQ98" s="78"/>
      <c r="IR98" s="78"/>
      <c r="IS98" s="78"/>
      <c r="IT98" s="78"/>
      <c r="IU98" s="78"/>
      <c r="IV98" s="78"/>
      <c r="IW98" s="78"/>
      <c r="IX98" s="78"/>
    </row>
    <row r="99" spans="1:259" s="8" customFormat="1">
      <c r="A99" s="7" t="s">
        <v>242</v>
      </c>
      <c r="B99" s="75">
        <v>203817.10793000003</v>
      </c>
      <c r="C99" s="75">
        <v>54723.852859999992</v>
      </c>
      <c r="D99" s="75">
        <v>26.849489434809676</v>
      </c>
      <c r="E99" s="75">
        <f>E100+E101</f>
        <v>18313.2</v>
      </c>
      <c r="F99" s="75">
        <f>F100+F101</f>
        <v>4711.8</v>
      </c>
      <c r="G99" s="75">
        <f>F99/E99*100</f>
        <v>25.72898237337003</v>
      </c>
      <c r="H99" s="75">
        <f>H100+H101</f>
        <v>1086.01604</v>
      </c>
      <c r="I99" s="75">
        <f>I100+I101</f>
        <v>1086.01604</v>
      </c>
      <c r="J99" s="75">
        <f>I99/H99*100</f>
        <v>100</v>
      </c>
      <c r="K99" s="75">
        <f>K100+K101</f>
        <v>1075.15588</v>
      </c>
      <c r="L99" s="75">
        <f>L100+L101</f>
        <v>1075.15588</v>
      </c>
      <c r="M99" s="75">
        <f>L99/K99*100</f>
        <v>100</v>
      </c>
      <c r="N99" s="75">
        <f>N100+N101</f>
        <v>10.86016</v>
      </c>
      <c r="O99" s="75">
        <f>O100+O101</f>
        <v>10.86016</v>
      </c>
      <c r="P99" s="75">
        <f>O99/N99*100</f>
        <v>100</v>
      </c>
      <c r="Q99" s="75">
        <f>Q100+Q101</f>
        <v>405.9</v>
      </c>
      <c r="R99" s="75">
        <f>R100+R101</f>
        <v>0</v>
      </c>
      <c r="S99" s="75">
        <f>R99/Q99*100</f>
        <v>0</v>
      </c>
      <c r="T99" s="75">
        <f>T100+T101</f>
        <v>5880.125</v>
      </c>
      <c r="U99" s="75">
        <f>U100+U101</f>
        <v>0</v>
      </c>
      <c r="V99" s="75">
        <f>U99/T99*100</f>
        <v>0</v>
      </c>
      <c r="W99" s="76">
        <f>W100+W101</f>
        <v>24606.193500000001</v>
      </c>
      <c r="X99" s="75">
        <f>X100+X101</f>
        <v>24606.193500000001</v>
      </c>
      <c r="Y99" s="75">
        <f>Y100+Y101</f>
        <v>4279.3379999999997</v>
      </c>
      <c r="Z99" s="75">
        <f>Y99/X99*100</f>
        <v>17.391304347826082</v>
      </c>
      <c r="AA99" s="75">
        <f>AA100+AA101</f>
        <v>15520.39039</v>
      </c>
      <c r="AB99" s="75">
        <f>AB100+AB101</f>
        <v>2699.1983300000002</v>
      </c>
      <c r="AC99" s="75">
        <f>AB99/AA99*100</f>
        <v>17.391304356230179</v>
      </c>
      <c r="AD99" s="75">
        <f>AD100+AD101</f>
        <v>9085.8031100000007</v>
      </c>
      <c r="AE99" s="75">
        <f>AE100+AE101</f>
        <v>1580.13967</v>
      </c>
      <c r="AF99" s="75">
        <f>AE99/AD99*100</f>
        <v>17.391304333470199</v>
      </c>
      <c r="AG99" s="75">
        <f>AG100+AG101</f>
        <v>0</v>
      </c>
      <c r="AH99" s="75">
        <f>AH100+AH101</f>
        <v>0</v>
      </c>
      <c r="AI99" s="75"/>
      <c r="AJ99" s="75">
        <f>AJ100+AJ101</f>
        <v>0</v>
      </c>
      <c r="AK99" s="75">
        <f>AK100+AK101</f>
        <v>0</v>
      </c>
      <c r="AL99" s="75"/>
      <c r="AM99" s="75">
        <f>AM100+AM101</f>
        <v>0</v>
      </c>
      <c r="AN99" s="75">
        <f>AN100+AN101</f>
        <v>0</v>
      </c>
      <c r="AO99" s="75"/>
      <c r="AP99" s="75">
        <f>AP100+AP101</f>
        <v>4390.2526699999999</v>
      </c>
      <c r="AQ99" s="75">
        <f>AQ100+AQ101</f>
        <v>0</v>
      </c>
      <c r="AR99" s="75"/>
      <c r="AS99" s="75">
        <f>AS100+AS101</f>
        <v>4302.4476199999999</v>
      </c>
      <c r="AT99" s="75">
        <f>AT100+AT101</f>
        <v>0</v>
      </c>
      <c r="AU99" s="75">
        <f>AT99/AS99*100</f>
        <v>0</v>
      </c>
      <c r="AV99" s="75">
        <f>AV100+AV101</f>
        <v>87.805049999999994</v>
      </c>
      <c r="AW99" s="75">
        <f>AW100+AW101</f>
        <v>0</v>
      </c>
      <c r="AX99" s="75">
        <f>AW99/AV99*100</f>
        <v>0</v>
      </c>
      <c r="AY99" s="75">
        <f>AY100+AY101</f>
        <v>0</v>
      </c>
      <c r="AZ99" s="75">
        <f>AZ100+AZ101</f>
        <v>0</v>
      </c>
      <c r="BA99" s="75"/>
      <c r="BB99" s="75">
        <f>BB100+BB101</f>
        <v>0</v>
      </c>
      <c r="BC99" s="75">
        <f>BC100+BC101</f>
        <v>0</v>
      </c>
      <c r="BD99" s="75"/>
      <c r="BE99" s="75">
        <f>BE100+BE101</f>
        <v>0</v>
      </c>
      <c r="BF99" s="75">
        <f>BF100+BF101</f>
        <v>0</v>
      </c>
      <c r="BG99" s="75"/>
      <c r="BH99" s="75">
        <f>BH100+BH101</f>
        <v>3384.2389899999998</v>
      </c>
      <c r="BI99" s="75">
        <f>BI100+BI101</f>
        <v>0</v>
      </c>
      <c r="BJ99" s="75">
        <f>BI99/BH99*100</f>
        <v>0</v>
      </c>
      <c r="BK99" s="75">
        <f>BK100+BK101</f>
        <v>3316.5542100000002</v>
      </c>
      <c r="BL99" s="75">
        <f>BL100+BL101</f>
        <v>0</v>
      </c>
      <c r="BM99" s="75">
        <f>BL99/BK99*100</f>
        <v>0</v>
      </c>
      <c r="BN99" s="75">
        <f>BN100+BN101</f>
        <v>67.684780000000003</v>
      </c>
      <c r="BO99" s="75">
        <f>BO100+BO101</f>
        <v>0</v>
      </c>
      <c r="BP99" s="75">
        <f>BO99/BN99*100</f>
        <v>0</v>
      </c>
      <c r="BQ99" s="75">
        <f>BQ100+BQ101</f>
        <v>2929.5711200000001</v>
      </c>
      <c r="BR99" s="75">
        <f>BR100+BR101</f>
        <v>0</v>
      </c>
      <c r="BS99" s="75">
        <f>BR99/BQ99*100</f>
        <v>0</v>
      </c>
      <c r="BT99" s="77">
        <f>BT100+BT101</f>
        <v>2929.5711200000001</v>
      </c>
      <c r="BU99" s="75">
        <f>BU100+BU101</f>
        <v>0</v>
      </c>
      <c r="BV99" s="75">
        <f>BU99/BT99*100</f>
        <v>0</v>
      </c>
      <c r="BW99" s="75">
        <f>BW100+BW101</f>
        <v>0</v>
      </c>
      <c r="BX99" s="75">
        <f>BX100+BX101</f>
        <v>0</v>
      </c>
      <c r="BY99" s="75"/>
      <c r="BZ99" s="75">
        <f>BZ100+BZ101</f>
        <v>26018.612270000001</v>
      </c>
      <c r="CA99" s="75">
        <f>CA100+CA101</f>
        <v>17353.279459999998</v>
      </c>
      <c r="CB99" s="75"/>
      <c r="CC99" s="75">
        <f>CC100+CC101</f>
        <v>25498.240020000001</v>
      </c>
      <c r="CD99" s="75">
        <f>CD100+CD101</f>
        <v>17006.21387</v>
      </c>
      <c r="CE99" s="75">
        <f>CD99/CC99*100</f>
        <v>66.695638038785702</v>
      </c>
      <c r="CF99" s="75">
        <f>CF100+CF101</f>
        <v>520.37225000000001</v>
      </c>
      <c r="CG99" s="75">
        <f>CG100+CG101</f>
        <v>347.06558999999999</v>
      </c>
      <c r="CH99" s="75">
        <f>CG99/CF99*100</f>
        <v>66.695637594049245</v>
      </c>
      <c r="CI99" s="76">
        <f>CI100+CI101</f>
        <v>0</v>
      </c>
      <c r="CJ99" s="75">
        <f>CJ100+CJ101</f>
        <v>0</v>
      </c>
      <c r="CK99" s="75">
        <f>CK100+CK101</f>
        <v>0</v>
      </c>
      <c r="CL99" s="75"/>
      <c r="CM99" s="75">
        <f>CM100+CM101</f>
        <v>0</v>
      </c>
      <c r="CN99" s="75">
        <f>CN100+CN101</f>
        <v>0</v>
      </c>
      <c r="CO99" s="75"/>
      <c r="CP99" s="75">
        <f>CP100+CP101</f>
        <v>0</v>
      </c>
      <c r="CQ99" s="75">
        <f>CQ100+CQ101</f>
        <v>0</v>
      </c>
      <c r="CR99" s="75"/>
      <c r="CS99" s="75">
        <f>CS100+CS101</f>
        <v>18852.35484</v>
      </c>
      <c r="CT99" s="75">
        <f>CT100+CT101</f>
        <v>6089.7179499999993</v>
      </c>
      <c r="CU99" s="75"/>
      <c r="CV99" s="75">
        <f>SUM(CV100:CV108)</f>
        <v>18475.3</v>
      </c>
      <c r="CW99" s="75">
        <f>SUM(CW100:CW108)</f>
        <v>5967.9210999999996</v>
      </c>
      <c r="CX99" s="75">
        <f>CW99/CV99*100</f>
        <v>32.302160722694623</v>
      </c>
      <c r="CY99" s="75">
        <f>SUM(CY100:CY108)</f>
        <v>377.05484000000001</v>
      </c>
      <c r="CZ99" s="75">
        <f>SUM(CZ100:CZ108)</f>
        <v>121.79685000000001</v>
      </c>
      <c r="DA99" s="75">
        <f>CZ99/CY99*100</f>
        <v>32.302157956651612</v>
      </c>
      <c r="DB99" s="75">
        <f t="shared" ref="DB99:DB100" si="459">DE99+DH99</f>
        <v>0</v>
      </c>
      <c r="DC99" s="75">
        <f t="shared" ref="DC99:DC100" si="460">DF99+DI99</f>
        <v>0</v>
      </c>
      <c r="DD99" s="75"/>
      <c r="DE99" s="75">
        <f>DE100+DE101</f>
        <v>0</v>
      </c>
      <c r="DF99" s="75">
        <f>DF100+DF101</f>
        <v>0</v>
      </c>
      <c r="DG99" s="75"/>
      <c r="DH99" s="75">
        <f>DH100+DH101</f>
        <v>0</v>
      </c>
      <c r="DI99" s="75">
        <f>DI100+DI101</f>
        <v>0</v>
      </c>
      <c r="DJ99" s="75"/>
      <c r="DK99" s="75">
        <f>DN99+DQ99</f>
        <v>0</v>
      </c>
      <c r="DL99" s="75">
        <f>DO99+DR99</f>
        <v>0</v>
      </c>
      <c r="DM99" s="75"/>
      <c r="DN99" s="75"/>
      <c r="DO99" s="75"/>
      <c r="DP99" s="75"/>
      <c r="DQ99" s="75"/>
      <c r="DR99" s="75"/>
      <c r="DS99" s="75"/>
      <c r="DT99" s="75">
        <f>DW99+DZ99</f>
        <v>0</v>
      </c>
      <c r="DU99" s="75">
        <f>DX99+EA99</f>
        <v>0</v>
      </c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>
        <f>EF100+EF101</f>
        <v>6735.018</v>
      </c>
      <c r="EG99" s="75">
        <f>EG100+EG101</f>
        <v>0</v>
      </c>
      <c r="EH99" s="75">
        <f>EG99/EF99*100</f>
        <v>0</v>
      </c>
      <c r="EI99" s="77">
        <f>EI100+EI101</f>
        <v>6735.018</v>
      </c>
      <c r="EJ99" s="75">
        <f>EJ100+EJ101</f>
        <v>0</v>
      </c>
      <c r="EK99" s="75">
        <f>EJ99/EI99*100</f>
        <v>0</v>
      </c>
      <c r="EL99" s="75">
        <f>EL100+EL101</f>
        <v>0</v>
      </c>
      <c r="EM99" s="75">
        <f>EM100+EM101</f>
        <v>0</v>
      </c>
      <c r="EN99" s="75"/>
      <c r="EO99" s="75">
        <f>ER99+EU99</f>
        <v>0</v>
      </c>
      <c r="EP99" s="75">
        <f>ES99+EV99</f>
        <v>0</v>
      </c>
      <c r="EQ99" s="75"/>
      <c r="ER99" s="75"/>
      <c r="ES99" s="75"/>
      <c r="ET99" s="75"/>
      <c r="EU99" s="75">
        <f>EU100+EU101</f>
        <v>0</v>
      </c>
      <c r="EV99" s="75">
        <f>EV100+EV101</f>
        <v>0</v>
      </c>
      <c r="EW99" s="75"/>
      <c r="EX99" s="75">
        <f>EX100+EX101</f>
        <v>230.64753999999999</v>
      </c>
      <c r="EY99" s="75">
        <f>EY100+EY101</f>
        <v>230.64753999999999</v>
      </c>
      <c r="EZ99" s="75">
        <f>EY99/EX99*100</f>
        <v>100</v>
      </c>
      <c r="FA99" s="75">
        <f>FA100+FA101</f>
        <v>227.32065</v>
      </c>
      <c r="FB99" s="75">
        <f>FB100+FB101</f>
        <v>227.32065</v>
      </c>
      <c r="FC99" s="75">
        <f>FB99/FA99*100</f>
        <v>100</v>
      </c>
      <c r="FD99" s="75">
        <f>FD100+FD101</f>
        <v>3.3268900000000001</v>
      </c>
      <c r="FE99" s="75">
        <f>FE100+FE101</f>
        <v>3.3268900000000001</v>
      </c>
      <c r="FF99" s="75">
        <f>FE99/FD99*100</f>
        <v>100</v>
      </c>
      <c r="FG99" s="75">
        <f>FG100+FG101</f>
        <v>0</v>
      </c>
      <c r="FH99" s="75">
        <f>FH100+FH101</f>
        <v>0</v>
      </c>
      <c r="FI99" s="75"/>
      <c r="FJ99" s="75">
        <f>FJ100+FJ101</f>
        <v>0</v>
      </c>
      <c r="FK99" s="75">
        <f>FK100+FK101</f>
        <v>0</v>
      </c>
      <c r="FL99" s="75"/>
      <c r="FM99" s="75">
        <f>FM100+FM101</f>
        <v>0</v>
      </c>
      <c r="FN99" s="75">
        <f>FN100+FN101</f>
        <v>0</v>
      </c>
      <c r="FO99" s="75"/>
      <c r="FP99" s="75">
        <f>FP100+FP101</f>
        <v>0</v>
      </c>
      <c r="FQ99" s="75">
        <f>FQ100+FQ101</f>
        <v>0</v>
      </c>
      <c r="FR99" s="75"/>
      <c r="FS99" s="75">
        <f>FS100+FS101</f>
        <v>0</v>
      </c>
      <c r="FT99" s="75">
        <f>FT100+FT101</f>
        <v>0</v>
      </c>
      <c r="FU99" s="75"/>
      <c r="FV99" s="75">
        <f>FV100+FV101</f>
        <v>0</v>
      </c>
      <c r="FW99" s="75">
        <f>FW100+FW101</f>
        <v>0</v>
      </c>
      <c r="FX99" s="75"/>
      <c r="FY99" s="75">
        <f>FY100+FY101</f>
        <v>17419.585879999999</v>
      </c>
      <c r="FZ99" s="75">
        <f>FZ100+FZ101</f>
        <v>4485.8242299999993</v>
      </c>
      <c r="GA99" s="75">
        <f t="shared" si="427"/>
        <v>25.75161235692935</v>
      </c>
      <c r="GB99" s="75">
        <f>GB100+GB101</f>
        <v>17245.390019999999</v>
      </c>
      <c r="GC99" s="75">
        <f>GC100+GC101</f>
        <v>4440.9659899999997</v>
      </c>
      <c r="GD99" s="75">
        <f>GC99/GB99*100</f>
        <v>25.75161237205814</v>
      </c>
      <c r="GE99" s="75">
        <f>GE100+GE101</f>
        <v>174.19586000000001</v>
      </c>
      <c r="GF99" s="75">
        <f>GF100+GF101</f>
        <v>44.858240000000002</v>
      </c>
      <c r="GG99" s="75">
        <f>GF99/GE99*100</f>
        <v>25.751610859178857</v>
      </c>
      <c r="GH99" s="75">
        <f>GH100+GH101</f>
        <v>0</v>
      </c>
      <c r="GI99" s="75">
        <f>GI100+GI101</f>
        <v>0</v>
      </c>
      <c r="GJ99" s="75"/>
      <c r="GK99" s="75">
        <f>GK100+GK101</f>
        <v>0</v>
      </c>
      <c r="GL99" s="75">
        <f>GL100+GL101</f>
        <v>0</v>
      </c>
      <c r="GM99" s="75"/>
      <c r="GN99" s="75">
        <f>GN100+GN101</f>
        <v>0</v>
      </c>
      <c r="GO99" s="75">
        <f>GO100+GO101</f>
        <v>0</v>
      </c>
      <c r="GP99" s="75"/>
      <c r="GQ99" s="75">
        <f>GQ100+GQ101</f>
        <v>62108.484850000001</v>
      </c>
      <c r="GR99" s="75">
        <f>GR100+GR101</f>
        <v>15808.403189999999</v>
      </c>
      <c r="GS99" s="75">
        <f t="shared" ref="GS99:GS100" si="461">GR99/GQ99*100</f>
        <v>25.452888165247202</v>
      </c>
      <c r="GT99" s="75">
        <f>GT100+GT101</f>
        <v>61487.4</v>
      </c>
      <c r="GU99" s="75">
        <f>GU100+GU101</f>
        <v>15650.319159999999</v>
      </c>
      <c r="GV99" s="75">
        <f>GU99/GT99*100</f>
        <v>25.452888168958193</v>
      </c>
      <c r="GW99" s="75">
        <f>GW100+GW101</f>
        <v>621.08484999999996</v>
      </c>
      <c r="GX99" s="75">
        <f>GX100+GX101</f>
        <v>158.08403000000001</v>
      </c>
      <c r="GY99" s="75">
        <f>GX99/GW99*100</f>
        <v>25.452887797858864</v>
      </c>
      <c r="GZ99" s="75">
        <f>GZ100+GZ101</f>
        <v>0</v>
      </c>
      <c r="HA99" s="75">
        <f>HA100+HA101</f>
        <v>0</v>
      </c>
      <c r="HB99" s="75"/>
      <c r="HC99" s="75">
        <f>HC100+HC101</f>
        <v>0</v>
      </c>
      <c r="HD99" s="75">
        <f>HD100+HD101</f>
        <v>0</v>
      </c>
      <c r="HE99" s="75"/>
      <c r="HF99" s="75">
        <f>HF100+HF101</f>
        <v>0</v>
      </c>
      <c r="HG99" s="75">
        <f>HG100+HG101</f>
        <v>0</v>
      </c>
      <c r="HH99" s="75"/>
      <c r="HI99" s="75">
        <f>HI100+HI101</f>
        <v>0</v>
      </c>
      <c r="HJ99" s="75">
        <f>HJ100+HJ101</f>
        <v>0</v>
      </c>
      <c r="HK99" s="75"/>
      <c r="HL99" s="75">
        <f>HL100+HL101</f>
        <v>0</v>
      </c>
      <c r="HM99" s="75">
        <f>HM100+HM101</f>
        <v>0</v>
      </c>
      <c r="HN99" s="75"/>
      <c r="HO99" s="75">
        <f>HO100+HO101</f>
        <v>0</v>
      </c>
      <c r="HP99" s="75">
        <f>HP100+HP101</f>
        <v>0</v>
      </c>
      <c r="HQ99" s="75"/>
      <c r="HR99" s="75">
        <f>HR100+HR101</f>
        <v>678.82653000000005</v>
      </c>
      <c r="HS99" s="75">
        <f>HS100+HS101</f>
        <v>678.82645000000002</v>
      </c>
      <c r="HT99" s="75">
        <f t="shared" ref="HT99:HT100" si="462">HS99/HR99*100</f>
        <v>99.999988214956772</v>
      </c>
      <c r="HU99" s="75">
        <f>HU100+HU101</f>
        <v>665.25</v>
      </c>
      <c r="HV99" s="75">
        <f>HV100+HV101</f>
        <v>665.24991999999997</v>
      </c>
      <c r="HW99" s="75">
        <f>HV99/HU99*100</f>
        <v>99.999987974445688</v>
      </c>
      <c r="HX99" s="75">
        <f>HX100+HX101</f>
        <v>13.57653</v>
      </c>
      <c r="HY99" s="75">
        <f>HY100+HY101</f>
        <v>13.57653</v>
      </c>
      <c r="HZ99" s="75">
        <f>HY99/HX99*100</f>
        <v>100</v>
      </c>
      <c r="IA99" s="75">
        <f>IA100+IA101</f>
        <v>9590.6221999999998</v>
      </c>
      <c r="IB99" s="75">
        <f>IB100+IB101</f>
        <v>0</v>
      </c>
      <c r="IC99" s="75">
        <f t="shared" ref="IC99:IC100" si="463">IB99/IA99*100</f>
        <v>0</v>
      </c>
      <c r="ID99" s="75">
        <f>ID100+ID101</f>
        <v>9398.8097600000001</v>
      </c>
      <c r="IE99" s="75">
        <f>IE100+IE101</f>
        <v>0</v>
      </c>
      <c r="IF99" s="75">
        <f>IE99/ID99*100</f>
        <v>0</v>
      </c>
      <c r="IG99" s="75">
        <f>IG100+IG101</f>
        <v>191.81244000000001</v>
      </c>
      <c r="IH99" s="75">
        <f>IH100+IH101</f>
        <v>0</v>
      </c>
      <c r="II99" s="75">
        <f>IH99/IG99*100</f>
        <v>0</v>
      </c>
      <c r="IJ99" s="75">
        <f>IJ100+IJ101</f>
        <v>0</v>
      </c>
      <c r="IK99" s="75">
        <f>IK100+IK101</f>
        <v>0</v>
      </c>
      <c r="IL99" s="75"/>
      <c r="IM99" s="75">
        <f>IM100+IM101</f>
        <v>0</v>
      </c>
      <c r="IN99" s="75">
        <f>IN100+IN101</f>
        <v>0</v>
      </c>
      <c r="IO99" s="75"/>
      <c r="IP99" s="75">
        <f>IP100+IP101</f>
        <v>0</v>
      </c>
      <c r="IQ99" s="75">
        <f>IQ100+IQ101</f>
        <v>0</v>
      </c>
      <c r="IR99" s="75"/>
      <c r="IS99" s="75"/>
      <c r="IT99" s="75"/>
      <c r="IU99" s="75"/>
      <c r="IV99" s="75">
        <f>IV100+IV101</f>
        <v>1187.4585</v>
      </c>
      <c r="IW99" s="75">
        <f>IW100+IW101</f>
        <v>0</v>
      </c>
      <c r="IX99" s="75"/>
    </row>
    <row r="100" spans="1:259" ht="18.75" customHeight="1">
      <c r="A100" s="3" t="s">
        <v>155</v>
      </c>
      <c r="B100" s="78">
        <v>189580.82132000002</v>
      </c>
      <c r="C100" s="78">
        <v>54723.852859999992</v>
      </c>
      <c r="D100" s="78">
        <v>28.86571145697787</v>
      </c>
      <c r="E100" s="49">
        <v>18313.2</v>
      </c>
      <c r="F100" s="78">
        <v>4711.8</v>
      </c>
      <c r="G100" s="78">
        <f>F100/E100*100</f>
        <v>25.72898237337003</v>
      </c>
      <c r="H100" s="78">
        <f>K100+N100</f>
        <v>1086.01604</v>
      </c>
      <c r="I100" s="78">
        <f>L100+O100</f>
        <v>1086.01604</v>
      </c>
      <c r="J100" s="78">
        <f>I100/H100*100</f>
        <v>100</v>
      </c>
      <c r="K100" s="78">
        <v>1075.15588</v>
      </c>
      <c r="L100" s="78">
        <v>1075.15588</v>
      </c>
      <c r="M100" s="78">
        <f>L100/K100*100</f>
        <v>100</v>
      </c>
      <c r="N100" s="78">
        <v>10.86016</v>
      </c>
      <c r="O100" s="78">
        <v>10.86016</v>
      </c>
      <c r="P100" s="78">
        <f>O100/N100*100</f>
        <v>100</v>
      </c>
      <c r="Q100" s="78">
        <v>405.9</v>
      </c>
      <c r="R100" s="78"/>
      <c r="S100" s="78">
        <f>R100/Q100*100</f>
        <v>0</v>
      </c>
      <c r="T100" s="49">
        <v>5880.125</v>
      </c>
      <c r="U100" s="78"/>
      <c r="V100" s="78">
        <f>U100/T100*100</f>
        <v>0</v>
      </c>
      <c r="W100" s="79">
        <v>24606.193500000001</v>
      </c>
      <c r="X100" s="78">
        <f>AA100+AD100</f>
        <v>24606.193500000001</v>
      </c>
      <c r="Y100" s="78">
        <f>AB100+AE100</f>
        <v>4279.3379999999997</v>
      </c>
      <c r="Z100" s="78">
        <f>Y100/X100*100</f>
        <v>17.391304347826082</v>
      </c>
      <c r="AA100" s="78">
        <v>15520.39039</v>
      </c>
      <c r="AB100" s="78">
        <v>2699.1983300000002</v>
      </c>
      <c r="AC100" s="78">
        <f>AB100/AA100*100</f>
        <v>17.391304356230179</v>
      </c>
      <c r="AD100" s="78">
        <v>9085.8031100000007</v>
      </c>
      <c r="AE100" s="78">
        <v>1580.13967</v>
      </c>
      <c r="AF100" s="78">
        <f>AE100/AD100*100</f>
        <v>17.391304333470199</v>
      </c>
      <c r="AG100" s="78">
        <f>AJ100+AM100</f>
        <v>0</v>
      </c>
      <c r="AH100" s="78">
        <f>AK100+AN100</f>
        <v>0</v>
      </c>
      <c r="AI100" s="78"/>
      <c r="AJ100" s="78"/>
      <c r="AK100" s="78"/>
      <c r="AL100" s="78"/>
      <c r="AM100" s="78"/>
      <c r="AN100" s="78"/>
      <c r="AO100" s="78"/>
      <c r="AP100" s="78">
        <f>AS100+AV100</f>
        <v>4390.2526699999999</v>
      </c>
      <c r="AQ100" s="78">
        <f>AT100+AW100</f>
        <v>0</v>
      </c>
      <c r="AR100" s="78"/>
      <c r="AS100" s="78">
        <v>4302.4476199999999</v>
      </c>
      <c r="AT100" s="78"/>
      <c r="AU100" s="78">
        <f>AT100/AS100*100</f>
        <v>0</v>
      </c>
      <c r="AV100" s="78">
        <v>87.805049999999994</v>
      </c>
      <c r="AW100" s="78"/>
      <c r="AX100" s="78">
        <f>AW100/AV100*100</f>
        <v>0</v>
      </c>
      <c r="AY100" s="78">
        <f>BB100+BE100</f>
        <v>0</v>
      </c>
      <c r="AZ100" s="78">
        <f>BC100+BF100</f>
        <v>0</v>
      </c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>
        <f t="shared" ref="BQ100:BR100" si="464">BT100+BW100</f>
        <v>0</v>
      </c>
      <c r="BR100" s="78">
        <f t="shared" si="464"/>
        <v>0</v>
      </c>
      <c r="BS100" s="78"/>
      <c r="BT100" s="80"/>
      <c r="BU100" s="78"/>
      <c r="BV100" s="78"/>
      <c r="BW100" s="78"/>
      <c r="BX100" s="78"/>
      <c r="BY100" s="78"/>
      <c r="BZ100" s="78">
        <f>CC100+CF100</f>
        <v>26018.612270000001</v>
      </c>
      <c r="CA100" s="78">
        <f>CD100+CG100</f>
        <v>17353.279459999998</v>
      </c>
      <c r="CB100" s="78">
        <f>CA100/BZ100*100</f>
        <v>66.695638029890972</v>
      </c>
      <c r="CC100" s="78">
        <v>25498.240020000001</v>
      </c>
      <c r="CD100" s="78">
        <v>17006.21387</v>
      </c>
      <c r="CE100" s="78">
        <f>CD100/CC100*100</f>
        <v>66.695638038785702</v>
      </c>
      <c r="CF100" s="78">
        <v>520.37225000000001</v>
      </c>
      <c r="CG100" s="78">
        <v>347.06558999999999</v>
      </c>
      <c r="CH100" s="78">
        <f>CG100/CF100*100</f>
        <v>66.695637594049245</v>
      </c>
      <c r="CI100" s="79"/>
      <c r="CJ100" s="78">
        <f>CM100+CP100</f>
        <v>0</v>
      </c>
      <c r="CK100" s="78">
        <f>CN100+CQ100</f>
        <v>0</v>
      </c>
      <c r="CL100" s="78"/>
      <c r="CM100" s="78"/>
      <c r="CN100" s="78"/>
      <c r="CO100" s="78"/>
      <c r="CP100" s="78"/>
      <c r="CQ100" s="78"/>
      <c r="CR100" s="78"/>
      <c r="CS100" s="78">
        <f>CV100+CY100</f>
        <v>18852.35484</v>
      </c>
      <c r="CT100" s="78">
        <f t="shared" ref="CT100" si="465">CW100+CZ100</f>
        <v>6089.7179499999993</v>
      </c>
      <c r="CU100" s="78">
        <v>33610.106630000002</v>
      </c>
      <c r="CV100" s="78">
        <v>18475.3</v>
      </c>
      <c r="CW100" s="78">
        <v>5967.9210999999996</v>
      </c>
      <c r="CX100" s="78"/>
      <c r="CY100" s="78">
        <v>377.05484000000001</v>
      </c>
      <c r="CZ100" s="78">
        <v>121.79685000000001</v>
      </c>
      <c r="DA100" s="78"/>
      <c r="DB100" s="78">
        <f t="shared" si="459"/>
        <v>0</v>
      </c>
      <c r="DC100" s="78">
        <f t="shared" si="460"/>
        <v>0</v>
      </c>
      <c r="DD100" s="78"/>
      <c r="DE100" s="78"/>
      <c r="DF100" s="78"/>
      <c r="DG100" s="78"/>
      <c r="DH100" s="78"/>
      <c r="DI100" s="78"/>
      <c r="DJ100" s="78"/>
      <c r="DK100" s="78">
        <f>DN100+DQ100</f>
        <v>0</v>
      </c>
      <c r="DL100" s="78">
        <f>DO100+DR100</f>
        <v>0</v>
      </c>
      <c r="DM100" s="78"/>
      <c r="DN100" s="78"/>
      <c r="DO100" s="78"/>
      <c r="DP100" s="78"/>
      <c r="DQ100" s="78"/>
      <c r="DR100" s="78"/>
      <c r="DS100" s="78"/>
      <c r="DT100" s="78">
        <f>DW100+DZ100</f>
        <v>0</v>
      </c>
      <c r="DU100" s="78">
        <f>DX100+EA100</f>
        <v>0</v>
      </c>
      <c r="DV100" s="78"/>
      <c r="DW100" s="78"/>
      <c r="DX100" s="78"/>
      <c r="DY100" s="78"/>
      <c r="DZ100" s="78"/>
      <c r="EA100" s="78"/>
      <c r="EB100" s="78"/>
      <c r="EC100" s="49"/>
      <c r="ED100" s="78"/>
      <c r="EE100" s="78"/>
      <c r="EF100" s="78">
        <f t="shared" ref="EF100:EG100" si="466">EI100+EL100</f>
        <v>0</v>
      </c>
      <c r="EG100" s="78">
        <f t="shared" si="466"/>
        <v>0</v>
      </c>
      <c r="EH100" s="78"/>
      <c r="EI100" s="80"/>
      <c r="EJ100" s="78"/>
      <c r="EK100" s="78"/>
      <c r="EL100" s="78"/>
      <c r="EM100" s="78"/>
      <c r="EN100" s="78"/>
      <c r="EO100" s="78">
        <f>ER100+EU100</f>
        <v>0</v>
      </c>
      <c r="EP100" s="78">
        <f>ES100+EV100</f>
        <v>0</v>
      </c>
      <c r="EQ100" s="78"/>
      <c r="ER100" s="78"/>
      <c r="ES100" s="78"/>
      <c r="ET100" s="78"/>
      <c r="EU100" s="78"/>
      <c r="EV100" s="78"/>
      <c r="EW100" s="78"/>
      <c r="EX100" s="78">
        <f>FA100+FD100</f>
        <v>230.64753999999999</v>
      </c>
      <c r="EY100" s="78">
        <f>FB100+FE100</f>
        <v>230.64753999999999</v>
      </c>
      <c r="EZ100" s="78">
        <f>EY100/EX100*100</f>
        <v>100</v>
      </c>
      <c r="FA100" s="78">
        <v>227.32065</v>
      </c>
      <c r="FB100" s="78">
        <v>227.32065</v>
      </c>
      <c r="FC100" s="78">
        <f>FB100/FA100*100</f>
        <v>100</v>
      </c>
      <c r="FD100" s="78">
        <v>3.3268900000000001</v>
      </c>
      <c r="FE100" s="78">
        <v>3.3268900000000001</v>
      </c>
      <c r="FF100" s="78">
        <f>FE100/FD100*100</f>
        <v>100</v>
      </c>
      <c r="FG100" s="78">
        <f t="shared" ref="FG100:FH100" si="467">FJ100+FM100</f>
        <v>0</v>
      </c>
      <c r="FH100" s="78">
        <f t="shared" si="467"/>
        <v>0</v>
      </c>
      <c r="FI100" s="78"/>
      <c r="FJ100" s="78"/>
      <c r="FK100" s="78"/>
      <c r="FL100" s="78"/>
      <c r="FM100" s="78"/>
      <c r="FN100" s="78"/>
      <c r="FO100" s="78"/>
      <c r="FP100" s="78">
        <f>FS100+FV100</f>
        <v>0</v>
      </c>
      <c r="FQ100" s="78">
        <f>FT100+FW100</f>
        <v>0</v>
      </c>
      <c r="FR100" s="78"/>
      <c r="FS100" s="78"/>
      <c r="FT100" s="78"/>
      <c r="FU100" s="78"/>
      <c r="FV100" s="78"/>
      <c r="FW100" s="78"/>
      <c r="FX100" s="78"/>
      <c r="FY100" s="78">
        <f>GB100+GE100</f>
        <v>17419.585879999999</v>
      </c>
      <c r="FZ100" s="78">
        <f>GC100+GF100</f>
        <v>4485.8242299999993</v>
      </c>
      <c r="GA100" s="75">
        <f t="shared" si="427"/>
        <v>25.75161235692935</v>
      </c>
      <c r="GB100" s="78">
        <v>17245.390019999999</v>
      </c>
      <c r="GC100" s="78">
        <v>4440.9659899999997</v>
      </c>
      <c r="GD100" s="78">
        <f>GC100/GB100*100</f>
        <v>25.75161237205814</v>
      </c>
      <c r="GE100" s="78">
        <v>174.19586000000001</v>
      </c>
      <c r="GF100" s="78">
        <v>44.858240000000002</v>
      </c>
      <c r="GG100" s="78">
        <f>GF100/GE100*100</f>
        <v>25.751610859178857</v>
      </c>
      <c r="GH100" s="78">
        <f>GK100+GN100</f>
        <v>0</v>
      </c>
      <c r="GI100" s="78">
        <f>GL100+GO100</f>
        <v>0</v>
      </c>
      <c r="GJ100" s="78"/>
      <c r="GK100" s="78"/>
      <c r="GL100" s="78"/>
      <c r="GM100" s="78"/>
      <c r="GN100" s="78"/>
      <c r="GO100" s="78"/>
      <c r="GP100" s="78"/>
      <c r="GQ100" s="78">
        <f>GT100+GW100</f>
        <v>62108.484850000001</v>
      </c>
      <c r="GR100" s="78">
        <f>GU100+GX100</f>
        <v>15808.403189999999</v>
      </c>
      <c r="GS100" s="75">
        <f t="shared" si="461"/>
        <v>25.452888165247202</v>
      </c>
      <c r="GT100" s="78">
        <v>61487.4</v>
      </c>
      <c r="GU100" s="78">
        <v>15650.319159999999</v>
      </c>
      <c r="GV100" s="78">
        <f>GU100/GT100*100</f>
        <v>25.452888168958193</v>
      </c>
      <c r="GW100" s="78">
        <v>621.08484999999996</v>
      </c>
      <c r="GX100" s="78">
        <v>158.08403000000001</v>
      </c>
      <c r="GY100" s="78">
        <f>GX100/GW100*100</f>
        <v>25.452887797858864</v>
      </c>
      <c r="GZ100" s="78">
        <f>HC100+HF100</f>
        <v>0</v>
      </c>
      <c r="HA100" s="78">
        <f>HD100+HG100</f>
        <v>0</v>
      </c>
      <c r="HB100" s="78"/>
      <c r="HC100" s="78"/>
      <c r="HD100" s="78"/>
      <c r="HE100" s="78"/>
      <c r="HF100" s="78"/>
      <c r="HG100" s="78"/>
      <c r="HH100" s="78"/>
      <c r="HI100" s="78">
        <f>HL100+HO100</f>
        <v>0</v>
      </c>
      <c r="HJ100" s="78">
        <f>HM100+HP100</f>
        <v>0</v>
      </c>
      <c r="HK100" s="78"/>
      <c r="HL100" s="78"/>
      <c r="HM100" s="78"/>
      <c r="HN100" s="78"/>
      <c r="HO100" s="78"/>
      <c r="HP100" s="78"/>
      <c r="HQ100" s="78"/>
      <c r="HR100" s="78">
        <f>HU100+HX100</f>
        <v>678.82653000000005</v>
      </c>
      <c r="HS100" s="78">
        <f>HV100+HY100</f>
        <v>678.82645000000002</v>
      </c>
      <c r="HT100" s="78">
        <f t="shared" si="462"/>
        <v>99.999988214956772</v>
      </c>
      <c r="HU100" s="78">
        <v>665.25</v>
      </c>
      <c r="HV100" s="78">
        <v>665.24991999999997</v>
      </c>
      <c r="HW100" s="78">
        <f>HV100/HU100*100</f>
        <v>99.999987974445688</v>
      </c>
      <c r="HX100" s="78">
        <v>13.57653</v>
      </c>
      <c r="HY100" s="78">
        <v>13.57653</v>
      </c>
      <c r="HZ100" s="78">
        <f>HY100/HX100*100</f>
        <v>100</v>
      </c>
      <c r="IA100" s="78">
        <f>ID100+IG100</f>
        <v>9590.6221999999998</v>
      </c>
      <c r="IB100" s="78">
        <f>IE100+IH100</f>
        <v>0</v>
      </c>
      <c r="IC100" s="78">
        <f t="shared" si="463"/>
        <v>0</v>
      </c>
      <c r="ID100" s="78">
        <v>9398.8097600000001</v>
      </c>
      <c r="IE100" s="78"/>
      <c r="IF100" s="78">
        <f>IE100/ID100*100</f>
        <v>0</v>
      </c>
      <c r="IG100" s="78">
        <v>191.81244000000001</v>
      </c>
      <c r="IH100" s="78"/>
      <c r="II100" s="78">
        <f>IH100/IG100*100</f>
        <v>0</v>
      </c>
      <c r="IJ100" s="78">
        <f>IM100+IP100</f>
        <v>0</v>
      </c>
      <c r="IK100" s="78">
        <f>IN100+IQ100</f>
        <v>0</v>
      </c>
      <c r="IL100" s="78"/>
      <c r="IM100" s="78"/>
      <c r="IN100" s="78"/>
      <c r="IO100" s="78"/>
      <c r="IP100" s="78"/>
      <c r="IQ100" s="78"/>
      <c r="IR100" s="78"/>
      <c r="IS100" s="49"/>
      <c r="IT100" s="78"/>
      <c r="IU100" s="78"/>
      <c r="IV100" s="49"/>
      <c r="IW100" s="78"/>
      <c r="IX100" s="78"/>
      <c r="IY100" s="9"/>
    </row>
    <row r="101" spans="1:259" s="8" customFormat="1">
      <c r="A101" s="7" t="s">
        <v>161</v>
      </c>
      <c r="B101" s="75">
        <v>14236.286610000001</v>
      </c>
      <c r="C101" s="75">
        <v>0</v>
      </c>
      <c r="D101" s="75">
        <v>0</v>
      </c>
      <c r="E101" s="75">
        <f>SUM(E102:E111)</f>
        <v>0</v>
      </c>
      <c r="F101" s="75">
        <f>SUM(F102:F111)</f>
        <v>0</v>
      </c>
      <c r="G101" s="75"/>
      <c r="H101" s="75">
        <f>SUM(H102:H111)</f>
        <v>0</v>
      </c>
      <c r="I101" s="75">
        <f>SUM(I102:I111)</f>
        <v>0</v>
      </c>
      <c r="J101" s="75"/>
      <c r="K101" s="75">
        <f>SUM(K102:K111)</f>
        <v>0</v>
      </c>
      <c r="L101" s="75">
        <f>SUM(L102:L111)</f>
        <v>0</v>
      </c>
      <c r="M101" s="75"/>
      <c r="N101" s="75">
        <f>SUM(N102:N111)</f>
        <v>0</v>
      </c>
      <c r="O101" s="75">
        <f>SUM(O102:O111)</f>
        <v>0</v>
      </c>
      <c r="P101" s="75"/>
      <c r="Q101" s="75">
        <f>SUM(Q102:Q111)</f>
        <v>0</v>
      </c>
      <c r="R101" s="75">
        <f>SUM(R102:R111)</f>
        <v>0</v>
      </c>
      <c r="S101" s="75"/>
      <c r="T101" s="75">
        <f>SUM(T102:T111)</f>
        <v>0</v>
      </c>
      <c r="U101" s="75">
        <f>SUM(U102:U111)</f>
        <v>0</v>
      </c>
      <c r="V101" s="75"/>
      <c r="W101" s="76">
        <f>SUM(W102:W111)</f>
        <v>0</v>
      </c>
      <c r="X101" s="75">
        <f>SUM(X102:X111)</f>
        <v>0</v>
      </c>
      <c r="Y101" s="75">
        <f>SUM(Y102:Y111)</f>
        <v>0</v>
      </c>
      <c r="Z101" s="75"/>
      <c r="AA101" s="75">
        <f>SUM(AA102:AA111)</f>
        <v>0</v>
      </c>
      <c r="AB101" s="75">
        <f>SUM(AB102:AB111)</f>
        <v>0</v>
      </c>
      <c r="AC101" s="75"/>
      <c r="AD101" s="75">
        <f>SUM(AD102:AD111)</f>
        <v>0</v>
      </c>
      <c r="AE101" s="75">
        <f>SUM(AE102:AE111)</f>
        <v>0</v>
      </c>
      <c r="AF101" s="75"/>
      <c r="AG101" s="75">
        <f>SUM(AG102:AG111)</f>
        <v>0</v>
      </c>
      <c r="AH101" s="75">
        <f>SUM(AH102:AH111)</f>
        <v>0</v>
      </c>
      <c r="AI101" s="75"/>
      <c r="AJ101" s="75">
        <f>SUM(AJ102:AJ111)</f>
        <v>0</v>
      </c>
      <c r="AK101" s="75">
        <f>SUM(AK102:AK111)</f>
        <v>0</v>
      </c>
      <c r="AL101" s="75"/>
      <c r="AM101" s="75">
        <f>SUM(AM102:AM111)</f>
        <v>0</v>
      </c>
      <c r="AN101" s="75">
        <f>SUM(AN102:AN111)</f>
        <v>0</v>
      </c>
      <c r="AO101" s="75"/>
      <c r="AP101" s="75">
        <f>SUM(AP102:AP111)</f>
        <v>0</v>
      </c>
      <c r="AQ101" s="75">
        <f>SUM(AQ102:AQ111)</f>
        <v>0</v>
      </c>
      <c r="AR101" s="75"/>
      <c r="AS101" s="75">
        <f>SUM(AS102:AS111)</f>
        <v>0</v>
      </c>
      <c r="AT101" s="75">
        <f>SUM(AT102:AT111)</f>
        <v>0</v>
      </c>
      <c r="AU101" s="75"/>
      <c r="AV101" s="75">
        <f>SUM(AV102:AV111)</f>
        <v>0</v>
      </c>
      <c r="AW101" s="75">
        <f>SUM(AW102:AW111)</f>
        <v>0</v>
      </c>
      <c r="AX101" s="75"/>
      <c r="AY101" s="75">
        <f>SUM(AY102:AY111)</f>
        <v>0</v>
      </c>
      <c r="AZ101" s="75">
        <f>SUM(AZ102:AZ111)</f>
        <v>0</v>
      </c>
      <c r="BA101" s="75"/>
      <c r="BB101" s="75">
        <f>SUM(BB102:BB111)</f>
        <v>0</v>
      </c>
      <c r="BC101" s="75">
        <f>SUM(BC102:BC111)</f>
        <v>0</v>
      </c>
      <c r="BD101" s="75"/>
      <c r="BE101" s="75">
        <f>SUM(BE102:BE111)</f>
        <v>0</v>
      </c>
      <c r="BF101" s="75">
        <f>SUM(BF102:BF111)</f>
        <v>0</v>
      </c>
      <c r="BG101" s="75"/>
      <c r="BH101" s="75">
        <f>SUM(BH102:BH111)</f>
        <v>3384.2389899999998</v>
      </c>
      <c r="BI101" s="75">
        <f>SUM(BI102:BI111)</f>
        <v>0</v>
      </c>
      <c r="BJ101" s="75">
        <f>BI101/BH101*100</f>
        <v>0</v>
      </c>
      <c r="BK101" s="75">
        <f>SUM(BK102:BK111)</f>
        <v>3316.5542100000002</v>
      </c>
      <c r="BL101" s="75">
        <f>SUM(BL102:BL111)</f>
        <v>0</v>
      </c>
      <c r="BM101" s="75">
        <f>BL101/BK101*100</f>
        <v>0</v>
      </c>
      <c r="BN101" s="75">
        <f>SUM(BN102:BN111)</f>
        <v>67.684780000000003</v>
      </c>
      <c r="BO101" s="75">
        <f>SUM(BO102:BO111)</f>
        <v>0</v>
      </c>
      <c r="BP101" s="75">
        <f>BO101/BN101*100</f>
        <v>0</v>
      </c>
      <c r="BQ101" s="75">
        <f>SUM(BQ102:BQ111)</f>
        <v>2929.5711200000001</v>
      </c>
      <c r="BR101" s="75">
        <f>SUM(BR102:BR111)</f>
        <v>0</v>
      </c>
      <c r="BS101" s="75">
        <f>BR101/BQ101*100</f>
        <v>0</v>
      </c>
      <c r="BT101" s="77">
        <f>SUM(BT102:BT111)</f>
        <v>2929.5711200000001</v>
      </c>
      <c r="BU101" s="75">
        <f>SUM(BU102:BU111)</f>
        <v>0</v>
      </c>
      <c r="BV101" s="75">
        <f>BU101/BT101*100</f>
        <v>0</v>
      </c>
      <c r="BW101" s="75">
        <f>SUM(BW102:BW111)</f>
        <v>0</v>
      </c>
      <c r="BX101" s="75">
        <f>SUM(BX102:BX111)</f>
        <v>0</v>
      </c>
      <c r="BY101" s="75"/>
      <c r="BZ101" s="75">
        <f>SUM(BZ102:BZ111)</f>
        <v>0</v>
      </c>
      <c r="CA101" s="75">
        <f>SUM(CA102:CA111)</f>
        <v>0</v>
      </c>
      <c r="CB101" s="75"/>
      <c r="CC101" s="75">
        <f>SUM(CC102:CC111)</f>
        <v>0</v>
      </c>
      <c r="CD101" s="75">
        <f>SUM(CD102:CD111)</f>
        <v>0</v>
      </c>
      <c r="CE101" s="75"/>
      <c r="CF101" s="75">
        <f>SUM(CF102:CF111)</f>
        <v>0</v>
      </c>
      <c r="CG101" s="75">
        <f>SUM(CG102:CG111)</f>
        <v>0</v>
      </c>
      <c r="CH101" s="75"/>
      <c r="CI101" s="76">
        <f>SUM(CI102:CI111)</f>
        <v>0</v>
      </c>
      <c r="CJ101" s="75">
        <f>SUM(CJ102:CJ111)</f>
        <v>0</v>
      </c>
      <c r="CK101" s="75">
        <f>SUM(CK102:CK111)</f>
        <v>0</v>
      </c>
      <c r="CL101" s="75"/>
      <c r="CM101" s="75">
        <f>SUM(CM102:CM111)</f>
        <v>0</v>
      </c>
      <c r="CN101" s="75">
        <f>SUM(CN102:CN111)</f>
        <v>0</v>
      </c>
      <c r="CO101" s="75"/>
      <c r="CP101" s="75">
        <f>SUM(CP102:CP111)</f>
        <v>0</v>
      </c>
      <c r="CQ101" s="75">
        <f>SUM(CQ102:CQ111)</f>
        <v>0</v>
      </c>
      <c r="CR101" s="75"/>
      <c r="CS101" s="75">
        <f>SUM(CS102:CS111)</f>
        <v>0</v>
      </c>
      <c r="CT101" s="75">
        <f>SUM(CT102:CT111)</f>
        <v>0</v>
      </c>
      <c r="CU101" s="75"/>
      <c r="CV101" s="75"/>
      <c r="CW101" s="75"/>
      <c r="CX101" s="75"/>
      <c r="CY101" s="75"/>
      <c r="CZ101" s="75"/>
      <c r="DA101" s="75"/>
      <c r="DB101" s="75">
        <f>SUM(DB102:DB111)</f>
        <v>0</v>
      </c>
      <c r="DC101" s="75">
        <f>SUM(DC102:DC111)</f>
        <v>0</v>
      </c>
      <c r="DD101" s="75"/>
      <c r="DE101" s="75">
        <f>SUM(DE102:DE111)</f>
        <v>0</v>
      </c>
      <c r="DF101" s="75">
        <v>0</v>
      </c>
      <c r="DG101" s="75"/>
      <c r="DH101" s="75">
        <f>SUM(DH102:DH111)</f>
        <v>0</v>
      </c>
      <c r="DI101" s="75">
        <f>SUM(DI102:DI111)</f>
        <v>0</v>
      </c>
      <c r="DJ101" s="75"/>
      <c r="DK101" s="75">
        <f>SUM(DK102:DK111)</f>
        <v>0</v>
      </c>
      <c r="DL101" s="75">
        <f>SUM(DL102:DL111)</f>
        <v>0</v>
      </c>
      <c r="DM101" s="75"/>
      <c r="DN101" s="75">
        <f>SUM(DN102:DN111)</f>
        <v>0</v>
      </c>
      <c r="DO101" s="75">
        <f>SUM(DO102:DO111)</f>
        <v>0</v>
      </c>
      <c r="DP101" s="75"/>
      <c r="DQ101" s="75">
        <f>SUM(DQ102:DQ111)</f>
        <v>0</v>
      </c>
      <c r="DR101" s="75">
        <f>SUM(DR102:DR111)</f>
        <v>0</v>
      </c>
      <c r="DS101" s="75"/>
      <c r="DT101" s="75">
        <f>SUM(DT102:DT111)</f>
        <v>0</v>
      </c>
      <c r="DU101" s="75">
        <f>SUM(DU102:DU111)</f>
        <v>0</v>
      </c>
      <c r="DV101" s="75"/>
      <c r="DW101" s="75">
        <f>SUM(DW102:DW111)</f>
        <v>0</v>
      </c>
      <c r="DX101" s="75">
        <f>SUM(DX102:DX111)</f>
        <v>0</v>
      </c>
      <c r="DY101" s="75"/>
      <c r="DZ101" s="75">
        <f>SUM(DZ102:DZ111)</f>
        <v>0</v>
      </c>
      <c r="EA101" s="75">
        <f>SUM(EA102:EA111)</f>
        <v>0</v>
      </c>
      <c r="EB101" s="75"/>
      <c r="EC101" s="75">
        <f>SUM(EC102:EC111)</f>
        <v>0</v>
      </c>
      <c r="ED101" s="75">
        <f>SUM(ED102:ED111)</f>
        <v>0</v>
      </c>
      <c r="EE101" s="75"/>
      <c r="EF101" s="75">
        <f>SUM(EF102:EF111)</f>
        <v>6735.018</v>
      </c>
      <c r="EG101" s="75">
        <f>SUM(EG102:EG111)</f>
        <v>0</v>
      </c>
      <c r="EH101" s="75">
        <f>EG101/EF101*100</f>
        <v>0</v>
      </c>
      <c r="EI101" s="77">
        <f>SUM(EI102:EI111)</f>
        <v>6735.018</v>
      </c>
      <c r="EJ101" s="75">
        <f>SUM(EJ102:EJ111)</f>
        <v>0</v>
      </c>
      <c r="EK101" s="75">
        <f>EJ101/EI101*100</f>
        <v>0</v>
      </c>
      <c r="EL101" s="75">
        <f>SUM(EL102:EL111)</f>
        <v>0</v>
      </c>
      <c r="EM101" s="75">
        <f>SUM(EM102:EM111)</f>
        <v>0</v>
      </c>
      <c r="EN101" s="75"/>
      <c r="EO101" s="75">
        <f>SUM(EO102:EO111)</f>
        <v>0</v>
      </c>
      <c r="EP101" s="75">
        <f>SUM(EP102:EP111)</f>
        <v>0</v>
      </c>
      <c r="EQ101" s="75"/>
      <c r="ER101" s="75">
        <f>SUM(ER102:ER111)</f>
        <v>0</v>
      </c>
      <c r="ES101" s="75">
        <f>SUM(ES102:ES111)</f>
        <v>0</v>
      </c>
      <c r="ET101" s="75"/>
      <c r="EU101" s="75">
        <f>SUM(EU102:EU111)</f>
        <v>0</v>
      </c>
      <c r="EV101" s="75">
        <f>SUM(EV102:EV111)</f>
        <v>0</v>
      </c>
      <c r="EW101" s="75"/>
      <c r="EX101" s="75">
        <f>EX102+EX103</f>
        <v>0</v>
      </c>
      <c r="EY101" s="75">
        <f>EY102+EY103</f>
        <v>0</v>
      </c>
      <c r="EZ101" s="75"/>
      <c r="FA101" s="75">
        <f>FA102+FA103</f>
        <v>0</v>
      </c>
      <c r="FB101" s="75">
        <f>FB102+FB103</f>
        <v>0</v>
      </c>
      <c r="FC101" s="75"/>
      <c r="FD101" s="75">
        <f>FD102+FD103</f>
        <v>0</v>
      </c>
      <c r="FE101" s="75">
        <f>FE102+FE103</f>
        <v>0</v>
      </c>
      <c r="FF101" s="75"/>
      <c r="FG101" s="75">
        <f>SUM(FG102:FG111)</f>
        <v>0</v>
      </c>
      <c r="FH101" s="75">
        <f>SUM(FH102:FH111)</f>
        <v>0</v>
      </c>
      <c r="FI101" s="75"/>
      <c r="FJ101" s="75">
        <f>FJ102+FJ103</f>
        <v>0</v>
      </c>
      <c r="FK101" s="75">
        <f>FK102+FK103</f>
        <v>0</v>
      </c>
      <c r="FL101" s="75"/>
      <c r="FM101" s="75">
        <f>FM102+FM103</f>
        <v>0</v>
      </c>
      <c r="FN101" s="75">
        <f>FN102+FN103</f>
        <v>0</v>
      </c>
      <c r="FO101" s="75"/>
      <c r="FP101" s="75">
        <f>SUM(FP102:FP111)</f>
        <v>0</v>
      </c>
      <c r="FQ101" s="75">
        <f>SUM(FQ102:FQ111)</f>
        <v>0</v>
      </c>
      <c r="FR101" s="75"/>
      <c r="FS101" s="75">
        <f>FS102+FS103</f>
        <v>0</v>
      </c>
      <c r="FT101" s="75">
        <f>FT102+FT103</f>
        <v>0</v>
      </c>
      <c r="FU101" s="75"/>
      <c r="FV101" s="75">
        <f>FV102+FV103</f>
        <v>0</v>
      </c>
      <c r="FW101" s="75">
        <f>FW102+FW103</f>
        <v>0</v>
      </c>
      <c r="FX101" s="75"/>
      <c r="FY101" s="75">
        <f>SUM(FY102:FY111)</f>
        <v>0</v>
      </c>
      <c r="FZ101" s="75">
        <f>SUM(FZ102:FZ111)</f>
        <v>0</v>
      </c>
      <c r="GA101" s="75"/>
      <c r="GB101" s="75">
        <f>GB102+GB103</f>
        <v>0</v>
      </c>
      <c r="GC101" s="75">
        <f>GC102+GC103</f>
        <v>0</v>
      </c>
      <c r="GD101" s="75"/>
      <c r="GE101" s="75">
        <f>GE102+GE103</f>
        <v>0</v>
      </c>
      <c r="GF101" s="75">
        <f>GF102+GF103</f>
        <v>0</v>
      </c>
      <c r="GG101" s="75"/>
      <c r="GH101" s="75">
        <f>SUM(GH102:GH111)</f>
        <v>0</v>
      </c>
      <c r="GI101" s="75">
        <f>SUM(GI102:GI111)</f>
        <v>0</v>
      </c>
      <c r="GJ101" s="75"/>
      <c r="GK101" s="75">
        <f>GK102+GK103</f>
        <v>0</v>
      </c>
      <c r="GL101" s="75">
        <f>GL102+GL103</f>
        <v>0</v>
      </c>
      <c r="GM101" s="75"/>
      <c r="GN101" s="75">
        <f>GN102+GN103</f>
        <v>0</v>
      </c>
      <c r="GO101" s="75">
        <f>GO102+GO103</f>
        <v>0</v>
      </c>
      <c r="GP101" s="75"/>
      <c r="GQ101" s="75">
        <f>SUM(GQ102:GQ111)</f>
        <v>0</v>
      </c>
      <c r="GR101" s="75">
        <f>SUM(GR102:GR111)</f>
        <v>0</v>
      </c>
      <c r="GS101" s="75"/>
      <c r="GT101" s="75">
        <f>GT102+GT103</f>
        <v>0</v>
      </c>
      <c r="GU101" s="75">
        <f>GU102+GU103</f>
        <v>0</v>
      </c>
      <c r="GV101" s="75"/>
      <c r="GW101" s="75">
        <f>GW102+GW103</f>
        <v>0</v>
      </c>
      <c r="GX101" s="75">
        <f>GX102+GX103</f>
        <v>0</v>
      </c>
      <c r="GY101" s="75"/>
      <c r="GZ101" s="75">
        <f>SUM(GZ102:GZ111)</f>
        <v>0</v>
      </c>
      <c r="HA101" s="75">
        <f>SUM(HA102:HA111)</f>
        <v>0</v>
      </c>
      <c r="HB101" s="75"/>
      <c r="HC101" s="75">
        <f>HC102+HC103</f>
        <v>0</v>
      </c>
      <c r="HD101" s="75">
        <f>HD102+HD103</f>
        <v>0</v>
      </c>
      <c r="HE101" s="75"/>
      <c r="HF101" s="75">
        <f>HF102+HF103</f>
        <v>0</v>
      </c>
      <c r="HG101" s="75">
        <f>HG102+HG103</f>
        <v>0</v>
      </c>
      <c r="HH101" s="75"/>
      <c r="HI101" s="75">
        <f>SUM(HI102:HI111)</f>
        <v>0</v>
      </c>
      <c r="HJ101" s="75">
        <f>SUM(HJ102:HJ111)</f>
        <v>0</v>
      </c>
      <c r="HK101" s="75"/>
      <c r="HL101" s="75">
        <f>HL102+HL103</f>
        <v>0</v>
      </c>
      <c r="HM101" s="75">
        <f>HM102+HM103</f>
        <v>0</v>
      </c>
      <c r="HN101" s="75"/>
      <c r="HO101" s="75">
        <f>HO102+HO103</f>
        <v>0</v>
      </c>
      <c r="HP101" s="75">
        <f>HP102+HP103</f>
        <v>0</v>
      </c>
      <c r="HQ101" s="75"/>
      <c r="HR101" s="75">
        <f>SUM(HR102:HR111)</f>
        <v>0</v>
      </c>
      <c r="HS101" s="75">
        <f>SUM(HS102:HS111)</f>
        <v>0</v>
      </c>
      <c r="HT101" s="75"/>
      <c r="HU101" s="75">
        <f>HU102+HU103</f>
        <v>0</v>
      </c>
      <c r="HV101" s="75">
        <f>HV102+HV103</f>
        <v>0</v>
      </c>
      <c r="HW101" s="75"/>
      <c r="HX101" s="75">
        <f>HX102+HX103</f>
        <v>0</v>
      </c>
      <c r="HY101" s="75">
        <f>HY102+HY103</f>
        <v>0</v>
      </c>
      <c r="HZ101" s="75"/>
      <c r="IA101" s="75">
        <f>SUM(IA102:IA111)</f>
        <v>0</v>
      </c>
      <c r="IB101" s="75">
        <f>SUM(IB102:IB111)</f>
        <v>0</v>
      </c>
      <c r="IC101" s="75"/>
      <c r="ID101" s="75">
        <f>ID102+ID103</f>
        <v>0</v>
      </c>
      <c r="IE101" s="75">
        <f>IE102+IE103</f>
        <v>0</v>
      </c>
      <c r="IF101" s="75"/>
      <c r="IG101" s="75">
        <f>IG102+IG103</f>
        <v>0</v>
      </c>
      <c r="IH101" s="75">
        <f>IH102+IH103</f>
        <v>0</v>
      </c>
      <c r="II101" s="75"/>
      <c r="IJ101" s="75">
        <f>SUM(IJ102:IJ111)</f>
        <v>0</v>
      </c>
      <c r="IK101" s="75">
        <f>SUM(IK102:IK111)</f>
        <v>0</v>
      </c>
      <c r="IL101" s="75"/>
      <c r="IM101" s="75">
        <f>SUM(IM102:IM111)</f>
        <v>0</v>
      </c>
      <c r="IN101" s="75">
        <f>SUM(IN102:IN111)</f>
        <v>0</v>
      </c>
      <c r="IO101" s="75"/>
      <c r="IP101" s="75">
        <f>SUM(IP102:IP111)</f>
        <v>0</v>
      </c>
      <c r="IQ101" s="75">
        <f>SUM(IQ102:IQ111)</f>
        <v>0</v>
      </c>
      <c r="IR101" s="75"/>
      <c r="IS101" s="75">
        <f>SUM(IS102:IS111)</f>
        <v>0</v>
      </c>
      <c r="IT101" s="75">
        <f>SUM(IT102:IT111)</f>
        <v>0</v>
      </c>
      <c r="IU101" s="75"/>
      <c r="IV101" s="75">
        <f>SUM(IV102:IV111)</f>
        <v>1187.4585</v>
      </c>
      <c r="IW101" s="75">
        <f>SUM(IW102:IW111)</f>
        <v>0</v>
      </c>
      <c r="IX101" s="75"/>
    </row>
    <row r="102" spans="1:259" ht="18.75" customHeight="1">
      <c r="A102" s="3" t="s">
        <v>19</v>
      </c>
      <c r="B102" s="78">
        <v>8875.6375500000013</v>
      </c>
      <c r="C102" s="78">
        <v>0</v>
      </c>
      <c r="D102" s="78">
        <v>0</v>
      </c>
      <c r="E102" s="78"/>
      <c r="F102" s="78"/>
      <c r="G102" s="78"/>
      <c r="H102" s="78">
        <f t="shared" ref="H102:I111" si="468">K102+N102</f>
        <v>0</v>
      </c>
      <c r="I102" s="78">
        <f t="shared" si="468"/>
        <v>0</v>
      </c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9"/>
      <c r="X102" s="78">
        <f t="shared" ref="X102:Y111" si="469">AA102+AD102</f>
        <v>0</v>
      </c>
      <c r="Y102" s="78">
        <f t="shared" si="469"/>
        <v>0</v>
      </c>
      <c r="Z102" s="78"/>
      <c r="AA102" s="78"/>
      <c r="AB102" s="78"/>
      <c r="AC102" s="78"/>
      <c r="AD102" s="78"/>
      <c r="AE102" s="78"/>
      <c r="AF102" s="78"/>
      <c r="AG102" s="78">
        <f t="shared" ref="AG102:AH111" si="470">AJ102+AM102</f>
        <v>0</v>
      </c>
      <c r="AH102" s="78">
        <f t="shared" si="470"/>
        <v>0</v>
      </c>
      <c r="AI102" s="78"/>
      <c r="AJ102" s="78"/>
      <c r="AK102" s="78"/>
      <c r="AL102" s="78"/>
      <c r="AM102" s="78"/>
      <c r="AN102" s="78"/>
      <c r="AO102" s="78"/>
      <c r="AP102" s="78">
        <f t="shared" ref="AP102:AQ111" si="471">AS102+AV102</f>
        <v>0</v>
      </c>
      <c r="AQ102" s="78">
        <f t="shared" si="471"/>
        <v>0</v>
      </c>
      <c r="AR102" s="78"/>
      <c r="AS102" s="78"/>
      <c r="AT102" s="78"/>
      <c r="AU102" s="78"/>
      <c r="AV102" s="78"/>
      <c r="AW102" s="78"/>
      <c r="AX102" s="78"/>
      <c r="AY102" s="78">
        <f t="shared" ref="AY102:AZ111" si="472">BB102+BE102</f>
        <v>0</v>
      </c>
      <c r="AZ102" s="78">
        <f t="shared" si="472"/>
        <v>0</v>
      </c>
      <c r="BA102" s="78"/>
      <c r="BB102" s="78"/>
      <c r="BC102" s="78"/>
      <c r="BD102" s="78"/>
      <c r="BE102" s="78"/>
      <c r="BF102" s="78"/>
      <c r="BG102" s="78"/>
      <c r="BH102" s="78">
        <f t="shared" ref="BH102:BI105" si="473">BK102+BN102</f>
        <v>3243.22903</v>
      </c>
      <c r="BI102" s="78">
        <f t="shared" si="473"/>
        <v>0</v>
      </c>
      <c r="BJ102" s="78">
        <f>BI102/BH102*100</f>
        <v>0</v>
      </c>
      <c r="BK102" s="78">
        <v>3178.36445</v>
      </c>
      <c r="BL102" s="78"/>
      <c r="BM102" s="78">
        <f>BL102/BK102*100</f>
        <v>0</v>
      </c>
      <c r="BN102" s="78">
        <v>64.864580000000004</v>
      </c>
      <c r="BO102" s="78"/>
      <c r="BP102" s="78">
        <f>BO102/BN102*100</f>
        <v>0</v>
      </c>
      <c r="BQ102" s="78">
        <f t="shared" ref="BQ102:BR111" si="474">BT102+BW102</f>
        <v>0</v>
      </c>
      <c r="BR102" s="78">
        <f t="shared" si="474"/>
        <v>0</v>
      </c>
      <c r="BS102" s="78"/>
      <c r="BT102" s="80"/>
      <c r="BU102" s="78"/>
      <c r="BV102" s="78"/>
      <c r="BW102" s="78"/>
      <c r="BX102" s="78"/>
      <c r="BY102" s="78"/>
      <c r="BZ102" s="78">
        <f t="shared" ref="BZ102:CA111" si="475">CC102+CF102</f>
        <v>0</v>
      </c>
      <c r="CA102" s="78">
        <f t="shared" si="475"/>
        <v>0</v>
      </c>
      <c r="CB102" s="78"/>
      <c r="CC102" s="78"/>
      <c r="CD102" s="78"/>
      <c r="CE102" s="78"/>
      <c r="CF102" s="78"/>
      <c r="CG102" s="78"/>
      <c r="CH102" s="78"/>
      <c r="CI102" s="79"/>
      <c r="CJ102" s="78">
        <f t="shared" ref="CJ102:CK111" si="476">CM102+CP102</f>
        <v>0</v>
      </c>
      <c r="CK102" s="78">
        <f t="shared" si="476"/>
        <v>0</v>
      </c>
      <c r="CL102" s="78"/>
      <c r="CM102" s="78"/>
      <c r="CN102" s="78"/>
      <c r="CO102" s="78"/>
      <c r="CP102" s="78"/>
      <c r="CQ102" s="78"/>
      <c r="CR102" s="78"/>
      <c r="CS102" s="78">
        <f t="shared" ref="CS102:CT111" si="477">CV102+CY102</f>
        <v>0</v>
      </c>
      <c r="CT102" s="78">
        <f t="shared" si="477"/>
        <v>0</v>
      </c>
      <c r="CU102" s="78"/>
      <c r="CV102" s="78"/>
      <c r="CW102" s="78"/>
      <c r="CX102" s="78"/>
      <c r="CY102" s="78"/>
      <c r="CZ102" s="78"/>
      <c r="DA102" s="78"/>
      <c r="DB102" s="78">
        <f t="shared" ref="DB102:DC111" si="478">DE102+DH102</f>
        <v>0</v>
      </c>
      <c r="DC102" s="78">
        <f t="shared" si="478"/>
        <v>0</v>
      </c>
      <c r="DD102" s="78"/>
      <c r="DE102" s="78"/>
      <c r="DF102" s="78"/>
      <c r="DG102" s="78"/>
      <c r="DH102" s="78"/>
      <c r="DI102" s="78"/>
      <c r="DJ102" s="78"/>
      <c r="DK102" s="78">
        <f t="shared" ref="DK102:DL111" si="479">DN102+DQ102</f>
        <v>0</v>
      </c>
      <c r="DL102" s="78">
        <f t="shared" si="479"/>
        <v>0</v>
      </c>
      <c r="DM102" s="78"/>
      <c r="DN102" s="78"/>
      <c r="DO102" s="78"/>
      <c r="DP102" s="78"/>
      <c r="DQ102" s="78"/>
      <c r="DR102" s="78"/>
      <c r="DS102" s="78"/>
      <c r="DT102" s="78">
        <f t="shared" ref="DT102:DU111" si="480">DW102+DZ102</f>
        <v>0</v>
      </c>
      <c r="DU102" s="78">
        <f t="shared" si="480"/>
        <v>0</v>
      </c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>
        <f t="shared" ref="EF102:EG111" si="481">EI102+EL102</f>
        <v>5535.018</v>
      </c>
      <c r="EG102" s="78">
        <f t="shared" si="481"/>
        <v>0</v>
      </c>
      <c r="EH102" s="78">
        <f>EG102/EF102*100</f>
        <v>0</v>
      </c>
      <c r="EI102" s="80">
        <v>5535.018</v>
      </c>
      <c r="EJ102" s="78"/>
      <c r="EK102" s="78">
        <f>EJ102/EI102*100</f>
        <v>0</v>
      </c>
      <c r="EL102" s="78"/>
      <c r="EM102" s="78"/>
      <c r="EN102" s="78"/>
      <c r="EO102" s="78">
        <f t="shared" ref="EO102:EP111" si="482">ER102+EU102</f>
        <v>0</v>
      </c>
      <c r="EP102" s="78">
        <f t="shared" si="482"/>
        <v>0</v>
      </c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>
        <f t="shared" ref="FG102:FH111" si="483">FJ102+FM102</f>
        <v>0</v>
      </c>
      <c r="FH102" s="78">
        <f t="shared" si="483"/>
        <v>0</v>
      </c>
      <c r="FI102" s="78"/>
      <c r="FJ102" s="78"/>
      <c r="FK102" s="78"/>
      <c r="FL102" s="78"/>
      <c r="FM102" s="78"/>
      <c r="FN102" s="78"/>
      <c r="FO102" s="78"/>
      <c r="FP102" s="78">
        <f t="shared" ref="FP102:FQ111" si="484">FS102+FV102</f>
        <v>0</v>
      </c>
      <c r="FQ102" s="78">
        <f t="shared" si="484"/>
        <v>0</v>
      </c>
      <c r="FR102" s="78"/>
      <c r="FS102" s="78"/>
      <c r="FT102" s="78"/>
      <c r="FU102" s="78"/>
      <c r="FV102" s="78"/>
      <c r="FW102" s="78"/>
      <c r="FX102" s="78"/>
      <c r="FY102" s="78">
        <f t="shared" ref="FY102:FZ111" si="485">GB102+GE102</f>
        <v>0</v>
      </c>
      <c r="FZ102" s="78">
        <f t="shared" si="485"/>
        <v>0</v>
      </c>
      <c r="GA102" s="75"/>
      <c r="GB102" s="78"/>
      <c r="GC102" s="78"/>
      <c r="GD102" s="78"/>
      <c r="GE102" s="78"/>
      <c r="GF102" s="78"/>
      <c r="GG102" s="78"/>
      <c r="GH102" s="78">
        <f t="shared" ref="GH102:GI111" si="486">GK102+GN102</f>
        <v>0</v>
      </c>
      <c r="GI102" s="78">
        <f t="shared" si="486"/>
        <v>0</v>
      </c>
      <c r="GJ102" s="78"/>
      <c r="GK102" s="78"/>
      <c r="GL102" s="78"/>
      <c r="GM102" s="78"/>
      <c r="GN102" s="78"/>
      <c r="GO102" s="78"/>
      <c r="GP102" s="78"/>
      <c r="GQ102" s="78">
        <f t="shared" ref="GQ102:GR111" si="487">GT102+GW102</f>
        <v>0</v>
      </c>
      <c r="GR102" s="78">
        <f t="shared" si="487"/>
        <v>0</v>
      </c>
      <c r="GS102" s="78"/>
      <c r="GT102" s="78"/>
      <c r="GU102" s="78"/>
      <c r="GV102" s="78"/>
      <c r="GW102" s="78"/>
      <c r="GX102" s="78"/>
      <c r="GY102" s="78"/>
      <c r="GZ102" s="78">
        <f t="shared" ref="GZ102:HA111" si="488">HC102+HF102</f>
        <v>0</v>
      </c>
      <c r="HA102" s="78">
        <f t="shared" si="488"/>
        <v>0</v>
      </c>
      <c r="HB102" s="78"/>
      <c r="HC102" s="78"/>
      <c r="HD102" s="78"/>
      <c r="HE102" s="78"/>
      <c r="HF102" s="78"/>
      <c r="HG102" s="78"/>
      <c r="HH102" s="78"/>
      <c r="HI102" s="78">
        <f t="shared" ref="HI102:HJ111" si="489">HL102+HO102</f>
        <v>0</v>
      </c>
      <c r="HJ102" s="78">
        <f t="shared" si="489"/>
        <v>0</v>
      </c>
      <c r="HK102" s="78"/>
      <c r="HL102" s="78"/>
      <c r="HM102" s="78"/>
      <c r="HN102" s="78"/>
      <c r="HO102" s="78"/>
      <c r="HP102" s="78"/>
      <c r="HQ102" s="78"/>
      <c r="HR102" s="78">
        <f t="shared" ref="HR102:HS111" si="490">HU102+HX102</f>
        <v>0</v>
      </c>
      <c r="HS102" s="78">
        <f t="shared" si="490"/>
        <v>0</v>
      </c>
      <c r="HT102" s="78"/>
      <c r="HU102" s="78"/>
      <c r="HV102" s="78"/>
      <c r="HW102" s="78"/>
      <c r="HX102" s="78"/>
      <c r="HY102" s="78"/>
      <c r="HZ102" s="78"/>
      <c r="IA102" s="78">
        <f t="shared" ref="IA102:IB111" si="491">ID102+IG102</f>
        <v>0</v>
      </c>
      <c r="IB102" s="78">
        <f t="shared" si="491"/>
        <v>0</v>
      </c>
      <c r="IC102" s="78"/>
      <c r="ID102" s="78"/>
      <c r="IE102" s="78"/>
      <c r="IF102" s="78"/>
      <c r="IG102" s="78"/>
      <c r="IH102" s="78"/>
      <c r="II102" s="78"/>
      <c r="IJ102" s="78">
        <f t="shared" ref="IJ102:IK111" si="492">IM102+IP102</f>
        <v>0</v>
      </c>
      <c r="IK102" s="78">
        <f t="shared" si="492"/>
        <v>0</v>
      </c>
      <c r="IL102" s="78"/>
      <c r="IM102" s="78"/>
      <c r="IN102" s="78"/>
      <c r="IO102" s="78"/>
      <c r="IP102" s="78"/>
      <c r="IQ102" s="78"/>
      <c r="IR102" s="78"/>
      <c r="IS102" s="78"/>
      <c r="IT102" s="78"/>
      <c r="IU102" s="78"/>
      <c r="IV102" s="78">
        <v>97.390520000000009</v>
      </c>
      <c r="IW102" s="78"/>
      <c r="IX102" s="78"/>
      <c r="IY102" s="9"/>
    </row>
    <row r="103" spans="1:259">
      <c r="A103" s="3" t="s">
        <v>110</v>
      </c>
      <c r="B103" s="78">
        <v>0</v>
      </c>
      <c r="C103" s="78">
        <v>0</v>
      </c>
      <c r="D103" s="78"/>
      <c r="E103" s="78"/>
      <c r="F103" s="78"/>
      <c r="G103" s="78"/>
      <c r="H103" s="78">
        <f t="shared" si="468"/>
        <v>0</v>
      </c>
      <c r="I103" s="78">
        <f t="shared" si="468"/>
        <v>0</v>
      </c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9"/>
      <c r="X103" s="78">
        <f t="shared" si="469"/>
        <v>0</v>
      </c>
      <c r="Y103" s="78">
        <f t="shared" si="469"/>
        <v>0</v>
      </c>
      <c r="Z103" s="78"/>
      <c r="AA103" s="78"/>
      <c r="AB103" s="78"/>
      <c r="AC103" s="78"/>
      <c r="AD103" s="78"/>
      <c r="AE103" s="78"/>
      <c r="AF103" s="78"/>
      <c r="AG103" s="78">
        <f t="shared" si="470"/>
        <v>0</v>
      </c>
      <c r="AH103" s="78">
        <f t="shared" si="470"/>
        <v>0</v>
      </c>
      <c r="AI103" s="75"/>
      <c r="AJ103" s="78"/>
      <c r="AK103" s="78"/>
      <c r="AL103" s="78"/>
      <c r="AM103" s="78"/>
      <c r="AN103" s="78"/>
      <c r="AO103" s="78"/>
      <c r="AP103" s="78">
        <f t="shared" si="471"/>
        <v>0</v>
      </c>
      <c r="AQ103" s="78">
        <f t="shared" si="471"/>
        <v>0</v>
      </c>
      <c r="AR103" s="75"/>
      <c r="AS103" s="78"/>
      <c r="AT103" s="78"/>
      <c r="AU103" s="78"/>
      <c r="AV103" s="78"/>
      <c r="AW103" s="78"/>
      <c r="AX103" s="78"/>
      <c r="AY103" s="78">
        <f t="shared" si="472"/>
        <v>0</v>
      </c>
      <c r="AZ103" s="78">
        <f t="shared" si="472"/>
        <v>0</v>
      </c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>
        <f t="shared" si="474"/>
        <v>0</v>
      </c>
      <c r="BR103" s="78">
        <f t="shared" si="474"/>
        <v>0</v>
      </c>
      <c r="BS103" s="78"/>
      <c r="BT103" s="80"/>
      <c r="BU103" s="78"/>
      <c r="BV103" s="78"/>
      <c r="BW103" s="78"/>
      <c r="BX103" s="78"/>
      <c r="BY103" s="78"/>
      <c r="BZ103" s="78">
        <f t="shared" si="475"/>
        <v>0</v>
      </c>
      <c r="CA103" s="78">
        <f t="shared" si="475"/>
        <v>0</v>
      </c>
      <c r="CB103" s="78"/>
      <c r="CC103" s="78"/>
      <c r="CD103" s="78"/>
      <c r="CE103" s="78"/>
      <c r="CF103" s="78"/>
      <c r="CG103" s="78"/>
      <c r="CH103" s="78"/>
      <c r="CI103" s="79"/>
      <c r="CJ103" s="78">
        <f t="shared" si="476"/>
        <v>0</v>
      </c>
      <c r="CK103" s="78">
        <f t="shared" si="476"/>
        <v>0</v>
      </c>
      <c r="CL103" s="78"/>
      <c r="CM103" s="78"/>
      <c r="CN103" s="78"/>
      <c r="CO103" s="78"/>
      <c r="CP103" s="78"/>
      <c r="CQ103" s="78"/>
      <c r="CR103" s="78"/>
      <c r="CS103" s="78">
        <f t="shared" si="477"/>
        <v>0</v>
      </c>
      <c r="CT103" s="78">
        <f t="shared" si="477"/>
        <v>0</v>
      </c>
      <c r="CU103" s="78"/>
      <c r="CV103" s="78"/>
      <c r="CW103" s="78"/>
      <c r="CX103" s="78"/>
      <c r="CY103" s="78"/>
      <c r="CZ103" s="78"/>
      <c r="DA103" s="78"/>
      <c r="DB103" s="78">
        <f t="shared" si="478"/>
        <v>0</v>
      </c>
      <c r="DC103" s="78">
        <f t="shared" si="478"/>
        <v>0</v>
      </c>
      <c r="DD103" s="78"/>
      <c r="DE103" s="78"/>
      <c r="DF103" s="78"/>
      <c r="DG103" s="78"/>
      <c r="DH103" s="78"/>
      <c r="DI103" s="78"/>
      <c r="DJ103" s="78"/>
      <c r="DK103" s="78">
        <f t="shared" si="479"/>
        <v>0</v>
      </c>
      <c r="DL103" s="78">
        <f t="shared" si="479"/>
        <v>0</v>
      </c>
      <c r="DM103" s="78"/>
      <c r="DN103" s="78"/>
      <c r="DO103" s="78"/>
      <c r="DP103" s="78"/>
      <c r="DQ103" s="78"/>
      <c r="DR103" s="78"/>
      <c r="DS103" s="78"/>
      <c r="DT103" s="78">
        <f t="shared" si="480"/>
        <v>0</v>
      </c>
      <c r="DU103" s="78">
        <f t="shared" si="480"/>
        <v>0</v>
      </c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>
        <f t="shared" si="481"/>
        <v>0</v>
      </c>
      <c r="EG103" s="78">
        <f t="shared" si="481"/>
        <v>0</v>
      </c>
      <c r="EH103" s="78"/>
      <c r="EI103" s="80"/>
      <c r="EJ103" s="78"/>
      <c r="EK103" s="78"/>
      <c r="EL103" s="78"/>
      <c r="EM103" s="78"/>
      <c r="EN103" s="78"/>
      <c r="EO103" s="78">
        <f t="shared" si="482"/>
        <v>0</v>
      </c>
      <c r="EP103" s="78">
        <f t="shared" si="482"/>
        <v>0</v>
      </c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>
        <f t="shared" si="483"/>
        <v>0</v>
      </c>
      <c r="FH103" s="78">
        <f t="shared" si="483"/>
        <v>0</v>
      </c>
      <c r="FI103" s="78"/>
      <c r="FJ103" s="78"/>
      <c r="FK103" s="78"/>
      <c r="FL103" s="78"/>
      <c r="FM103" s="78"/>
      <c r="FN103" s="78"/>
      <c r="FO103" s="78"/>
      <c r="FP103" s="78">
        <f t="shared" si="484"/>
        <v>0</v>
      </c>
      <c r="FQ103" s="78">
        <f t="shared" si="484"/>
        <v>0</v>
      </c>
      <c r="FR103" s="78"/>
      <c r="FS103" s="78"/>
      <c r="FT103" s="78"/>
      <c r="FU103" s="78"/>
      <c r="FV103" s="78"/>
      <c r="FW103" s="78"/>
      <c r="FX103" s="78"/>
      <c r="FY103" s="78">
        <f t="shared" si="485"/>
        <v>0</v>
      </c>
      <c r="FZ103" s="78">
        <f t="shared" si="485"/>
        <v>0</v>
      </c>
      <c r="GA103" s="75"/>
      <c r="GB103" s="78"/>
      <c r="GC103" s="78"/>
      <c r="GD103" s="78"/>
      <c r="GE103" s="78"/>
      <c r="GF103" s="78"/>
      <c r="GG103" s="78"/>
      <c r="GH103" s="78">
        <f t="shared" si="486"/>
        <v>0</v>
      </c>
      <c r="GI103" s="78">
        <f t="shared" si="486"/>
        <v>0</v>
      </c>
      <c r="GJ103" s="78"/>
      <c r="GK103" s="78"/>
      <c r="GL103" s="78"/>
      <c r="GM103" s="78"/>
      <c r="GN103" s="78"/>
      <c r="GO103" s="78"/>
      <c r="GP103" s="78"/>
      <c r="GQ103" s="78">
        <f t="shared" si="487"/>
        <v>0</v>
      </c>
      <c r="GR103" s="78">
        <f t="shared" si="487"/>
        <v>0</v>
      </c>
      <c r="GS103" s="78"/>
      <c r="GT103" s="78"/>
      <c r="GU103" s="78"/>
      <c r="GV103" s="78"/>
      <c r="GW103" s="78"/>
      <c r="GX103" s="78"/>
      <c r="GY103" s="78"/>
      <c r="GZ103" s="78">
        <f t="shared" si="488"/>
        <v>0</v>
      </c>
      <c r="HA103" s="78">
        <f t="shared" si="488"/>
        <v>0</v>
      </c>
      <c r="HB103" s="78"/>
      <c r="HC103" s="78"/>
      <c r="HD103" s="78"/>
      <c r="HE103" s="78"/>
      <c r="HF103" s="78"/>
      <c r="HG103" s="78"/>
      <c r="HH103" s="78"/>
      <c r="HI103" s="78">
        <f t="shared" si="489"/>
        <v>0</v>
      </c>
      <c r="HJ103" s="78">
        <f t="shared" si="489"/>
        <v>0</v>
      </c>
      <c r="HK103" s="78"/>
      <c r="HL103" s="78"/>
      <c r="HM103" s="78"/>
      <c r="HN103" s="78"/>
      <c r="HO103" s="78"/>
      <c r="HP103" s="78"/>
      <c r="HQ103" s="78"/>
      <c r="HR103" s="78">
        <f t="shared" si="490"/>
        <v>0</v>
      </c>
      <c r="HS103" s="78">
        <f t="shared" si="490"/>
        <v>0</v>
      </c>
      <c r="HT103" s="78"/>
      <c r="HU103" s="78"/>
      <c r="HV103" s="78"/>
      <c r="HW103" s="78"/>
      <c r="HX103" s="78"/>
      <c r="HY103" s="78"/>
      <c r="HZ103" s="78"/>
      <c r="IA103" s="78">
        <f t="shared" si="491"/>
        <v>0</v>
      </c>
      <c r="IB103" s="78">
        <f t="shared" si="491"/>
        <v>0</v>
      </c>
      <c r="IC103" s="78"/>
      <c r="ID103" s="78"/>
      <c r="IE103" s="78"/>
      <c r="IF103" s="78"/>
      <c r="IG103" s="78"/>
      <c r="IH103" s="78"/>
      <c r="II103" s="78"/>
      <c r="IJ103" s="78">
        <f t="shared" si="492"/>
        <v>0</v>
      </c>
      <c r="IK103" s="78">
        <f t="shared" si="492"/>
        <v>0</v>
      </c>
      <c r="IL103" s="75"/>
      <c r="IM103" s="78"/>
      <c r="IN103" s="78"/>
      <c r="IO103" s="78"/>
      <c r="IP103" s="78"/>
      <c r="IQ103" s="78"/>
      <c r="IR103" s="78"/>
      <c r="IS103" s="78"/>
      <c r="IT103" s="78"/>
      <c r="IU103" s="78"/>
      <c r="IV103" s="78"/>
      <c r="IW103" s="78"/>
      <c r="IX103" s="78"/>
      <c r="IY103" s="9"/>
    </row>
    <row r="104" spans="1:259" ht="18.75" customHeight="1">
      <c r="A104" s="3" t="s">
        <v>10</v>
      </c>
      <c r="B104" s="78">
        <v>600</v>
      </c>
      <c r="C104" s="78">
        <v>0</v>
      </c>
      <c r="D104" s="78">
        <v>0</v>
      </c>
      <c r="E104" s="78"/>
      <c r="F104" s="78"/>
      <c r="G104" s="78"/>
      <c r="H104" s="78">
        <f t="shared" si="468"/>
        <v>0</v>
      </c>
      <c r="I104" s="78">
        <f t="shared" si="468"/>
        <v>0</v>
      </c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9"/>
      <c r="X104" s="78">
        <f t="shared" si="469"/>
        <v>0</v>
      </c>
      <c r="Y104" s="78">
        <f t="shared" si="469"/>
        <v>0</v>
      </c>
      <c r="Z104" s="78"/>
      <c r="AA104" s="78"/>
      <c r="AB104" s="78"/>
      <c r="AC104" s="78"/>
      <c r="AD104" s="78"/>
      <c r="AE104" s="78"/>
      <c r="AF104" s="78"/>
      <c r="AG104" s="78">
        <f t="shared" si="470"/>
        <v>0</v>
      </c>
      <c r="AH104" s="78">
        <f t="shared" si="470"/>
        <v>0</v>
      </c>
      <c r="AI104" s="78"/>
      <c r="AJ104" s="78"/>
      <c r="AK104" s="78"/>
      <c r="AL104" s="78"/>
      <c r="AM104" s="78"/>
      <c r="AN104" s="78"/>
      <c r="AO104" s="78"/>
      <c r="AP104" s="78">
        <f t="shared" si="471"/>
        <v>0</v>
      </c>
      <c r="AQ104" s="78">
        <f t="shared" si="471"/>
        <v>0</v>
      </c>
      <c r="AR104" s="78"/>
      <c r="AS104" s="78"/>
      <c r="AT104" s="78"/>
      <c r="AU104" s="78"/>
      <c r="AV104" s="78"/>
      <c r="AW104" s="78"/>
      <c r="AX104" s="78"/>
      <c r="AY104" s="78">
        <f t="shared" si="472"/>
        <v>0</v>
      </c>
      <c r="AZ104" s="78">
        <f t="shared" si="472"/>
        <v>0</v>
      </c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>
        <f t="shared" si="474"/>
        <v>0</v>
      </c>
      <c r="BR104" s="78">
        <f t="shared" si="474"/>
        <v>0</v>
      </c>
      <c r="BS104" s="78"/>
      <c r="BT104" s="80"/>
      <c r="BU104" s="78"/>
      <c r="BV104" s="78"/>
      <c r="BW104" s="78"/>
      <c r="BX104" s="78"/>
      <c r="BY104" s="78"/>
      <c r="BZ104" s="78">
        <f t="shared" si="475"/>
        <v>0</v>
      </c>
      <c r="CA104" s="78">
        <f t="shared" si="475"/>
        <v>0</v>
      </c>
      <c r="CB104" s="78"/>
      <c r="CC104" s="78"/>
      <c r="CD104" s="78"/>
      <c r="CE104" s="78"/>
      <c r="CF104" s="78"/>
      <c r="CG104" s="78"/>
      <c r="CH104" s="78"/>
      <c r="CI104" s="79"/>
      <c r="CJ104" s="78">
        <f t="shared" si="476"/>
        <v>0</v>
      </c>
      <c r="CK104" s="78">
        <f t="shared" si="476"/>
        <v>0</v>
      </c>
      <c r="CL104" s="78"/>
      <c r="CM104" s="78"/>
      <c r="CN104" s="78"/>
      <c r="CO104" s="78"/>
      <c r="CP104" s="78"/>
      <c r="CQ104" s="78"/>
      <c r="CR104" s="78"/>
      <c r="CS104" s="78">
        <f t="shared" si="477"/>
        <v>0</v>
      </c>
      <c r="CT104" s="78">
        <f t="shared" si="477"/>
        <v>0</v>
      </c>
      <c r="CU104" s="78"/>
      <c r="CV104" s="78"/>
      <c r="CW104" s="78"/>
      <c r="CX104" s="78"/>
      <c r="CY104" s="78"/>
      <c r="CZ104" s="78"/>
      <c r="DA104" s="78"/>
      <c r="DB104" s="78">
        <f t="shared" si="478"/>
        <v>0</v>
      </c>
      <c r="DC104" s="78">
        <f t="shared" si="478"/>
        <v>0</v>
      </c>
      <c r="DD104" s="78"/>
      <c r="DE104" s="78"/>
      <c r="DF104" s="78"/>
      <c r="DG104" s="78"/>
      <c r="DH104" s="78"/>
      <c r="DI104" s="78"/>
      <c r="DJ104" s="78"/>
      <c r="DK104" s="78">
        <f t="shared" si="479"/>
        <v>0</v>
      </c>
      <c r="DL104" s="78">
        <f t="shared" si="479"/>
        <v>0</v>
      </c>
      <c r="DM104" s="78"/>
      <c r="DN104" s="78"/>
      <c r="DO104" s="78"/>
      <c r="DP104" s="78"/>
      <c r="DQ104" s="78"/>
      <c r="DR104" s="78"/>
      <c r="DS104" s="78"/>
      <c r="DT104" s="78">
        <f t="shared" si="480"/>
        <v>0</v>
      </c>
      <c r="DU104" s="78">
        <f t="shared" si="480"/>
        <v>0</v>
      </c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>
        <f t="shared" si="481"/>
        <v>600</v>
      </c>
      <c r="EG104" s="78">
        <f t="shared" si="481"/>
        <v>0</v>
      </c>
      <c r="EH104" s="78">
        <f>EG104/EF104*100</f>
        <v>0</v>
      </c>
      <c r="EI104" s="80">
        <v>600</v>
      </c>
      <c r="EJ104" s="78"/>
      <c r="EK104" s="78">
        <f>EJ104/EI104*100</f>
        <v>0</v>
      </c>
      <c r="EL104" s="78"/>
      <c r="EM104" s="78"/>
      <c r="EN104" s="78"/>
      <c r="EO104" s="78">
        <f t="shared" si="482"/>
        <v>0</v>
      </c>
      <c r="EP104" s="78">
        <f t="shared" si="482"/>
        <v>0</v>
      </c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>
        <f t="shared" si="483"/>
        <v>0</v>
      </c>
      <c r="FH104" s="78">
        <f t="shared" si="483"/>
        <v>0</v>
      </c>
      <c r="FI104" s="78"/>
      <c r="FJ104" s="78"/>
      <c r="FK104" s="78"/>
      <c r="FL104" s="78"/>
      <c r="FM104" s="78"/>
      <c r="FN104" s="78"/>
      <c r="FO104" s="78"/>
      <c r="FP104" s="78">
        <f t="shared" si="484"/>
        <v>0</v>
      </c>
      <c r="FQ104" s="78">
        <f t="shared" si="484"/>
        <v>0</v>
      </c>
      <c r="FR104" s="78"/>
      <c r="FS104" s="78"/>
      <c r="FT104" s="78"/>
      <c r="FU104" s="78"/>
      <c r="FV104" s="78"/>
      <c r="FW104" s="78"/>
      <c r="FX104" s="78"/>
      <c r="FY104" s="78">
        <f t="shared" si="485"/>
        <v>0</v>
      </c>
      <c r="FZ104" s="78">
        <f t="shared" si="485"/>
        <v>0</v>
      </c>
      <c r="GA104" s="75"/>
      <c r="GB104" s="78"/>
      <c r="GC104" s="78"/>
      <c r="GD104" s="78"/>
      <c r="GE104" s="78"/>
      <c r="GF104" s="78"/>
      <c r="GG104" s="78"/>
      <c r="GH104" s="78">
        <f t="shared" si="486"/>
        <v>0</v>
      </c>
      <c r="GI104" s="78">
        <f t="shared" si="486"/>
        <v>0</v>
      </c>
      <c r="GJ104" s="78"/>
      <c r="GK104" s="78"/>
      <c r="GL104" s="78"/>
      <c r="GM104" s="78"/>
      <c r="GN104" s="78"/>
      <c r="GO104" s="78"/>
      <c r="GP104" s="78"/>
      <c r="GQ104" s="78">
        <f t="shared" si="487"/>
        <v>0</v>
      </c>
      <c r="GR104" s="78">
        <f t="shared" si="487"/>
        <v>0</v>
      </c>
      <c r="GS104" s="78"/>
      <c r="GT104" s="78"/>
      <c r="GU104" s="78"/>
      <c r="GV104" s="78"/>
      <c r="GW104" s="78"/>
      <c r="GX104" s="78"/>
      <c r="GY104" s="78"/>
      <c r="GZ104" s="78">
        <f t="shared" si="488"/>
        <v>0</v>
      </c>
      <c r="HA104" s="78">
        <f t="shared" si="488"/>
        <v>0</v>
      </c>
      <c r="HB104" s="78"/>
      <c r="HC104" s="78"/>
      <c r="HD104" s="78"/>
      <c r="HE104" s="78"/>
      <c r="HF104" s="78"/>
      <c r="HG104" s="78"/>
      <c r="HH104" s="78"/>
      <c r="HI104" s="78">
        <f t="shared" si="489"/>
        <v>0</v>
      </c>
      <c r="HJ104" s="78">
        <f t="shared" si="489"/>
        <v>0</v>
      </c>
      <c r="HK104" s="78"/>
      <c r="HL104" s="78"/>
      <c r="HM104" s="78"/>
      <c r="HN104" s="78"/>
      <c r="HO104" s="78"/>
      <c r="HP104" s="78"/>
      <c r="HQ104" s="78"/>
      <c r="HR104" s="78">
        <f t="shared" si="490"/>
        <v>0</v>
      </c>
      <c r="HS104" s="78">
        <f t="shared" si="490"/>
        <v>0</v>
      </c>
      <c r="HT104" s="78"/>
      <c r="HU104" s="78"/>
      <c r="HV104" s="78"/>
      <c r="HW104" s="78"/>
      <c r="HX104" s="78"/>
      <c r="HY104" s="78"/>
      <c r="HZ104" s="78"/>
      <c r="IA104" s="78">
        <f t="shared" si="491"/>
        <v>0</v>
      </c>
      <c r="IB104" s="78">
        <f t="shared" si="491"/>
        <v>0</v>
      </c>
      <c r="IC104" s="78"/>
      <c r="ID104" s="78"/>
      <c r="IE104" s="78"/>
      <c r="IF104" s="78"/>
      <c r="IG104" s="78"/>
      <c r="IH104" s="78"/>
      <c r="II104" s="78"/>
      <c r="IJ104" s="78">
        <f t="shared" si="492"/>
        <v>0</v>
      </c>
      <c r="IK104" s="78">
        <f t="shared" si="492"/>
        <v>0</v>
      </c>
      <c r="IL104" s="78"/>
      <c r="IM104" s="78"/>
      <c r="IN104" s="78"/>
      <c r="IO104" s="78"/>
      <c r="IP104" s="78"/>
      <c r="IQ104" s="78"/>
      <c r="IR104" s="78"/>
      <c r="IS104" s="78"/>
      <c r="IT104" s="78"/>
      <c r="IU104" s="78"/>
      <c r="IV104" s="78"/>
      <c r="IW104" s="78"/>
      <c r="IX104" s="78"/>
      <c r="IY104" s="9"/>
    </row>
    <row r="105" spans="1:259">
      <c r="A105" s="3" t="s">
        <v>45</v>
      </c>
      <c r="B105" s="78">
        <v>1959.7485800000002</v>
      </c>
      <c r="C105" s="78">
        <v>0</v>
      </c>
      <c r="D105" s="78">
        <v>0</v>
      </c>
      <c r="E105" s="78"/>
      <c r="F105" s="78"/>
      <c r="G105" s="78"/>
      <c r="H105" s="78">
        <f t="shared" si="468"/>
        <v>0</v>
      </c>
      <c r="I105" s="78">
        <f t="shared" si="468"/>
        <v>0</v>
      </c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9"/>
      <c r="X105" s="78">
        <f t="shared" si="469"/>
        <v>0</v>
      </c>
      <c r="Y105" s="78">
        <f t="shared" si="469"/>
        <v>0</v>
      </c>
      <c r="Z105" s="78"/>
      <c r="AA105" s="78"/>
      <c r="AB105" s="78"/>
      <c r="AC105" s="78"/>
      <c r="AD105" s="78"/>
      <c r="AE105" s="78"/>
      <c r="AF105" s="78"/>
      <c r="AG105" s="78">
        <f t="shared" si="470"/>
        <v>0</v>
      </c>
      <c r="AH105" s="78">
        <f t="shared" si="470"/>
        <v>0</v>
      </c>
      <c r="AI105" s="78"/>
      <c r="AJ105" s="78"/>
      <c r="AK105" s="78"/>
      <c r="AL105" s="78"/>
      <c r="AM105" s="78"/>
      <c r="AN105" s="78"/>
      <c r="AO105" s="78"/>
      <c r="AP105" s="78">
        <f t="shared" si="471"/>
        <v>0</v>
      </c>
      <c r="AQ105" s="78">
        <f t="shared" si="471"/>
        <v>0</v>
      </c>
      <c r="AR105" s="78"/>
      <c r="AS105" s="78"/>
      <c r="AT105" s="78"/>
      <c r="AU105" s="78"/>
      <c r="AV105" s="78"/>
      <c r="AW105" s="78"/>
      <c r="AX105" s="78"/>
      <c r="AY105" s="78">
        <f t="shared" si="472"/>
        <v>0</v>
      </c>
      <c r="AZ105" s="78">
        <f t="shared" si="472"/>
        <v>0</v>
      </c>
      <c r="BA105" s="78"/>
      <c r="BB105" s="78"/>
      <c r="BC105" s="78"/>
      <c r="BD105" s="78"/>
      <c r="BE105" s="78"/>
      <c r="BF105" s="78"/>
      <c r="BG105" s="78"/>
      <c r="BH105" s="78">
        <f t="shared" si="473"/>
        <v>141.00996000000001</v>
      </c>
      <c r="BI105" s="78">
        <f t="shared" si="473"/>
        <v>0</v>
      </c>
      <c r="BJ105" s="78">
        <f>BI105/BH105*100</f>
        <v>0</v>
      </c>
      <c r="BK105" s="78">
        <v>138.18976000000001</v>
      </c>
      <c r="BL105" s="78"/>
      <c r="BM105" s="78">
        <f>BL105/BK105*100</f>
        <v>0</v>
      </c>
      <c r="BN105" s="78">
        <v>2.8201999999999998</v>
      </c>
      <c r="BO105" s="78"/>
      <c r="BP105" s="78">
        <f>BO105/BN105*100</f>
        <v>0</v>
      </c>
      <c r="BQ105" s="78">
        <f t="shared" si="474"/>
        <v>1559.18</v>
      </c>
      <c r="BR105" s="78">
        <f t="shared" si="474"/>
        <v>0</v>
      </c>
      <c r="BS105" s="78"/>
      <c r="BT105" s="78">
        <v>1559.18</v>
      </c>
      <c r="BU105" s="78"/>
      <c r="BV105" s="78">
        <f t="shared" ref="BV105" si="493">BU105/BT105*100</f>
        <v>0</v>
      </c>
      <c r="BW105" s="78"/>
      <c r="BX105" s="78"/>
      <c r="BY105" s="78"/>
      <c r="BZ105" s="78">
        <f t="shared" si="475"/>
        <v>0</v>
      </c>
      <c r="CA105" s="78">
        <f t="shared" si="475"/>
        <v>0</v>
      </c>
      <c r="CB105" s="78"/>
      <c r="CC105" s="78"/>
      <c r="CD105" s="78"/>
      <c r="CE105" s="78"/>
      <c r="CF105" s="78"/>
      <c r="CG105" s="78"/>
      <c r="CH105" s="78"/>
      <c r="CI105" s="79"/>
      <c r="CJ105" s="78">
        <f t="shared" si="476"/>
        <v>0</v>
      </c>
      <c r="CK105" s="78">
        <f t="shared" si="476"/>
        <v>0</v>
      </c>
      <c r="CL105" s="78"/>
      <c r="CM105" s="78"/>
      <c r="CN105" s="78"/>
      <c r="CO105" s="78"/>
      <c r="CP105" s="78"/>
      <c r="CQ105" s="78"/>
      <c r="CR105" s="78"/>
      <c r="CS105" s="78">
        <f t="shared" si="477"/>
        <v>0</v>
      </c>
      <c r="CT105" s="78">
        <f t="shared" si="477"/>
        <v>0</v>
      </c>
      <c r="CU105" s="78"/>
      <c r="CV105" s="78"/>
      <c r="CW105" s="78"/>
      <c r="CX105" s="78"/>
      <c r="CY105" s="78"/>
      <c r="CZ105" s="78"/>
      <c r="DA105" s="78"/>
      <c r="DB105" s="78">
        <f t="shared" si="478"/>
        <v>0</v>
      </c>
      <c r="DC105" s="78">
        <f t="shared" si="478"/>
        <v>0</v>
      </c>
      <c r="DD105" s="78"/>
      <c r="DE105" s="78"/>
      <c r="DF105" s="78"/>
      <c r="DG105" s="78"/>
      <c r="DH105" s="78"/>
      <c r="DI105" s="78"/>
      <c r="DJ105" s="78"/>
      <c r="DK105" s="78">
        <f t="shared" si="479"/>
        <v>0</v>
      </c>
      <c r="DL105" s="78">
        <f t="shared" si="479"/>
        <v>0</v>
      </c>
      <c r="DM105" s="78"/>
      <c r="DN105" s="78"/>
      <c r="DO105" s="78"/>
      <c r="DP105" s="78"/>
      <c r="DQ105" s="78"/>
      <c r="DR105" s="78"/>
      <c r="DS105" s="78"/>
      <c r="DT105" s="78">
        <f t="shared" si="480"/>
        <v>0</v>
      </c>
      <c r="DU105" s="78">
        <f t="shared" si="480"/>
        <v>0</v>
      </c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>
        <f t="shared" si="481"/>
        <v>0</v>
      </c>
      <c r="EG105" s="78">
        <f t="shared" si="481"/>
        <v>0</v>
      </c>
      <c r="EH105" s="78"/>
      <c r="EI105" s="80"/>
      <c r="EJ105" s="78"/>
      <c r="EK105" s="78"/>
      <c r="EL105" s="78"/>
      <c r="EM105" s="78"/>
      <c r="EN105" s="78"/>
      <c r="EO105" s="78">
        <f t="shared" si="482"/>
        <v>0</v>
      </c>
      <c r="EP105" s="78">
        <f t="shared" si="482"/>
        <v>0</v>
      </c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>
        <f t="shared" si="483"/>
        <v>0</v>
      </c>
      <c r="FH105" s="78">
        <f t="shared" si="483"/>
        <v>0</v>
      </c>
      <c r="FI105" s="78"/>
      <c r="FJ105" s="78"/>
      <c r="FK105" s="78"/>
      <c r="FL105" s="78"/>
      <c r="FM105" s="78"/>
      <c r="FN105" s="78"/>
      <c r="FO105" s="78"/>
      <c r="FP105" s="78">
        <f t="shared" si="484"/>
        <v>0</v>
      </c>
      <c r="FQ105" s="78">
        <f t="shared" si="484"/>
        <v>0</v>
      </c>
      <c r="FR105" s="78"/>
      <c r="FS105" s="78"/>
      <c r="FT105" s="78"/>
      <c r="FU105" s="78"/>
      <c r="FV105" s="78"/>
      <c r="FW105" s="78"/>
      <c r="FX105" s="78"/>
      <c r="FY105" s="78">
        <f t="shared" si="485"/>
        <v>0</v>
      </c>
      <c r="FZ105" s="78">
        <f t="shared" si="485"/>
        <v>0</v>
      </c>
      <c r="GA105" s="75"/>
      <c r="GB105" s="78"/>
      <c r="GC105" s="78"/>
      <c r="GD105" s="78"/>
      <c r="GE105" s="78"/>
      <c r="GF105" s="78"/>
      <c r="GG105" s="78"/>
      <c r="GH105" s="78">
        <f t="shared" si="486"/>
        <v>0</v>
      </c>
      <c r="GI105" s="78">
        <f t="shared" si="486"/>
        <v>0</v>
      </c>
      <c r="GJ105" s="78"/>
      <c r="GK105" s="78"/>
      <c r="GL105" s="78"/>
      <c r="GM105" s="78"/>
      <c r="GN105" s="78"/>
      <c r="GO105" s="78"/>
      <c r="GP105" s="78"/>
      <c r="GQ105" s="78">
        <f t="shared" si="487"/>
        <v>0</v>
      </c>
      <c r="GR105" s="78">
        <f t="shared" si="487"/>
        <v>0</v>
      </c>
      <c r="GS105" s="78"/>
      <c r="GT105" s="78"/>
      <c r="GU105" s="78"/>
      <c r="GV105" s="78"/>
      <c r="GW105" s="78"/>
      <c r="GX105" s="78"/>
      <c r="GY105" s="78"/>
      <c r="GZ105" s="78">
        <f t="shared" si="488"/>
        <v>0</v>
      </c>
      <c r="HA105" s="78">
        <f t="shared" si="488"/>
        <v>0</v>
      </c>
      <c r="HB105" s="78"/>
      <c r="HC105" s="78"/>
      <c r="HD105" s="78"/>
      <c r="HE105" s="78"/>
      <c r="HF105" s="78"/>
      <c r="HG105" s="78"/>
      <c r="HH105" s="78"/>
      <c r="HI105" s="78">
        <f t="shared" si="489"/>
        <v>0</v>
      </c>
      <c r="HJ105" s="78">
        <f t="shared" si="489"/>
        <v>0</v>
      </c>
      <c r="HK105" s="78"/>
      <c r="HL105" s="78"/>
      <c r="HM105" s="78"/>
      <c r="HN105" s="78"/>
      <c r="HO105" s="78"/>
      <c r="HP105" s="78"/>
      <c r="HQ105" s="78"/>
      <c r="HR105" s="78">
        <f t="shared" si="490"/>
        <v>0</v>
      </c>
      <c r="HS105" s="78">
        <f t="shared" si="490"/>
        <v>0</v>
      </c>
      <c r="HT105" s="78"/>
      <c r="HU105" s="78"/>
      <c r="HV105" s="78"/>
      <c r="HW105" s="78"/>
      <c r="HX105" s="78"/>
      <c r="HY105" s="78"/>
      <c r="HZ105" s="78"/>
      <c r="IA105" s="78">
        <f t="shared" si="491"/>
        <v>0</v>
      </c>
      <c r="IB105" s="78">
        <f t="shared" si="491"/>
        <v>0</v>
      </c>
      <c r="IC105" s="78"/>
      <c r="ID105" s="78"/>
      <c r="IE105" s="78"/>
      <c r="IF105" s="78"/>
      <c r="IG105" s="78"/>
      <c r="IH105" s="78"/>
      <c r="II105" s="78"/>
      <c r="IJ105" s="78">
        <f t="shared" si="492"/>
        <v>0</v>
      </c>
      <c r="IK105" s="78">
        <f t="shared" si="492"/>
        <v>0</v>
      </c>
      <c r="IL105" s="78"/>
      <c r="IM105" s="78"/>
      <c r="IN105" s="78"/>
      <c r="IO105" s="78"/>
      <c r="IP105" s="78"/>
      <c r="IQ105" s="78"/>
      <c r="IR105" s="78"/>
      <c r="IS105" s="78"/>
      <c r="IT105" s="78"/>
      <c r="IU105" s="78"/>
      <c r="IV105" s="78">
        <v>259.55862000000002</v>
      </c>
      <c r="IW105" s="78"/>
      <c r="IX105" s="78"/>
      <c r="IY105" s="9"/>
    </row>
    <row r="106" spans="1:259">
      <c r="A106" s="3" t="s">
        <v>71</v>
      </c>
      <c r="B106" s="78">
        <v>0</v>
      </c>
      <c r="C106" s="78">
        <v>0</v>
      </c>
      <c r="D106" s="78"/>
      <c r="E106" s="78"/>
      <c r="F106" s="78"/>
      <c r="G106" s="78"/>
      <c r="H106" s="78">
        <f t="shared" si="468"/>
        <v>0</v>
      </c>
      <c r="I106" s="78">
        <f t="shared" si="468"/>
        <v>0</v>
      </c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9"/>
      <c r="X106" s="78">
        <f t="shared" si="469"/>
        <v>0</v>
      </c>
      <c r="Y106" s="78">
        <f t="shared" si="469"/>
        <v>0</v>
      </c>
      <c r="Z106" s="78"/>
      <c r="AA106" s="78"/>
      <c r="AB106" s="78"/>
      <c r="AC106" s="78"/>
      <c r="AD106" s="78"/>
      <c r="AE106" s="78"/>
      <c r="AF106" s="78"/>
      <c r="AG106" s="78">
        <f t="shared" si="470"/>
        <v>0</v>
      </c>
      <c r="AH106" s="78">
        <f t="shared" si="470"/>
        <v>0</v>
      </c>
      <c r="AI106" s="78"/>
      <c r="AJ106" s="78"/>
      <c r="AK106" s="78"/>
      <c r="AL106" s="78"/>
      <c r="AM106" s="78"/>
      <c r="AN106" s="78"/>
      <c r="AO106" s="78"/>
      <c r="AP106" s="78">
        <f t="shared" si="471"/>
        <v>0</v>
      </c>
      <c r="AQ106" s="78">
        <f t="shared" si="471"/>
        <v>0</v>
      </c>
      <c r="AR106" s="78"/>
      <c r="AS106" s="78"/>
      <c r="AT106" s="78"/>
      <c r="AU106" s="78"/>
      <c r="AV106" s="78"/>
      <c r="AW106" s="78"/>
      <c r="AX106" s="78"/>
      <c r="AY106" s="78">
        <f t="shared" si="472"/>
        <v>0</v>
      </c>
      <c r="AZ106" s="78">
        <f t="shared" si="472"/>
        <v>0</v>
      </c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>
        <f t="shared" si="474"/>
        <v>0</v>
      </c>
      <c r="BR106" s="78">
        <f t="shared" si="474"/>
        <v>0</v>
      </c>
      <c r="BS106" s="78"/>
      <c r="BT106" s="80"/>
      <c r="BU106" s="78"/>
      <c r="BV106" s="78"/>
      <c r="BW106" s="78"/>
      <c r="BX106" s="78"/>
      <c r="BY106" s="78"/>
      <c r="BZ106" s="78">
        <f t="shared" si="475"/>
        <v>0</v>
      </c>
      <c r="CA106" s="78">
        <f t="shared" si="475"/>
        <v>0</v>
      </c>
      <c r="CB106" s="78"/>
      <c r="CC106" s="78"/>
      <c r="CD106" s="78"/>
      <c r="CE106" s="78"/>
      <c r="CF106" s="78"/>
      <c r="CG106" s="78"/>
      <c r="CH106" s="78"/>
      <c r="CI106" s="79"/>
      <c r="CJ106" s="78">
        <f t="shared" si="476"/>
        <v>0</v>
      </c>
      <c r="CK106" s="78">
        <f t="shared" si="476"/>
        <v>0</v>
      </c>
      <c r="CL106" s="78"/>
      <c r="CM106" s="78"/>
      <c r="CN106" s="78"/>
      <c r="CO106" s="78"/>
      <c r="CP106" s="78"/>
      <c r="CQ106" s="78"/>
      <c r="CR106" s="78"/>
      <c r="CS106" s="78">
        <f t="shared" si="477"/>
        <v>0</v>
      </c>
      <c r="CT106" s="78">
        <f t="shared" si="477"/>
        <v>0</v>
      </c>
      <c r="CU106" s="78"/>
      <c r="CV106" s="78"/>
      <c r="CW106" s="78"/>
      <c r="CX106" s="78"/>
      <c r="CY106" s="78"/>
      <c r="CZ106" s="78"/>
      <c r="DA106" s="78"/>
      <c r="DB106" s="78">
        <f t="shared" si="478"/>
        <v>0</v>
      </c>
      <c r="DC106" s="78">
        <f t="shared" si="478"/>
        <v>0</v>
      </c>
      <c r="DD106" s="78"/>
      <c r="DE106" s="78"/>
      <c r="DF106" s="78"/>
      <c r="DG106" s="78"/>
      <c r="DH106" s="78"/>
      <c r="DI106" s="78"/>
      <c r="DJ106" s="78"/>
      <c r="DK106" s="78">
        <f t="shared" si="479"/>
        <v>0</v>
      </c>
      <c r="DL106" s="78">
        <f t="shared" si="479"/>
        <v>0</v>
      </c>
      <c r="DM106" s="78"/>
      <c r="DN106" s="78"/>
      <c r="DO106" s="78"/>
      <c r="DP106" s="78"/>
      <c r="DQ106" s="78"/>
      <c r="DR106" s="78"/>
      <c r="DS106" s="78"/>
      <c r="DT106" s="78">
        <f t="shared" si="480"/>
        <v>0</v>
      </c>
      <c r="DU106" s="78">
        <f t="shared" si="480"/>
        <v>0</v>
      </c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>
        <f t="shared" si="481"/>
        <v>0</v>
      </c>
      <c r="EG106" s="78">
        <f t="shared" si="481"/>
        <v>0</v>
      </c>
      <c r="EH106" s="78"/>
      <c r="EI106" s="80"/>
      <c r="EJ106" s="78"/>
      <c r="EK106" s="78"/>
      <c r="EL106" s="78"/>
      <c r="EM106" s="78"/>
      <c r="EN106" s="78"/>
      <c r="EO106" s="78">
        <f t="shared" si="482"/>
        <v>0</v>
      </c>
      <c r="EP106" s="78">
        <f t="shared" si="482"/>
        <v>0</v>
      </c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>
        <f t="shared" si="483"/>
        <v>0</v>
      </c>
      <c r="FH106" s="78">
        <f t="shared" si="483"/>
        <v>0</v>
      </c>
      <c r="FI106" s="78"/>
      <c r="FJ106" s="78"/>
      <c r="FK106" s="78"/>
      <c r="FL106" s="78"/>
      <c r="FM106" s="78"/>
      <c r="FN106" s="78"/>
      <c r="FO106" s="78"/>
      <c r="FP106" s="78">
        <f t="shared" si="484"/>
        <v>0</v>
      </c>
      <c r="FQ106" s="78">
        <f t="shared" si="484"/>
        <v>0</v>
      </c>
      <c r="FR106" s="78"/>
      <c r="FS106" s="78"/>
      <c r="FT106" s="78"/>
      <c r="FU106" s="78"/>
      <c r="FV106" s="78"/>
      <c r="FW106" s="78"/>
      <c r="FX106" s="78"/>
      <c r="FY106" s="78">
        <f t="shared" si="485"/>
        <v>0</v>
      </c>
      <c r="FZ106" s="78">
        <f t="shared" si="485"/>
        <v>0</v>
      </c>
      <c r="GA106" s="75"/>
      <c r="GB106" s="78"/>
      <c r="GC106" s="78"/>
      <c r="GD106" s="78"/>
      <c r="GE106" s="78"/>
      <c r="GF106" s="78"/>
      <c r="GG106" s="78"/>
      <c r="GH106" s="78">
        <f t="shared" si="486"/>
        <v>0</v>
      </c>
      <c r="GI106" s="78">
        <f t="shared" si="486"/>
        <v>0</v>
      </c>
      <c r="GJ106" s="78"/>
      <c r="GK106" s="78"/>
      <c r="GL106" s="78"/>
      <c r="GM106" s="78"/>
      <c r="GN106" s="78"/>
      <c r="GO106" s="78"/>
      <c r="GP106" s="78"/>
      <c r="GQ106" s="78">
        <f t="shared" si="487"/>
        <v>0</v>
      </c>
      <c r="GR106" s="78">
        <f t="shared" si="487"/>
        <v>0</v>
      </c>
      <c r="GS106" s="78"/>
      <c r="GT106" s="78"/>
      <c r="GU106" s="78"/>
      <c r="GV106" s="78"/>
      <c r="GW106" s="78"/>
      <c r="GX106" s="78"/>
      <c r="GY106" s="78"/>
      <c r="GZ106" s="78">
        <f t="shared" si="488"/>
        <v>0</v>
      </c>
      <c r="HA106" s="78">
        <f t="shared" si="488"/>
        <v>0</v>
      </c>
      <c r="HB106" s="78"/>
      <c r="HC106" s="78"/>
      <c r="HD106" s="78"/>
      <c r="HE106" s="78"/>
      <c r="HF106" s="78"/>
      <c r="HG106" s="78"/>
      <c r="HH106" s="78"/>
      <c r="HI106" s="78">
        <f t="shared" si="489"/>
        <v>0</v>
      </c>
      <c r="HJ106" s="78">
        <f t="shared" si="489"/>
        <v>0</v>
      </c>
      <c r="HK106" s="78"/>
      <c r="HL106" s="78"/>
      <c r="HM106" s="78"/>
      <c r="HN106" s="78"/>
      <c r="HO106" s="78"/>
      <c r="HP106" s="78"/>
      <c r="HQ106" s="78"/>
      <c r="HR106" s="78">
        <f t="shared" si="490"/>
        <v>0</v>
      </c>
      <c r="HS106" s="78">
        <f t="shared" si="490"/>
        <v>0</v>
      </c>
      <c r="HT106" s="78"/>
      <c r="HU106" s="78"/>
      <c r="HV106" s="78"/>
      <c r="HW106" s="78"/>
      <c r="HX106" s="78"/>
      <c r="HY106" s="78"/>
      <c r="HZ106" s="78"/>
      <c r="IA106" s="78">
        <f t="shared" si="491"/>
        <v>0</v>
      </c>
      <c r="IB106" s="78">
        <f t="shared" si="491"/>
        <v>0</v>
      </c>
      <c r="IC106" s="78"/>
      <c r="ID106" s="78"/>
      <c r="IE106" s="78"/>
      <c r="IF106" s="78"/>
      <c r="IG106" s="78"/>
      <c r="IH106" s="78"/>
      <c r="II106" s="78"/>
      <c r="IJ106" s="78">
        <f t="shared" si="492"/>
        <v>0</v>
      </c>
      <c r="IK106" s="78">
        <f t="shared" si="492"/>
        <v>0</v>
      </c>
      <c r="IL106" s="78"/>
      <c r="IM106" s="78"/>
      <c r="IN106" s="78"/>
      <c r="IO106" s="78"/>
      <c r="IP106" s="78"/>
      <c r="IQ106" s="78"/>
      <c r="IR106" s="78"/>
      <c r="IS106" s="78"/>
      <c r="IT106" s="78"/>
      <c r="IU106" s="78"/>
      <c r="IV106" s="78"/>
      <c r="IW106" s="78"/>
      <c r="IX106" s="78"/>
      <c r="IY106" s="9"/>
    </row>
    <row r="107" spans="1:259">
      <c r="A107" s="3" t="s">
        <v>111</v>
      </c>
      <c r="B107" s="78">
        <v>83.686539999999994</v>
      </c>
      <c r="C107" s="78">
        <v>0</v>
      </c>
      <c r="D107" s="78">
        <v>0</v>
      </c>
      <c r="E107" s="78"/>
      <c r="F107" s="78"/>
      <c r="G107" s="78"/>
      <c r="H107" s="78">
        <f t="shared" si="468"/>
        <v>0</v>
      </c>
      <c r="I107" s="78">
        <f t="shared" si="468"/>
        <v>0</v>
      </c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9"/>
      <c r="X107" s="78">
        <f t="shared" si="469"/>
        <v>0</v>
      </c>
      <c r="Y107" s="78">
        <f t="shared" si="469"/>
        <v>0</v>
      </c>
      <c r="Z107" s="78"/>
      <c r="AA107" s="78"/>
      <c r="AB107" s="78"/>
      <c r="AC107" s="78"/>
      <c r="AD107" s="78"/>
      <c r="AE107" s="78"/>
      <c r="AF107" s="78"/>
      <c r="AG107" s="78">
        <f t="shared" si="470"/>
        <v>0</v>
      </c>
      <c r="AH107" s="78">
        <f t="shared" si="470"/>
        <v>0</v>
      </c>
      <c r="AI107" s="78"/>
      <c r="AJ107" s="78"/>
      <c r="AK107" s="78"/>
      <c r="AL107" s="78"/>
      <c r="AM107" s="78"/>
      <c r="AN107" s="78"/>
      <c r="AO107" s="78"/>
      <c r="AP107" s="78">
        <f t="shared" si="471"/>
        <v>0</v>
      </c>
      <c r="AQ107" s="78">
        <f t="shared" si="471"/>
        <v>0</v>
      </c>
      <c r="AR107" s="78"/>
      <c r="AS107" s="78"/>
      <c r="AT107" s="78"/>
      <c r="AU107" s="78"/>
      <c r="AV107" s="78"/>
      <c r="AW107" s="78"/>
      <c r="AX107" s="78"/>
      <c r="AY107" s="78">
        <f t="shared" si="472"/>
        <v>0</v>
      </c>
      <c r="AZ107" s="78">
        <f t="shared" si="472"/>
        <v>0</v>
      </c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>
        <f t="shared" si="474"/>
        <v>0</v>
      </c>
      <c r="BR107" s="78">
        <f t="shared" si="474"/>
        <v>0</v>
      </c>
      <c r="BS107" s="78"/>
      <c r="BT107" s="80"/>
      <c r="BU107" s="78"/>
      <c r="BV107" s="78"/>
      <c r="BW107" s="78"/>
      <c r="BX107" s="78"/>
      <c r="BY107" s="78"/>
      <c r="BZ107" s="78">
        <f t="shared" si="475"/>
        <v>0</v>
      </c>
      <c r="CA107" s="78">
        <f t="shared" si="475"/>
        <v>0</v>
      </c>
      <c r="CB107" s="78"/>
      <c r="CC107" s="78"/>
      <c r="CD107" s="78"/>
      <c r="CE107" s="78"/>
      <c r="CF107" s="78"/>
      <c r="CG107" s="78"/>
      <c r="CH107" s="78"/>
      <c r="CI107" s="79"/>
      <c r="CJ107" s="78">
        <f t="shared" si="476"/>
        <v>0</v>
      </c>
      <c r="CK107" s="78">
        <f t="shared" si="476"/>
        <v>0</v>
      </c>
      <c r="CL107" s="78"/>
      <c r="CM107" s="78"/>
      <c r="CN107" s="78"/>
      <c r="CO107" s="78"/>
      <c r="CP107" s="78"/>
      <c r="CQ107" s="78"/>
      <c r="CR107" s="78"/>
      <c r="CS107" s="78">
        <f t="shared" si="477"/>
        <v>0</v>
      </c>
      <c r="CT107" s="78">
        <f t="shared" si="477"/>
        <v>0</v>
      </c>
      <c r="CU107" s="78"/>
      <c r="CV107" s="78"/>
      <c r="CW107" s="78"/>
      <c r="CX107" s="78"/>
      <c r="CY107" s="78"/>
      <c r="CZ107" s="78"/>
      <c r="DA107" s="78"/>
      <c r="DB107" s="78">
        <f t="shared" si="478"/>
        <v>0</v>
      </c>
      <c r="DC107" s="78">
        <f t="shared" si="478"/>
        <v>0</v>
      </c>
      <c r="DD107" s="78"/>
      <c r="DE107" s="78"/>
      <c r="DF107" s="78"/>
      <c r="DG107" s="78"/>
      <c r="DH107" s="78"/>
      <c r="DI107" s="78"/>
      <c r="DJ107" s="78"/>
      <c r="DK107" s="78">
        <f t="shared" si="479"/>
        <v>0</v>
      </c>
      <c r="DL107" s="78">
        <f t="shared" si="479"/>
        <v>0</v>
      </c>
      <c r="DM107" s="78"/>
      <c r="DN107" s="78"/>
      <c r="DO107" s="78"/>
      <c r="DP107" s="78"/>
      <c r="DQ107" s="78"/>
      <c r="DR107" s="78"/>
      <c r="DS107" s="78"/>
      <c r="DT107" s="78">
        <f t="shared" si="480"/>
        <v>0</v>
      </c>
      <c r="DU107" s="78">
        <f t="shared" si="480"/>
        <v>0</v>
      </c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>
        <f t="shared" si="481"/>
        <v>0</v>
      </c>
      <c r="EG107" s="78">
        <f t="shared" si="481"/>
        <v>0</v>
      </c>
      <c r="EH107" s="78"/>
      <c r="EI107" s="80"/>
      <c r="EJ107" s="78"/>
      <c r="EK107" s="78"/>
      <c r="EL107" s="78"/>
      <c r="EM107" s="78"/>
      <c r="EN107" s="78"/>
      <c r="EO107" s="78">
        <f t="shared" si="482"/>
        <v>0</v>
      </c>
      <c r="EP107" s="78">
        <f t="shared" si="482"/>
        <v>0</v>
      </c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>
        <f t="shared" si="483"/>
        <v>0</v>
      </c>
      <c r="FH107" s="78">
        <f t="shared" si="483"/>
        <v>0</v>
      </c>
      <c r="FI107" s="78"/>
      <c r="FJ107" s="78"/>
      <c r="FK107" s="78"/>
      <c r="FL107" s="78"/>
      <c r="FM107" s="78"/>
      <c r="FN107" s="78"/>
      <c r="FO107" s="78"/>
      <c r="FP107" s="78">
        <f t="shared" si="484"/>
        <v>0</v>
      </c>
      <c r="FQ107" s="78">
        <f t="shared" si="484"/>
        <v>0</v>
      </c>
      <c r="FR107" s="78"/>
      <c r="FS107" s="78"/>
      <c r="FT107" s="78"/>
      <c r="FU107" s="78"/>
      <c r="FV107" s="78"/>
      <c r="FW107" s="78"/>
      <c r="FX107" s="78"/>
      <c r="FY107" s="78">
        <f t="shared" si="485"/>
        <v>0</v>
      </c>
      <c r="FZ107" s="78">
        <f t="shared" si="485"/>
        <v>0</v>
      </c>
      <c r="GA107" s="75"/>
      <c r="GB107" s="78"/>
      <c r="GC107" s="78"/>
      <c r="GD107" s="78"/>
      <c r="GE107" s="78"/>
      <c r="GF107" s="78"/>
      <c r="GG107" s="78"/>
      <c r="GH107" s="78">
        <f t="shared" si="486"/>
        <v>0</v>
      </c>
      <c r="GI107" s="78">
        <f t="shared" si="486"/>
        <v>0</v>
      </c>
      <c r="GJ107" s="78"/>
      <c r="GK107" s="78"/>
      <c r="GL107" s="78"/>
      <c r="GM107" s="78"/>
      <c r="GN107" s="78"/>
      <c r="GO107" s="78"/>
      <c r="GP107" s="78"/>
      <c r="GQ107" s="78">
        <f t="shared" si="487"/>
        <v>0</v>
      </c>
      <c r="GR107" s="78">
        <f t="shared" si="487"/>
        <v>0</v>
      </c>
      <c r="GS107" s="78"/>
      <c r="GT107" s="78"/>
      <c r="GU107" s="78"/>
      <c r="GV107" s="78"/>
      <c r="GW107" s="78"/>
      <c r="GX107" s="78"/>
      <c r="GY107" s="78"/>
      <c r="GZ107" s="78">
        <f t="shared" si="488"/>
        <v>0</v>
      </c>
      <c r="HA107" s="78">
        <f t="shared" si="488"/>
        <v>0</v>
      </c>
      <c r="HB107" s="78"/>
      <c r="HC107" s="78"/>
      <c r="HD107" s="78"/>
      <c r="HE107" s="78"/>
      <c r="HF107" s="78"/>
      <c r="HG107" s="78"/>
      <c r="HH107" s="78"/>
      <c r="HI107" s="78">
        <f t="shared" si="489"/>
        <v>0</v>
      </c>
      <c r="HJ107" s="78">
        <f t="shared" si="489"/>
        <v>0</v>
      </c>
      <c r="HK107" s="78"/>
      <c r="HL107" s="78"/>
      <c r="HM107" s="78"/>
      <c r="HN107" s="78"/>
      <c r="HO107" s="78"/>
      <c r="HP107" s="78"/>
      <c r="HQ107" s="78"/>
      <c r="HR107" s="78">
        <f t="shared" si="490"/>
        <v>0</v>
      </c>
      <c r="HS107" s="78">
        <f t="shared" si="490"/>
        <v>0</v>
      </c>
      <c r="HT107" s="78"/>
      <c r="HU107" s="78"/>
      <c r="HV107" s="78"/>
      <c r="HW107" s="78"/>
      <c r="HX107" s="78"/>
      <c r="HY107" s="78"/>
      <c r="HZ107" s="78"/>
      <c r="IA107" s="78">
        <f t="shared" si="491"/>
        <v>0</v>
      </c>
      <c r="IB107" s="78">
        <f t="shared" si="491"/>
        <v>0</v>
      </c>
      <c r="IC107" s="78"/>
      <c r="ID107" s="78"/>
      <c r="IE107" s="78"/>
      <c r="IF107" s="78"/>
      <c r="IG107" s="78"/>
      <c r="IH107" s="78"/>
      <c r="II107" s="78"/>
      <c r="IJ107" s="78">
        <f t="shared" si="492"/>
        <v>0</v>
      </c>
      <c r="IK107" s="78">
        <f t="shared" si="492"/>
        <v>0</v>
      </c>
      <c r="IL107" s="78"/>
      <c r="IM107" s="78"/>
      <c r="IN107" s="78"/>
      <c r="IO107" s="78"/>
      <c r="IP107" s="78"/>
      <c r="IQ107" s="78"/>
      <c r="IR107" s="78"/>
      <c r="IS107" s="78"/>
      <c r="IT107" s="78"/>
      <c r="IU107" s="78"/>
      <c r="IV107" s="78">
        <v>83.686539999999994</v>
      </c>
      <c r="IW107" s="78"/>
      <c r="IX107" s="78"/>
      <c r="IY107" s="9"/>
    </row>
    <row r="108" spans="1:259">
      <c r="A108" s="3" t="s">
        <v>46</v>
      </c>
      <c r="B108" s="78">
        <v>975.21872999999994</v>
      </c>
      <c r="C108" s="78">
        <v>0</v>
      </c>
      <c r="D108" s="78">
        <v>0</v>
      </c>
      <c r="E108" s="78"/>
      <c r="F108" s="78"/>
      <c r="G108" s="78"/>
      <c r="H108" s="78">
        <f t="shared" si="468"/>
        <v>0</v>
      </c>
      <c r="I108" s="78">
        <f t="shared" si="468"/>
        <v>0</v>
      </c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9"/>
      <c r="X108" s="78">
        <f t="shared" si="469"/>
        <v>0</v>
      </c>
      <c r="Y108" s="78">
        <f t="shared" si="469"/>
        <v>0</v>
      </c>
      <c r="Z108" s="78"/>
      <c r="AA108" s="78"/>
      <c r="AB108" s="78"/>
      <c r="AC108" s="78"/>
      <c r="AD108" s="78"/>
      <c r="AE108" s="78"/>
      <c r="AF108" s="78"/>
      <c r="AG108" s="78">
        <f t="shared" si="470"/>
        <v>0</v>
      </c>
      <c r="AH108" s="78">
        <f t="shared" si="470"/>
        <v>0</v>
      </c>
      <c r="AI108" s="78"/>
      <c r="AJ108" s="78"/>
      <c r="AK108" s="78"/>
      <c r="AL108" s="78"/>
      <c r="AM108" s="78"/>
      <c r="AN108" s="78"/>
      <c r="AO108" s="78"/>
      <c r="AP108" s="78">
        <f t="shared" si="471"/>
        <v>0</v>
      </c>
      <c r="AQ108" s="78">
        <f t="shared" si="471"/>
        <v>0</v>
      </c>
      <c r="AR108" s="78"/>
      <c r="AS108" s="78"/>
      <c r="AT108" s="78"/>
      <c r="AU108" s="78"/>
      <c r="AV108" s="78"/>
      <c r="AW108" s="78"/>
      <c r="AX108" s="78"/>
      <c r="AY108" s="78">
        <f t="shared" si="472"/>
        <v>0</v>
      </c>
      <c r="AZ108" s="78">
        <f t="shared" si="472"/>
        <v>0</v>
      </c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>
        <f t="shared" si="474"/>
        <v>339.53111999999999</v>
      </c>
      <c r="BR108" s="78">
        <f t="shared" si="474"/>
        <v>0</v>
      </c>
      <c r="BS108" s="78"/>
      <c r="BT108" s="78">
        <v>339.53111999999999</v>
      </c>
      <c r="BU108" s="78"/>
      <c r="BV108" s="78">
        <f t="shared" ref="BV108:BV109" si="494">BU108/BT108*100</f>
        <v>0</v>
      </c>
      <c r="BW108" s="78"/>
      <c r="BX108" s="78"/>
      <c r="BY108" s="78"/>
      <c r="BZ108" s="78">
        <f t="shared" si="475"/>
        <v>0</v>
      </c>
      <c r="CA108" s="78">
        <f t="shared" si="475"/>
        <v>0</v>
      </c>
      <c r="CB108" s="78"/>
      <c r="CC108" s="78"/>
      <c r="CD108" s="78"/>
      <c r="CE108" s="78"/>
      <c r="CF108" s="78"/>
      <c r="CG108" s="78"/>
      <c r="CH108" s="78"/>
      <c r="CI108" s="79"/>
      <c r="CJ108" s="78">
        <f t="shared" si="476"/>
        <v>0</v>
      </c>
      <c r="CK108" s="78">
        <f t="shared" si="476"/>
        <v>0</v>
      </c>
      <c r="CL108" s="78"/>
      <c r="CM108" s="78"/>
      <c r="CN108" s="78"/>
      <c r="CO108" s="78"/>
      <c r="CP108" s="78"/>
      <c r="CQ108" s="78"/>
      <c r="CR108" s="78"/>
      <c r="CS108" s="78">
        <f t="shared" si="477"/>
        <v>0</v>
      </c>
      <c r="CT108" s="78">
        <f t="shared" si="477"/>
        <v>0</v>
      </c>
      <c r="CU108" s="78"/>
      <c r="CV108" s="78"/>
      <c r="CW108" s="78"/>
      <c r="CX108" s="78"/>
      <c r="CY108" s="78"/>
      <c r="CZ108" s="78"/>
      <c r="DA108" s="78"/>
      <c r="DB108" s="78">
        <f t="shared" si="478"/>
        <v>0</v>
      </c>
      <c r="DC108" s="78">
        <f t="shared" si="478"/>
        <v>0</v>
      </c>
      <c r="DD108" s="78"/>
      <c r="DE108" s="78"/>
      <c r="DF108" s="78"/>
      <c r="DG108" s="78"/>
      <c r="DH108" s="78"/>
      <c r="DI108" s="78"/>
      <c r="DJ108" s="78"/>
      <c r="DK108" s="78">
        <f t="shared" si="479"/>
        <v>0</v>
      </c>
      <c r="DL108" s="78">
        <f t="shared" si="479"/>
        <v>0</v>
      </c>
      <c r="DM108" s="78"/>
      <c r="DN108" s="78"/>
      <c r="DO108" s="78"/>
      <c r="DP108" s="78"/>
      <c r="DQ108" s="78"/>
      <c r="DR108" s="78"/>
      <c r="DS108" s="78"/>
      <c r="DT108" s="78">
        <f t="shared" si="480"/>
        <v>0</v>
      </c>
      <c r="DU108" s="78">
        <f t="shared" si="480"/>
        <v>0</v>
      </c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>
        <f t="shared" si="481"/>
        <v>600</v>
      </c>
      <c r="EG108" s="78">
        <f t="shared" si="481"/>
        <v>0</v>
      </c>
      <c r="EH108" s="78">
        <f>EG108/EF108*100</f>
        <v>0</v>
      </c>
      <c r="EI108" s="80">
        <v>600</v>
      </c>
      <c r="EJ108" s="78"/>
      <c r="EK108" s="78">
        <f>EJ108/EI108*100</f>
        <v>0</v>
      </c>
      <c r="EL108" s="78"/>
      <c r="EM108" s="78"/>
      <c r="EN108" s="78"/>
      <c r="EO108" s="78">
        <f t="shared" si="482"/>
        <v>0</v>
      </c>
      <c r="EP108" s="78">
        <f t="shared" si="482"/>
        <v>0</v>
      </c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>
        <f t="shared" si="483"/>
        <v>0</v>
      </c>
      <c r="FH108" s="78">
        <f t="shared" si="483"/>
        <v>0</v>
      </c>
      <c r="FI108" s="78"/>
      <c r="FJ108" s="78"/>
      <c r="FK108" s="78"/>
      <c r="FL108" s="78"/>
      <c r="FM108" s="78"/>
      <c r="FN108" s="78"/>
      <c r="FO108" s="78"/>
      <c r="FP108" s="78">
        <f t="shared" si="484"/>
        <v>0</v>
      </c>
      <c r="FQ108" s="78">
        <f t="shared" si="484"/>
        <v>0</v>
      </c>
      <c r="FR108" s="78"/>
      <c r="FS108" s="78"/>
      <c r="FT108" s="78"/>
      <c r="FU108" s="78"/>
      <c r="FV108" s="78"/>
      <c r="FW108" s="78"/>
      <c r="FX108" s="78"/>
      <c r="FY108" s="78">
        <f t="shared" si="485"/>
        <v>0</v>
      </c>
      <c r="FZ108" s="78">
        <f t="shared" si="485"/>
        <v>0</v>
      </c>
      <c r="GA108" s="75"/>
      <c r="GB108" s="78"/>
      <c r="GC108" s="78"/>
      <c r="GD108" s="78"/>
      <c r="GE108" s="78"/>
      <c r="GF108" s="78"/>
      <c r="GG108" s="78"/>
      <c r="GH108" s="78">
        <f t="shared" si="486"/>
        <v>0</v>
      </c>
      <c r="GI108" s="78">
        <f t="shared" si="486"/>
        <v>0</v>
      </c>
      <c r="GJ108" s="78"/>
      <c r="GK108" s="78"/>
      <c r="GL108" s="78"/>
      <c r="GM108" s="78"/>
      <c r="GN108" s="78"/>
      <c r="GO108" s="78"/>
      <c r="GP108" s="78"/>
      <c r="GQ108" s="78">
        <f t="shared" si="487"/>
        <v>0</v>
      </c>
      <c r="GR108" s="78">
        <f t="shared" si="487"/>
        <v>0</v>
      </c>
      <c r="GS108" s="78"/>
      <c r="GT108" s="78"/>
      <c r="GU108" s="78"/>
      <c r="GV108" s="78"/>
      <c r="GW108" s="78"/>
      <c r="GX108" s="78"/>
      <c r="GY108" s="78"/>
      <c r="GZ108" s="78">
        <f t="shared" si="488"/>
        <v>0</v>
      </c>
      <c r="HA108" s="78">
        <f t="shared" si="488"/>
        <v>0</v>
      </c>
      <c r="HB108" s="78"/>
      <c r="HC108" s="78"/>
      <c r="HD108" s="78"/>
      <c r="HE108" s="78"/>
      <c r="HF108" s="78"/>
      <c r="HG108" s="78"/>
      <c r="HH108" s="78"/>
      <c r="HI108" s="78">
        <f t="shared" si="489"/>
        <v>0</v>
      </c>
      <c r="HJ108" s="78">
        <f t="shared" si="489"/>
        <v>0</v>
      </c>
      <c r="HK108" s="78"/>
      <c r="HL108" s="78"/>
      <c r="HM108" s="78"/>
      <c r="HN108" s="78"/>
      <c r="HO108" s="78"/>
      <c r="HP108" s="78"/>
      <c r="HQ108" s="78"/>
      <c r="HR108" s="78">
        <f t="shared" si="490"/>
        <v>0</v>
      </c>
      <c r="HS108" s="78">
        <f t="shared" si="490"/>
        <v>0</v>
      </c>
      <c r="HT108" s="78"/>
      <c r="HU108" s="78"/>
      <c r="HV108" s="78"/>
      <c r="HW108" s="78"/>
      <c r="HX108" s="78"/>
      <c r="HY108" s="78"/>
      <c r="HZ108" s="78"/>
      <c r="IA108" s="78">
        <f t="shared" si="491"/>
        <v>0</v>
      </c>
      <c r="IB108" s="78">
        <f t="shared" si="491"/>
        <v>0</v>
      </c>
      <c r="IC108" s="78"/>
      <c r="ID108" s="78"/>
      <c r="IE108" s="78"/>
      <c r="IF108" s="78"/>
      <c r="IG108" s="78"/>
      <c r="IH108" s="78"/>
      <c r="II108" s="78"/>
      <c r="IJ108" s="78">
        <f t="shared" si="492"/>
        <v>0</v>
      </c>
      <c r="IK108" s="78">
        <f t="shared" si="492"/>
        <v>0</v>
      </c>
      <c r="IL108" s="78"/>
      <c r="IM108" s="78"/>
      <c r="IN108" s="78"/>
      <c r="IO108" s="78"/>
      <c r="IP108" s="78"/>
      <c r="IQ108" s="78"/>
      <c r="IR108" s="78"/>
      <c r="IS108" s="78"/>
      <c r="IT108" s="78"/>
      <c r="IU108" s="78"/>
      <c r="IV108" s="78">
        <v>35.687609999999999</v>
      </c>
      <c r="IW108" s="78"/>
      <c r="IX108" s="78"/>
      <c r="IY108" s="9"/>
    </row>
    <row r="109" spans="1:259" ht="18.75" customHeight="1">
      <c r="A109" s="3" t="s">
        <v>47</v>
      </c>
      <c r="B109" s="78">
        <v>1000</v>
      </c>
      <c r="C109" s="78">
        <v>0</v>
      </c>
      <c r="D109" s="78"/>
      <c r="E109" s="78"/>
      <c r="F109" s="78"/>
      <c r="G109" s="78"/>
      <c r="H109" s="78">
        <f t="shared" si="468"/>
        <v>0</v>
      </c>
      <c r="I109" s="78">
        <f t="shared" si="468"/>
        <v>0</v>
      </c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9"/>
      <c r="X109" s="78">
        <f t="shared" si="469"/>
        <v>0</v>
      </c>
      <c r="Y109" s="78">
        <f t="shared" si="469"/>
        <v>0</v>
      </c>
      <c r="Z109" s="78"/>
      <c r="AA109" s="78"/>
      <c r="AB109" s="78"/>
      <c r="AC109" s="78"/>
      <c r="AD109" s="78"/>
      <c r="AE109" s="78"/>
      <c r="AF109" s="78"/>
      <c r="AG109" s="78">
        <f t="shared" si="470"/>
        <v>0</v>
      </c>
      <c r="AH109" s="78">
        <f t="shared" si="470"/>
        <v>0</v>
      </c>
      <c r="AI109" s="78"/>
      <c r="AJ109" s="78"/>
      <c r="AK109" s="78"/>
      <c r="AL109" s="78"/>
      <c r="AM109" s="78"/>
      <c r="AN109" s="78"/>
      <c r="AO109" s="78"/>
      <c r="AP109" s="78">
        <f t="shared" si="471"/>
        <v>0</v>
      </c>
      <c r="AQ109" s="78">
        <f t="shared" si="471"/>
        <v>0</v>
      </c>
      <c r="AR109" s="78"/>
      <c r="AS109" s="78"/>
      <c r="AT109" s="78"/>
      <c r="AU109" s="78"/>
      <c r="AV109" s="78"/>
      <c r="AW109" s="78"/>
      <c r="AX109" s="78"/>
      <c r="AY109" s="78">
        <f t="shared" si="472"/>
        <v>0</v>
      </c>
      <c r="AZ109" s="78">
        <f t="shared" si="472"/>
        <v>0</v>
      </c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>
        <f t="shared" si="474"/>
        <v>1000</v>
      </c>
      <c r="BR109" s="78">
        <f t="shared" si="474"/>
        <v>0</v>
      </c>
      <c r="BS109" s="78"/>
      <c r="BT109" s="78">
        <v>1000</v>
      </c>
      <c r="BU109" s="78"/>
      <c r="BV109" s="78">
        <f t="shared" si="494"/>
        <v>0</v>
      </c>
      <c r="BW109" s="78"/>
      <c r="BX109" s="78"/>
      <c r="BY109" s="78"/>
      <c r="BZ109" s="78">
        <f t="shared" si="475"/>
        <v>0</v>
      </c>
      <c r="CA109" s="78">
        <f t="shared" si="475"/>
        <v>0</v>
      </c>
      <c r="CB109" s="78"/>
      <c r="CC109" s="78"/>
      <c r="CD109" s="78"/>
      <c r="CE109" s="78"/>
      <c r="CF109" s="78"/>
      <c r="CG109" s="78"/>
      <c r="CH109" s="78"/>
      <c r="CI109" s="79"/>
      <c r="CJ109" s="78">
        <f t="shared" si="476"/>
        <v>0</v>
      </c>
      <c r="CK109" s="78">
        <f t="shared" si="476"/>
        <v>0</v>
      </c>
      <c r="CL109" s="78"/>
      <c r="CM109" s="78"/>
      <c r="CN109" s="78"/>
      <c r="CO109" s="78"/>
      <c r="CP109" s="78"/>
      <c r="CQ109" s="78"/>
      <c r="CR109" s="78"/>
      <c r="CS109" s="78">
        <f t="shared" si="477"/>
        <v>0</v>
      </c>
      <c r="CT109" s="78">
        <f t="shared" si="477"/>
        <v>0</v>
      </c>
      <c r="CU109" s="78"/>
      <c r="CV109" s="78"/>
      <c r="CW109" s="78"/>
      <c r="CX109" s="78"/>
      <c r="CY109" s="78"/>
      <c r="CZ109" s="78"/>
      <c r="DA109" s="78"/>
      <c r="DB109" s="78">
        <f t="shared" si="478"/>
        <v>0</v>
      </c>
      <c r="DC109" s="78">
        <f t="shared" si="478"/>
        <v>0</v>
      </c>
      <c r="DD109" s="78"/>
      <c r="DE109" s="78"/>
      <c r="DF109" s="78"/>
      <c r="DG109" s="78"/>
      <c r="DH109" s="78"/>
      <c r="DI109" s="78"/>
      <c r="DJ109" s="78"/>
      <c r="DK109" s="78">
        <f t="shared" si="479"/>
        <v>0</v>
      </c>
      <c r="DL109" s="78">
        <f t="shared" si="479"/>
        <v>0</v>
      </c>
      <c r="DM109" s="78"/>
      <c r="DN109" s="78"/>
      <c r="DO109" s="78"/>
      <c r="DP109" s="78"/>
      <c r="DQ109" s="78"/>
      <c r="DR109" s="78"/>
      <c r="DS109" s="78"/>
      <c r="DT109" s="78">
        <f t="shared" si="480"/>
        <v>0</v>
      </c>
      <c r="DU109" s="78">
        <f t="shared" si="480"/>
        <v>0</v>
      </c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>
        <f t="shared" si="481"/>
        <v>0</v>
      </c>
      <c r="EG109" s="78">
        <f t="shared" si="481"/>
        <v>0</v>
      </c>
      <c r="EH109" s="78"/>
      <c r="EI109" s="80"/>
      <c r="EJ109" s="78"/>
      <c r="EK109" s="78"/>
      <c r="EL109" s="78"/>
      <c r="EM109" s="78"/>
      <c r="EN109" s="78"/>
      <c r="EO109" s="78">
        <f t="shared" si="482"/>
        <v>0</v>
      </c>
      <c r="EP109" s="78">
        <f t="shared" si="482"/>
        <v>0</v>
      </c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>
        <f t="shared" si="483"/>
        <v>0</v>
      </c>
      <c r="FH109" s="78">
        <f t="shared" si="483"/>
        <v>0</v>
      </c>
      <c r="FI109" s="78"/>
      <c r="FJ109" s="78"/>
      <c r="FK109" s="78"/>
      <c r="FL109" s="78"/>
      <c r="FM109" s="78"/>
      <c r="FN109" s="78"/>
      <c r="FO109" s="78"/>
      <c r="FP109" s="78">
        <f t="shared" si="484"/>
        <v>0</v>
      </c>
      <c r="FQ109" s="78">
        <f t="shared" si="484"/>
        <v>0</v>
      </c>
      <c r="FR109" s="78"/>
      <c r="FS109" s="78"/>
      <c r="FT109" s="78"/>
      <c r="FU109" s="78"/>
      <c r="FV109" s="78"/>
      <c r="FW109" s="78"/>
      <c r="FX109" s="78"/>
      <c r="FY109" s="78">
        <f t="shared" si="485"/>
        <v>0</v>
      </c>
      <c r="FZ109" s="78">
        <f t="shared" si="485"/>
        <v>0</v>
      </c>
      <c r="GA109" s="75"/>
      <c r="GB109" s="78"/>
      <c r="GC109" s="78"/>
      <c r="GD109" s="78"/>
      <c r="GE109" s="78"/>
      <c r="GF109" s="78"/>
      <c r="GG109" s="78"/>
      <c r="GH109" s="78">
        <f t="shared" si="486"/>
        <v>0</v>
      </c>
      <c r="GI109" s="78">
        <f t="shared" si="486"/>
        <v>0</v>
      </c>
      <c r="GJ109" s="78"/>
      <c r="GK109" s="78"/>
      <c r="GL109" s="78"/>
      <c r="GM109" s="78"/>
      <c r="GN109" s="78"/>
      <c r="GO109" s="78"/>
      <c r="GP109" s="78"/>
      <c r="GQ109" s="78">
        <f t="shared" si="487"/>
        <v>0</v>
      </c>
      <c r="GR109" s="78">
        <f t="shared" si="487"/>
        <v>0</v>
      </c>
      <c r="GS109" s="78"/>
      <c r="GT109" s="78"/>
      <c r="GU109" s="78"/>
      <c r="GV109" s="78"/>
      <c r="GW109" s="78"/>
      <c r="GX109" s="78"/>
      <c r="GY109" s="78"/>
      <c r="GZ109" s="78">
        <f t="shared" si="488"/>
        <v>0</v>
      </c>
      <c r="HA109" s="78">
        <f t="shared" si="488"/>
        <v>0</v>
      </c>
      <c r="HB109" s="78"/>
      <c r="HC109" s="78"/>
      <c r="HD109" s="78"/>
      <c r="HE109" s="78"/>
      <c r="HF109" s="78"/>
      <c r="HG109" s="78"/>
      <c r="HH109" s="78"/>
      <c r="HI109" s="78">
        <f t="shared" si="489"/>
        <v>0</v>
      </c>
      <c r="HJ109" s="78">
        <f t="shared" si="489"/>
        <v>0</v>
      </c>
      <c r="HK109" s="78"/>
      <c r="HL109" s="78"/>
      <c r="HM109" s="78"/>
      <c r="HN109" s="78"/>
      <c r="HO109" s="78"/>
      <c r="HP109" s="78"/>
      <c r="HQ109" s="78"/>
      <c r="HR109" s="78">
        <f t="shared" si="490"/>
        <v>0</v>
      </c>
      <c r="HS109" s="78">
        <f t="shared" si="490"/>
        <v>0</v>
      </c>
      <c r="HT109" s="78"/>
      <c r="HU109" s="78"/>
      <c r="HV109" s="78"/>
      <c r="HW109" s="78"/>
      <c r="HX109" s="78"/>
      <c r="HY109" s="78"/>
      <c r="HZ109" s="78"/>
      <c r="IA109" s="78">
        <f t="shared" si="491"/>
        <v>0</v>
      </c>
      <c r="IB109" s="78">
        <f t="shared" si="491"/>
        <v>0</v>
      </c>
      <c r="IC109" s="78"/>
      <c r="ID109" s="78"/>
      <c r="IE109" s="78"/>
      <c r="IF109" s="78"/>
      <c r="IG109" s="78"/>
      <c r="IH109" s="78"/>
      <c r="II109" s="78"/>
      <c r="IJ109" s="78">
        <f t="shared" si="492"/>
        <v>0</v>
      </c>
      <c r="IK109" s="78">
        <f t="shared" si="492"/>
        <v>0</v>
      </c>
      <c r="IL109" s="78"/>
      <c r="IM109" s="78"/>
      <c r="IN109" s="78"/>
      <c r="IO109" s="78"/>
      <c r="IP109" s="78"/>
      <c r="IQ109" s="78"/>
      <c r="IR109" s="78"/>
      <c r="IS109" s="78"/>
      <c r="IT109" s="78"/>
      <c r="IU109" s="78"/>
      <c r="IV109" s="78"/>
      <c r="IW109" s="78"/>
      <c r="IX109" s="78"/>
      <c r="IY109" s="9"/>
    </row>
    <row r="110" spans="1:259">
      <c r="A110" s="3" t="s">
        <v>60</v>
      </c>
      <c r="B110" s="78">
        <v>581.40836999999999</v>
      </c>
      <c r="C110" s="78">
        <v>0</v>
      </c>
      <c r="D110" s="78">
        <v>0</v>
      </c>
      <c r="E110" s="78"/>
      <c r="F110" s="78"/>
      <c r="G110" s="78"/>
      <c r="H110" s="78">
        <f t="shared" si="468"/>
        <v>0</v>
      </c>
      <c r="I110" s="78">
        <f t="shared" si="468"/>
        <v>0</v>
      </c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9"/>
      <c r="X110" s="78">
        <f t="shared" si="469"/>
        <v>0</v>
      </c>
      <c r="Y110" s="78">
        <f t="shared" si="469"/>
        <v>0</v>
      </c>
      <c r="Z110" s="78"/>
      <c r="AA110" s="78"/>
      <c r="AB110" s="78"/>
      <c r="AC110" s="78"/>
      <c r="AD110" s="78"/>
      <c r="AE110" s="78"/>
      <c r="AF110" s="78"/>
      <c r="AG110" s="78">
        <f t="shared" si="470"/>
        <v>0</v>
      </c>
      <c r="AH110" s="78">
        <f t="shared" si="470"/>
        <v>0</v>
      </c>
      <c r="AI110" s="78"/>
      <c r="AJ110" s="78"/>
      <c r="AK110" s="78"/>
      <c r="AL110" s="78"/>
      <c r="AM110" s="78"/>
      <c r="AN110" s="78"/>
      <c r="AO110" s="78"/>
      <c r="AP110" s="78">
        <f t="shared" si="471"/>
        <v>0</v>
      </c>
      <c r="AQ110" s="78">
        <f t="shared" si="471"/>
        <v>0</v>
      </c>
      <c r="AR110" s="78"/>
      <c r="AS110" s="78"/>
      <c r="AT110" s="78"/>
      <c r="AU110" s="78"/>
      <c r="AV110" s="78"/>
      <c r="AW110" s="78"/>
      <c r="AX110" s="78"/>
      <c r="AY110" s="78">
        <f t="shared" si="472"/>
        <v>0</v>
      </c>
      <c r="AZ110" s="78">
        <f t="shared" si="472"/>
        <v>0</v>
      </c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>
        <f t="shared" si="474"/>
        <v>0</v>
      </c>
      <c r="BR110" s="78">
        <f t="shared" si="474"/>
        <v>0</v>
      </c>
      <c r="BS110" s="78"/>
      <c r="BT110" s="80"/>
      <c r="BU110" s="78"/>
      <c r="BV110" s="78"/>
      <c r="BW110" s="78"/>
      <c r="BX110" s="78"/>
      <c r="BY110" s="78"/>
      <c r="BZ110" s="78">
        <f t="shared" si="475"/>
        <v>0</v>
      </c>
      <c r="CA110" s="78">
        <f t="shared" si="475"/>
        <v>0</v>
      </c>
      <c r="CB110" s="78"/>
      <c r="CC110" s="78"/>
      <c r="CD110" s="78"/>
      <c r="CE110" s="78"/>
      <c r="CF110" s="78"/>
      <c r="CG110" s="78"/>
      <c r="CH110" s="78"/>
      <c r="CI110" s="79"/>
      <c r="CJ110" s="78">
        <f t="shared" si="476"/>
        <v>0</v>
      </c>
      <c r="CK110" s="78">
        <f t="shared" si="476"/>
        <v>0</v>
      </c>
      <c r="CL110" s="78"/>
      <c r="CM110" s="78"/>
      <c r="CN110" s="78"/>
      <c r="CO110" s="78"/>
      <c r="CP110" s="78"/>
      <c r="CQ110" s="78"/>
      <c r="CR110" s="78"/>
      <c r="CS110" s="78">
        <f t="shared" si="477"/>
        <v>0</v>
      </c>
      <c r="CT110" s="78">
        <f t="shared" si="477"/>
        <v>0</v>
      </c>
      <c r="CU110" s="78"/>
      <c r="CV110" s="78"/>
      <c r="CW110" s="78"/>
      <c r="CX110" s="78"/>
      <c r="CY110" s="78"/>
      <c r="CZ110" s="78"/>
      <c r="DA110" s="78"/>
      <c r="DB110" s="78">
        <f t="shared" si="478"/>
        <v>0</v>
      </c>
      <c r="DC110" s="78">
        <f t="shared" si="478"/>
        <v>0</v>
      </c>
      <c r="DD110" s="78"/>
      <c r="DE110" s="78"/>
      <c r="DF110" s="78"/>
      <c r="DG110" s="78"/>
      <c r="DH110" s="78"/>
      <c r="DI110" s="78"/>
      <c r="DJ110" s="78"/>
      <c r="DK110" s="78">
        <f t="shared" si="479"/>
        <v>0</v>
      </c>
      <c r="DL110" s="78">
        <f t="shared" si="479"/>
        <v>0</v>
      </c>
      <c r="DM110" s="78"/>
      <c r="DN110" s="78"/>
      <c r="DO110" s="78"/>
      <c r="DP110" s="78"/>
      <c r="DQ110" s="78"/>
      <c r="DR110" s="78"/>
      <c r="DS110" s="78"/>
      <c r="DT110" s="78">
        <f t="shared" si="480"/>
        <v>0</v>
      </c>
      <c r="DU110" s="78">
        <f t="shared" si="480"/>
        <v>0</v>
      </c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>
        <f t="shared" si="481"/>
        <v>0</v>
      </c>
      <c r="EG110" s="78">
        <f t="shared" si="481"/>
        <v>0</v>
      </c>
      <c r="EH110" s="78"/>
      <c r="EI110" s="80"/>
      <c r="EJ110" s="78"/>
      <c r="EK110" s="78"/>
      <c r="EL110" s="78"/>
      <c r="EM110" s="78"/>
      <c r="EN110" s="78"/>
      <c r="EO110" s="78">
        <f t="shared" si="482"/>
        <v>0</v>
      </c>
      <c r="EP110" s="78">
        <f t="shared" si="482"/>
        <v>0</v>
      </c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>
        <f t="shared" si="483"/>
        <v>0</v>
      </c>
      <c r="FH110" s="78">
        <f t="shared" si="483"/>
        <v>0</v>
      </c>
      <c r="FI110" s="78"/>
      <c r="FJ110" s="78"/>
      <c r="FK110" s="78"/>
      <c r="FL110" s="78"/>
      <c r="FM110" s="78"/>
      <c r="FN110" s="78"/>
      <c r="FO110" s="78"/>
      <c r="FP110" s="78">
        <f t="shared" si="484"/>
        <v>0</v>
      </c>
      <c r="FQ110" s="78">
        <f t="shared" si="484"/>
        <v>0</v>
      </c>
      <c r="FR110" s="78"/>
      <c r="FS110" s="78"/>
      <c r="FT110" s="78"/>
      <c r="FU110" s="78"/>
      <c r="FV110" s="78"/>
      <c r="FW110" s="78"/>
      <c r="FX110" s="78"/>
      <c r="FY110" s="78">
        <f t="shared" si="485"/>
        <v>0</v>
      </c>
      <c r="FZ110" s="78">
        <f t="shared" si="485"/>
        <v>0</v>
      </c>
      <c r="GA110" s="75"/>
      <c r="GB110" s="78"/>
      <c r="GC110" s="78"/>
      <c r="GD110" s="78"/>
      <c r="GE110" s="78"/>
      <c r="GF110" s="78"/>
      <c r="GG110" s="78"/>
      <c r="GH110" s="78">
        <f t="shared" si="486"/>
        <v>0</v>
      </c>
      <c r="GI110" s="78">
        <f t="shared" si="486"/>
        <v>0</v>
      </c>
      <c r="GJ110" s="78"/>
      <c r="GK110" s="78"/>
      <c r="GL110" s="78"/>
      <c r="GM110" s="78"/>
      <c r="GN110" s="78"/>
      <c r="GO110" s="78"/>
      <c r="GP110" s="78"/>
      <c r="GQ110" s="78">
        <f t="shared" si="487"/>
        <v>0</v>
      </c>
      <c r="GR110" s="78">
        <f t="shared" si="487"/>
        <v>0</v>
      </c>
      <c r="GS110" s="78"/>
      <c r="GT110" s="78"/>
      <c r="GU110" s="78"/>
      <c r="GV110" s="78"/>
      <c r="GW110" s="78"/>
      <c r="GX110" s="78"/>
      <c r="GY110" s="78"/>
      <c r="GZ110" s="78">
        <f t="shared" si="488"/>
        <v>0</v>
      </c>
      <c r="HA110" s="78">
        <f t="shared" si="488"/>
        <v>0</v>
      </c>
      <c r="HB110" s="78"/>
      <c r="HC110" s="78"/>
      <c r="HD110" s="78"/>
      <c r="HE110" s="78"/>
      <c r="HF110" s="78"/>
      <c r="HG110" s="78"/>
      <c r="HH110" s="78"/>
      <c r="HI110" s="78">
        <f t="shared" si="489"/>
        <v>0</v>
      </c>
      <c r="HJ110" s="78">
        <f t="shared" si="489"/>
        <v>0</v>
      </c>
      <c r="HK110" s="78"/>
      <c r="HL110" s="78"/>
      <c r="HM110" s="78"/>
      <c r="HN110" s="78"/>
      <c r="HO110" s="78"/>
      <c r="HP110" s="78"/>
      <c r="HQ110" s="78"/>
      <c r="HR110" s="78">
        <f t="shared" si="490"/>
        <v>0</v>
      </c>
      <c r="HS110" s="78">
        <f t="shared" si="490"/>
        <v>0</v>
      </c>
      <c r="HT110" s="78"/>
      <c r="HU110" s="78"/>
      <c r="HV110" s="78"/>
      <c r="HW110" s="78"/>
      <c r="HX110" s="78"/>
      <c r="HY110" s="78"/>
      <c r="HZ110" s="78"/>
      <c r="IA110" s="78">
        <f t="shared" si="491"/>
        <v>0</v>
      </c>
      <c r="IB110" s="78">
        <f t="shared" si="491"/>
        <v>0</v>
      </c>
      <c r="IC110" s="78"/>
      <c r="ID110" s="78"/>
      <c r="IE110" s="78"/>
      <c r="IF110" s="78"/>
      <c r="IG110" s="78"/>
      <c r="IH110" s="78"/>
      <c r="II110" s="78"/>
      <c r="IJ110" s="78">
        <f t="shared" si="492"/>
        <v>0</v>
      </c>
      <c r="IK110" s="78">
        <f t="shared" si="492"/>
        <v>0</v>
      </c>
      <c r="IL110" s="78"/>
      <c r="IM110" s="78"/>
      <c r="IN110" s="78"/>
      <c r="IO110" s="78"/>
      <c r="IP110" s="78"/>
      <c r="IQ110" s="78"/>
      <c r="IR110" s="78"/>
      <c r="IS110" s="78"/>
      <c r="IT110" s="78"/>
      <c r="IU110" s="78"/>
      <c r="IV110" s="78">
        <v>581.40836999999999</v>
      </c>
      <c r="IW110" s="78"/>
      <c r="IX110" s="78"/>
      <c r="IY110" s="9"/>
    </row>
    <row r="111" spans="1:259" ht="18.75" customHeight="1">
      <c r="A111" s="3" t="s">
        <v>112</v>
      </c>
      <c r="B111" s="78">
        <v>160.58684</v>
      </c>
      <c r="C111" s="78">
        <v>0</v>
      </c>
      <c r="D111" s="78"/>
      <c r="E111" s="78"/>
      <c r="F111" s="78"/>
      <c r="G111" s="78"/>
      <c r="H111" s="78">
        <f t="shared" si="468"/>
        <v>0</v>
      </c>
      <c r="I111" s="78">
        <f t="shared" si="468"/>
        <v>0</v>
      </c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9"/>
      <c r="X111" s="78">
        <f t="shared" si="469"/>
        <v>0</v>
      </c>
      <c r="Y111" s="78">
        <f t="shared" si="469"/>
        <v>0</v>
      </c>
      <c r="Z111" s="78"/>
      <c r="AA111" s="78"/>
      <c r="AB111" s="78"/>
      <c r="AC111" s="78"/>
      <c r="AD111" s="78"/>
      <c r="AE111" s="78"/>
      <c r="AF111" s="78"/>
      <c r="AG111" s="78">
        <f t="shared" si="470"/>
        <v>0</v>
      </c>
      <c r="AH111" s="78">
        <f t="shared" si="470"/>
        <v>0</v>
      </c>
      <c r="AI111" s="78"/>
      <c r="AJ111" s="78"/>
      <c r="AK111" s="78"/>
      <c r="AL111" s="78"/>
      <c r="AM111" s="78"/>
      <c r="AN111" s="78"/>
      <c r="AO111" s="78"/>
      <c r="AP111" s="78">
        <f t="shared" si="471"/>
        <v>0</v>
      </c>
      <c r="AQ111" s="78">
        <f t="shared" si="471"/>
        <v>0</v>
      </c>
      <c r="AR111" s="78"/>
      <c r="AS111" s="78"/>
      <c r="AT111" s="78"/>
      <c r="AU111" s="78"/>
      <c r="AV111" s="78"/>
      <c r="AW111" s="78"/>
      <c r="AX111" s="78"/>
      <c r="AY111" s="78">
        <f t="shared" si="472"/>
        <v>0</v>
      </c>
      <c r="AZ111" s="78">
        <f t="shared" si="472"/>
        <v>0</v>
      </c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>
        <f t="shared" si="474"/>
        <v>30.86</v>
      </c>
      <c r="BR111" s="78">
        <f t="shared" si="474"/>
        <v>0</v>
      </c>
      <c r="BS111" s="78"/>
      <c r="BT111" s="78">
        <v>30.86</v>
      </c>
      <c r="BU111" s="78"/>
      <c r="BV111" s="78">
        <f t="shared" ref="BV111" si="495">BU111/BT111*100</f>
        <v>0</v>
      </c>
      <c r="BW111" s="78"/>
      <c r="BX111" s="78"/>
      <c r="BY111" s="78"/>
      <c r="BZ111" s="78">
        <f t="shared" si="475"/>
        <v>0</v>
      </c>
      <c r="CA111" s="78">
        <f t="shared" si="475"/>
        <v>0</v>
      </c>
      <c r="CB111" s="78"/>
      <c r="CC111" s="78"/>
      <c r="CD111" s="78"/>
      <c r="CE111" s="78"/>
      <c r="CF111" s="78"/>
      <c r="CG111" s="78"/>
      <c r="CH111" s="78"/>
      <c r="CI111" s="79"/>
      <c r="CJ111" s="78">
        <f t="shared" si="476"/>
        <v>0</v>
      </c>
      <c r="CK111" s="78">
        <f t="shared" si="476"/>
        <v>0</v>
      </c>
      <c r="CL111" s="78"/>
      <c r="CM111" s="78"/>
      <c r="CN111" s="78"/>
      <c r="CO111" s="78"/>
      <c r="CP111" s="78"/>
      <c r="CQ111" s="78"/>
      <c r="CR111" s="78"/>
      <c r="CS111" s="78">
        <f t="shared" si="477"/>
        <v>0</v>
      </c>
      <c r="CT111" s="78">
        <f t="shared" si="477"/>
        <v>0</v>
      </c>
      <c r="CU111" s="78"/>
      <c r="CV111" s="78"/>
      <c r="CW111" s="78"/>
      <c r="CX111" s="78"/>
      <c r="CY111" s="78"/>
      <c r="CZ111" s="78"/>
      <c r="DA111" s="78"/>
      <c r="DB111" s="78">
        <f t="shared" si="478"/>
        <v>0</v>
      </c>
      <c r="DC111" s="78">
        <f t="shared" si="478"/>
        <v>0</v>
      </c>
      <c r="DD111" s="78"/>
      <c r="DE111" s="78"/>
      <c r="DF111" s="78"/>
      <c r="DG111" s="78"/>
      <c r="DH111" s="78"/>
      <c r="DI111" s="78"/>
      <c r="DJ111" s="78"/>
      <c r="DK111" s="78">
        <f t="shared" si="479"/>
        <v>0</v>
      </c>
      <c r="DL111" s="78">
        <f t="shared" si="479"/>
        <v>0</v>
      </c>
      <c r="DM111" s="78"/>
      <c r="DN111" s="78"/>
      <c r="DO111" s="78"/>
      <c r="DP111" s="78"/>
      <c r="DQ111" s="78"/>
      <c r="DR111" s="78"/>
      <c r="DS111" s="78"/>
      <c r="DT111" s="78">
        <f t="shared" si="480"/>
        <v>0</v>
      </c>
      <c r="DU111" s="78">
        <f t="shared" si="480"/>
        <v>0</v>
      </c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>
        <f t="shared" si="481"/>
        <v>0</v>
      </c>
      <c r="EG111" s="78">
        <f t="shared" si="481"/>
        <v>0</v>
      </c>
      <c r="EH111" s="78"/>
      <c r="EI111" s="80"/>
      <c r="EJ111" s="78"/>
      <c r="EK111" s="78"/>
      <c r="EL111" s="78"/>
      <c r="EM111" s="78"/>
      <c r="EN111" s="78"/>
      <c r="EO111" s="78">
        <f t="shared" si="482"/>
        <v>0</v>
      </c>
      <c r="EP111" s="78">
        <f t="shared" si="482"/>
        <v>0</v>
      </c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>
        <f t="shared" si="483"/>
        <v>0</v>
      </c>
      <c r="FH111" s="78">
        <f t="shared" si="483"/>
        <v>0</v>
      </c>
      <c r="FI111" s="78"/>
      <c r="FJ111" s="78"/>
      <c r="FK111" s="78"/>
      <c r="FL111" s="78"/>
      <c r="FM111" s="78"/>
      <c r="FN111" s="78"/>
      <c r="FO111" s="78"/>
      <c r="FP111" s="78">
        <f t="shared" si="484"/>
        <v>0</v>
      </c>
      <c r="FQ111" s="78">
        <f t="shared" si="484"/>
        <v>0</v>
      </c>
      <c r="FR111" s="78"/>
      <c r="FS111" s="78"/>
      <c r="FT111" s="78"/>
      <c r="FU111" s="78"/>
      <c r="FV111" s="78"/>
      <c r="FW111" s="78"/>
      <c r="FX111" s="78"/>
      <c r="FY111" s="78">
        <f t="shared" si="485"/>
        <v>0</v>
      </c>
      <c r="FZ111" s="78">
        <f t="shared" si="485"/>
        <v>0</v>
      </c>
      <c r="GA111" s="75"/>
      <c r="GB111" s="78"/>
      <c r="GC111" s="78"/>
      <c r="GD111" s="78"/>
      <c r="GE111" s="78"/>
      <c r="GF111" s="78"/>
      <c r="GG111" s="78"/>
      <c r="GH111" s="78">
        <f t="shared" si="486"/>
        <v>0</v>
      </c>
      <c r="GI111" s="78">
        <f t="shared" si="486"/>
        <v>0</v>
      </c>
      <c r="GJ111" s="78"/>
      <c r="GK111" s="78"/>
      <c r="GL111" s="78"/>
      <c r="GM111" s="78"/>
      <c r="GN111" s="78"/>
      <c r="GO111" s="78"/>
      <c r="GP111" s="78"/>
      <c r="GQ111" s="78">
        <f t="shared" si="487"/>
        <v>0</v>
      </c>
      <c r="GR111" s="78">
        <f t="shared" si="487"/>
        <v>0</v>
      </c>
      <c r="GS111" s="78"/>
      <c r="GT111" s="78"/>
      <c r="GU111" s="78"/>
      <c r="GV111" s="78"/>
      <c r="GW111" s="78"/>
      <c r="GX111" s="78"/>
      <c r="GY111" s="78"/>
      <c r="GZ111" s="78">
        <f t="shared" si="488"/>
        <v>0</v>
      </c>
      <c r="HA111" s="78">
        <f t="shared" si="488"/>
        <v>0</v>
      </c>
      <c r="HB111" s="78"/>
      <c r="HC111" s="78"/>
      <c r="HD111" s="78"/>
      <c r="HE111" s="78"/>
      <c r="HF111" s="78"/>
      <c r="HG111" s="78"/>
      <c r="HH111" s="78"/>
      <c r="HI111" s="78">
        <f t="shared" si="489"/>
        <v>0</v>
      </c>
      <c r="HJ111" s="78">
        <f t="shared" si="489"/>
        <v>0</v>
      </c>
      <c r="HK111" s="78"/>
      <c r="HL111" s="78"/>
      <c r="HM111" s="78"/>
      <c r="HN111" s="78"/>
      <c r="HO111" s="78"/>
      <c r="HP111" s="78"/>
      <c r="HQ111" s="78"/>
      <c r="HR111" s="78">
        <f t="shared" si="490"/>
        <v>0</v>
      </c>
      <c r="HS111" s="78">
        <f t="shared" si="490"/>
        <v>0</v>
      </c>
      <c r="HT111" s="78"/>
      <c r="HU111" s="78"/>
      <c r="HV111" s="78"/>
      <c r="HW111" s="78"/>
      <c r="HX111" s="78"/>
      <c r="HY111" s="78"/>
      <c r="HZ111" s="78"/>
      <c r="IA111" s="78">
        <f t="shared" si="491"/>
        <v>0</v>
      </c>
      <c r="IB111" s="78">
        <f t="shared" si="491"/>
        <v>0</v>
      </c>
      <c r="IC111" s="78"/>
      <c r="ID111" s="78"/>
      <c r="IE111" s="78"/>
      <c r="IF111" s="78"/>
      <c r="IG111" s="78"/>
      <c r="IH111" s="78"/>
      <c r="II111" s="78"/>
      <c r="IJ111" s="78">
        <f t="shared" si="492"/>
        <v>0</v>
      </c>
      <c r="IK111" s="78">
        <f t="shared" si="492"/>
        <v>0</v>
      </c>
      <c r="IL111" s="78"/>
      <c r="IM111" s="78"/>
      <c r="IN111" s="78"/>
      <c r="IO111" s="78"/>
      <c r="IP111" s="78"/>
      <c r="IQ111" s="78"/>
      <c r="IR111" s="78"/>
      <c r="IS111" s="78"/>
      <c r="IT111" s="78"/>
      <c r="IU111" s="78"/>
      <c r="IV111" s="78">
        <v>129.72684000000001</v>
      </c>
      <c r="IW111" s="78"/>
      <c r="IX111" s="78"/>
      <c r="IY111" s="9"/>
    </row>
    <row r="112" spans="1:259" s="8" customFormat="1">
      <c r="A112" s="7" t="s">
        <v>134</v>
      </c>
      <c r="B112" s="75">
        <v>158237.93738000002</v>
      </c>
      <c r="C112" s="75">
        <v>34991.21327</v>
      </c>
      <c r="D112" s="75">
        <v>22.113036765621167</v>
      </c>
      <c r="E112" s="75">
        <f>E113+E114</f>
        <v>13338.1</v>
      </c>
      <c r="F112" s="75">
        <f>F113+F114</f>
        <v>2854</v>
      </c>
      <c r="G112" s="75">
        <f>F112/E112*100</f>
        <v>21.397350447215118</v>
      </c>
      <c r="H112" s="75">
        <f>H113+H114</f>
        <v>814.51202999999998</v>
      </c>
      <c r="I112" s="75">
        <f>I113+I114</f>
        <v>814.51202999999998</v>
      </c>
      <c r="J112" s="75">
        <f>I112/H112*100</f>
        <v>100</v>
      </c>
      <c r="K112" s="75">
        <f>K113+K114</f>
        <v>806.36690999999996</v>
      </c>
      <c r="L112" s="75">
        <f>L113+L114</f>
        <v>806.36690999999996</v>
      </c>
      <c r="M112" s="75">
        <f>L112/K112*100</f>
        <v>100</v>
      </c>
      <c r="N112" s="75">
        <f>N113+N114</f>
        <v>8.1451200000000004</v>
      </c>
      <c r="O112" s="75">
        <f>O113+O114</f>
        <v>8.1451200000000004</v>
      </c>
      <c r="P112" s="75">
        <f>O112/N112*100</f>
        <v>100</v>
      </c>
      <c r="Q112" s="75">
        <f>Q113+Q114</f>
        <v>496.8</v>
      </c>
      <c r="R112" s="75">
        <f>R113+R114</f>
        <v>0</v>
      </c>
      <c r="S112" s="75">
        <f>R112/Q112*100</f>
        <v>0</v>
      </c>
      <c r="T112" s="75">
        <f>T113+T114</f>
        <v>0</v>
      </c>
      <c r="U112" s="75">
        <f>U113+U114</f>
        <v>0</v>
      </c>
      <c r="V112" s="75"/>
      <c r="W112" s="76">
        <f>W113+W114</f>
        <v>1783.0574999999999</v>
      </c>
      <c r="X112" s="75">
        <f>X113+X114</f>
        <v>1783.0574999999999</v>
      </c>
      <c r="Y112" s="75">
        <f>Y113+Y114</f>
        <v>0</v>
      </c>
      <c r="Z112" s="75">
        <f>Y112/X112*100</f>
        <v>0</v>
      </c>
      <c r="AA112" s="75">
        <f>AA113+AA114</f>
        <v>1124.66597</v>
      </c>
      <c r="AB112" s="75">
        <f>AB113+AB114</f>
        <v>0</v>
      </c>
      <c r="AC112" s="75">
        <f>AB112/AA112*100</f>
        <v>0</v>
      </c>
      <c r="AD112" s="75">
        <f>AD113+AD114</f>
        <v>658.39152999999999</v>
      </c>
      <c r="AE112" s="75">
        <f>AE113+AE114</f>
        <v>0</v>
      </c>
      <c r="AF112" s="75">
        <f>AE112/AD112*100</f>
        <v>0</v>
      </c>
      <c r="AG112" s="75">
        <f>AG113+AG114</f>
        <v>0</v>
      </c>
      <c r="AH112" s="75">
        <f>AH113+AH114</f>
        <v>0</v>
      </c>
      <c r="AI112" s="75"/>
      <c r="AJ112" s="75">
        <f>AJ113+AJ114</f>
        <v>0</v>
      </c>
      <c r="AK112" s="75">
        <f>AK113+AK114</f>
        <v>0</v>
      </c>
      <c r="AL112" s="75"/>
      <c r="AM112" s="75">
        <f>AM113+AM114</f>
        <v>0</v>
      </c>
      <c r="AN112" s="75">
        <f>AN113+AN114</f>
        <v>0</v>
      </c>
      <c r="AO112" s="75"/>
      <c r="AP112" s="75">
        <f>AP113+AP114</f>
        <v>2195.1263399999998</v>
      </c>
      <c r="AQ112" s="75">
        <f>AQ113+AQ114</f>
        <v>0</v>
      </c>
      <c r="AR112" s="75"/>
      <c r="AS112" s="75">
        <f>AS113+AS114</f>
        <v>2151.22381</v>
      </c>
      <c r="AT112" s="75">
        <f>AT113+AT114</f>
        <v>0</v>
      </c>
      <c r="AU112" s="75">
        <f>AT112/AS112*100</f>
        <v>0</v>
      </c>
      <c r="AV112" s="75">
        <f>AV113+AV114</f>
        <v>43.902529999999999</v>
      </c>
      <c r="AW112" s="75">
        <f>AW113+AW114</f>
        <v>0</v>
      </c>
      <c r="AX112" s="75">
        <f>AW112/AV112*100</f>
        <v>0</v>
      </c>
      <c r="AY112" s="75">
        <f>AY113+AY114</f>
        <v>0</v>
      </c>
      <c r="AZ112" s="75">
        <f>AZ113+AZ114</f>
        <v>0</v>
      </c>
      <c r="BA112" s="75"/>
      <c r="BB112" s="75">
        <f>BB113+BB114</f>
        <v>0</v>
      </c>
      <c r="BC112" s="75">
        <f>BC113+BC114</f>
        <v>0</v>
      </c>
      <c r="BD112" s="75"/>
      <c r="BE112" s="75">
        <f>BE113+BE114</f>
        <v>0</v>
      </c>
      <c r="BF112" s="75">
        <f>BF113+BF114</f>
        <v>0</v>
      </c>
      <c r="BG112" s="75"/>
      <c r="BH112" s="75">
        <f>BH113+BH114</f>
        <v>4089.2887700000001</v>
      </c>
      <c r="BI112" s="75">
        <f>BI113+BI114</f>
        <v>0</v>
      </c>
      <c r="BJ112" s="75">
        <f>BI112/BH112*100</f>
        <v>0</v>
      </c>
      <c r="BK112" s="75">
        <f>BK113+BK114</f>
        <v>4007.5030000000002</v>
      </c>
      <c r="BL112" s="75">
        <f>BL113+BL114</f>
        <v>0</v>
      </c>
      <c r="BM112" s="75">
        <f>BL112/BK112*100</f>
        <v>0</v>
      </c>
      <c r="BN112" s="75">
        <f>BN113+BN114</f>
        <v>81.785769999999999</v>
      </c>
      <c r="BO112" s="75">
        <f>BO113+BO114</f>
        <v>0</v>
      </c>
      <c r="BP112" s="75">
        <f>BO112/BN112*100</f>
        <v>0</v>
      </c>
      <c r="BQ112" s="75">
        <f>BQ113+BQ114</f>
        <v>1571.8932</v>
      </c>
      <c r="BR112" s="75">
        <f>BR113+BR114</f>
        <v>0</v>
      </c>
      <c r="BS112" s="75">
        <f>BR112/BQ112*100</f>
        <v>0</v>
      </c>
      <c r="BT112" s="77">
        <f>BT113+BT114</f>
        <v>1571.8932</v>
      </c>
      <c r="BU112" s="75">
        <f>BU113+BU114</f>
        <v>0</v>
      </c>
      <c r="BV112" s="75">
        <f>BU112/BT112*100</f>
        <v>0</v>
      </c>
      <c r="BW112" s="75">
        <f>BW113+BW114</f>
        <v>0</v>
      </c>
      <c r="BX112" s="75">
        <f>BX113+BX114</f>
        <v>0</v>
      </c>
      <c r="BY112" s="75"/>
      <c r="BZ112" s="75">
        <f>BZ113+BZ114</f>
        <v>21832.767519999998</v>
      </c>
      <c r="CA112" s="75">
        <f>CA113+CA114</f>
        <v>0</v>
      </c>
      <c r="CB112" s="75"/>
      <c r="CC112" s="75">
        <f>CC113+CC114</f>
        <v>21396.112149999997</v>
      </c>
      <c r="CD112" s="75">
        <f>CD113+CD114</f>
        <v>0</v>
      </c>
      <c r="CE112" s="75">
        <f>CD112/CC112*100</f>
        <v>0</v>
      </c>
      <c r="CF112" s="75">
        <f>CF113+CF114</f>
        <v>436.65537</v>
      </c>
      <c r="CG112" s="75">
        <f>CG113+CG114</f>
        <v>0</v>
      </c>
      <c r="CH112" s="75">
        <f>CG112/CF112*100</f>
        <v>0</v>
      </c>
      <c r="CI112" s="76">
        <f>CI113+CI114</f>
        <v>0</v>
      </c>
      <c r="CJ112" s="75">
        <f>CJ113+CJ114</f>
        <v>0</v>
      </c>
      <c r="CK112" s="75">
        <f>CK113+CK114</f>
        <v>0</v>
      </c>
      <c r="CL112" s="75"/>
      <c r="CM112" s="75">
        <f>CM113+CM114</f>
        <v>0</v>
      </c>
      <c r="CN112" s="75">
        <f>CN113+CN114</f>
        <v>0</v>
      </c>
      <c r="CO112" s="75"/>
      <c r="CP112" s="75">
        <f>CP113+CP114</f>
        <v>0</v>
      </c>
      <c r="CQ112" s="75">
        <f>CQ113+CQ114</f>
        <v>0</v>
      </c>
      <c r="CR112" s="75"/>
      <c r="CS112" s="75">
        <f>CS113+CS114</f>
        <v>25160.188550000003</v>
      </c>
      <c r="CT112" s="75">
        <f>CT113+CT114</f>
        <v>16326.755430000001</v>
      </c>
      <c r="CU112" s="75"/>
      <c r="CV112" s="75">
        <f>SUM(CV113:CV121)</f>
        <v>24656.9</v>
      </c>
      <c r="CW112" s="75">
        <f>SUM(CW113:CW121)</f>
        <v>16000.16531</v>
      </c>
      <c r="CX112" s="75">
        <f>CW112/CV112*100</f>
        <v>64.891228459376478</v>
      </c>
      <c r="CY112" s="75">
        <f>SUM(CY113:CY121)</f>
        <v>503.28854999999999</v>
      </c>
      <c r="CZ112" s="75">
        <f>SUM(CZ113:CZ121)</f>
        <v>326.59012000000001</v>
      </c>
      <c r="DA112" s="75">
        <f>CZ112/CY112*100</f>
        <v>64.891227904946376</v>
      </c>
      <c r="DB112" s="75">
        <f>DB113+DB114</f>
        <v>0</v>
      </c>
      <c r="DC112" s="75">
        <f>DC113+DC114</f>
        <v>0</v>
      </c>
      <c r="DD112" s="75"/>
      <c r="DE112" s="75">
        <f>DE113+DE114</f>
        <v>0</v>
      </c>
      <c r="DF112" s="75">
        <f>DF113+DF114</f>
        <v>0</v>
      </c>
      <c r="DG112" s="75"/>
      <c r="DH112" s="75">
        <f>DH113+DH114</f>
        <v>0</v>
      </c>
      <c r="DI112" s="75">
        <f>DI113+DI114</f>
        <v>0</v>
      </c>
      <c r="DJ112" s="75"/>
      <c r="DK112" s="75">
        <f>DK113+DK114</f>
        <v>0</v>
      </c>
      <c r="DL112" s="75">
        <f>DL113+DL114</f>
        <v>0</v>
      </c>
      <c r="DM112" s="75"/>
      <c r="DN112" s="75">
        <f>DN113+DN114</f>
        <v>0</v>
      </c>
      <c r="DO112" s="75">
        <f>DO113+DO114</f>
        <v>0</v>
      </c>
      <c r="DP112" s="75"/>
      <c r="DQ112" s="75">
        <f>DQ113+DQ114</f>
        <v>0</v>
      </c>
      <c r="DR112" s="75">
        <f>DR113+DR114</f>
        <v>0</v>
      </c>
      <c r="DS112" s="75"/>
      <c r="DT112" s="75">
        <f>DT113+DT114</f>
        <v>0</v>
      </c>
      <c r="DU112" s="75">
        <f>DU113+DU114</f>
        <v>0</v>
      </c>
      <c r="DV112" s="75"/>
      <c r="DW112" s="75">
        <f>DW113+DW114</f>
        <v>0</v>
      </c>
      <c r="DX112" s="75">
        <f>DX113+DX114</f>
        <v>0</v>
      </c>
      <c r="DY112" s="75"/>
      <c r="DZ112" s="75">
        <f>DZ113+DZ114</f>
        <v>0</v>
      </c>
      <c r="EA112" s="75">
        <f>EA113+EA114</f>
        <v>0</v>
      </c>
      <c r="EB112" s="75"/>
      <c r="EC112" s="75">
        <f>EC113+EC114</f>
        <v>0</v>
      </c>
      <c r="ED112" s="75">
        <f>ED113+ED114</f>
        <v>0</v>
      </c>
      <c r="EE112" s="75"/>
      <c r="EF112" s="75">
        <f>EF113+EF114</f>
        <v>22234.678</v>
      </c>
      <c r="EG112" s="75">
        <f>EG113+EG114</f>
        <v>0</v>
      </c>
      <c r="EH112" s="75">
        <f>EG112/EF112*100</f>
        <v>0</v>
      </c>
      <c r="EI112" s="77">
        <f>EI113+EI114</f>
        <v>22234.678</v>
      </c>
      <c r="EJ112" s="75">
        <f>EJ113+EJ114</f>
        <v>0</v>
      </c>
      <c r="EK112" s="75">
        <f>EJ112/EI112*100</f>
        <v>0</v>
      </c>
      <c r="EL112" s="75">
        <f>EL113+EL114</f>
        <v>0</v>
      </c>
      <c r="EM112" s="75">
        <f>EM113+EM114</f>
        <v>0</v>
      </c>
      <c r="EN112" s="75"/>
      <c r="EO112" s="75">
        <f>EO113+EO114</f>
        <v>0</v>
      </c>
      <c r="EP112" s="75">
        <f>EP113+EP114</f>
        <v>0</v>
      </c>
      <c r="EQ112" s="75"/>
      <c r="ER112" s="75">
        <f>ER113+ER114</f>
        <v>0</v>
      </c>
      <c r="ES112" s="75">
        <f>ES113+ES114</f>
        <v>0</v>
      </c>
      <c r="ET112" s="75"/>
      <c r="EU112" s="75">
        <f>EU113+EU114</f>
        <v>0</v>
      </c>
      <c r="EV112" s="75">
        <f>EV113+EV114</f>
        <v>0</v>
      </c>
      <c r="EW112" s="75"/>
      <c r="EX112" s="75">
        <f>EX113+EX114</f>
        <v>220.04633999999999</v>
      </c>
      <c r="EY112" s="75">
        <f>EY113+EY114</f>
        <v>220.04633999999999</v>
      </c>
      <c r="EZ112" s="75"/>
      <c r="FA112" s="75">
        <f>FA113+FA114</f>
        <v>216.31527</v>
      </c>
      <c r="FB112" s="75">
        <f>FB113+FB114</f>
        <v>216.31527</v>
      </c>
      <c r="FC112" s="75">
        <f>FB112/FA112*100</f>
        <v>100</v>
      </c>
      <c r="FD112" s="75">
        <f>FD113+FD114</f>
        <v>3.7310699999999999</v>
      </c>
      <c r="FE112" s="75">
        <f>FE113+FE114</f>
        <v>3.7310699999999999</v>
      </c>
      <c r="FF112" s="75">
        <f>FE112/FD112*100</f>
        <v>100</v>
      </c>
      <c r="FG112" s="75">
        <f>FG113+FG114</f>
        <v>0</v>
      </c>
      <c r="FH112" s="75">
        <f>FH113+FH114</f>
        <v>0</v>
      </c>
      <c r="FI112" s="75"/>
      <c r="FJ112" s="75">
        <f>FJ113+FJ114</f>
        <v>0</v>
      </c>
      <c r="FK112" s="75">
        <f>FK113+FK114</f>
        <v>0</v>
      </c>
      <c r="FL112" s="75"/>
      <c r="FM112" s="75">
        <f>FM113+FM114</f>
        <v>0</v>
      </c>
      <c r="FN112" s="75">
        <f>FN113+FN114</f>
        <v>0</v>
      </c>
      <c r="FO112" s="75"/>
      <c r="FP112" s="75">
        <f>FP113+FP114</f>
        <v>0</v>
      </c>
      <c r="FQ112" s="75">
        <f>FQ113+FQ114</f>
        <v>0</v>
      </c>
      <c r="FR112" s="75"/>
      <c r="FS112" s="75">
        <f>FS113+FS114</f>
        <v>0</v>
      </c>
      <c r="FT112" s="75">
        <f>FT113+FT114</f>
        <v>0</v>
      </c>
      <c r="FU112" s="75"/>
      <c r="FV112" s="75">
        <f>FV113+FV114</f>
        <v>0</v>
      </c>
      <c r="FW112" s="75">
        <f>FW113+FW114</f>
        <v>0</v>
      </c>
      <c r="FX112" s="75"/>
      <c r="FY112" s="75">
        <f>FY113+FY114</f>
        <v>6356.3631399999995</v>
      </c>
      <c r="FZ112" s="75">
        <f>FZ113+FZ114</f>
        <v>1844.3193799999999</v>
      </c>
      <c r="GA112" s="75">
        <f t="shared" si="427"/>
        <v>29.015324319560509</v>
      </c>
      <c r="GB112" s="75">
        <f>GB113+GB114</f>
        <v>6292.7995099999998</v>
      </c>
      <c r="GC112" s="75">
        <f>GC113+GC114</f>
        <v>1825.87619</v>
      </c>
      <c r="GD112" s="75">
        <f>GC112/GB112*100</f>
        <v>29.015324373491758</v>
      </c>
      <c r="GE112" s="75">
        <f>GE113+GE114</f>
        <v>63.563630000000003</v>
      </c>
      <c r="GF112" s="75">
        <f>GF113+GF114</f>
        <v>18.443190000000001</v>
      </c>
      <c r="GG112" s="75">
        <f>GF112/GE112*100</f>
        <v>29.015318980366605</v>
      </c>
      <c r="GH112" s="75">
        <f>GH113+GH114</f>
        <v>0</v>
      </c>
      <c r="GI112" s="75">
        <f>GI113+GI114</f>
        <v>0</v>
      </c>
      <c r="GJ112" s="75"/>
      <c r="GK112" s="75">
        <f>GK113+GK114</f>
        <v>0</v>
      </c>
      <c r="GL112" s="75">
        <f>GL113+GL114</f>
        <v>0</v>
      </c>
      <c r="GM112" s="75"/>
      <c r="GN112" s="75">
        <f>GN113+GN114</f>
        <v>0</v>
      </c>
      <c r="GO112" s="75">
        <f>GO113+GO114</f>
        <v>0</v>
      </c>
      <c r="GP112" s="75"/>
      <c r="GQ112" s="75">
        <f>GQ113+GQ114</f>
        <v>50852.828280000002</v>
      </c>
      <c r="GR112" s="75">
        <f>GR113+GR114</f>
        <v>12730.151520000001</v>
      </c>
      <c r="GS112" s="75">
        <f t="shared" ref="GS112:GS113" si="496">GR112/GQ112*100</f>
        <v>25.033320565587236</v>
      </c>
      <c r="GT112" s="75">
        <f>GT113+GT114</f>
        <v>50344.3</v>
      </c>
      <c r="GU112" s="75">
        <f>GU113+GU114</f>
        <v>12602.85</v>
      </c>
      <c r="GV112" s="75">
        <f>GU112/GT112*100</f>
        <v>25.033320554660605</v>
      </c>
      <c r="GW112" s="75">
        <f>GW113+GW114</f>
        <v>508.52828</v>
      </c>
      <c r="GX112" s="75">
        <f>GX113+GX114</f>
        <v>127.30152</v>
      </c>
      <c r="GY112" s="75">
        <f>GX112/GW112*100</f>
        <v>25.033321647323131</v>
      </c>
      <c r="GZ112" s="75">
        <f>GZ113+GZ114</f>
        <v>0</v>
      </c>
      <c r="HA112" s="75">
        <f>HA113+HA114</f>
        <v>0</v>
      </c>
      <c r="HB112" s="75"/>
      <c r="HC112" s="75">
        <f>HC113+HC114</f>
        <v>0</v>
      </c>
      <c r="HD112" s="75">
        <f>HD113+HD114</f>
        <v>0</v>
      </c>
      <c r="HE112" s="75"/>
      <c r="HF112" s="75">
        <f>HF113+HF114</f>
        <v>0</v>
      </c>
      <c r="HG112" s="75">
        <f>HG113+HG114</f>
        <v>0</v>
      </c>
      <c r="HH112" s="75"/>
      <c r="HI112" s="75">
        <f>HI113+HI114</f>
        <v>0</v>
      </c>
      <c r="HJ112" s="75">
        <f>HJ113+HJ114</f>
        <v>0</v>
      </c>
      <c r="HK112" s="75"/>
      <c r="HL112" s="75">
        <f>HL113+HL114</f>
        <v>0</v>
      </c>
      <c r="HM112" s="75">
        <f>HM113+HM114</f>
        <v>0</v>
      </c>
      <c r="HN112" s="75"/>
      <c r="HO112" s="75">
        <f>HO113+HO114</f>
        <v>0</v>
      </c>
      <c r="HP112" s="75">
        <f>HP113+HP114</f>
        <v>0</v>
      </c>
      <c r="HQ112" s="75"/>
      <c r="HR112" s="75">
        <f>HR113+HR114</f>
        <v>671.42857000000004</v>
      </c>
      <c r="HS112" s="75">
        <f>HS113+HS114</f>
        <v>201.42857000000001</v>
      </c>
      <c r="HT112" s="75">
        <f t="shared" ref="HT112:HT113" si="497">HS112/HR112*100</f>
        <v>29.99999985106383</v>
      </c>
      <c r="HU112" s="75">
        <f>HU113+HU114</f>
        <v>658</v>
      </c>
      <c r="HV112" s="75">
        <f>HV113+HV114</f>
        <v>197.4</v>
      </c>
      <c r="HW112" s="75">
        <f t="shared" ref="HW112:HW113" si="498">HV112/HU112*100</f>
        <v>30</v>
      </c>
      <c r="HX112" s="75">
        <f>HX113+HX114</f>
        <v>13.428570000000001</v>
      </c>
      <c r="HY112" s="75">
        <f>HY113+HY114</f>
        <v>4.0285700000000002</v>
      </c>
      <c r="HZ112" s="75">
        <f t="shared" ref="HZ112:HZ113" si="499">HY112/HX112*100</f>
        <v>29.999992553190697</v>
      </c>
      <c r="IA112" s="75">
        <f>IA113+IA114</f>
        <v>6393.7481299999999</v>
      </c>
      <c r="IB112" s="75">
        <f>IB113+IB114</f>
        <v>0</v>
      </c>
      <c r="IC112" s="75">
        <f t="shared" ref="IC112:IC113" si="500">IB112/IA112*100</f>
        <v>0</v>
      </c>
      <c r="ID112" s="75">
        <f>ID113+ID114</f>
        <v>6265.8731699999998</v>
      </c>
      <c r="IE112" s="75">
        <f>IE113+IE114</f>
        <v>0</v>
      </c>
      <c r="IF112" s="75">
        <f t="shared" ref="IF112:IF113" si="501">IE112/ID112*100</f>
        <v>0</v>
      </c>
      <c r="IG112" s="75">
        <f>IG113+IG114</f>
        <v>127.87496</v>
      </c>
      <c r="IH112" s="75">
        <f>IH113+IH114</f>
        <v>0</v>
      </c>
      <c r="II112" s="75">
        <f t="shared" ref="II112:II113" si="502">IH112/IG112*100</f>
        <v>0</v>
      </c>
      <c r="IJ112" s="75">
        <f>IJ113+IJ114</f>
        <v>0</v>
      </c>
      <c r="IK112" s="75">
        <f>IK113+IK114</f>
        <v>0</v>
      </c>
      <c r="IL112" s="75"/>
      <c r="IM112" s="75">
        <f>IM113+IM114</f>
        <v>0</v>
      </c>
      <c r="IN112" s="75">
        <f>IN113+IN114</f>
        <v>0</v>
      </c>
      <c r="IO112" s="75"/>
      <c r="IP112" s="75">
        <f>IP113+IP114</f>
        <v>0</v>
      </c>
      <c r="IQ112" s="75">
        <f>IQ113+IQ114</f>
        <v>0</v>
      </c>
      <c r="IR112" s="75"/>
      <c r="IS112" s="75">
        <f>IS113+IS114</f>
        <v>0</v>
      </c>
      <c r="IT112" s="75">
        <f>IT113+IT114</f>
        <v>0</v>
      </c>
      <c r="IU112" s="75"/>
      <c r="IV112" s="75">
        <f>IV113+IV114</f>
        <v>227.11100999999996</v>
      </c>
      <c r="IW112" s="75">
        <f>IW113+IW114</f>
        <v>0</v>
      </c>
      <c r="IX112" s="75"/>
    </row>
    <row r="113" spans="1:259" ht="18.75" customHeight="1">
      <c r="A113" s="3" t="s">
        <v>135</v>
      </c>
      <c r="B113" s="78">
        <v>132549.64440000002</v>
      </c>
      <c r="C113" s="78">
        <v>34991.21327</v>
      </c>
      <c r="D113" s="78">
        <v>26.398571967802269</v>
      </c>
      <c r="E113" s="49">
        <v>13338.1</v>
      </c>
      <c r="F113" s="78">
        <v>2854</v>
      </c>
      <c r="G113" s="78">
        <f>F113/E113*100</f>
        <v>21.397350447215118</v>
      </c>
      <c r="H113" s="78">
        <f>K113+N113</f>
        <v>814.51202999999998</v>
      </c>
      <c r="I113" s="78">
        <f>L113+O113</f>
        <v>814.51202999999998</v>
      </c>
      <c r="J113" s="78">
        <f>I113/H113*100</f>
        <v>100</v>
      </c>
      <c r="K113" s="78">
        <v>806.36690999999996</v>
      </c>
      <c r="L113" s="78">
        <v>806.36690999999996</v>
      </c>
      <c r="M113" s="78">
        <f>L113/K113*100</f>
        <v>100</v>
      </c>
      <c r="N113" s="78">
        <v>8.1451200000000004</v>
      </c>
      <c r="O113" s="78">
        <v>8.1451200000000004</v>
      </c>
      <c r="P113" s="78">
        <f>O113/N113*100</f>
        <v>100</v>
      </c>
      <c r="Q113" s="78">
        <v>496.8</v>
      </c>
      <c r="R113" s="78"/>
      <c r="S113" s="78">
        <f>R113/Q113*100</f>
        <v>0</v>
      </c>
      <c r="T113" s="78"/>
      <c r="U113" s="78"/>
      <c r="V113" s="78"/>
      <c r="W113" s="79">
        <v>1783.0574999999999</v>
      </c>
      <c r="X113" s="78">
        <f>AA113+AD113</f>
        <v>1783.0574999999999</v>
      </c>
      <c r="Y113" s="78">
        <f>AB113+AE113</f>
        <v>0</v>
      </c>
      <c r="Z113" s="78">
        <f>Y113/X113*100</f>
        <v>0</v>
      </c>
      <c r="AA113" s="78">
        <v>1124.66597</v>
      </c>
      <c r="AB113" s="78"/>
      <c r="AC113" s="78">
        <f>AB113/AA113*100</f>
        <v>0</v>
      </c>
      <c r="AD113" s="78">
        <v>658.39152999999999</v>
      </c>
      <c r="AE113" s="78"/>
      <c r="AF113" s="78">
        <f>AE113/AD113*100</f>
        <v>0</v>
      </c>
      <c r="AG113" s="78">
        <f>AJ113+AM113</f>
        <v>0</v>
      </c>
      <c r="AH113" s="78">
        <f>AK113+AN113</f>
        <v>0</v>
      </c>
      <c r="AI113" s="78"/>
      <c r="AJ113" s="78"/>
      <c r="AK113" s="78"/>
      <c r="AL113" s="78"/>
      <c r="AM113" s="78"/>
      <c r="AN113" s="78"/>
      <c r="AO113" s="78"/>
      <c r="AP113" s="78">
        <f>AS113+AV113</f>
        <v>2195.1263399999998</v>
      </c>
      <c r="AQ113" s="78">
        <f>AT113+AW113</f>
        <v>0</v>
      </c>
      <c r="AR113" s="78"/>
      <c r="AS113" s="78">
        <v>2151.22381</v>
      </c>
      <c r="AT113" s="78"/>
      <c r="AU113" s="78">
        <f>AT113/AS113*100</f>
        <v>0</v>
      </c>
      <c r="AV113" s="78">
        <v>43.902529999999999</v>
      </c>
      <c r="AW113" s="78"/>
      <c r="AX113" s="78">
        <f>AW113/AV113*100</f>
        <v>0</v>
      </c>
      <c r="AY113" s="78">
        <f>BB113+BE113</f>
        <v>0</v>
      </c>
      <c r="AZ113" s="78">
        <f>BC113+BF113</f>
        <v>0</v>
      </c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>
        <f t="shared" ref="BQ113:BR113" si="503">BT113+BW113</f>
        <v>0</v>
      </c>
      <c r="BR113" s="78">
        <f t="shared" si="503"/>
        <v>0</v>
      </c>
      <c r="BS113" s="78"/>
      <c r="BT113" s="80"/>
      <c r="BU113" s="78"/>
      <c r="BV113" s="78"/>
      <c r="BW113" s="78"/>
      <c r="BX113" s="78"/>
      <c r="BY113" s="78"/>
      <c r="BZ113" s="78">
        <f>CC113+CF113</f>
        <v>21832.767519999998</v>
      </c>
      <c r="CA113" s="78">
        <f>CD113+CG113</f>
        <v>0</v>
      </c>
      <c r="CB113" s="78">
        <f>CA113/BZ113*100</f>
        <v>0</v>
      </c>
      <c r="CC113" s="78">
        <v>21396.112149999997</v>
      </c>
      <c r="CD113" s="78"/>
      <c r="CE113" s="78">
        <f>CD113/CC113*100</f>
        <v>0</v>
      </c>
      <c r="CF113" s="78">
        <v>436.65537</v>
      </c>
      <c r="CG113" s="78"/>
      <c r="CH113" s="78">
        <f>CG113/CF113*100</f>
        <v>0</v>
      </c>
      <c r="CI113" s="79"/>
      <c r="CJ113" s="78">
        <f>CM113+CP113</f>
        <v>0</v>
      </c>
      <c r="CK113" s="78">
        <f>CN113+CQ113</f>
        <v>0</v>
      </c>
      <c r="CL113" s="78"/>
      <c r="CM113" s="78"/>
      <c r="CN113" s="78"/>
      <c r="CO113" s="78"/>
      <c r="CP113" s="78"/>
      <c r="CQ113" s="78"/>
      <c r="CR113" s="78"/>
      <c r="CS113" s="78">
        <f>CV113+CY113</f>
        <v>25160.188550000003</v>
      </c>
      <c r="CT113" s="78">
        <f>CW113+CZ113</f>
        <v>16326.755430000001</v>
      </c>
      <c r="CU113" s="78"/>
      <c r="CV113" s="78">
        <v>24656.9</v>
      </c>
      <c r="CW113" s="78">
        <v>16000.16531</v>
      </c>
      <c r="CX113" s="78"/>
      <c r="CY113" s="78">
        <v>503.28854999999999</v>
      </c>
      <c r="CZ113" s="78">
        <v>326.59012000000001</v>
      </c>
      <c r="DA113" s="78"/>
      <c r="DB113" s="78">
        <f>DE113+DH113</f>
        <v>0</v>
      </c>
      <c r="DC113" s="78">
        <f>DF113+DI113</f>
        <v>0</v>
      </c>
      <c r="DD113" s="78"/>
      <c r="DE113" s="78"/>
      <c r="DF113" s="78"/>
      <c r="DG113" s="78"/>
      <c r="DH113" s="78"/>
      <c r="DI113" s="78"/>
      <c r="DJ113" s="78"/>
      <c r="DK113" s="78">
        <f>DN113+DQ113</f>
        <v>0</v>
      </c>
      <c r="DL113" s="78">
        <f>DO113+DR113</f>
        <v>0</v>
      </c>
      <c r="DM113" s="78"/>
      <c r="DN113" s="78"/>
      <c r="DO113" s="78"/>
      <c r="DP113" s="78"/>
      <c r="DQ113" s="78"/>
      <c r="DR113" s="78"/>
      <c r="DS113" s="78"/>
      <c r="DT113" s="78">
        <f>DW113+DZ113</f>
        <v>0</v>
      </c>
      <c r="DU113" s="78">
        <f>DX113+EA113</f>
        <v>0</v>
      </c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>
        <f t="shared" ref="EF113:EG113" si="504">EI113+EL113</f>
        <v>2434.6779999999999</v>
      </c>
      <c r="EG113" s="78">
        <f t="shared" si="504"/>
        <v>0</v>
      </c>
      <c r="EH113" s="78"/>
      <c r="EI113" s="78">
        <v>2434.6779999999999</v>
      </c>
      <c r="EJ113" s="78"/>
      <c r="EK113" s="78"/>
      <c r="EL113" s="78"/>
      <c r="EM113" s="78"/>
      <c r="EN113" s="78"/>
      <c r="EO113" s="78">
        <f>ER113+EU113</f>
        <v>0</v>
      </c>
      <c r="EP113" s="78">
        <f>ES113+EV113</f>
        <v>0</v>
      </c>
      <c r="EQ113" s="78"/>
      <c r="ER113" s="78"/>
      <c r="ES113" s="78"/>
      <c r="ET113" s="78"/>
      <c r="EU113" s="78"/>
      <c r="EV113" s="78"/>
      <c r="EW113" s="78"/>
      <c r="EX113" s="78">
        <f>FA113+FD113</f>
        <v>220.04633999999999</v>
      </c>
      <c r="EY113" s="78">
        <f>FB113+FE113</f>
        <v>220.04633999999999</v>
      </c>
      <c r="EZ113" s="78"/>
      <c r="FA113" s="78">
        <v>216.31527</v>
      </c>
      <c r="FB113" s="78">
        <v>216.31527</v>
      </c>
      <c r="FC113" s="78">
        <f>FB113/FA113*100</f>
        <v>100</v>
      </c>
      <c r="FD113" s="78">
        <v>3.7310699999999999</v>
      </c>
      <c r="FE113" s="78">
        <v>3.7310699999999999</v>
      </c>
      <c r="FF113" s="78">
        <f>FE113/FD113*100</f>
        <v>100</v>
      </c>
      <c r="FG113" s="78">
        <f t="shared" ref="FG113:FH113" si="505">FJ113+FM113</f>
        <v>0</v>
      </c>
      <c r="FH113" s="78">
        <f t="shared" si="505"/>
        <v>0</v>
      </c>
      <c r="FI113" s="78"/>
      <c r="FJ113" s="78"/>
      <c r="FK113" s="78"/>
      <c r="FL113" s="78"/>
      <c r="FM113" s="78"/>
      <c r="FN113" s="78"/>
      <c r="FO113" s="78"/>
      <c r="FP113" s="78">
        <f>FS113+FV113</f>
        <v>0</v>
      </c>
      <c r="FQ113" s="78">
        <f>FT113+FW113</f>
        <v>0</v>
      </c>
      <c r="FR113" s="78"/>
      <c r="FS113" s="78"/>
      <c r="FT113" s="78"/>
      <c r="FU113" s="78"/>
      <c r="FV113" s="78"/>
      <c r="FW113" s="78"/>
      <c r="FX113" s="78"/>
      <c r="FY113" s="78">
        <f>GB113+GE113</f>
        <v>6356.3631399999995</v>
      </c>
      <c r="FZ113" s="78">
        <f>GC113+GF113</f>
        <v>1844.3193799999999</v>
      </c>
      <c r="GA113" s="75">
        <f t="shared" si="427"/>
        <v>29.015324319560509</v>
      </c>
      <c r="GB113" s="78">
        <v>6292.7995099999998</v>
      </c>
      <c r="GC113" s="78">
        <v>1825.87619</v>
      </c>
      <c r="GD113" s="81">
        <f>GC113/GB113*100</f>
        <v>29.015324373491758</v>
      </c>
      <c r="GE113" s="78">
        <v>63.563630000000003</v>
      </c>
      <c r="GF113" s="78">
        <v>18.443190000000001</v>
      </c>
      <c r="GG113" s="81">
        <f>GF113/GE113*100</f>
        <v>29.015318980366605</v>
      </c>
      <c r="GH113" s="78">
        <f>GK113+GN113</f>
        <v>0</v>
      </c>
      <c r="GI113" s="78">
        <f>GL113+GO113</f>
        <v>0</v>
      </c>
      <c r="GJ113" s="78"/>
      <c r="GK113" s="78"/>
      <c r="GL113" s="78"/>
      <c r="GM113" s="78"/>
      <c r="GN113" s="78"/>
      <c r="GO113" s="78"/>
      <c r="GP113" s="78"/>
      <c r="GQ113" s="78">
        <f>GT113+GW113</f>
        <v>50852.828280000002</v>
      </c>
      <c r="GR113" s="78">
        <f>GU113+GX113</f>
        <v>12730.151520000001</v>
      </c>
      <c r="GS113" s="75">
        <f t="shared" si="496"/>
        <v>25.033320565587236</v>
      </c>
      <c r="GT113" s="78">
        <v>50344.3</v>
      </c>
      <c r="GU113" s="78">
        <v>12602.85</v>
      </c>
      <c r="GV113" s="78">
        <f>GU113/GT113*100</f>
        <v>25.033320554660605</v>
      </c>
      <c r="GW113" s="78">
        <v>508.52828</v>
      </c>
      <c r="GX113" s="78">
        <v>127.30152</v>
      </c>
      <c r="GY113" s="78">
        <f>GX113/GW113*100</f>
        <v>25.033321647323131</v>
      </c>
      <c r="GZ113" s="78">
        <f>HC113+HF113</f>
        <v>0</v>
      </c>
      <c r="HA113" s="78">
        <f>HD113+HG113</f>
        <v>0</v>
      </c>
      <c r="HB113" s="78"/>
      <c r="HC113" s="78"/>
      <c r="HD113" s="78"/>
      <c r="HE113" s="78"/>
      <c r="HF113" s="78"/>
      <c r="HG113" s="78"/>
      <c r="HH113" s="78"/>
      <c r="HI113" s="78">
        <f>HL113+HO113</f>
        <v>0</v>
      </c>
      <c r="HJ113" s="78">
        <f>HM113+HP113</f>
        <v>0</v>
      </c>
      <c r="HK113" s="78"/>
      <c r="HL113" s="78"/>
      <c r="HM113" s="78"/>
      <c r="HN113" s="78"/>
      <c r="HO113" s="78"/>
      <c r="HP113" s="78"/>
      <c r="HQ113" s="78"/>
      <c r="HR113" s="78">
        <f>HU113+HX113</f>
        <v>671.42857000000004</v>
      </c>
      <c r="HS113" s="78">
        <f>HV113+HY113</f>
        <v>201.42857000000001</v>
      </c>
      <c r="HT113" s="78">
        <f t="shared" si="497"/>
        <v>29.99999985106383</v>
      </c>
      <c r="HU113" s="78">
        <v>658</v>
      </c>
      <c r="HV113" s="78">
        <v>197.4</v>
      </c>
      <c r="HW113" s="78">
        <f t="shared" si="498"/>
        <v>30</v>
      </c>
      <c r="HX113" s="78">
        <v>13.428570000000001</v>
      </c>
      <c r="HY113" s="78">
        <v>4.0285700000000002</v>
      </c>
      <c r="HZ113" s="78">
        <f t="shared" si="499"/>
        <v>29.999992553190697</v>
      </c>
      <c r="IA113" s="78">
        <f>ID113+IG113</f>
        <v>6393.7481299999999</v>
      </c>
      <c r="IB113" s="78">
        <f>IE113+IH113</f>
        <v>0</v>
      </c>
      <c r="IC113" s="78">
        <f t="shared" si="500"/>
        <v>0</v>
      </c>
      <c r="ID113" s="78">
        <v>6265.8731699999998</v>
      </c>
      <c r="IE113" s="78"/>
      <c r="IF113" s="78">
        <f t="shared" si="501"/>
        <v>0</v>
      </c>
      <c r="IG113" s="78">
        <v>127.87496</v>
      </c>
      <c r="IH113" s="78"/>
      <c r="II113" s="78">
        <f t="shared" si="502"/>
        <v>0</v>
      </c>
      <c r="IJ113" s="78">
        <f>IM113+IP113</f>
        <v>0</v>
      </c>
      <c r="IK113" s="78">
        <f>IN113+IQ113</f>
        <v>0</v>
      </c>
      <c r="IL113" s="78"/>
      <c r="IM113" s="78"/>
      <c r="IN113" s="78"/>
      <c r="IO113" s="78"/>
      <c r="IP113" s="78"/>
      <c r="IQ113" s="78"/>
      <c r="IR113" s="78"/>
      <c r="IS113" s="78"/>
      <c r="IT113" s="78"/>
      <c r="IU113" s="78"/>
      <c r="IV113" s="78"/>
      <c r="IW113" s="78"/>
      <c r="IX113" s="78"/>
      <c r="IY113" s="9"/>
    </row>
    <row r="114" spans="1:259" s="8" customFormat="1">
      <c r="A114" s="7" t="s">
        <v>161</v>
      </c>
      <c r="B114" s="75">
        <v>25688.292979999998</v>
      </c>
      <c r="C114" s="75">
        <v>0</v>
      </c>
      <c r="D114" s="75">
        <v>0</v>
      </c>
      <c r="E114" s="75">
        <f>E115+E116+E117+E118+E119</f>
        <v>0</v>
      </c>
      <c r="F114" s="75">
        <f>F115+F116+F117+F118+F119</f>
        <v>0</v>
      </c>
      <c r="G114" s="75"/>
      <c r="H114" s="75">
        <v>0</v>
      </c>
      <c r="I114" s="75">
        <v>0</v>
      </c>
      <c r="J114" s="75"/>
      <c r="K114" s="75">
        <f>K115+K116+K117+K119+K118</f>
        <v>0</v>
      </c>
      <c r="L114" s="75">
        <f>L115+L116+L117+L119+L118</f>
        <v>0</v>
      </c>
      <c r="M114" s="75"/>
      <c r="N114" s="75">
        <f>N115+N116+N117+N119+N118</f>
        <v>0</v>
      </c>
      <c r="O114" s="75">
        <f>O115+O116+O117+O119+O118</f>
        <v>0</v>
      </c>
      <c r="P114" s="75"/>
      <c r="Q114" s="75">
        <f>Q115+Q116+Q117+Q118+Q119</f>
        <v>0</v>
      </c>
      <c r="R114" s="75">
        <f>R115+R116+R117+R118+R119</f>
        <v>0</v>
      </c>
      <c r="S114" s="75"/>
      <c r="T114" s="75">
        <f>T115+T116+T117+T118+T119</f>
        <v>0</v>
      </c>
      <c r="U114" s="75">
        <f>U115+U116+U117+U118+U119</f>
        <v>0</v>
      </c>
      <c r="V114" s="75"/>
      <c r="W114" s="76">
        <v>0</v>
      </c>
      <c r="X114" s="75">
        <f>X115+X116+X117+X118+X119</f>
        <v>0</v>
      </c>
      <c r="Y114" s="75">
        <f>Y115+Y116+Y117+Y118+Y119</f>
        <v>0</v>
      </c>
      <c r="Z114" s="75"/>
      <c r="AA114" s="75">
        <f>AA115+AA116+AA117+AA118+AA119</f>
        <v>0</v>
      </c>
      <c r="AB114" s="75">
        <f>AB115+AB116+AB117+AB118+AB119</f>
        <v>0</v>
      </c>
      <c r="AC114" s="75"/>
      <c r="AD114" s="75">
        <f>AD115+AD116+AD117+AD118+AD119</f>
        <v>0</v>
      </c>
      <c r="AE114" s="75">
        <f>AE115+AE116+AE117+AE118+AE119</f>
        <v>0</v>
      </c>
      <c r="AF114" s="75"/>
      <c r="AG114" s="75">
        <f>AG115+AG116+AG117+AG118+AG119</f>
        <v>0</v>
      </c>
      <c r="AH114" s="75">
        <f>AH115+AH116+AH117+AH118+AH119</f>
        <v>0</v>
      </c>
      <c r="AI114" s="75"/>
      <c r="AJ114" s="75">
        <f>AJ115+AJ116+AJ117+AJ118+AJ119</f>
        <v>0</v>
      </c>
      <c r="AK114" s="75">
        <f>AK115+AK116+AK117+AK119</f>
        <v>0</v>
      </c>
      <c r="AL114" s="75"/>
      <c r="AM114" s="75">
        <f>AM115+AM116+AM117+AM118+AM119</f>
        <v>0</v>
      </c>
      <c r="AN114" s="75">
        <f>AN115+AN116+AN117+AN118+AN119</f>
        <v>0</v>
      </c>
      <c r="AO114" s="75"/>
      <c r="AP114" s="75">
        <f>AP115+AP116+AP117+AP118+AP119</f>
        <v>0</v>
      </c>
      <c r="AQ114" s="75">
        <f>AQ115+AQ116+AQ117+AQ118+AQ119</f>
        <v>0</v>
      </c>
      <c r="AR114" s="75"/>
      <c r="AS114" s="75">
        <f>AS115+AS116+AS117+AS118+AS119</f>
        <v>0</v>
      </c>
      <c r="AT114" s="75">
        <f>AT115+AT116+AT117+AT119</f>
        <v>0</v>
      </c>
      <c r="AU114" s="75"/>
      <c r="AV114" s="75">
        <f>AV115+AV116+AV117+AV118+AV119</f>
        <v>0</v>
      </c>
      <c r="AW114" s="75">
        <f>AW115+AW116+AW117+AW118+AW119</f>
        <v>0</v>
      </c>
      <c r="AX114" s="75"/>
      <c r="AY114" s="75">
        <f>AY116+AY115+AY117+AY118+AY119</f>
        <v>0</v>
      </c>
      <c r="AZ114" s="75">
        <f>AZ115+AZ116+AZ117+AZ118+AZ119</f>
        <v>0</v>
      </c>
      <c r="BA114" s="75"/>
      <c r="BB114" s="75">
        <f>BB115+BB116+BB117+BB118+BB119</f>
        <v>0</v>
      </c>
      <c r="BC114" s="75">
        <f>BC115+BC116+BC117+BC118+BC119</f>
        <v>0</v>
      </c>
      <c r="BD114" s="75"/>
      <c r="BE114" s="75">
        <f>BE115+BE116+BE117+BE118+BE119</f>
        <v>0</v>
      </c>
      <c r="BF114" s="75">
        <f>BF115+BF116+BF117+BF118+BF119</f>
        <v>0</v>
      </c>
      <c r="BG114" s="75"/>
      <c r="BH114" s="75">
        <f>BH115+BH116+BH117+BH118+BH119</f>
        <v>4089.2887700000001</v>
      </c>
      <c r="BI114" s="75">
        <f>BI115+BI116+BI117+BI118+BI119</f>
        <v>0</v>
      </c>
      <c r="BJ114" s="75">
        <f>BI114/BH114*100</f>
        <v>0</v>
      </c>
      <c r="BK114" s="75">
        <f>BK115+BK116+BK117+BK118+BK119</f>
        <v>4007.5030000000002</v>
      </c>
      <c r="BL114" s="75">
        <f>BL115+BL116+BL117+BL118+BL119</f>
        <v>0</v>
      </c>
      <c r="BM114" s="75">
        <f>BL114/BK114*100</f>
        <v>0</v>
      </c>
      <c r="BN114" s="75">
        <f>BN115+BN116+BN117+BN118+BN119</f>
        <v>81.785769999999999</v>
      </c>
      <c r="BO114" s="75">
        <f>BO115+BO116+BO117+BO118+BO119</f>
        <v>0</v>
      </c>
      <c r="BP114" s="75">
        <f>BO114/BN114*100</f>
        <v>0</v>
      </c>
      <c r="BQ114" s="75">
        <f>BQ115+BQ116+BQ117+BQ118+BQ119</f>
        <v>1571.8932</v>
      </c>
      <c r="BR114" s="75">
        <f>BR115+BR116+BR117+BR118+BR119</f>
        <v>0</v>
      </c>
      <c r="BS114" s="75">
        <f>BR114/BQ114*100</f>
        <v>0</v>
      </c>
      <c r="BT114" s="77">
        <f>BT115+BT116+BT117+BT118+BT119</f>
        <v>1571.8932</v>
      </c>
      <c r="BU114" s="75">
        <f>BU115+BU116+BU117+BU118+BU119</f>
        <v>0</v>
      </c>
      <c r="BV114" s="75">
        <f>BU114/BT114*100</f>
        <v>0</v>
      </c>
      <c r="BW114" s="75">
        <f>BW115+BW116+BW117+BW118+BW119</f>
        <v>0</v>
      </c>
      <c r="BX114" s="75">
        <f>BX115+BX116+BX117+BX118+BX119</f>
        <v>0</v>
      </c>
      <c r="BY114" s="75"/>
      <c r="BZ114" s="75">
        <f>BZ115+BZ116+BZ118+BZ117+BZ119</f>
        <v>0</v>
      </c>
      <c r="CA114" s="75">
        <f>CA115+CA116+CA117+CA118+CA119</f>
        <v>0</v>
      </c>
      <c r="CB114" s="75"/>
      <c r="CC114" s="75">
        <f>CC115+CC116+CC117+CC118+CC119</f>
        <v>0</v>
      </c>
      <c r="CD114" s="75">
        <f>CD115+CD116+CD117+CD118+CD119</f>
        <v>0</v>
      </c>
      <c r="CE114" s="75"/>
      <c r="CF114" s="75">
        <v>0</v>
      </c>
      <c r="CG114" s="75">
        <f>CG115+CG116+CG117+CG118+CG119</f>
        <v>0</v>
      </c>
      <c r="CH114" s="75"/>
      <c r="CI114" s="76">
        <v>0</v>
      </c>
      <c r="CJ114" s="75">
        <f>CJ115+CJ116+CJ117+CJ118+CJ119</f>
        <v>0</v>
      </c>
      <c r="CK114" s="75">
        <f>CK115+CK116+CK117+CK118+CK119</f>
        <v>0</v>
      </c>
      <c r="CL114" s="75"/>
      <c r="CM114" s="75">
        <f>CM115+CM116+CM117+CM118+CM119</f>
        <v>0</v>
      </c>
      <c r="CN114" s="75">
        <f>CN115+CN116+CN117+CN118+CN119</f>
        <v>0</v>
      </c>
      <c r="CO114" s="75"/>
      <c r="CP114" s="75">
        <f>CP115+CP116+CP117+CP118+CP119</f>
        <v>0</v>
      </c>
      <c r="CQ114" s="75">
        <f>CQ115+CQ116+CQ117+CQ118+CQ119</f>
        <v>0</v>
      </c>
      <c r="CR114" s="75"/>
      <c r="CS114" s="75">
        <f>CS115+CS116+CS117+CS118+CS119</f>
        <v>0</v>
      </c>
      <c r="CT114" s="75">
        <f>CT115+CT116+CT117+CT118+CT119</f>
        <v>0</v>
      </c>
      <c r="CU114" s="75"/>
      <c r="CV114" s="75"/>
      <c r="CW114" s="75"/>
      <c r="CX114" s="75"/>
      <c r="CY114" s="75"/>
      <c r="CZ114" s="75"/>
      <c r="DA114" s="75"/>
      <c r="DB114" s="75">
        <f>DB115+DB116+DB117+DB118+DB119</f>
        <v>0</v>
      </c>
      <c r="DC114" s="75">
        <f>DC115+DC116+DC117+DC118+DC119</f>
        <v>0</v>
      </c>
      <c r="DD114" s="75"/>
      <c r="DE114" s="75">
        <f>DE115+DE116+DE117+DE118+DE119</f>
        <v>0</v>
      </c>
      <c r="DF114" s="75">
        <f>DF115+DF116+DF117+DF118+DF119</f>
        <v>0</v>
      </c>
      <c r="DG114" s="75"/>
      <c r="DH114" s="75">
        <f>DH115+DH116+DH117+DH118+DH119</f>
        <v>0</v>
      </c>
      <c r="DI114" s="75">
        <f>DI115+DI116+DI117+DI118+DI119</f>
        <v>0</v>
      </c>
      <c r="DJ114" s="75"/>
      <c r="DK114" s="75">
        <f>DK115+DK116+DK117+DK118+DK119</f>
        <v>0</v>
      </c>
      <c r="DL114" s="75">
        <f>DL115+DL116+DL117+DL118+DL119</f>
        <v>0</v>
      </c>
      <c r="DM114" s="75"/>
      <c r="DN114" s="75">
        <f>DN115+DN116+DN117+DN118+DN119</f>
        <v>0</v>
      </c>
      <c r="DO114" s="75">
        <f>DO115+DO116+DO117+DO118+DO119</f>
        <v>0</v>
      </c>
      <c r="DP114" s="75"/>
      <c r="DQ114" s="75">
        <f>DQ115+DQ116+DQ117+DQ118+DQ119</f>
        <v>0</v>
      </c>
      <c r="DR114" s="75">
        <f>DR115+DR116+DR117+DR118+DR119</f>
        <v>0</v>
      </c>
      <c r="DS114" s="75"/>
      <c r="DT114" s="75">
        <f>DT115+DT116+DT117+DT118+DT119</f>
        <v>0</v>
      </c>
      <c r="DU114" s="75">
        <f>DU115+DU116+DU117+DU118+DU119</f>
        <v>0</v>
      </c>
      <c r="DV114" s="75"/>
      <c r="DW114" s="75">
        <f>DW115+DW116+DW117+DW118+DW119</f>
        <v>0</v>
      </c>
      <c r="DX114" s="75">
        <f>DX115+DX116+DX117+DX118+DX119</f>
        <v>0</v>
      </c>
      <c r="DY114" s="75"/>
      <c r="DZ114" s="75">
        <f>DZ115+DZ116+DZ117+DZ118+DZ119</f>
        <v>0</v>
      </c>
      <c r="EA114" s="75">
        <f>EA115+EA116+EA117+EA118+EA119</f>
        <v>0</v>
      </c>
      <c r="EB114" s="75"/>
      <c r="EC114" s="75">
        <f>EC115+EC116+EC117+EC118+EC119</f>
        <v>0</v>
      </c>
      <c r="ED114" s="75">
        <f>ED115+ED116+ED117+ED118+ED119</f>
        <v>0</v>
      </c>
      <c r="EE114" s="75"/>
      <c r="EF114" s="75">
        <f>EF115+EF116+EF117+EF118+EF119</f>
        <v>19800</v>
      </c>
      <c r="EG114" s="75">
        <f>EG115+EG116+EG117+EG118+EG119</f>
        <v>0</v>
      </c>
      <c r="EH114" s="75">
        <f>EG114/EF114*100</f>
        <v>0</v>
      </c>
      <c r="EI114" s="77">
        <f>EI115+EI116+EI117+EI118+EI119</f>
        <v>19800</v>
      </c>
      <c r="EJ114" s="75">
        <f>EJ115+EJ116+EJ117+EJ118+EJ119</f>
        <v>0</v>
      </c>
      <c r="EK114" s="75">
        <f>EJ114/EI114*100</f>
        <v>0</v>
      </c>
      <c r="EL114" s="75">
        <f>EL115+EL116+EL117+EL118+EL119</f>
        <v>0</v>
      </c>
      <c r="EM114" s="75">
        <f>EM115+EM116+EM117+EM118+EM119</f>
        <v>0</v>
      </c>
      <c r="EN114" s="75"/>
      <c r="EO114" s="75">
        <f>EO115+EO116+EO117+EO118+EO119</f>
        <v>0</v>
      </c>
      <c r="EP114" s="75">
        <f>EP115+EP116+EP117+EP118+EP119</f>
        <v>0</v>
      </c>
      <c r="EQ114" s="75"/>
      <c r="ER114" s="75">
        <f>ER115+ER116+ER117+ER118+ER119</f>
        <v>0</v>
      </c>
      <c r="ES114" s="75">
        <f>ES115+ES116+ES117+ES118+ES119</f>
        <v>0</v>
      </c>
      <c r="ET114" s="75"/>
      <c r="EU114" s="75">
        <f>EU115+EU116+EU117+EU118+EU119</f>
        <v>0</v>
      </c>
      <c r="EV114" s="75">
        <f>EV115+EV116+EV117+EV118+EV119</f>
        <v>0</v>
      </c>
      <c r="EW114" s="75"/>
      <c r="EX114" s="75">
        <f>EX115+EX116</f>
        <v>0</v>
      </c>
      <c r="EY114" s="75">
        <f>EY115+EY116</f>
        <v>0</v>
      </c>
      <c r="EZ114" s="75"/>
      <c r="FA114" s="75">
        <f>FA115+FA116</f>
        <v>0</v>
      </c>
      <c r="FB114" s="75">
        <f>FB115+FB116</f>
        <v>0</v>
      </c>
      <c r="FC114" s="75"/>
      <c r="FD114" s="75">
        <f>FD115+FD116</f>
        <v>0</v>
      </c>
      <c r="FE114" s="75">
        <f>FE115+FE116</f>
        <v>0</v>
      </c>
      <c r="FF114" s="75"/>
      <c r="FG114" s="75">
        <f>FG115+FG116+FG117+FG118+FG119</f>
        <v>0</v>
      </c>
      <c r="FH114" s="75">
        <f>FH115+FH116+FH117+FH118+FH119</f>
        <v>0</v>
      </c>
      <c r="FI114" s="75"/>
      <c r="FJ114" s="75">
        <f>FJ115+FJ116</f>
        <v>0</v>
      </c>
      <c r="FK114" s="75">
        <f>FK115+FK116</f>
        <v>0</v>
      </c>
      <c r="FL114" s="75"/>
      <c r="FM114" s="75">
        <f>FM115+FM116</f>
        <v>0</v>
      </c>
      <c r="FN114" s="75">
        <f>FN115+FN116</f>
        <v>0</v>
      </c>
      <c r="FO114" s="75"/>
      <c r="FP114" s="75">
        <f>FP115+FP116+FP117+FP118+FP119</f>
        <v>0</v>
      </c>
      <c r="FQ114" s="75">
        <f>FQ115+FQ116+FQ117+FQ118+FQ119</f>
        <v>0</v>
      </c>
      <c r="FR114" s="75"/>
      <c r="FS114" s="75">
        <f>FS115+FS116</f>
        <v>0</v>
      </c>
      <c r="FT114" s="75">
        <f>FT115+FT116</f>
        <v>0</v>
      </c>
      <c r="FU114" s="75"/>
      <c r="FV114" s="75">
        <f>FV115+FV116</f>
        <v>0</v>
      </c>
      <c r="FW114" s="75">
        <f>FW115+FW116</f>
        <v>0</v>
      </c>
      <c r="FX114" s="75"/>
      <c r="FY114" s="75">
        <f>FY115+FY116+FY117+FY118+FY119</f>
        <v>0</v>
      </c>
      <c r="FZ114" s="75">
        <f>FZ115+FZ116+FZ117+FZ118+FZ119</f>
        <v>0</v>
      </c>
      <c r="GA114" s="75"/>
      <c r="GB114" s="75">
        <f>GB115+GB116</f>
        <v>0</v>
      </c>
      <c r="GC114" s="75">
        <f>GC115+GC116</f>
        <v>0</v>
      </c>
      <c r="GD114" s="75"/>
      <c r="GE114" s="75">
        <f>GE115+GE116</f>
        <v>0</v>
      </c>
      <c r="GF114" s="75">
        <f>GF115+GF116</f>
        <v>0</v>
      </c>
      <c r="GG114" s="75"/>
      <c r="GH114" s="75">
        <f>GH115+GH116+GH117+GH118+GH119</f>
        <v>0</v>
      </c>
      <c r="GI114" s="75">
        <f>GI115+GI116+GI117+GI118+GI119</f>
        <v>0</v>
      </c>
      <c r="GJ114" s="75"/>
      <c r="GK114" s="75">
        <f>GK115+GK116</f>
        <v>0</v>
      </c>
      <c r="GL114" s="75">
        <f>GL115+GL116</f>
        <v>0</v>
      </c>
      <c r="GM114" s="75"/>
      <c r="GN114" s="75">
        <f>GN115+GN116</f>
        <v>0</v>
      </c>
      <c r="GO114" s="75">
        <f>GO115+GO116</f>
        <v>0</v>
      </c>
      <c r="GP114" s="75"/>
      <c r="GQ114" s="75">
        <f>GQ115+GQ116+GQ117+GQ118+GQ119</f>
        <v>0</v>
      </c>
      <c r="GR114" s="75">
        <f>GR115+GR116+GR117+GR118+GR119</f>
        <v>0</v>
      </c>
      <c r="GS114" s="75"/>
      <c r="GT114" s="75">
        <f>GT115+GT116</f>
        <v>0</v>
      </c>
      <c r="GU114" s="75">
        <f>GU115+GU116</f>
        <v>0</v>
      </c>
      <c r="GV114" s="75"/>
      <c r="GW114" s="75">
        <f>GW115+GW116</f>
        <v>0</v>
      </c>
      <c r="GX114" s="75">
        <f>GX115+GX116</f>
        <v>0</v>
      </c>
      <c r="GY114" s="75"/>
      <c r="GZ114" s="75">
        <f>GZ115+GZ116+GZ117+GZ118+GZ119</f>
        <v>0</v>
      </c>
      <c r="HA114" s="75">
        <f>HA115+HA116+HA117+HA118+HA119</f>
        <v>0</v>
      </c>
      <c r="HB114" s="75"/>
      <c r="HC114" s="75">
        <f>HC115+HC116</f>
        <v>0</v>
      </c>
      <c r="HD114" s="75">
        <f>HD115+HD116</f>
        <v>0</v>
      </c>
      <c r="HE114" s="75"/>
      <c r="HF114" s="75">
        <f>HF115+HF116</f>
        <v>0</v>
      </c>
      <c r="HG114" s="75">
        <f>HG115+HG116</f>
        <v>0</v>
      </c>
      <c r="HH114" s="75"/>
      <c r="HI114" s="75">
        <f>HI115+HI116+HI117+HI118+HI119</f>
        <v>0</v>
      </c>
      <c r="HJ114" s="75">
        <f>HJ115+HJ116+HJ117+HJ118+HJ119</f>
        <v>0</v>
      </c>
      <c r="HK114" s="75"/>
      <c r="HL114" s="75">
        <f>HL115+HL116</f>
        <v>0</v>
      </c>
      <c r="HM114" s="75">
        <f>HM115+HM116</f>
        <v>0</v>
      </c>
      <c r="HN114" s="75"/>
      <c r="HO114" s="75">
        <f>HO115+HO116</f>
        <v>0</v>
      </c>
      <c r="HP114" s="75">
        <f>HP115+HP116</f>
        <v>0</v>
      </c>
      <c r="HQ114" s="75"/>
      <c r="HR114" s="75">
        <f>HR115+HR116+HR117+HR118+HR119</f>
        <v>0</v>
      </c>
      <c r="HS114" s="75">
        <f>HS115+HS116+HS117+HS118+HS119</f>
        <v>0</v>
      </c>
      <c r="HT114" s="75"/>
      <c r="HU114" s="75">
        <f>HU115+HU116</f>
        <v>0</v>
      </c>
      <c r="HV114" s="75">
        <f>HV115+HV116</f>
        <v>0</v>
      </c>
      <c r="HW114" s="75"/>
      <c r="HX114" s="75">
        <f>HX115+HX116</f>
        <v>0</v>
      </c>
      <c r="HY114" s="75">
        <f>HY115+HY116</f>
        <v>0</v>
      </c>
      <c r="HZ114" s="75"/>
      <c r="IA114" s="75">
        <f>IA115+IA116+IA117+IA118+IA119</f>
        <v>0</v>
      </c>
      <c r="IB114" s="75">
        <f>IB115+IB116+IB117+IB118+IB119</f>
        <v>0</v>
      </c>
      <c r="IC114" s="75"/>
      <c r="ID114" s="75">
        <f>ID115+ID116</f>
        <v>0</v>
      </c>
      <c r="IE114" s="75">
        <f>IE115+IE116</f>
        <v>0</v>
      </c>
      <c r="IF114" s="75"/>
      <c r="IG114" s="75">
        <f>IG115+IG116</f>
        <v>0</v>
      </c>
      <c r="IH114" s="75">
        <f>IH115+IH116</f>
        <v>0</v>
      </c>
      <c r="II114" s="75"/>
      <c r="IJ114" s="75">
        <f>IJ115+IJ116+IJ117+IJ118+IJ119</f>
        <v>0</v>
      </c>
      <c r="IK114" s="75">
        <f>IK115+IK116+IK117+IK118+IK119</f>
        <v>0</v>
      </c>
      <c r="IL114" s="75"/>
      <c r="IM114" s="75">
        <f>IM115+IM116+IM117+IM118+IM119</f>
        <v>0</v>
      </c>
      <c r="IN114" s="75">
        <f>IN115+IN116+IN117+IN119</f>
        <v>0</v>
      </c>
      <c r="IO114" s="75"/>
      <c r="IP114" s="75">
        <f>IP115+IP116+IP117+IP118+IP119</f>
        <v>0</v>
      </c>
      <c r="IQ114" s="75">
        <f>IQ115+IQ116+IQ117+IQ118+IQ119</f>
        <v>0</v>
      </c>
      <c r="IR114" s="75"/>
      <c r="IS114" s="75">
        <f>IS115+IS116+IS117+IS118+IS119</f>
        <v>0</v>
      </c>
      <c r="IT114" s="75">
        <f>IT115+IT116+IT117+IT118+IT119</f>
        <v>0</v>
      </c>
      <c r="IU114" s="75"/>
      <c r="IV114" s="75">
        <f>IV115+IV116+IV117+IV118+IV119</f>
        <v>227.11100999999996</v>
      </c>
      <c r="IW114" s="75">
        <f>IW115+IW116+IW117+IW118+IW119</f>
        <v>0</v>
      </c>
      <c r="IX114" s="75"/>
    </row>
    <row r="115" spans="1:259" ht="18.75" customHeight="1">
      <c r="A115" s="3" t="s">
        <v>168</v>
      </c>
      <c r="B115" s="78">
        <v>10478.24562</v>
      </c>
      <c r="C115" s="78">
        <v>0</v>
      </c>
      <c r="D115" s="78">
        <v>0</v>
      </c>
      <c r="E115" s="78"/>
      <c r="F115" s="78"/>
      <c r="G115" s="78"/>
      <c r="H115" s="78">
        <f t="shared" ref="H115:I119" si="506">K115+N115</f>
        <v>0</v>
      </c>
      <c r="I115" s="78">
        <f t="shared" si="506"/>
        <v>0</v>
      </c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9"/>
      <c r="X115" s="78">
        <f t="shared" ref="X115:Y119" si="507">AA115+AD115</f>
        <v>0</v>
      </c>
      <c r="Y115" s="78">
        <f t="shared" si="507"/>
        <v>0</v>
      </c>
      <c r="Z115" s="78"/>
      <c r="AA115" s="78"/>
      <c r="AB115" s="78"/>
      <c r="AC115" s="78"/>
      <c r="AD115" s="78"/>
      <c r="AE115" s="78"/>
      <c r="AF115" s="78"/>
      <c r="AG115" s="78">
        <f t="shared" ref="AG115:AH119" si="508">AJ115+AM115</f>
        <v>0</v>
      </c>
      <c r="AH115" s="78">
        <f t="shared" si="508"/>
        <v>0</v>
      </c>
      <c r="AI115" s="78"/>
      <c r="AJ115" s="78"/>
      <c r="AK115" s="78"/>
      <c r="AL115" s="78"/>
      <c r="AM115" s="78"/>
      <c r="AN115" s="78"/>
      <c r="AO115" s="78"/>
      <c r="AP115" s="78">
        <f t="shared" ref="AP115:AQ119" si="509">AS115+AV115</f>
        <v>0</v>
      </c>
      <c r="AQ115" s="78">
        <f t="shared" si="509"/>
        <v>0</v>
      </c>
      <c r="AR115" s="78"/>
      <c r="AS115" s="78"/>
      <c r="AT115" s="78"/>
      <c r="AU115" s="78"/>
      <c r="AV115" s="78"/>
      <c r="AW115" s="78"/>
      <c r="AX115" s="78"/>
      <c r="AY115" s="78">
        <f t="shared" ref="AY115:AZ119" si="510">BB115+BE115</f>
        <v>0</v>
      </c>
      <c r="AZ115" s="78">
        <f t="shared" si="510"/>
        <v>0</v>
      </c>
      <c r="BA115" s="78"/>
      <c r="BB115" s="78"/>
      <c r="BC115" s="78"/>
      <c r="BD115" s="78"/>
      <c r="BE115" s="78"/>
      <c r="BF115" s="78"/>
      <c r="BG115" s="78"/>
      <c r="BH115" s="78">
        <f t="shared" ref="BH115:BI117" si="511">BK115+BN115</f>
        <v>3478.2456200000001</v>
      </c>
      <c r="BI115" s="78">
        <f t="shared" si="511"/>
        <v>0</v>
      </c>
      <c r="BJ115" s="78">
        <f>BI115/BH115*100</f>
        <v>0</v>
      </c>
      <c r="BK115" s="78">
        <v>3408.6807100000001</v>
      </c>
      <c r="BL115" s="78"/>
      <c r="BM115" s="78">
        <f>BL115/BK115*100</f>
        <v>0</v>
      </c>
      <c r="BN115" s="78">
        <v>69.564909999999998</v>
      </c>
      <c r="BO115" s="78"/>
      <c r="BP115" s="78">
        <f>BO115/BN115*100</f>
        <v>0</v>
      </c>
      <c r="BQ115" s="78">
        <f t="shared" ref="BQ115:BR119" si="512">BT115+BW115</f>
        <v>0</v>
      </c>
      <c r="BR115" s="78">
        <f t="shared" si="512"/>
        <v>0</v>
      </c>
      <c r="BS115" s="78"/>
      <c r="BT115" s="78"/>
      <c r="BU115" s="78"/>
      <c r="BV115" s="78"/>
      <c r="BW115" s="78"/>
      <c r="BX115" s="78"/>
      <c r="BY115" s="78"/>
      <c r="BZ115" s="78">
        <f t="shared" ref="BZ115:CA119" si="513">CC115+CF115</f>
        <v>0</v>
      </c>
      <c r="CA115" s="78">
        <f t="shared" si="513"/>
        <v>0</v>
      </c>
      <c r="CB115" s="78"/>
      <c r="CC115" s="78"/>
      <c r="CD115" s="78"/>
      <c r="CE115" s="78"/>
      <c r="CF115" s="78"/>
      <c r="CG115" s="78"/>
      <c r="CH115" s="78"/>
      <c r="CI115" s="79"/>
      <c r="CJ115" s="78">
        <f t="shared" ref="CJ115:CK119" si="514">CM115+CP115</f>
        <v>0</v>
      </c>
      <c r="CK115" s="78">
        <f t="shared" si="514"/>
        <v>0</v>
      </c>
      <c r="CL115" s="78"/>
      <c r="CM115" s="78"/>
      <c r="CN115" s="78"/>
      <c r="CO115" s="78"/>
      <c r="CP115" s="78"/>
      <c r="CQ115" s="78"/>
      <c r="CR115" s="78"/>
      <c r="CS115" s="78">
        <f t="shared" ref="CS115:CT119" si="515">CV115+CY115</f>
        <v>0</v>
      </c>
      <c r="CT115" s="78">
        <f t="shared" si="515"/>
        <v>0</v>
      </c>
      <c r="CU115" s="78"/>
      <c r="CV115" s="78"/>
      <c r="CW115" s="78"/>
      <c r="CX115" s="78"/>
      <c r="CY115" s="78"/>
      <c r="CZ115" s="78"/>
      <c r="DA115" s="78"/>
      <c r="DB115" s="78">
        <f t="shared" ref="DB115:DC119" si="516">DE115+DH115</f>
        <v>0</v>
      </c>
      <c r="DC115" s="78">
        <f t="shared" si="516"/>
        <v>0</v>
      </c>
      <c r="DD115" s="78"/>
      <c r="DE115" s="78"/>
      <c r="DF115" s="78"/>
      <c r="DG115" s="78"/>
      <c r="DH115" s="78"/>
      <c r="DI115" s="78"/>
      <c r="DJ115" s="78"/>
      <c r="DK115" s="78">
        <f t="shared" ref="DK115:DL119" si="517">DN115+DQ115</f>
        <v>0</v>
      </c>
      <c r="DL115" s="78">
        <f t="shared" si="517"/>
        <v>0</v>
      </c>
      <c r="DM115" s="78"/>
      <c r="DN115" s="78"/>
      <c r="DO115" s="78"/>
      <c r="DP115" s="78"/>
      <c r="DQ115" s="78"/>
      <c r="DR115" s="78"/>
      <c r="DS115" s="78"/>
      <c r="DT115" s="78">
        <f t="shared" ref="DT115:DU119" si="518">DW115+DZ115</f>
        <v>0</v>
      </c>
      <c r="DU115" s="78">
        <f t="shared" si="518"/>
        <v>0</v>
      </c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>
        <f t="shared" ref="EF115:EG119" si="519">EI115+EL115</f>
        <v>7000</v>
      </c>
      <c r="EG115" s="78">
        <f t="shared" si="519"/>
        <v>0</v>
      </c>
      <c r="EH115" s="78">
        <f>EG115/EF115*100</f>
        <v>0</v>
      </c>
      <c r="EI115" s="80">
        <v>7000</v>
      </c>
      <c r="EJ115" s="78"/>
      <c r="EK115" s="78">
        <f>EJ115/EI115*100</f>
        <v>0</v>
      </c>
      <c r="EL115" s="78"/>
      <c r="EM115" s="78"/>
      <c r="EN115" s="78"/>
      <c r="EO115" s="78">
        <f t="shared" ref="EO115:EP119" si="520">ER115+EU115</f>
        <v>0</v>
      </c>
      <c r="EP115" s="78">
        <f t="shared" si="520"/>
        <v>0</v>
      </c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>
        <f t="shared" ref="FG115:FH119" si="521">FJ115+FM115</f>
        <v>0</v>
      </c>
      <c r="FH115" s="78">
        <f t="shared" si="521"/>
        <v>0</v>
      </c>
      <c r="FI115" s="78"/>
      <c r="FJ115" s="78"/>
      <c r="FK115" s="78"/>
      <c r="FL115" s="78"/>
      <c r="FM115" s="78"/>
      <c r="FN115" s="78"/>
      <c r="FO115" s="78"/>
      <c r="FP115" s="78">
        <f t="shared" ref="FP115:FQ119" si="522">FS115+FV115</f>
        <v>0</v>
      </c>
      <c r="FQ115" s="78">
        <f t="shared" si="522"/>
        <v>0</v>
      </c>
      <c r="FR115" s="78"/>
      <c r="FS115" s="78"/>
      <c r="FT115" s="78"/>
      <c r="FU115" s="78"/>
      <c r="FV115" s="78"/>
      <c r="FW115" s="78"/>
      <c r="FX115" s="78"/>
      <c r="FY115" s="78">
        <f t="shared" ref="FY115:FZ119" si="523">GB115+GE115</f>
        <v>0</v>
      </c>
      <c r="FZ115" s="78">
        <f t="shared" si="523"/>
        <v>0</v>
      </c>
      <c r="GA115" s="75"/>
      <c r="GB115" s="78"/>
      <c r="GC115" s="78"/>
      <c r="GD115" s="78"/>
      <c r="GE115" s="78"/>
      <c r="GF115" s="78"/>
      <c r="GG115" s="78"/>
      <c r="GH115" s="78">
        <f t="shared" ref="GH115:GI119" si="524">GK115+GN115</f>
        <v>0</v>
      </c>
      <c r="GI115" s="78">
        <f t="shared" si="524"/>
        <v>0</v>
      </c>
      <c r="GJ115" s="78"/>
      <c r="GK115" s="78"/>
      <c r="GL115" s="78"/>
      <c r="GM115" s="78"/>
      <c r="GN115" s="78"/>
      <c r="GO115" s="78"/>
      <c r="GP115" s="78"/>
      <c r="GQ115" s="78">
        <f t="shared" ref="GQ115:GR119" si="525">GT115+GW115</f>
        <v>0</v>
      </c>
      <c r="GR115" s="78">
        <f t="shared" si="525"/>
        <v>0</v>
      </c>
      <c r="GS115" s="78"/>
      <c r="GT115" s="78"/>
      <c r="GU115" s="78"/>
      <c r="GV115" s="78"/>
      <c r="GW115" s="78"/>
      <c r="GX115" s="78"/>
      <c r="GY115" s="78"/>
      <c r="GZ115" s="78">
        <f t="shared" ref="GZ115:HA119" si="526">HC115+HF115</f>
        <v>0</v>
      </c>
      <c r="HA115" s="78">
        <f t="shared" si="526"/>
        <v>0</v>
      </c>
      <c r="HB115" s="78"/>
      <c r="HC115" s="78"/>
      <c r="HD115" s="78"/>
      <c r="HE115" s="78"/>
      <c r="HF115" s="78"/>
      <c r="HG115" s="78"/>
      <c r="HH115" s="78"/>
      <c r="HI115" s="78">
        <f t="shared" ref="HI115:HJ119" si="527">HL115+HO115</f>
        <v>0</v>
      </c>
      <c r="HJ115" s="78">
        <f t="shared" si="527"/>
        <v>0</v>
      </c>
      <c r="HK115" s="78"/>
      <c r="HL115" s="78"/>
      <c r="HM115" s="78"/>
      <c r="HN115" s="78"/>
      <c r="HO115" s="78"/>
      <c r="HP115" s="78"/>
      <c r="HQ115" s="78"/>
      <c r="HR115" s="78">
        <f t="shared" ref="HR115:HS119" si="528">HU115+HX115</f>
        <v>0</v>
      </c>
      <c r="HS115" s="78">
        <f t="shared" si="528"/>
        <v>0</v>
      </c>
      <c r="HT115" s="78"/>
      <c r="HU115" s="78"/>
      <c r="HV115" s="78"/>
      <c r="HW115" s="78"/>
      <c r="HX115" s="78"/>
      <c r="HY115" s="78"/>
      <c r="HZ115" s="78"/>
      <c r="IA115" s="78">
        <f t="shared" ref="IA115:IB119" si="529">ID115+IG115</f>
        <v>0</v>
      </c>
      <c r="IB115" s="78">
        <f t="shared" si="529"/>
        <v>0</v>
      </c>
      <c r="IC115" s="78"/>
      <c r="ID115" s="78"/>
      <c r="IE115" s="78"/>
      <c r="IF115" s="78"/>
      <c r="IG115" s="78"/>
      <c r="IH115" s="78"/>
      <c r="II115" s="78"/>
      <c r="IJ115" s="78">
        <f t="shared" ref="IJ115:IK119" si="530">IM115+IP115</f>
        <v>0</v>
      </c>
      <c r="IK115" s="78">
        <f t="shared" si="530"/>
        <v>0</v>
      </c>
      <c r="IL115" s="78"/>
      <c r="IM115" s="78"/>
      <c r="IN115" s="78"/>
      <c r="IO115" s="78"/>
      <c r="IP115" s="78"/>
      <c r="IQ115" s="78"/>
      <c r="IR115" s="78"/>
      <c r="IS115" s="78"/>
      <c r="IT115" s="78"/>
      <c r="IU115" s="78"/>
      <c r="IV115" s="78"/>
      <c r="IW115" s="78"/>
      <c r="IX115" s="78"/>
      <c r="IY115" s="9"/>
    </row>
    <row r="116" spans="1:259">
      <c r="A116" s="3" t="s">
        <v>83</v>
      </c>
      <c r="B116" s="78">
        <v>97.333289999999991</v>
      </c>
      <c r="C116" s="78">
        <v>0</v>
      </c>
      <c r="D116" s="78">
        <v>0</v>
      </c>
      <c r="E116" s="78"/>
      <c r="F116" s="78"/>
      <c r="G116" s="78"/>
      <c r="H116" s="78">
        <f t="shared" si="506"/>
        <v>0</v>
      </c>
      <c r="I116" s="78">
        <f t="shared" si="506"/>
        <v>0</v>
      </c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9"/>
      <c r="X116" s="78">
        <f t="shared" si="507"/>
        <v>0</v>
      </c>
      <c r="Y116" s="78">
        <f t="shared" si="507"/>
        <v>0</v>
      </c>
      <c r="Z116" s="78"/>
      <c r="AA116" s="78"/>
      <c r="AB116" s="78"/>
      <c r="AC116" s="78"/>
      <c r="AD116" s="78"/>
      <c r="AE116" s="78"/>
      <c r="AF116" s="78"/>
      <c r="AG116" s="78">
        <f t="shared" si="508"/>
        <v>0</v>
      </c>
      <c r="AH116" s="78">
        <f t="shared" si="508"/>
        <v>0</v>
      </c>
      <c r="AI116" s="78"/>
      <c r="AJ116" s="78"/>
      <c r="AK116" s="78"/>
      <c r="AL116" s="78"/>
      <c r="AM116" s="78"/>
      <c r="AN116" s="78"/>
      <c r="AO116" s="78"/>
      <c r="AP116" s="78">
        <f t="shared" si="509"/>
        <v>0</v>
      </c>
      <c r="AQ116" s="78">
        <f t="shared" si="509"/>
        <v>0</v>
      </c>
      <c r="AR116" s="78"/>
      <c r="AS116" s="78"/>
      <c r="AT116" s="78"/>
      <c r="AU116" s="78"/>
      <c r="AV116" s="78"/>
      <c r="AW116" s="78"/>
      <c r="AX116" s="78"/>
      <c r="AY116" s="78">
        <f t="shared" si="510"/>
        <v>0</v>
      </c>
      <c r="AZ116" s="78">
        <f t="shared" si="510"/>
        <v>0</v>
      </c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>
        <f t="shared" si="512"/>
        <v>0</v>
      </c>
      <c r="BR116" s="78">
        <f t="shared" si="512"/>
        <v>0</v>
      </c>
      <c r="BS116" s="78"/>
      <c r="BT116" s="78"/>
      <c r="BU116" s="78"/>
      <c r="BV116" s="78"/>
      <c r="BW116" s="78"/>
      <c r="BX116" s="78"/>
      <c r="BY116" s="78"/>
      <c r="BZ116" s="78">
        <f t="shared" si="513"/>
        <v>0</v>
      </c>
      <c r="CA116" s="78">
        <f t="shared" si="513"/>
        <v>0</v>
      </c>
      <c r="CB116" s="78"/>
      <c r="CC116" s="78"/>
      <c r="CD116" s="78"/>
      <c r="CE116" s="78"/>
      <c r="CF116" s="78"/>
      <c r="CG116" s="78"/>
      <c r="CH116" s="78"/>
      <c r="CI116" s="79"/>
      <c r="CJ116" s="78">
        <f t="shared" si="514"/>
        <v>0</v>
      </c>
      <c r="CK116" s="78">
        <f t="shared" si="514"/>
        <v>0</v>
      </c>
      <c r="CL116" s="78"/>
      <c r="CM116" s="78"/>
      <c r="CN116" s="78"/>
      <c r="CO116" s="78"/>
      <c r="CP116" s="78"/>
      <c r="CQ116" s="78"/>
      <c r="CR116" s="78"/>
      <c r="CS116" s="78">
        <f>CV116+CY116</f>
        <v>0</v>
      </c>
      <c r="CT116" s="78">
        <f>CW116+CZ116</f>
        <v>0</v>
      </c>
      <c r="CU116" s="78"/>
      <c r="CV116" s="78"/>
      <c r="CW116" s="78"/>
      <c r="CX116" s="78"/>
      <c r="CY116" s="78"/>
      <c r="CZ116" s="78"/>
      <c r="DA116" s="78"/>
      <c r="DB116" s="78">
        <f t="shared" si="516"/>
        <v>0</v>
      </c>
      <c r="DC116" s="78">
        <f t="shared" si="516"/>
        <v>0</v>
      </c>
      <c r="DD116" s="78"/>
      <c r="DE116" s="78"/>
      <c r="DF116" s="78"/>
      <c r="DG116" s="78"/>
      <c r="DH116" s="78"/>
      <c r="DI116" s="78"/>
      <c r="DJ116" s="78"/>
      <c r="DK116" s="78">
        <f t="shared" si="517"/>
        <v>0</v>
      </c>
      <c r="DL116" s="78">
        <f t="shared" si="517"/>
        <v>0</v>
      </c>
      <c r="DM116" s="78"/>
      <c r="DN116" s="78"/>
      <c r="DO116" s="78"/>
      <c r="DP116" s="78"/>
      <c r="DQ116" s="78"/>
      <c r="DR116" s="78"/>
      <c r="DS116" s="78"/>
      <c r="DT116" s="78">
        <f t="shared" si="518"/>
        <v>0</v>
      </c>
      <c r="DU116" s="78">
        <f t="shared" si="518"/>
        <v>0</v>
      </c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>
        <f t="shared" si="519"/>
        <v>0</v>
      </c>
      <c r="EG116" s="78">
        <f t="shared" si="519"/>
        <v>0</v>
      </c>
      <c r="EH116" s="78"/>
      <c r="EI116" s="78"/>
      <c r="EJ116" s="78"/>
      <c r="EK116" s="78"/>
      <c r="EL116" s="78"/>
      <c r="EM116" s="78"/>
      <c r="EN116" s="78"/>
      <c r="EO116" s="78">
        <f t="shared" si="520"/>
        <v>0</v>
      </c>
      <c r="EP116" s="78">
        <f t="shared" si="520"/>
        <v>0</v>
      </c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>
        <f t="shared" si="521"/>
        <v>0</v>
      </c>
      <c r="FH116" s="78">
        <f t="shared" si="521"/>
        <v>0</v>
      </c>
      <c r="FI116" s="78"/>
      <c r="FJ116" s="78"/>
      <c r="FK116" s="78"/>
      <c r="FL116" s="78"/>
      <c r="FM116" s="78"/>
      <c r="FN116" s="78"/>
      <c r="FO116" s="78"/>
      <c r="FP116" s="78">
        <f t="shared" si="522"/>
        <v>0</v>
      </c>
      <c r="FQ116" s="78">
        <f t="shared" si="522"/>
        <v>0</v>
      </c>
      <c r="FR116" s="78"/>
      <c r="FS116" s="78"/>
      <c r="FT116" s="78"/>
      <c r="FU116" s="78"/>
      <c r="FV116" s="78"/>
      <c r="FW116" s="78"/>
      <c r="FX116" s="78"/>
      <c r="FY116" s="78">
        <f t="shared" si="523"/>
        <v>0</v>
      </c>
      <c r="FZ116" s="78">
        <f t="shared" si="523"/>
        <v>0</v>
      </c>
      <c r="GA116" s="75"/>
      <c r="GB116" s="78"/>
      <c r="GC116" s="78"/>
      <c r="GD116" s="78"/>
      <c r="GE116" s="78"/>
      <c r="GF116" s="78"/>
      <c r="GG116" s="78"/>
      <c r="GH116" s="78">
        <f t="shared" si="524"/>
        <v>0</v>
      </c>
      <c r="GI116" s="78">
        <f t="shared" si="524"/>
        <v>0</v>
      </c>
      <c r="GJ116" s="78"/>
      <c r="GK116" s="78"/>
      <c r="GL116" s="78"/>
      <c r="GM116" s="78"/>
      <c r="GN116" s="78"/>
      <c r="GO116" s="78"/>
      <c r="GP116" s="78"/>
      <c r="GQ116" s="78">
        <f t="shared" si="525"/>
        <v>0</v>
      </c>
      <c r="GR116" s="78">
        <f t="shared" si="525"/>
        <v>0</v>
      </c>
      <c r="GS116" s="78"/>
      <c r="GT116" s="78"/>
      <c r="GU116" s="78"/>
      <c r="GV116" s="78"/>
      <c r="GW116" s="78"/>
      <c r="GX116" s="78"/>
      <c r="GY116" s="78"/>
      <c r="GZ116" s="78">
        <f t="shared" si="526"/>
        <v>0</v>
      </c>
      <c r="HA116" s="78">
        <f t="shared" si="526"/>
        <v>0</v>
      </c>
      <c r="HB116" s="78"/>
      <c r="HC116" s="78"/>
      <c r="HD116" s="78"/>
      <c r="HE116" s="78"/>
      <c r="HF116" s="78"/>
      <c r="HG116" s="78"/>
      <c r="HH116" s="78"/>
      <c r="HI116" s="78">
        <f t="shared" si="527"/>
        <v>0</v>
      </c>
      <c r="HJ116" s="78">
        <f t="shared" si="527"/>
        <v>0</v>
      </c>
      <c r="HK116" s="78"/>
      <c r="HL116" s="78"/>
      <c r="HM116" s="78"/>
      <c r="HN116" s="78"/>
      <c r="HO116" s="78"/>
      <c r="HP116" s="78"/>
      <c r="HQ116" s="78"/>
      <c r="HR116" s="78">
        <f t="shared" si="528"/>
        <v>0</v>
      </c>
      <c r="HS116" s="78">
        <f t="shared" si="528"/>
        <v>0</v>
      </c>
      <c r="HT116" s="78"/>
      <c r="HU116" s="78"/>
      <c r="HV116" s="78"/>
      <c r="HW116" s="78"/>
      <c r="HX116" s="78"/>
      <c r="HY116" s="78"/>
      <c r="HZ116" s="78"/>
      <c r="IA116" s="78">
        <f t="shared" si="529"/>
        <v>0</v>
      </c>
      <c r="IB116" s="78">
        <f t="shared" si="529"/>
        <v>0</v>
      </c>
      <c r="IC116" s="78"/>
      <c r="ID116" s="78"/>
      <c r="IE116" s="78"/>
      <c r="IF116" s="78"/>
      <c r="IG116" s="78"/>
      <c r="IH116" s="78"/>
      <c r="II116" s="78"/>
      <c r="IJ116" s="78">
        <f t="shared" si="530"/>
        <v>0</v>
      </c>
      <c r="IK116" s="78">
        <f t="shared" si="530"/>
        <v>0</v>
      </c>
      <c r="IL116" s="78"/>
      <c r="IM116" s="78"/>
      <c r="IN116" s="78"/>
      <c r="IO116" s="78"/>
      <c r="IP116" s="78"/>
      <c r="IQ116" s="78"/>
      <c r="IR116" s="78"/>
      <c r="IS116" s="78"/>
      <c r="IT116" s="78"/>
      <c r="IU116" s="78"/>
      <c r="IV116" s="78">
        <v>97.333289999999991</v>
      </c>
      <c r="IW116" s="78"/>
      <c r="IX116" s="78"/>
      <c r="IY116" s="9"/>
    </row>
    <row r="117" spans="1:259" ht="18.75" customHeight="1">
      <c r="A117" s="3" t="s">
        <v>84</v>
      </c>
      <c r="B117" s="78">
        <v>1295.26964</v>
      </c>
      <c r="C117" s="78">
        <v>0</v>
      </c>
      <c r="D117" s="78">
        <v>0</v>
      </c>
      <c r="E117" s="78"/>
      <c r="F117" s="78"/>
      <c r="G117" s="78"/>
      <c r="H117" s="78">
        <f t="shared" si="506"/>
        <v>0</v>
      </c>
      <c r="I117" s="78">
        <f t="shared" si="506"/>
        <v>0</v>
      </c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9"/>
      <c r="X117" s="78">
        <f t="shared" si="507"/>
        <v>0</v>
      </c>
      <c r="Y117" s="78">
        <f t="shared" si="507"/>
        <v>0</v>
      </c>
      <c r="Z117" s="78"/>
      <c r="AA117" s="78"/>
      <c r="AB117" s="78"/>
      <c r="AC117" s="78"/>
      <c r="AD117" s="78"/>
      <c r="AE117" s="78"/>
      <c r="AF117" s="78"/>
      <c r="AG117" s="78">
        <f t="shared" si="508"/>
        <v>0</v>
      </c>
      <c r="AH117" s="78">
        <f t="shared" si="508"/>
        <v>0</v>
      </c>
      <c r="AI117" s="78"/>
      <c r="AJ117" s="78"/>
      <c r="AK117" s="78"/>
      <c r="AL117" s="78"/>
      <c r="AM117" s="78"/>
      <c r="AN117" s="78"/>
      <c r="AO117" s="78"/>
      <c r="AP117" s="78">
        <f t="shared" si="509"/>
        <v>0</v>
      </c>
      <c r="AQ117" s="78">
        <f t="shared" si="509"/>
        <v>0</v>
      </c>
      <c r="AR117" s="78"/>
      <c r="AS117" s="78"/>
      <c r="AT117" s="78"/>
      <c r="AU117" s="78"/>
      <c r="AV117" s="78"/>
      <c r="AW117" s="78"/>
      <c r="AX117" s="78"/>
      <c r="AY117" s="78">
        <f t="shared" si="510"/>
        <v>0</v>
      </c>
      <c r="AZ117" s="78">
        <f t="shared" si="510"/>
        <v>0</v>
      </c>
      <c r="BA117" s="78"/>
      <c r="BB117" s="78"/>
      <c r="BC117" s="78"/>
      <c r="BD117" s="78"/>
      <c r="BE117" s="78"/>
      <c r="BF117" s="78"/>
      <c r="BG117" s="78"/>
      <c r="BH117" s="78">
        <f t="shared" si="511"/>
        <v>611.04314999999997</v>
      </c>
      <c r="BI117" s="78">
        <f>BL117+BO117</f>
        <v>0</v>
      </c>
      <c r="BJ117" s="78">
        <f>BI117/BH117*100</f>
        <v>0</v>
      </c>
      <c r="BK117" s="78">
        <v>598.82228999999995</v>
      </c>
      <c r="BL117" s="78"/>
      <c r="BM117" s="78">
        <f>BL117/BK117*100</f>
        <v>0</v>
      </c>
      <c r="BN117" s="78">
        <v>12.22086</v>
      </c>
      <c r="BO117" s="78"/>
      <c r="BP117" s="78">
        <f>BO117/BN117*100</f>
        <v>0</v>
      </c>
      <c r="BQ117" s="78">
        <f t="shared" si="512"/>
        <v>586.89319999999998</v>
      </c>
      <c r="BR117" s="78">
        <f t="shared" si="512"/>
        <v>0</v>
      </c>
      <c r="BS117" s="78"/>
      <c r="BT117" s="78">
        <v>586.89319999999998</v>
      </c>
      <c r="BU117" s="78"/>
      <c r="BV117" s="78">
        <f t="shared" ref="BV117:BV119" si="531">BU117/BT117*100</f>
        <v>0</v>
      </c>
      <c r="BW117" s="78"/>
      <c r="BX117" s="78"/>
      <c r="BY117" s="78"/>
      <c r="BZ117" s="78">
        <f t="shared" si="513"/>
        <v>0</v>
      </c>
      <c r="CA117" s="78">
        <f t="shared" si="513"/>
        <v>0</v>
      </c>
      <c r="CB117" s="78"/>
      <c r="CC117" s="78"/>
      <c r="CD117" s="78"/>
      <c r="CE117" s="78"/>
      <c r="CF117" s="78"/>
      <c r="CG117" s="78"/>
      <c r="CH117" s="78"/>
      <c r="CI117" s="79"/>
      <c r="CJ117" s="78">
        <f t="shared" si="514"/>
        <v>0</v>
      </c>
      <c r="CK117" s="78">
        <f t="shared" si="514"/>
        <v>0</v>
      </c>
      <c r="CL117" s="78"/>
      <c r="CM117" s="78"/>
      <c r="CN117" s="78"/>
      <c r="CO117" s="78"/>
      <c r="CP117" s="78"/>
      <c r="CQ117" s="78"/>
      <c r="CR117" s="78"/>
      <c r="CS117" s="78">
        <f t="shared" si="515"/>
        <v>0</v>
      </c>
      <c r="CT117" s="78">
        <f t="shared" si="515"/>
        <v>0</v>
      </c>
      <c r="CU117" s="78"/>
      <c r="CV117" s="78"/>
      <c r="CW117" s="78"/>
      <c r="CX117" s="78"/>
      <c r="CY117" s="78"/>
      <c r="CZ117" s="78"/>
      <c r="DA117" s="78"/>
      <c r="DB117" s="78">
        <f t="shared" si="516"/>
        <v>0</v>
      </c>
      <c r="DC117" s="78">
        <f t="shared" si="516"/>
        <v>0</v>
      </c>
      <c r="DD117" s="78"/>
      <c r="DE117" s="78"/>
      <c r="DF117" s="78"/>
      <c r="DG117" s="78"/>
      <c r="DH117" s="78"/>
      <c r="DI117" s="78"/>
      <c r="DJ117" s="78"/>
      <c r="DK117" s="78">
        <f t="shared" si="517"/>
        <v>0</v>
      </c>
      <c r="DL117" s="78">
        <f t="shared" si="517"/>
        <v>0</v>
      </c>
      <c r="DM117" s="78"/>
      <c r="DN117" s="78"/>
      <c r="DO117" s="78"/>
      <c r="DP117" s="78"/>
      <c r="DQ117" s="78"/>
      <c r="DR117" s="78"/>
      <c r="DS117" s="78"/>
      <c r="DT117" s="78">
        <f t="shared" si="518"/>
        <v>0</v>
      </c>
      <c r="DU117" s="78">
        <f t="shared" si="518"/>
        <v>0</v>
      </c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>
        <f t="shared" si="519"/>
        <v>0</v>
      </c>
      <c r="EG117" s="78">
        <f t="shared" si="519"/>
        <v>0</v>
      </c>
      <c r="EH117" s="78"/>
      <c r="EI117" s="78"/>
      <c r="EJ117" s="78"/>
      <c r="EK117" s="78"/>
      <c r="EL117" s="78"/>
      <c r="EM117" s="78"/>
      <c r="EN117" s="78"/>
      <c r="EO117" s="78">
        <f t="shared" si="520"/>
        <v>0</v>
      </c>
      <c r="EP117" s="78">
        <f t="shared" si="520"/>
        <v>0</v>
      </c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>
        <f t="shared" si="521"/>
        <v>0</v>
      </c>
      <c r="FH117" s="78">
        <f t="shared" si="521"/>
        <v>0</v>
      </c>
      <c r="FI117" s="78"/>
      <c r="FJ117" s="78"/>
      <c r="FK117" s="78"/>
      <c r="FL117" s="78"/>
      <c r="FM117" s="78"/>
      <c r="FN117" s="78"/>
      <c r="FO117" s="78"/>
      <c r="FP117" s="78">
        <f t="shared" si="522"/>
        <v>0</v>
      </c>
      <c r="FQ117" s="78">
        <f t="shared" si="522"/>
        <v>0</v>
      </c>
      <c r="FR117" s="78"/>
      <c r="FS117" s="78"/>
      <c r="FT117" s="78"/>
      <c r="FU117" s="78"/>
      <c r="FV117" s="78"/>
      <c r="FW117" s="78"/>
      <c r="FX117" s="78"/>
      <c r="FY117" s="78">
        <f t="shared" si="523"/>
        <v>0</v>
      </c>
      <c r="FZ117" s="78">
        <f t="shared" si="523"/>
        <v>0</v>
      </c>
      <c r="GA117" s="75"/>
      <c r="GB117" s="78"/>
      <c r="GC117" s="78"/>
      <c r="GD117" s="78"/>
      <c r="GE117" s="78"/>
      <c r="GF117" s="78"/>
      <c r="GG117" s="78"/>
      <c r="GH117" s="78">
        <f t="shared" si="524"/>
        <v>0</v>
      </c>
      <c r="GI117" s="78">
        <f t="shared" si="524"/>
        <v>0</v>
      </c>
      <c r="GJ117" s="78"/>
      <c r="GK117" s="78"/>
      <c r="GL117" s="78"/>
      <c r="GM117" s="78"/>
      <c r="GN117" s="78"/>
      <c r="GO117" s="78"/>
      <c r="GP117" s="78"/>
      <c r="GQ117" s="78">
        <f t="shared" si="525"/>
        <v>0</v>
      </c>
      <c r="GR117" s="78">
        <f t="shared" si="525"/>
        <v>0</v>
      </c>
      <c r="GS117" s="78"/>
      <c r="GT117" s="78"/>
      <c r="GU117" s="78"/>
      <c r="GV117" s="78"/>
      <c r="GW117" s="78"/>
      <c r="GX117" s="78"/>
      <c r="GY117" s="78"/>
      <c r="GZ117" s="78">
        <f t="shared" si="526"/>
        <v>0</v>
      </c>
      <c r="HA117" s="78">
        <f t="shared" si="526"/>
        <v>0</v>
      </c>
      <c r="HB117" s="78"/>
      <c r="HC117" s="78"/>
      <c r="HD117" s="78"/>
      <c r="HE117" s="78"/>
      <c r="HF117" s="78"/>
      <c r="HG117" s="78"/>
      <c r="HH117" s="78"/>
      <c r="HI117" s="78">
        <f t="shared" si="527"/>
        <v>0</v>
      </c>
      <c r="HJ117" s="78">
        <f t="shared" si="527"/>
        <v>0</v>
      </c>
      <c r="HK117" s="78"/>
      <c r="HL117" s="78"/>
      <c r="HM117" s="78"/>
      <c r="HN117" s="78"/>
      <c r="HO117" s="78"/>
      <c r="HP117" s="78"/>
      <c r="HQ117" s="78"/>
      <c r="HR117" s="78">
        <f t="shared" si="528"/>
        <v>0</v>
      </c>
      <c r="HS117" s="78">
        <f t="shared" si="528"/>
        <v>0</v>
      </c>
      <c r="HT117" s="78"/>
      <c r="HU117" s="78"/>
      <c r="HV117" s="78"/>
      <c r="HW117" s="78"/>
      <c r="HX117" s="78"/>
      <c r="HY117" s="78"/>
      <c r="HZ117" s="78"/>
      <c r="IA117" s="78">
        <f t="shared" si="529"/>
        <v>0</v>
      </c>
      <c r="IB117" s="78">
        <f t="shared" si="529"/>
        <v>0</v>
      </c>
      <c r="IC117" s="78"/>
      <c r="ID117" s="78"/>
      <c r="IE117" s="78"/>
      <c r="IF117" s="78"/>
      <c r="IG117" s="78"/>
      <c r="IH117" s="78"/>
      <c r="II117" s="78"/>
      <c r="IJ117" s="78">
        <f t="shared" si="530"/>
        <v>0</v>
      </c>
      <c r="IK117" s="78">
        <f t="shared" si="530"/>
        <v>0</v>
      </c>
      <c r="IL117" s="78"/>
      <c r="IM117" s="78"/>
      <c r="IN117" s="78"/>
      <c r="IO117" s="78"/>
      <c r="IP117" s="78"/>
      <c r="IQ117" s="78"/>
      <c r="IR117" s="78"/>
      <c r="IS117" s="78"/>
      <c r="IT117" s="78"/>
      <c r="IU117" s="78"/>
      <c r="IV117" s="78">
        <v>97.333289999999991</v>
      </c>
      <c r="IW117" s="78"/>
      <c r="IX117" s="78"/>
      <c r="IY117" s="9"/>
    </row>
    <row r="118" spans="1:259">
      <c r="A118" s="3" t="s">
        <v>169</v>
      </c>
      <c r="B118" s="78">
        <v>385</v>
      </c>
      <c r="C118" s="78">
        <v>0</v>
      </c>
      <c r="D118" s="78">
        <v>0</v>
      </c>
      <c r="E118" s="78"/>
      <c r="F118" s="78"/>
      <c r="G118" s="78"/>
      <c r="H118" s="78">
        <f t="shared" si="506"/>
        <v>0</v>
      </c>
      <c r="I118" s="78">
        <f t="shared" si="506"/>
        <v>0</v>
      </c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9"/>
      <c r="X118" s="78">
        <f t="shared" si="507"/>
        <v>0</v>
      </c>
      <c r="Y118" s="78">
        <f t="shared" si="507"/>
        <v>0</v>
      </c>
      <c r="Z118" s="78"/>
      <c r="AA118" s="78"/>
      <c r="AB118" s="78"/>
      <c r="AC118" s="78"/>
      <c r="AD118" s="78"/>
      <c r="AE118" s="78"/>
      <c r="AF118" s="78"/>
      <c r="AG118" s="78">
        <f t="shared" si="508"/>
        <v>0</v>
      </c>
      <c r="AH118" s="78">
        <f t="shared" si="508"/>
        <v>0</v>
      </c>
      <c r="AI118" s="78"/>
      <c r="AJ118" s="78"/>
      <c r="AK118" s="78"/>
      <c r="AL118" s="78"/>
      <c r="AM118" s="78"/>
      <c r="AN118" s="78"/>
      <c r="AO118" s="78"/>
      <c r="AP118" s="78">
        <f t="shared" si="509"/>
        <v>0</v>
      </c>
      <c r="AQ118" s="78">
        <f t="shared" si="509"/>
        <v>0</v>
      </c>
      <c r="AR118" s="78"/>
      <c r="AS118" s="78"/>
      <c r="AT118" s="78"/>
      <c r="AU118" s="78"/>
      <c r="AV118" s="78"/>
      <c r="AW118" s="78"/>
      <c r="AX118" s="78"/>
      <c r="AY118" s="78">
        <f t="shared" si="510"/>
        <v>0</v>
      </c>
      <c r="AZ118" s="78">
        <f t="shared" si="510"/>
        <v>0</v>
      </c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>
        <f t="shared" si="512"/>
        <v>385</v>
      </c>
      <c r="BR118" s="78">
        <f t="shared" si="512"/>
        <v>0</v>
      </c>
      <c r="BS118" s="78"/>
      <c r="BT118" s="78">
        <v>385</v>
      </c>
      <c r="BU118" s="78"/>
      <c r="BV118" s="78">
        <f t="shared" si="531"/>
        <v>0</v>
      </c>
      <c r="BW118" s="78"/>
      <c r="BX118" s="78"/>
      <c r="BY118" s="78"/>
      <c r="BZ118" s="78">
        <f t="shared" si="513"/>
        <v>0</v>
      </c>
      <c r="CA118" s="78">
        <f t="shared" si="513"/>
        <v>0</v>
      </c>
      <c r="CB118" s="78"/>
      <c r="CC118" s="78"/>
      <c r="CD118" s="78"/>
      <c r="CE118" s="78"/>
      <c r="CF118" s="78"/>
      <c r="CG118" s="78"/>
      <c r="CH118" s="78"/>
      <c r="CI118" s="79"/>
      <c r="CJ118" s="78">
        <f t="shared" si="514"/>
        <v>0</v>
      </c>
      <c r="CK118" s="78">
        <f t="shared" si="514"/>
        <v>0</v>
      </c>
      <c r="CL118" s="78"/>
      <c r="CM118" s="78"/>
      <c r="CN118" s="78"/>
      <c r="CO118" s="78"/>
      <c r="CP118" s="78"/>
      <c r="CQ118" s="78"/>
      <c r="CR118" s="78"/>
      <c r="CS118" s="78">
        <f t="shared" si="515"/>
        <v>0</v>
      </c>
      <c r="CT118" s="78">
        <f t="shared" si="515"/>
        <v>0</v>
      </c>
      <c r="CU118" s="78"/>
      <c r="CV118" s="78"/>
      <c r="CW118" s="78"/>
      <c r="CX118" s="78"/>
      <c r="CY118" s="78"/>
      <c r="CZ118" s="78"/>
      <c r="DA118" s="78"/>
      <c r="DB118" s="78">
        <f t="shared" si="516"/>
        <v>0</v>
      </c>
      <c r="DC118" s="78">
        <f t="shared" si="516"/>
        <v>0</v>
      </c>
      <c r="DD118" s="78"/>
      <c r="DE118" s="78"/>
      <c r="DF118" s="78"/>
      <c r="DG118" s="78"/>
      <c r="DH118" s="78"/>
      <c r="DI118" s="78"/>
      <c r="DJ118" s="78"/>
      <c r="DK118" s="78">
        <f t="shared" si="517"/>
        <v>0</v>
      </c>
      <c r="DL118" s="78">
        <f t="shared" si="517"/>
        <v>0</v>
      </c>
      <c r="DM118" s="78"/>
      <c r="DN118" s="78"/>
      <c r="DO118" s="78"/>
      <c r="DP118" s="78"/>
      <c r="DQ118" s="78"/>
      <c r="DR118" s="78"/>
      <c r="DS118" s="78"/>
      <c r="DT118" s="78">
        <f t="shared" si="518"/>
        <v>0</v>
      </c>
      <c r="DU118" s="78">
        <f t="shared" si="518"/>
        <v>0</v>
      </c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>
        <f t="shared" si="519"/>
        <v>0</v>
      </c>
      <c r="EG118" s="78">
        <f t="shared" si="519"/>
        <v>0</v>
      </c>
      <c r="EH118" s="78"/>
      <c r="EI118" s="78"/>
      <c r="EJ118" s="78"/>
      <c r="EK118" s="78"/>
      <c r="EL118" s="78"/>
      <c r="EM118" s="78"/>
      <c r="EN118" s="78"/>
      <c r="EO118" s="78">
        <f t="shared" si="520"/>
        <v>0</v>
      </c>
      <c r="EP118" s="78">
        <f t="shared" si="520"/>
        <v>0</v>
      </c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>
        <f t="shared" si="521"/>
        <v>0</v>
      </c>
      <c r="FH118" s="78">
        <f t="shared" si="521"/>
        <v>0</v>
      </c>
      <c r="FI118" s="78"/>
      <c r="FJ118" s="78"/>
      <c r="FK118" s="78"/>
      <c r="FL118" s="78"/>
      <c r="FM118" s="78"/>
      <c r="FN118" s="78"/>
      <c r="FO118" s="78"/>
      <c r="FP118" s="78">
        <f t="shared" si="522"/>
        <v>0</v>
      </c>
      <c r="FQ118" s="78">
        <f t="shared" si="522"/>
        <v>0</v>
      </c>
      <c r="FR118" s="78"/>
      <c r="FS118" s="78"/>
      <c r="FT118" s="78"/>
      <c r="FU118" s="78"/>
      <c r="FV118" s="78"/>
      <c r="FW118" s="78"/>
      <c r="FX118" s="78"/>
      <c r="FY118" s="78">
        <f t="shared" si="523"/>
        <v>0</v>
      </c>
      <c r="FZ118" s="78">
        <f t="shared" si="523"/>
        <v>0</v>
      </c>
      <c r="GA118" s="75"/>
      <c r="GB118" s="78"/>
      <c r="GC118" s="78"/>
      <c r="GD118" s="78"/>
      <c r="GE118" s="78"/>
      <c r="GF118" s="78"/>
      <c r="GG118" s="78"/>
      <c r="GH118" s="78">
        <f t="shared" si="524"/>
        <v>0</v>
      </c>
      <c r="GI118" s="78">
        <f t="shared" si="524"/>
        <v>0</v>
      </c>
      <c r="GJ118" s="78"/>
      <c r="GK118" s="78"/>
      <c r="GL118" s="78"/>
      <c r="GM118" s="78"/>
      <c r="GN118" s="78"/>
      <c r="GO118" s="78"/>
      <c r="GP118" s="78"/>
      <c r="GQ118" s="78">
        <f t="shared" si="525"/>
        <v>0</v>
      </c>
      <c r="GR118" s="78">
        <f t="shared" si="525"/>
        <v>0</v>
      </c>
      <c r="GS118" s="78"/>
      <c r="GT118" s="78"/>
      <c r="GU118" s="78"/>
      <c r="GV118" s="78"/>
      <c r="GW118" s="78"/>
      <c r="GX118" s="78"/>
      <c r="GY118" s="78"/>
      <c r="GZ118" s="78">
        <f t="shared" si="526"/>
        <v>0</v>
      </c>
      <c r="HA118" s="78">
        <f t="shared" si="526"/>
        <v>0</v>
      </c>
      <c r="HB118" s="78"/>
      <c r="HC118" s="78"/>
      <c r="HD118" s="78"/>
      <c r="HE118" s="78"/>
      <c r="HF118" s="78"/>
      <c r="HG118" s="78"/>
      <c r="HH118" s="78"/>
      <c r="HI118" s="78">
        <f t="shared" si="527"/>
        <v>0</v>
      </c>
      <c r="HJ118" s="78">
        <f t="shared" si="527"/>
        <v>0</v>
      </c>
      <c r="HK118" s="78"/>
      <c r="HL118" s="78"/>
      <c r="HM118" s="78"/>
      <c r="HN118" s="78"/>
      <c r="HO118" s="78"/>
      <c r="HP118" s="78"/>
      <c r="HQ118" s="78"/>
      <c r="HR118" s="78">
        <f t="shared" si="528"/>
        <v>0</v>
      </c>
      <c r="HS118" s="78">
        <f t="shared" si="528"/>
        <v>0</v>
      </c>
      <c r="HT118" s="78"/>
      <c r="HU118" s="78"/>
      <c r="HV118" s="78"/>
      <c r="HW118" s="78"/>
      <c r="HX118" s="78"/>
      <c r="HY118" s="78"/>
      <c r="HZ118" s="78"/>
      <c r="IA118" s="78">
        <f t="shared" si="529"/>
        <v>0</v>
      </c>
      <c r="IB118" s="78">
        <f t="shared" si="529"/>
        <v>0</v>
      </c>
      <c r="IC118" s="78"/>
      <c r="ID118" s="78"/>
      <c r="IE118" s="78"/>
      <c r="IF118" s="78"/>
      <c r="IG118" s="78"/>
      <c r="IH118" s="78"/>
      <c r="II118" s="78"/>
      <c r="IJ118" s="78">
        <f t="shared" si="530"/>
        <v>0</v>
      </c>
      <c r="IK118" s="78">
        <f t="shared" si="530"/>
        <v>0</v>
      </c>
      <c r="IL118" s="78"/>
      <c r="IM118" s="78"/>
      <c r="IN118" s="78"/>
      <c r="IO118" s="78"/>
      <c r="IP118" s="78"/>
      <c r="IQ118" s="78"/>
      <c r="IR118" s="78"/>
      <c r="IS118" s="78"/>
      <c r="IT118" s="78"/>
      <c r="IU118" s="78"/>
      <c r="IV118" s="78"/>
      <c r="IW118" s="78"/>
      <c r="IX118" s="78"/>
      <c r="IY118" s="9"/>
    </row>
    <row r="119" spans="1:259" ht="20.25" customHeight="1">
      <c r="A119" s="3" t="s">
        <v>91</v>
      </c>
      <c r="B119" s="78">
        <v>13432.44443</v>
      </c>
      <c r="C119" s="78">
        <v>0</v>
      </c>
      <c r="D119" s="78">
        <v>0</v>
      </c>
      <c r="E119" s="78"/>
      <c r="F119" s="78"/>
      <c r="G119" s="78"/>
      <c r="H119" s="78">
        <f t="shared" si="506"/>
        <v>0</v>
      </c>
      <c r="I119" s="78">
        <f t="shared" si="506"/>
        <v>0</v>
      </c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9"/>
      <c r="X119" s="78">
        <f t="shared" si="507"/>
        <v>0</v>
      </c>
      <c r="Y119" s="78">
        <f t="shared" si="507"/>
        <v>0</v>
      </c>
      <c r="Z119" s="78"/>
      <c r="AA119" s="78"/>
      <c r="AB119" s="78"/>
      <c r="AC119" s="78"/>
      <c r="AD119" s="78"/>
      <c r="AE119" s="78"/>
      <c r="AF119" s="78"/>
      <c r="AG119" s="78">
        <f t="shared" si="508"/>
        <v>0</v>
      </c>
      <c r="AH119" s="78">
        <f t="shared" si="508"/>
        <v>0</v>
      </c>
      <c r="AI119" s="78"/>
      <c r="AJ119" s="78"/>
      <c r="AK119" s="78"/>
      <c r="AL119" s="78"/>
      <c r="AM119" s="78"/>
      <c r="AN119" s="78"/>
      <c r="AO119" s="78"/>
      <c r="AP119" s="78">
        <f t="shared" si="509"/>
        <v>0</v>
      </c>
      <c r="AQ119" s="78">
        <f t="shared" si="509"/>
        <v>0</v>
      </c>
      <c r="AR119" s="78"/>
      <c r="AS119" s="78"/>
      <c r="AT119" s="78"/>
      <c r="AU119" s="78"/>
      <c r="AV119" s="78"/>
      <c r="AW119" s="78"/>
      <c r="AX119" s="78"/>
      <c r="AY119" s="78">
        <f t="shared" si="510"/>
        <v>0</v>
      </c>
      <c r="AZ119" s="78">
        <f t="shared" si="510"/>
        <v>0</v>
      </c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>
        <f t="shared" si="512"/>
        <v>600</v>
      </c>
      <c r="BR119" s="78">
        <f t="shared" si="512"/>
        <v>0</v>
      </c>
      <c r="BS119" s="78"/>
      <c r="BT119" s="78">
        <v>600</v>
      </c>
      <c r="BU119" s="78"/>
      <c r="BV119" s="78">
        <f t="shared" si="531"/>
        <v>0</v>
      </c>
      <c r="BW119" s="78"/>
      <c r="BX119" s="78"/>
      <c r="BY119" s="78"/>
      <c r="BZ119" s="78">
        <f t="shared" si="513"/>
        <v>0</v>
      </c>
      <c r="CA119" s="78">
        <f t="shared" si="513"/>
        <v>0</v>
      </c>
      <c r="CB119" s="78"/>
      <c r="CC119" s="78"/>
      <c r="CD119" s="78"/>
      <c r="CE119" s="78"/>
      <c r="CF119" s="78"/>
      <c r="CG119" s="78"/>
      <c r="CH119" s="78"/>
      <c r="CI119" s="79"/>
      <c r="CJ119" s="78">
        <f t="shared" si="514"/>
        <v>0</v>
      </c>
      <c r="CK119" s="78">
        <f t="shared" si="514"/>
        <v>0</v>
      </c>
      <c r="CL119" s="78"/>
      <c r="CM119" s="78"/>
      <c r="CN119" s="78"/>
      <c r="CO119" s="78"/>
      <c r="CP119" s="78"/>
      <c r="CQ119" s="78"/>
      <c r="CR119" s="78"/>
      <c r="CS119" s="78">
        <f t="shared" si="515"/>
        <v>0</v>
      </c>
      <c r="CT119" s="78">
        <f t="shared" si="515"/>
        <v>0</v>
      </c>
      <c r="CU119" s="78"/>
      <c r="CV119" s="78"/>
      <c r="CW119" s="78"/>
      <c r="CX119" s="78"/>
      <c r="CY119" s="78"/>
      <c r="CZ119" s="78"/>
      <c r="DA119" s="78"/>
      <c r="DB119" s="78">
        <f t="shared" si="516"/>
        <v>0</v>
      </c>
      <c r="DC119" s="78">
        <f t="shared" si="516"/>
        <v>0</v>
      </c>
      <c r="DD119" s="78"/>
      <c r="DE119" s="78"/>
      <c r="DF119" s="78"/>
      <c r="DG119" s="78"/>
      <c r="DH119" s="78"/>
      <c r="DI119" s="78"/>
      <c r="DJ119" s="78"/>
      <c r="DK119" s="78">
        <f t="shared" si="517"/>
        <v>0</v>
      </c>
      <c r="DL119" s="78">
        <f t="shared" si="517"/>
        <v>0</v>
      </c>
      <c r="DM119" s="78"/>
      <c r="DN119" s="78"/>
      <c r="DO119" s="78"/>
      <c r="DP119" s="78"/>
      <c r="DQ119" s="78"/>
      <c r="DR119" s="78"/>
      <c r="DS119" s="78"/>
      <c r="DT119" s="78">
        <f t="shared" si="518"/>
        <v>0</v>
      </c>
      <c r="DU119" s="78">
        <f t="shared" si="518"/>
        <v>0</v>
      </c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>
        <f t="shared" si="519"/>
        <v>12800</v>
      </c>
      <c r="EG119" s="78">
        <f t="shared" si="519"/>
        <v>0</v>
      </c>
      <c r="EH119" s="78"/>
      <c r="EI119" s="78">
        <v>12800</v>
      </c>
      <c r="EJ119" s="78"/>
      <c r="EK119" s="78">
        <f t="shared" ref="EK119" si="532">EJ119/EI119*100</f>
        <v>0</v>
      </c>
      <c r="EL119" s="78"/>
      <c r="EM119" s="78"/>
      <c r="EN119" s="78"/>
      <c r="EO119" s="78">
        <f t="shared" si="520"/>
        <v>0</v>
      </c>
      <c r="EP119" s="78">
        <f t="shared" si="520"/>
        <v>0</v>
      </c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>
        <f t="shared" si="521"/>
        <v>0</v>
      </c>
      <c r="FH119" s="78">
        <f t="shared" si="521"/>
        <v>0</v>
      </c>
      <c r="FI119" s="78"/>
      <c r="FJ119" s="78"/>
      <c r="FK119" s="78"/>
      <c r="FL119" s="78"/>
      <c r="FM119" s="78"/>
      <c r="FN119" s="78"/>
      <c r="FO119" s="78"/>
      <c r="FP119" s="78">
        <f t="shared" si="522"/>
        <v>0</v>
      </c>
      <c r="FQ119" s="78">
        <f t="shared" si="522"/>
        <v>0</v>
      </c>
      <c r="FR119" s="78"/>
      <c r="FS119" s="78"/>
      <c r="FT119" s="78"/>
      <c r="FU119" s="78"/>
      <c r="FV119" s="78"/>
      <c r="FW119" s="78"/>
      <c r="FX119" s="78"/>
      <c r="FY119" s="78">
        <f t="shared" si="523"/>
        <v>0</v>
      </c>
      <c r="FZ119" s="78">
        <f t="shared" si="523"/>
        <v>0</v>
      </c>
      <c r="GA119" s="75"/>
      <c r="GB119" s="78"/>
      <c r="GC119" s="78"/>
      <c r="GD119" s="78"/>
      <c r="GE119" s="78"/>
      <c r="GF119" s="78"/>
      <c r="GG119" s="78"/>
      <c r="GH119" s="78">
        <f t="shared" si="524"/>
        <v>0</v>
      </c>
      <c r="GI119" s="78">
        <f t="shared" si="524"/>
        <v>0</v>
      </c>
      <c r="GJ119" s="78"/>
      <c r="GK119" s="78"/>
      <c r="GL119" s="78"/>
      <c r="GM119" s="78"/>
      <c r="GN119" s="78"/>
      <c r="GO119" s="78"/>
      <c r="GP119" s="78"/>
      <c r="GQ119" s="78">
        <f t="shared" si="525"/>
        <v>0</v>
      </c>
      <c r="GR119" s="78">
        <f t="shared" si="525"/>
        <v>0</v>
      </c>
      <c r="GS119" s="78"/>
      <c r="GT119" s="78"/>
      <c r="GU119" s="78"/>
      <c r="GV119" s="78"/>
      <c r="GW119" s="78"/>
      <c r="GX119" s="78"/>
      <c r="GY119" s="78"/>
      <c r="GZ119" s="78">
        <f t="shared" si="526"/>
        <v>0</v>
      </c>
      <c r="HA119" s="78">
        <f t="shared" si="526"/>
        <v>0</v>
      </c>
      <c r="HB119" s="78"/>
      <c r="HC119" s="78"/>
      <c r="HD119" s="78"/>
      <c r="HE119" s="78"/>
      <c r="HF119" s="78"/>
      <c r="HG119" s="78"/>
      <c r="HH119" s="78"/>
      <c r="HI119" s="78">
        <f t="shared" si="527"/>
        <v>0</v>
      </c>
      <c r="HJ119" s="78">
        <f t="shared" si="527"/>
        <v>0</v>
      </c>
      <c r="HK119" s="78"/>
      <c r="HL119" s="78"/>
      <c r="HM119" s="78"/>
      <c r="HN119" s="78"/>
      <c r="HO119" s="78"/>
      <c r="HP119" s="78"/>
      <c r="HQ119" s="78"/>
      <c r="HR119" s="78">
        <f t="shared" si="528"/>
        <v>0</v>
      </c>
      <c r="HS119" s="78">
        <f t="shared" si="528"/>
        <v>0</v>
      </c>
      <c r="HT119" s="78"/>
      <c r="HU119" s="78"/>
      <c r="HV119" s="78"/>
      <c r="HW119" s="78"/>
      <c r="HX119" s="78"/>
      <c r="HY119" s="78"/>
      <c r="HZ119" s="78"/>
      <c r="IA119" s="78">
        <f t="shared" si="529"/>
        <v>0</v>
      </c>
      <c r="IB119" s="78">
        <f t="shared" si="529"/>
        <v>0</v>
      </c>
      <c r="IC119" s="78"/>
      <c r="ID119" s="78"/>
      <c r="IE119" s="78"/>
      <c r="IF119" s="78"/>
      <c r="IG119" s="78"/>
      <c r="IH119" s="78"/>
      <c r="II119" s="78"/>
      <c r="IJ119" s="78">
        <f t="shared" si="530"/>
        <v>0</v>
      </c>
      <c r="IK119" s="78">
        <f t="shared" si="530"/>
        <v>0</v>
      </c>
      <c r="IL119" s="78"/>
      <c r="IM119" s="78"/>
      <c r="IN119" s="78"/>
      <c r="IO119" s="78"/>
      <c r="IP119" s="78"/>
      <c r="IQ119" s="78"/>
      <c r="IR119" s="78"/>
      <c r="IS119" s="78"/>
      <c r="IT119" s="78"/>
      <c r="IU119" s="78"/>
      <c r="IV119" s="78">
        <v>32.444429999999997</v>
      </c>
      <c r="IW119" s="78"/>
      <c r="IX119" s="78"/>
      <c r="IY119" s="9"/>
    </row>
    <row r="120" spans="1:259" s="8" customFormat="1" ht="19.5" customHeight="1">
      <c r="A120" s="7" t="s">
        <v>137</v>
      </c>
      <c r="B120" s="75">
        <v>259477.11149000001</v>
      </c>
      <c r="C120" s="75">
        <v>42838.176860000007</v>
      </c>
      <c r="D120" s="75">
        <v>16.509424131481033</v>
      </c>
      <c r="E120" s="75">
        <f>E121+E122</f>
        <v>4986.8</v>
      </c>
      <c r="F120" s="75">
        <f>F121+F122</f>
        <v>906.6</v>
      </c>
      <c r="G120" s="75">
        <f>F120/E120*100</f>
        <v>18.179995187294455</v>
      </c>
      <c r="H120" s="75">
        <f>H121+H122</f>
        <v>678.76003000000003</v>
      </c>
      <c r="I120" s="75">
        <f>I121+I122</f>
        <v>678.76003000000003</v>
      </c>
      <c r="J120" s="75">
        <f>I120/H120*100</f>
        <v>100</v>
      </c>
      <c r="K120" s="75">
        <f>K121+K122</f>
        <v>671.97243000000003</v>
      </c>
      <c r="L120" s="75">
        <f>L121+L122</f>
        <v>671.97243000000003</v>
      </c>
      <c r="M120" s="75">
        <f>L120/K120*100</f>
        <v>100</v>
      </c>
      <c r="N120" s="75">
        <f>N121+N122</f>
        <v>6.7876000000000003</v>
      </c>
      <c r="O120" s="75">
        <f>O121+O122</f>
        <v>6.7876000000000003</v>
      </c>
      <c r="P120" s="75">
        <f>O120/N120*100</f>
        <v>100</v>
      </c>
      <c r="Q120" s="75">
        <f>Q121+Q122</f>
        <v>362</v>
      </c>
      <c r="R120" s="75">
        <f>R121+R122</f>
        <v>0</v>
      </c>
      <c r="S120" s="75">
        <f>R120/Q120*100</f>
        <v>0</v>
      </c>
      <c r="T120" s="75">
        <f>T121+T122</f>
        <v>0</v>
      </c>
      <c r="U120" s="75">
        <f>U121+U122</f>
        <v>0</v>
      </c>
      <c r="V120" s="75"/>
      <c r="W120" s="76">
        <f>W121+W122</f>
        <v>8915.2875000000004</v>
      </c>
      <c r="X120" s="75">
        <f>X121+X122</f>
        <v>8915.2875000000004</v>
      </c>
      <c r="Y120" s="75">
        <f>Y121+Y122</f>
        <v>1426.4459999999999</v>
      </c>
      <c r="Z120" s="75">
        <f>Y120/X120*100</f>
        <v>15.999999999999998</v>
      </c>
      <c r="AA120" s="75">
        <f>AA121+AA122</f>
        <v>5623.3298500000001</v>
      </c>
      <c r="AB120" s="75">
        <f>AB121+AB122</f>
        <v>899.73278000000005</v>
      </c>
      <c r="AC120" s="75">
        <f>AB120/AA120*100</f>
        <v>16.000000071132231</v>
      </c>
      <c r="AD120" s="75">
        <f>AD121+AD122</f>
        <v>3291.9576499999998</v>
      </c>
      <c r="AE120" s="75">
        <f>AE121+AE122</f>
        <v>526.71321999999998</v>
      </c>
      <c r="AF120" s="75">
        <f>AE120/AD120*100</f>
        <v>15.999999878491755</v>
      </c>
      <c r="AG120" s="75">
        <f>AG121+AG122</f>
        <v>0</v>
      </c>
      <c r="AH120" s="75">
        <f>AH121+AH122</f>
        <v>0</v>
      </c>
      <c r="AI120" s="75"/>
      <c r="AJ120" s="75">
        <f>AJ121+AJ122</f>
        <v>0</v>
      </c>
      <c r="AK120" s="75">
        <f>AK121+AK122</f>
        <v>0</v>
      </c>
      <c r="AL120" s="75"/>
      <c r="AM120" s="75">
        <f>AM121+AM122</f>
        <v>0</v>
      </c>
      <c r="AN120" s="75">
        <f>AN121+AN122</f>
        <v>0</v>
      </c>
      <c r="AO120" s="75"/>
      <c r="AP120" s="75">
        <f>AP121+AP122</f>
        <v>2195.1263399999998</v>
      </c>
      <c r="AQ120" s="75">
        <f>AQ121+AQ122</f>
        <v>0</v>
      </c>
      <c r="AR120" s="75"/>
      <c r="AS120" s="75">
        <f>AS121+AS122</f>
        <v>2151.22381</v>
      </c>
      <c r="AT120" s="75">
        <f>AT121+AT122</f>
        <v>0</v>
      </c>
      <c r="AU120" s="75">
        <f>AT120/AS120*100</f>
        <v>0</v>
      </c>
      <c r="AV120" s="75">
        <f>AV121+AV122</f>
        <v>43.902529999999999</v>
      </c>
      <c r="AW120" s="75">
        <f>AW121+AW122</f>
        <v>0</v>
      </c>
      <c r="AX120" s="75">
        <f>AW120/AV120*100</f>
        <v>0</v>
      </c>
      <c r="AY120" s="75">
        <f>AY121+AY122</f>
        <v>0</v>
      </c>
      <c r="AZ120" s="75">
        <f>AZ121+AZ122</f>
        <v>0</v>
      </c>
      <c r="BA120" s="75"/>
      <c r="BB120" s="75">
        <f>BB121+BB122</f>
        <v>0</v>
      </c>
      <c r="BC120" s="75">
        <f>BC121+BC122</f>
        <v>0</v>
      </c>
      <c r="BD120" s="75"/>
      <c r="BE120" s="75">
        <f>BE121+BE122</f>
        <v>0</v>
      </c>
      <c r="BF120" s="75">
        <f>BF121+BF122</f>
        <v>0</v>
      </c>
      <c r="BG120" s="75"/>
      <c r="BH120" s="75">
        <f>BH121+BH122</f>
        <v>2773.1958300000001</v>
      </c>
      <c r="BI120" s="75">
        <f>BI121+BI122</f>
        <v>831.95875000000001</v>
      </c>
      <c r="BJ120" s="75">
        <f>BI120/BH120*100</f>
        <v>30.000000036059475</v>
      </c>
      <c r="BK120" s="75">
        <f>BK121+BK122</f>
        <v>2717.73191</v>
      </c>
      <c r="BL120" s="75">
        <f>BL121+BL122</f>
        <v>815.31957</v>
      </c>
      <c r="BM120" s="75">
        <f>BL120/BK120*100</f>
        <v>29.999999889613839</v>
      </c>
      <c r="BN120" s="75">
        <f>BN121+BN122</f>
        <v>55.463920000000002</v>
      </c>
      <c r="BO120" s="75">
        <f>BO121+BO122</f>
        <v>16.63918</v>
      </c>
      <c r="BP120" s="75">
        <f>BO120/BN120*100</f>
        <v>30.000007211895586</v>
      </c>
      <c r="BQ120" s="75">
        <f>BQ121+BQ122</f>
        <v>1253.5763200000001</v>
      </c>
      <c r="BR120" s="75">
        <f>BR121+BR122</f>
        <v>0</v>
      </c>
      <c r="BS120" s="75">
        <f>BR120/BQ120*100</f>
        <v>0</v>
      </c>
      <c r="BT120" s="77">
        <f>BT121+BT122</f>
        <v>1253.5763200000001</v>
      </c>
      <c r="BU120" s="75">
        <f>BU121+BU122</f>
        <v>0</v>
      </c>
      <c r="BV120" s="75">
        <f>BU120/BT120*100</f>
        <v>0</v>
      </c>
      <c r="BW120" s="75">
        <f>BW121+BW122</f>
        <v>0</v>
      </c>
      <c r="BX120" s="75">
        <f>BX121+BX122</f>
        <v>0</v>
      </c>
      <c r="BY120" s="75"/>
      <c r="BZ120" s="75">
        <f>BZ121+BZ122</f>
        <v>10836.298999999999</v>
      </c>
      <c r="CA120" s="75">
        <f>CA121+CA122</f>
        <v>9339.8559999999998</v>
      </c>
      <c r="CB120" s="75"/>
      <c r="CC120" s="75">
        <f>CC121+CC122</f>
        <v>10619.57302</v>
      </c>
      <c r="CD120" s="75">
        <f>CD121+CD122</f>
        <v>9153.0588800000005</v>
      </c>
      <c r="CE120" s="75">
        <f>CD120/CC120*100</f>
        <v>86.190460414575128</v>
      </c>
      <c r="CF120" s="75">
        <f>CF121+CF122</f>
        <v>216.72598000000002</v>
      </c>
      <c r="CG120" s="75">
        <f>CG121+CG122</f>
        <v>186.79712000000001</v>
      </c>
      <c r="CH120" s="75">
        <f>CG120/CF120*100</f>
        <v>86.190460414575114</v>
      </c>
      <c r="CI120" s="76">
        <f>CI121+CI122</f>
        <v>0</v>
      </c>
      <c r="CJ120" s="75">
        <f>CJ121+CJ122</f>
        <v>0</v>
      </c>
      <c r="CK120" s="75">
        <f>CK121+CK122</f>
        <v>0</v>
      </c>
      <c r="CL120" s="75"/>
      <c r="CM120" s="75">
        <f>CM121+CM122</f>
        <v>0</v>
      </c>
      <c r="CN120" s="75">
        <f>CN121+CN122</f>
        <v>0</v>
      </c>
      <c r="CO120" s="75"/>
      <c r="CP120" s="75">
        <f>CP121+CP122</f>
        <v>0</v>
      </c>
      <c r="CQ120" s="75">
        <f>CQ121+CQ122</f>
        <v>0</v>
      </c>
      <c r="CR120" s="75"/>
      <c r="CS120" s="75">
        <f>CS121+CS122</f>
        <v>0</v>
      </c>
      <c r="CT120" s="75">
        <f>CT121+CT122</f>
        <v>0</v>
      </c>
      <c r="CU120" s="75"/>
      <c r="CV120" s="75"/>
      <c r="CW120" s="75"/>
      <c r="CX120" s="75"/>
      <c r="CY120" s="75"/>
      <c r="CZ120" s="75"/>
      <c r="DA120" s="75"/>
      <c r="DB120" s="75">
        <f>DB121+DB122</f>
        <v>0</v>
      </c>
      <c r="DC120" s="75">
        <f>DC121+DC122</f>
        <v>0</v>
      </c>
      <c r="DD120" s="75"/>
      <c r="DE120" s="75">
        <f>DE121+DE122</f>
        <v>0</v>
      </c>
      <c r="DF120" s="75">
        <v>0</v>
      </c>
      <c r="DG120" s="75"/>
      <c r="DH120" s="75">
        <f>DH121+DH122</f>
        <v>0</v>
      </c>
      <c r="DI120" s="75">
        <f>DI121+DI122</f>
        <v>0</v>
      </c>
      <c r="DJ120" s="75"/>
      <c r="DK120" s="75">
        <f>DK121+DK122</f>
        <v>0</v>
      </c>
      <c r="DL120" s="75">
        <f>DL121+DL122</f>
        <v>0</v>
      </c>
      <c r="DM120" s="75"/>
      <c r="DN120" s="75">
        <f>DN121+DN122</f>
        <v>0</v>
      </c>
      <c r="DO120" s="75">
        <f>DO121+DO122</f>
        <v>0</v>
      </c>
      <c r="DP120" s="75"/>
      <c r="DQ120" s="75">
        <f>DQ121+DQ122</f>
        <v>0</v>
      </c>
      <c r="DR120" s="75">
        <f>DR121+DR122</f>
        <v>0</v>
      </c>
      <c r="DS120" s="75"/>
      <c r="DT120" s="75">
        <f>DT121+DT122</f>
        <v>0</v>
      </c>
      <c r="DU120" s="75">
        <f>DU121+DU122</f>
        <v>0</v>
      </c>
      <c r="DV120" s="75"/>
      <c r="DW120" s="75">
        <f>DW121+DW122</f>
        <v>0</v>
      </c>
      <c r="DX120" s="75">
        <f>DX121+DX122</f>
        <v>0</v>
      </c>
      <c r="DY120" s="75"/>
      <c r="DZ120" s="75">
        <f>DZ121+DZ122</f>
        <v>0</v>
      </c>
      <c r="EA120" s="75">
        <f>EA121+EA122</f>
        <v>0</v>
      </c>
      <c r="EB120" s="75"/>
      <c r="EC120" s="75">
        <f>EC121+EC122</f>
        <v>0</v>
      </c>
      <c r="ED120" s="75">
        <f>ED121+ED122</f>
        <v>0</v>
      </c>
      <c r="EE120" s="75"/>
      <c r="EF120" s="75">
        <f>EF121+EF122</f>
        <v>4893.3119999999999</v>
      </c>
      <c r="EG120" s="75">
        <f>EG121+EG122</f>
        <v>0</v>
      </c>
      <c r="EH120" s="75">
        <f>EG120/EF120*100</f>
        <v>0</v>
      </c>
      <c r="EI120" s="77">
        <f>EI121+EI122</f>
        <v>4893.3119999999999</v>
      </c>
      <c r="EJ120" s="75">
        <f>EJ121+EJ122</f>
        <v>0</v>
      </c>
      <c r="EK120" s="75">
        <f>EJ120/EI120*100</f>
        <v>0</v>
      </c>
      <c r="EL120" s="75">
        <f>EL121+EL122</f>
        <v>0</v>
      </c>
      <c r="EM120" s="75">
        <f>EM121+EM122</f>
        <v>0</v>
      </c>
      <c r="EN120" s="75"/>
      <c r="EO120" s="75">
        <f>EO121+EO122</f>
        <v>0</v>
      </c>
      <c r="EP120" s="75">
        <f>EP121+EP122</f>
        <v>0</v>
      </c>
      <c r="EQ120" s="75"/>
      <c r="ER120" s="75">
        <f>ER121+ER122</f>
        <v>0</v>
      </c>
      <c r="ES120" s="75">
        <f>ES121+ES122</f>
        <v>0</v>
      </c>
      <c r="ET120" s="75"/>
      <c r="EU120" s="75">
        <f>EU121+EU122</f>
        <v>0</v>
      </c>
      <c r="EV120" s="75">
        <f>EV121+EV122</f>
        <v>0</v>
      </c>
      <c r="EW120" s="75"/>
      <c r="EX120" s="75">
        <f t="shared" ref="EX120:FF120" si="533">EX121+EX122</f>
        <v>61.499029999999998</v>
      </c>
      <c r="EY120" s="75">
        <f t="shared" si="533"/>
        <v>61.499029999999998</v>
      </c>
      <c r="EZ120" s="75">
        <f t="shared" si="533"/>
        <v>100</v>
      </c>
      <c r="FA120" s="75">
        <f t="shared" si="533"/>
        <v>60.884039999999999</v>
      </c>
      <c r="FB120" s="75">
        <f t="shared" si="533"/>
        <v>60.884039999999999</v>
      </c>
      <c r="FC120" s="75">
        <f t="shared" si="533"/>
        <v>100</v>
      </c>
      <c r="FD120" s="75">
        <f t="shared" si="533"/>
        <v>0.61499000000000004</v>
      </c>
      <c r="FE120" s="75">
        <f t="shared" si="533"/>
        <v>0.61499000000000004</v>
      </c>
      <c r="FF120" s="75">
        <f t="shared" si="533"/>
        <v>100</v>
      </c>
      <c r="FG120" s="75">
        <f>FG121+FG122</f>
        <v>48165.277000000002</v>
      </c>
      <c r="FH120" s="75">
        <f>FH121+FH122</f>
        <v>0</v>
      </c>
      <c r="FI120" s="75">
        <f t="shared" ref="FI120" si="534">FH120/FG120*100</f>
        <v>0</v>
      </c>
      <c r="FJ120" s="75">
        <f t="shared" ref="FJ120:FO120" si="535">FJ121+FJ122</f>
        <v>45085.4</v>
      </c>
      <c r="FK120" s="75">
        <f t="shared" si="535"/>
        <v>0</v>
      </c>
      <c r="FL120" s="75">
        <f t="shared" si="535"/>
        <v>100</v>
      </c>
      <c r="FM120" s="75">
        <f t="shared" si="535"/>
        <v>3079.877</v>
      </c>
      <c r="FN120" s="75">
        <f t="shared" si="535"/>
        <v>0</v>
      </c>
      <c r="FO120" s="75">
        <f t="shared" si="535"/>
        <v>100</v>
      </c>
      <c r="FP120" s="75">
        <f>FP121+FP122</f>
        <v>12190.510200000001</v>
      </c>
      <c r="FQ120" s="75">
        <f>FQ121+FQ122</f>
        <v>6128.5514400000002</v>
      </c>
      <c r="FR120" s="75">
        <f t="shared" ref="FR120:FR121" si="536">FQ120/FP120*100</f>
        <v>50.27313327706333</v>
      </c>
      <c r="FS120" s="75">
        <f t="shared" ref="FS120:FX120" si="537">FS121+FS122</f>
        <v>11946.7</v>
      </c>
      <c r="FT120" s="75">
        <f t="shared" si="537"/>
        <v>6005.9804100000001</v>
      </c>
      <c r="FU120" s="75">
        <f t="shared" si="537"/>
        <v>100</v>
      </c>
      <c r="FV120" s="75">
        <f t="shared" si="537"/>
        <v>243.81020000000001</v>
      </c>
      <c r="FW120" s="75">
        <f t="shared" si="537"/>
        <v>122.57102999999999</v>
      </c>
      <c r="FX120" s="75">
        <f t="shared" si="537"/>
        <v>100</v>
      </c>
      <c r="FY120" s="75">
        <f>FY121+FY122</f>
        <v>7062.3099999999995</v>
      </c>
      <c r="FZ120" s="75">
        <f>FZ121+FZ122</f>
        <v>2067.9570199999998</v>
      </c>
      <c r="GA120" s="75">
        <f t="shared" si="427"/>
        <v>29.281595115479213</v>
      </c>
      <c r="GB120" s="75">
        <f t="shared" ref="GB120:GG120" si="538">GB121+GB122</f>
        <v>6991.6868999999997</v>
      </c>
      <c r="GC120" s="75">
        <f t="shared" si="538"/>
        <v>2047.27745</v>
      </c>
      <c r="GD120" s="75">
        <f t="shared" si="538"/>
        <v>100</v>
      </c>
      <c r="GE120" s="75">
        <f t="shared" si="538"/>
        <v>70.623099999999994</v>
      </c>
      <c r="GF120" s="75">
        <f t="shared" si="538"/>
        <v>20.679569999999998</v>
      </c>
      <c r="GG120" s="75">
        <f t="shared" si="538"/>
        <v>100</v>
      </c>
      <c r="GH120" s="75">
        <f>GH121+GH122</f>
        <v>0</v>
      </c>
      <c r="GI120" s="75">
        <f>GI121+GI122</f>
        <v>0</v>
      </c>
      <c r="GJ120" s="75"/>
      <c r="GK120" s="75">
        <f t="shared" ref="GK120:GP120" si="539">GK121+GK122</f>
        <v>0</v>
      </c>
      <c r="GL120" s="75">
        <f t="shared" si="539"/>
        <v>0</v>
      </c>
      <c r="GM120" s="75">
        <f t="shared" si="539"/>
        <v>100</v>
      </c>
      <c r="GN120" s="75">
        <f t="shared" si="539"/>
        <v>0</v>
      </c>
      <c r="GO120" s="75">
        <f t="shared" si="539"/>
        <v>0</v>
      </c>
      <c r="GP120" s="75">
        <f t="shared" si="539"/>
        <v>100</v>
      </c>
      <c r="GQ120" s="75">
        <f>GQ121+GQ122</f>
        <v>102451.11111000001</v>
      </c>
      <c r="GR120" s="75">
        <f>GR121+GR122</f>
        <v>9409.8664499999995</v>
      </c>
      <c r="GS120" s="75">
        <f t="shared" ref="GS120:GS121" si="540">GR120/GQ120*100</f>
        <v>9.1847383088864554</v>
      </c>
      <c r="GT120" s="75">
        <f t="shared" ref="GT120:GY120" si="541">GT121+GT122</f>
        <v>101426.6</v>
      </c>
      <c r="GU120" s="75">
        <f t="shared" si="541"/>
        <v>9315.7677800000001</v>
      </c>
      <c r="GV120" s="75">
        <f t="shared" si="541"/>
        <v>100</v>
      </c>
      <c r="GW120" s="75">
        <f t="shared" si="541"/>
        <v>1024.5111099999999</v>
      </c>
      <c r="GX120" s="75">
        <f t="shared" si="541"/>
        <v>94.098669999999998</v>
      </c>
      <c r="GY120" s="75">
        <f t="shared" si="541"/>
        <v>100</v>
      </c>
      <c r="GZ120" s="75">
        <f>GZ121+GZ122</f>
        <v>39406.477400000003</v>
      </c>
      <c r="HA120" s="75">
        <f>HA121+HA122</f>
        <v>11642.80459</v>
      </c>
      <c r="HB120" s="75"/>
      <c r="HC120" s="75">
        <f t="shared" ref="HC120:HH120" si="542">HC121+HC122</f>
        <v>0</v>
      </c>
      <c r="HD120" s="75">
        <f t="shared" si="542"/>
        <v>0</v>
      </c>
      <c r="HE120" s="75">
        <f t="shared" si="542"/>
        <v>0</v>
      </c>
      <c r="HF120" s="75">
        <f t="shared" si="542"/>
        <v>39406.477400000003</v>
      </c>
      <c r="HG120" s="75">
        <f t="shared" si="542"/>
        <v>11642.80459</v>
      </c>
      <c r="HH120" s="75">
        <f t="shared" si="542"/>
        <v>0</v>
      </c>
      <c r="HI120" s="75">
        <f>HI121+HI122</f>
        <v>3093.36735</v>
      </c>
      <c r="HJ120" s="75">
        <f>HJ121+HJ122</f>
        <v>0</v>
      </c>
      <c r="HK120" s="75">
        <f t="shared" ref="HK120:HK121" si="543">HJ120/HI120*100</f>
        <v>0</v>
      </c>
      <c r="HL120" s="75">
        <f t="shared" ref="HL120:HQ120" si="544">HL121+HL122</f>
        <v>3031.5</v>
      </c>
      <c r="HM120" s="75">
        <f t="shared" si="544"/>
        <v>0</v>
      </c>
      <c r="HN120" s="75">
        <f t="shared" si="544"/>
        <v>100</v>
      </c>
      <c r="HO120" s="75">
        <f t="shared" si="544"/>
        <v>61.867350000000002</v>
      </c>
      <c r="HP120" s="75">
        <f t="shared" si="544"/>
        <v>0</v>
      </c>
      <c r="HQ120" s="75">
        <f t="shared" si="544"/>
        <v>100</v>
      </c>
      <c r="HR120" s="75">
        <f>HR121+HR122</f>
        <v>343.87754999999999</v>
      </c>
      <c r="HS120" s="75">
        <f>HS121+HS122</f>
        <v>343.87754999999999</v>
      </c>
      <c r="HT120" s="75">
        <f t="shared" ref="HT120:HT121" si="545">HS120/HR120*100</f>
        <v>100</v>
      </c>
      <c r="HU120" s="75">
        <f t="shared" ref="HU120:HZ120" si="546">HU121+HU122</f>
        <v>337</v>
      </c>
      <c r="HV120" s="75">
        <f t="shared" si="546"/>
        <v>337</v>
      </c>
      <c r="HW120" s="75">
        <f t="shared" si="546"/>
        <v>100</v>
      </c>
      <c r="HX120" s="75">
        <f t="shared" si="546"/>
        <v>6.8775500000000003</v>
      </c>
      <c r="HY120" s="75">
        <f t="shared" si="546"/>
        <v>6.8775500000000003</v>
      </c>
      <c r="HZ120" s="75">
        <f t="shared" si="546"/>
        <v>100</v>
      </c>
      <c r="IA120" s="75">
        <f>IA121+IA122</f>
        <v>9590.6221999999998</v>
      </c>
      <c r="IB120" s="75">
        <f>IB121+IB122</f>
        <v>0</v>
      </c>
      <c r="IC120" s="75">
        <f t="shared" ref="IC120:IC121" si="547">IB120/IA120*100</f>
        <v>0</v>
      </c>
      <c r="ID120" s="75">
        <f t="shared" ref="ID120:II120" si="548">ID121+ID122</f>
        <v>9398.8097600000001</v>
      </c>
      <c r="IE120" s="75">
        <f t="shared" si="548"/>
        <v>0</v>
      </c>
      <c r="IF120" s="75">
        <f t="shared" si="548"/>
        <v>100</v>
      </c>
      <c r="IG120" s="75">
        <f t="shared" si="548"/>
        <v>191.81244000000001</v>
      </c>
      <c r="IH120" s="75">
        <f t="shared" si="548"/>
        <v>0</v>
      </c>
      <c r="II120" s="75">
        <f t="shared" si="548"/>
        <v>100</v>
      </c>
      <c r="IJ120" s="75">
        <f>IJ121+IJ122</f>
        <v>0</v>
      </c>
      <c r="IK120" s="75">
        <f>IK121+IK122</f>
        <v>0</v>
      </c>
      <c r="IL120" s="75"/>
      <c r="IM120" s="75">
        <f>IM121+IM122</f>
        <v>0</v>
      </c>
      <c r="IN120" s="75">
        <f>IN121+IN122</f>
        <v>0</v>
      </c>
      <c r="IO120" s="75"/>
      <c r="IP120" s="75">
        <f>IP121+IP122</f>
        <v>0</v>
      </c>
      <c r="IQ120" s="75">
        <f>IQ121+IQ122</f>
        <v>0</v>
      </c>
      <c r="IR120" s="75"/>
      <c r="IS120" s="75">
        <f>IS121+IS122</f>
        <v>0</v>
      </c>
      <c r="IT120" s="75">
        <f>IT121+IT122</f>
        <v>0</v>
      </c>
      <c r="IU120" s="75"/>
      <c r="IV120" s="75">
        <f>IV121+IV122</f>
        <v>217.70263</v>
      </c>
      <c r="IW120" s="75">
        <f>IW121+IW122</f>
        <v>0</v>
      </c>
      <c r="IX120" s="75"/>
    </row>
    <row r="121" spans="1:259" ht="18" customHeight="1">
      <c r="A121" s="3" t="s">
        <v>136</v>
      </c>
      <c r="B121" s="78">
        <v>210932.84731000001</v>
      </c>
      <c r="C121" s="78">
        <v>30363.413520000006</v>
      </c>
      <c r="D121" s="78">
        <v>36.027948983200943</v>
      </c>
      <c r="E121" s="49">
        <v>4986.8</v>
      </c>
      <c r="F121" s="78">
        <v>906.6</v>
      </c>
      <c r="G121" s="78">
        <v>54.547665369649813</v>
      </c>
      <c r="H121" s="78">
        <f t="shared" ref="H121:I121" si="549">K121+N121</f>
        <v>678.76003000000003</v>
      </c>
      <c r="I121" s="78">
        <f t="shared" si="549"/>
        <v>678.76003000000003</v>
      </c>
      <c r="J121" s="78">
        <v>100</v>
      </c>
      <c r="K121" s="78">
        <v>671.97243000000003</v>
      </c>
      <c r="L121" s="78">
        <v>671.97243000000003</v>
      </c>
      <c r="M121" s="78">
        <v>100</v>
      </c>
      <c r="N121" s="78">
        <v>6.7876000000000003</v>
      </c>
      <c r="O121" s="78">
        <v>6.7876000000000003</v>
      </c>
      <c r="P121" s="78">
        <f>O121/N121*100</f>
        <v>100</v>
      </c>
      <c r="Q121" s="78">
        <v>362</v>
      </c>
      <c r="R121" s="78"/>
      <c r="S121" s="78">
        <f>R121/Q121*100</f>
        <v>0</v>
      </c>
      <c r="T121" s="78"/>
      <c r="U121" s="78"/>
      <c r="V121" s="78">
        <v>100</v>
      </c>
      <c r="W121" s="79">
        <v>8915.2875000000004</v>
      </c>
      <c r="X121" s="78">
        <f t="shared" ref="X121:Y121" si="550">AA121+AD121</f>
        <v>8915.2875000000004</v>
      </c>
      <c r="Y121" s="78">
        <f t="shared" si="550"/>
        <v>1426.4459999999999</v>
      </c>
      <c r="Z121" s="78">
        <v>58.335065881572298</v>
      </c>
      <c r="AA121" s="78">
        <v>5623.3298500000001</v>
      </c>
      <c r="AB121" s="78">
        <v>899.73278000000005</v>
      </c>
      <c r="AC121" s="78">
        <f>AB121/AA121*100</f>
        <v>16.000000071132231</v>
      </c>
      <c r="AD121" s="78">
        <v>3291.9576499999998</v>
      </c>
      <c r="AE121" s="78">
        <v>526.71321999999998</v>
      </c>
      <c r="AF121" s="78">
        <f>AE121/AD121*100</f>
        <v>15.999999878491755</v>
      </c>
      <c r="AG121" s="78">
        <f t="shared" ref="AG121:AH121" si="551">AJ121+AM121</f>
        <v>0</v>
      </c>
      <c r="AH121" s="78">
        <f t="shared" si="551"/>
        <v>0</v>
      </c>
      <c r="AI121" s="78"/>
      <c r="AJ121" s="78"/>
      <c r="AK121" s="78"/>
      <c r="AL121" s="78"/>
      <c r="AM121" s="78"/>
      <c r="AN121" s="78"/>
      <c r="AO121" s="78"/>
      <c r="AP121" s="78">
        <f t="shared" ref="AP121:AQ121" si="552">AS121+AV121</f>
        <v>2195.1263399999998</v>
      </c>
      <c r="AQ121" s="78">
        <f t="shared" si="552"/>
        <v>0</v>
      </c>
      <c r="AR121" s="78"/>
      <c r="AS121" s="78">
        <v>2151.22381</v>
      </c>
      <c r="AT121" s="78"/>
      <c r="AU121" s="78">
        <f>AT121/AS121*100</f>
        <v>0</v>
      </c>
      <c r="AV121" s="78">
        <v>43.902529999999999</v>
      </c>
      <c r="AW121" s="78"/>
      <c r="AX121" s="78">
        <f>AW121/AV121*100</f>
        <v>0</v>
      </c>
      <c r="AY121" s="78">
        <f t="shared" ref="AY121:AZ121" si="553">BB121+BE121</f>
        <v>0</v>
      </c>
      <c r="AZ121" s="78">
        <f t="shared" si="553"/>
        <v>0</v>
      </c>
      <c r="BA121" s="78"/>
      <c r="BB121" s="78"/>
      <c r="BC121" s="78"/>
      <c r="BD121" s="78"/>
      <c r="BE121" s="78"/>
      <c r="BF121" s="78"/>
      <c r="BG121" s="78"/>
      <c r="BH121" s="78">
        <f t="shared" ref="BH121:BI121" si="554">BK121+BN121</f>
        <v>0</v>
      </c>
      <c r="BI121" s="78">
        <f t="shared" si="554"/>
        <v>0</v>
      </c>
      <c r="BJ121" s="78"/>
      <c r="BK121" s="78"/>
      <c r="BL121" s="78"/>
      <c r="BM121" s="78"/>
      <c r="BN121" s="78"/>
      <c r="BO121" s="78"/>
      <c r="BP121" s="78"/>
      <c r="BQ121" s="78">
        <f t="shared" ref="BQ121:BR121" si="555">BT121+BW121</f>
        <v>0</v>
      </c>
      <c r="BR121" s="78">
        <f t="shared" si="555"/>
        <v>0</v>
      </c>
      <c r="BS121" s="78"/>
      <c r="BT121" s="80"/>
      <c r="BU121" s="78"/>
      <c r="BV121" s="78"/>
      <c r="BW121" s="78"/>
      <c r="BX121" s="78"/>
      <c r="BY121" s="78"/>
      <c r="BZ121" s="78">
        <f>CC121+CF121</f>
        <v>10836.298999999999</v>
      </c>
      <c r="CA121" s="78">
        <f>CD121+CG121</f>
        <v>9339.8559999999998</v>
      </c>
      <c r="CB121" s="78">
        <v>4.6486411903876439</v>
      </c>
      <c r="CC121" s="78">
        <v>10619.57302</v>
      </c>
      <c r="CD121" s="78">
        <v>9153.0588800000005</v>
      </c>
      <c r="CE121" s="78">
        <v>4.6486411903876439</v>
      </c>
      <c r="CF121" s="78">
        <v>216.72598000000002</v>
      </c>
      <c r="CG121" s="78">
        <v>186.79712000000001</v>
      </c>
      <c r="CH121" s="78">
        <v>4.6486411903876439</v>
      </c>
      <c r="CI121" s="79"/>
      <c r="CJ121" s="78">
        <f t="shared" ref="CJ121:CK121" si="556">CM121+CP121</f>
        <v>0</v>
      </c>
      <c r="CK121" s="78">
        <f t="shared" si="556"/>
        <v>0</v>
      </c>
      <c r="CL121" s="78"/>
      <c r="CM121" s="78"/>
      <c r="CN121" s="78"/>
      <c r="CO121" s="78"/>
      <c r="CP121" s="78"/>
      <c r="CQ121" s="78"/>
      <c r="CR121" s="78"/>
      <c r="CS121" s="78">
        <f>CV121+CY121</f>
        <v>0</v>
      </c>
      <c r="CT121" s="78">
        <f>CW121+CZ121</f>
        <v>0</v>
      </c>
      <c r="CU121" s="78"/>
      <c r="CV121" s="78"/>
      <c r="CW121" s="78"/>
      <c r="CX121" s="78"/>
      <c r="CY121" s="78"/>
      <c r="CZ121" s="78"/>
      <c r="DA121" s="78"/>
      <c r="DB121" s="78">
        <f t="shared" ref="DB121:DC121" si="557">DE121+DH121</f>
        <v>0</v>
      </c>
      <c r="DC121" s="78">
        <f t="shared" si="557"/>
        <v>0</v>
      </c>
      <c r="DD121" s="78"/>
      <c r="DE121" s="78"/>
      <c r="DF121" s="78"/>
      <c r="DG121" s="78"/>
      <c r="DH121" s="78"/>
      <c r="DI121" s="78"/>
      <c r="DJ121" s="78"/>
      <c r="DK121" s="78">
        <f t="shared" ref="DK121:DL121" si="558">DN121+DQ121</f>
        <v>0</v>
      </c>
      <c r="DL121" s="78">
        <f t="shared" si="558"/>
        <v>0</v>
      </c>
      <c r="DM121" s="78"/>
      <c r="DN121" s="78"/>
      <c r="DO121" s="78"/>
      <c r="DP121" s="78"/>
      <c r="DQ121" s="78"/>
      <c r="DR121" s="78"/>
      <c r="DS121" s="78"/>
      <c r="DT121" s="78">
        <f t="shared" ref="DT121:DU121" si="559">DW121+DZ121</f>
        <v>0</v>
      </c>
      <c r="DU121" s="78">
        <f t="shared" si="559"/>
        <v>0</v>
      </c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>
        <f t="shared" ref="EF121:EG121" si="560">EI121+EL121</f>
        <v>0</v>
      </c>
      <c r="EG121" s="78">
        <f t="shared" si="560"/>
        <v>0</v>
      </c>
      <c r="EH121" s="78"/>
      <c r="EI121" s="80"/>
      <c r="EJ121" s="78"/>
      <c r="EK121" s="78"/>
      <c r="EL121" s="78"/>
      <c r="EM121" s="78"/>
      <c r="EN121" s="78"/>
      <c r="EO121" s="78">
        <f t="shared" ref="EO121:EP121" si="561">ER121+EU121</f>
        <v>0</v>
      </c>
      <c r="EP121" s="78">
        <f t="shared" si="561"/>
        <v>0</v>
      </c>
      <c r="EQ121" s="78"/>
      <c r="ER121" s="78"/>
      <c r="ES121" s="78"/>
      <c r="ET121" s="78"/>
      <c r="EU121" s="78"/>
      <c r="EV121" s="78"/>
      <c r="EW121" s="78"/>
      <c r="EX121" s="78">
        <f>FA121+FD121</f>
        <v>61.499029999999998</v>
      </c>
      <c r="EY121" s="78">
        <f>FB121+FE121</f>
        <v>61.499029999999998</v>
      </c>
      <c r="EZ121" s="78">
        <v>100</v>
      </c>
      <c r="FA121" s="78">
        <v>60.884039999999999</v>
      </c>
      <c r="FB121" s="78">
        <v>60.884039999999999</v>
      </c>
      <c r="FC121" s="78">
        <v>100</v>
      </c>
      <c r="FD121" s="78">
        <v>0.61499000000000004</v>
      </c>
      <c r="FE121" s="78">
        <v>0.61499000000000004</v>
      </c>
      <c r="FF121" s="78">
        <v>100</v>
      </c>
      <c r="FG121" s="78">
        <f t="shared" ref="FG121:FH121" si="562">FJ121+FM121</f>
        <v>48165.277000000002</v>
      </c>
      <c r="FH121" s="78">
        <f t="shared" si="562"/>
        <v>0</v>
      </c>
      <c r="FI121" s="78">
        <v>36.027948983200943</v>
      </c>
      <c r="FJ121" s="78">
        <v>45085.4</v>
      </c>
      <c r="FK121" s="78"/>
      <c r="FL121" s="78">
        <v>100</v>
      </c>
      <c r="FM121" s="78">
        <v>3079.877</v>
      </c>
      <c r="FN121" s="78"/>
      <c r="FO121" s="78">
        <v>100</v>
      </c>
      <c r="FP121" s="78">
        <f>FS121+FV121</f>
        <v>12190.510200000001</v>
      </c>
      <c r="FQ121" s="78">
        <f>FT121+FW121</f>
        <v>6128.5514400000002</v>
      </c>
      <c r="FR121" s="78">
        <f t="shared" si="536"/>
        <v>50.27313327706333</v>
      </c>
      <c r="FS121" s="78">
        <v>11946.7</v>
      </c>
      <c r="FT121" s="78">
        <v>6005.9804100000001</v>
      </c>
      <c r="FU121" s="78">
        <v>100</v>
      </c>
      <c r="FV121" s="78">
        <v>243.81020000000001</v>
      </c>
      <c r="FW121" s="78">
        <v>122.57102999999999</v>
      </c>
      <c r="FX121" s="78">
        <v>100</v>
      </c>
      <c r="FY121" s="78">
        <f>GB121+GE121</f>
        <v>7062.3099999999995</v>
      </c>
      <c r="FZ121" s="78">
        <f>GC121+GF121</f>
        <v>2067.9570199999998</v>
      </c>
      <c r="GA121" s="75">
        <f t="shared" si="427"/>
        <v>29.281595115479213</v>
      </c>
      <c r="GB121" s="78">
        <v>6991.6868999999997</v>
      </c>
      <c r="GC121" s="78">
        <v>2047.27745</v>
      </c>
      <c r="GD121" s="78">
        <v>100</v>
      </c>
      <c r="GE121" s="78">
        <v>70.623099999999994</v>
      </c>
      <c r="GF121" s="78">
        <v>20.679569999999998</v>
      </c>
      <c r="GG121" s="78">
        <v>100</v>
      </c>
      <c r="GH121" s="78">
        <f>GK121+GN121</f>
        <v>0</v>
      </c>
      <c r="GI121" s="78">
        <f>GL121+GO121</f>
        <v>0</v>
      </c>
      <c r="GJ121" s="78"/>
      <c r="GK121" s="78"/>
      <c r="GL121" s="78"/>
      <c r="GM121" s="78">
        <v>100</v>
      </c>
      <c r="GN121" s="78"/>
      <c r="GO121" s="78"/>
      <c r="GP121" s="78">
        <v>100</v>
      </c>
      <c r="GQ121" s="78">
        <f>GT121+GW121</f>
        <v>102451.11111000001</v>
      </c>
      <c r="GR121" s="78">
        <f>GU121+GX121</f>
        <v>9409.8664499999995</v>
      </c>
      <c r="GS121" s="75">
        <f t="shared" si="540"/>
        <v>9.1847383088864554</v>
      </c>
      <c r="GT121" s="78">
        <v>101426.6</v>
      </c>
      <c r="GU121" s="78">
        <v>9315.7677800000001</v>
      </c>
      <c r="GV121" s="78">
        <v>100</v>
      </c>
      <c r="GW121" s="78">
        <v>1024.5111099999999</v>
      </c>
      <c r="GX121" s="78">
        <v>94.098669999999998</v>
      </c>
      <c r="GY121" s="78">
        <v>100</v>
      </c>
      <c r="GZ121" s="78">
        <f>HC121+HF121</f>
        <v>0</v>
      </c>
      <c r="HA121" s="78">
        <f>HD121+HG121</f>
        <v>0</v>
      </c>
      <c r="HB121" s="78"/>
      <c r="HC121" s="78"/>
      <c r="HD121" s="78"/>
      <c r="HE121" s="78"/>
      <c r="HF121" s="78"/>
      <c r="HG121" s="78"/>
      <c r="HH121" s="78"/>
      <c r="HI121" s="78">
        <f>HL121+HO121</f>
        <v>3093.36735</v>
      </c>
      <c r="HJ121" s="78">
        <f>HM121+HP121</f>
        <v>0</v>
      </c>
      <c r="HK121" s="78">
        <f t="shared" si="543"/>
        <v>0</v>
      </c>
      <c r="HL121" s="78">
        <v>3031.5</v>
      </c>
      <c r="HM121" s="78"/>
      <c r="HN121" s="78">
        <v>100</v>
      </c>
      <c r="HO121" s="78">
        <v>61.867350000000002</v>
      </c>
      <c r="HP121" s="78"/>
      <c r="HQ121" s="78">
        <v>100</v>
      </c>
      <c r="HR121" s="78">
        <f>HU121+HX121</f>
        <v>343.87754999999999</v>
      </c>
      <c r="HS121" s="78">
        <f>HV121+HY121</f>
        <v>343.87754999999999</v>
      </c>
      <c r="HT121" s="78">
        <f t="shared" si="545"/>
        <v>100</v>
      </c>
      <c r="HU121" s="78">
        <v>337</v>
      </c>
      <c r="HV121" s="78">
        <v>337</v>
      </c>
      <c r="HW121" s="78">
        <v>100</v>
      </c>
      <c r="HX121" s="78">
        <v>6.8775500000000003</v>
      </c>
      <c r="HY121" s="78">
        <v>6.8775500000000003</v>
      </c>
      <c r="HZ121" s="78">
        <v>100</v>
      </c>
      <c r="IA121" s="78">
        <f>ID121+IG121</f>
        <v>9590.6221999999998</v>
      </c>
      <c r="IB121" s="78">
        <f>IE121+IH121</f>
        <v>0</v>
      </c>
      <c r="IC121" s="78">
        <f t="shared" si="547"/>
        <v>0</v>
      </c>
      <c r="ID121" s="78">
        <v>9398.8097600000001</v>
      </c>
      <c r="IE121" s="78"/>
      <c r="IF121" s="78">
        <v>100</v>
      </c>
      <c r="IG121" s="78">
        <v>191.81244000000001</v>
      </c>
      <c r="IH121" s="78"/>
      <c r="II121" s="78">
        <v>100</v>
      </c>
      <c r="IJ121" s="78">
        <f t="shared" ref="IJ121:IK121" si="563">IM121+IP121</f>
        <v>0</v>
      </c>
      <c r="IK121" s="78">
        <f t="shared" si="563"/>
        <v>0</v>
      </c>
      <c r="IL121" s="78"/>
      <c r="IM121" s="78"/>
      <c r="IN121" s="78"/>
      <c r="IO121" s="78"/>
      <c r="IP121" s="78"/>
      <c r="IQ121" s="78"/>
      <c r="IR121" s="78"/>
      <c r="IS121" s="78"/>
      <c r="IT121" s="78"/>
      <c r="IU121" s="78"/>
      <c r="IV121" s="78"/>
      <c r="IW121" s="78"/>
      <c r="IX121" s="78"/>
    </row>
    <row r="122" spans="1:259" s="8" customFormat="1">
      <c r="A122" s="7" t="s">
        <v>161</v>
      </c>
      <c r="B122" s="75">
        <v>48544.264179999998</v>
      </c>
      <c r="C122" s="75">
        <v>12474.76334</v>
      </c>
      <c r="D122" s="75">
        <v>3.6082015761291606</v>
      </c>
      <c r="E122" s="75">
        <f t="shared" ref="E122:F122" si="564">SUM(E123:E126)</f>
        <v>0</v>
      </c>
      <c r="F122" s="75">
        <f t="shared" si="564"/>
        <v>0</v>
      </c>
      <c r="G122" s="75"/>
      <c r="H122" s="75">
        <f t="shared" ref="H122:I122" si="565">SUM(H123:H126)</f>
        <v>0</v>
      </c>
      <c r="I122" s="75">
        <f t="shared" si="565"/>
        <v>0</v>
      </c>
      <c r="J122" s="75"/>
      <c r="K122" s="75">
        <f t="shared" ref="K122:L122" si="566">SUM(K123:K126)</f>
        <v>0</v>
      </c>
      <c r="L122" s="75">
        <f t="shared" si="566"/>
        <v>0</v>
      </c>
      <c r="M122" s="75"/>
      <c r="N122" s="75">
        <f t="shared" ref="N122:O122" si="567">SUM(N123:N126)</f>
        <v>0</v>
      </c>
      <c r="O122" s="75">
        <f t="shared" si="567"/>
        <v>0</v>
      </c>
      <c r="P122" s="75"/>
      <c r="Q122" s="75">
        <f t="shared" ref="Q122:R122" si="568">SUM(Q123:Q126)</f>
        <v>0</v>
      </c>
      <c r="R122" s="75">
        <f t="shared" si="568"/>
        <v>0</v>
      </c>
      <c r="S122" s="75"/>
      <c r="T122" s="75">
        <f t="shared" ref="T122:U122" si="569">SUM(T123:T126)</f>
        <v>0</v>
      </c>
      <c r="U122" s="75">
        <f t="shared" si="569"/>
        <v>0</v>
      </c>
      <c r="V122" s="75"/>
      <c r="W122" s="76">
        <f t="shared" ref="W122:Y122" si="570">SUM(W123:W126)</f>
        <v>0</v>
      </c>
      <c r="X122" s="75">
        <f t="shared" si="570"/>
        <v>0</v>
      </c>
      <c r="Y122" s="75">
        <f t="shared" si="570"/>
        <v>0</v>
      </c>
      <c r="Z122" s="75"/>
      <c r="AA122" s="75">
        <f t="shared" ref="AA122:AB122" si="571">SUM(AA123:AA126)</f>
        <v>0</v>
      </c>
      <c r="AB122" s="75">
        <f t="shared" si="571"/>
        <v>0</v>
      </c>
      <c r="AC122" s="75"/>
      <c r="AD122" s="75">
        <f t="shared" ref="AD122:AE122" si="572">SUM(AD123:AD126)</f>
        <v>0</v>
      </c>
      <c r="AE122" s="75">
        <f t="shared" si="572"/>
        <v>0</v>
      </c>
      <c r="AF122" s="75"/>
      <c r="AG122" s="75">
        <f t="shared" ref="AG122:AH122" si="573">SUM(AG123:AG126)</f>
        <v>0</v>
      </c>
      <c r="AH122" s="75">
        <f t="shared" si="573"/>
        <v>0</v>
      </c>
      <c r="AI122" s="75"/>
      <c r="AJ122" s="75">
        <f t="shared" ref="AJ122:AK122" si="574">SUM(AJ123:AJ126)</f>
        <v>0</v>
      </c>
      <c r="AK122" s="75">
        <f t="shared" si="574"/>
        <v>0</v>
      </c>
      <c r="AL122" s="75"/>
      <c r="AM122" s="75">
        <f t="shared" ref="AM122:AN122" si="575">SUM(AM123:AM126)</f>
        <v>0</v>
      </c>
      <c r="AN122" s="75">
        <f t="shared" si="575"/>
        <v>0</v>
      </c>
      <c r="AO122" s="75"/>
      <c r="AP122" s="75">
        <f t="shared" ref="AP122:AQ122" si="576">SUM(AP123:AP126)</f>
        <v>0</v>
      </c>
      <c r="AQ122" s="75">
        <f t="shared" si="576"/>
        <v>0</v>
      </c>
      <c r="AR122" s="75"/>
      <c r="AS122" s="75">
        <f t="shared" ref="AS122:AT122" si="577">SUM(AS123:AS126)</f>
        <v>0</v>
      </c>
      <c r="AT122" s="75">
        <f t="shared" si="577"/>
        <v>0</v>
      </c>
      <c r="AU122" s="75"/>
      <c r="AV122" s="75">
        <f t="shared" ref="AV122:AW122" si="578">SUM(AV123:AV126)</f>
        <v>0</v>
      </c>
      <c r="AW122" s="75">
        <f t="shared" si="578"/>
        <v>0</v>
      </c>
      <c r="AX122" s="75"/>
      <c r="AY122" s="75">
        <f t="shared" ref="AY122:AZ122" si="579">SUM(AY123:AY126)</f>
        <v>0</v>
      </c>
      <c r="AZ122" s="75">
        <f t="shared" si="579"/>
        <v>0</v>
      </c>
      <c r="BA122" s="75"/>
      <c r="BB122" s="75">
        <f t="shared" ref="BB122:BC122" si="580">SUM(BB123:BB126)</f>
        <v>0</v>
      </c>
      <c r="BC122" s="75">
        <f t="shared" si="580"/>
        <v>0</v>
      </c>
      <c r="BD122" s="75"/>
      <c r="BE122" s="75">
        <f t="shared" ref="BE122:BI122" si="581">SUM(BE123:BE126)</f>
        <v>0</v>
      </c>
      <c r="BF122" s="75">
        <f t="shared" si="581"/>
        <v>0</v>
      </c>
      <c r="BG122" s="75"/>
      <c r="BH122" s="75">
        <f t="shared" si="581"/>
        <v>2773.1958300000001</v>
      </c>
      <c r="BI122" s="75">
        <f t="shared" si="581"/>
        <v>831.95875000000001</v>
      </c>
      <c r="BJ122" s="75">
        <v>0</v>
      </c>
      <c r="BK122" s="75">
        <f t="shared" ref="BK122:BL122" si="582">SUM(BK123:BK126)</f>
        <v>2717.73191</v>
      </c>
      <c r="BL122" s="75">
        <f t="shared" si="582"/>
        <v>815.31957</v>
      </c>
      <c r="BM122" s="75">
        <v>0</v>
      </c>
      <c r="BN122" s="75">
        <f t="shared" ref="BN122:BO122" si="583">SUM(BN123:BN126)</f>
        <v>55.463920000000002</v>
      </c>
      <c r="BO122" s="75">
        <f t="shared" si="583"/>
        <v>16.63918</v>
      </c>
      <c r="BP122" s="75">
        <v>0</v>
      </c>
      <c r="BQ122" s="75">
        <f t="shared" ref="BQ122:BV122" si="584">SUM(BQ123:BQ126)</f>
        <v>1253.5763200000001</v>
      </c>
      <c r="BR122" s="75">
        <f t="shared" si="584"/>
        <v>0</v>
      </c>
      <c r="BS122" s="75">
        <f t="shared" si="584"/>
        <v>100</v>
      </c>
      <c r="BT122" s="77">
        <f t="shared" si="584"/>
        <v>1253.5763200000001</v>
      </c>
      <c r="BU122" s="75">
        <f t="shared" si="584"/>
        <v>0</v>
      </c>
      <c r="BV122" s="75">
        <f t="shared" si="584"/>
        <v>0</v>
      </c>
      <c r="BW122" s="75">
        <v>0</v>
      </c>
      <c r="BX122" s="75">
        <v>0</v>
      </c>
      <c r="BY122" s="75"/>
      <c r="BZ122" s="75">
        <f t="shared" ref="BZ122:CA122" si="585">SUM(BZ123:BZ126)</f>
        <v>0</v>
      </c>
      <c r="CA122" s="75">
        <f t="shared" si="585"/>
        <v>0</v>
      </c>
      <c r="CB122" s="75"/>
      <c r="CC122" s="75">
        <f t="shared" ref="CC122:CD122" si="586">SUM(CC123:CC126)</f>
        <v>0</v>
      </c>
      <c r="CD122" s="75">
        <f t="shared" si="586"/>
        <v>0</v>
      </c>
      <c r="CE122" s="75"/>
      <c r="CF122" s="75">
        <f t="shared" ref="CF122:CG122" si="587">SUM(CF123:CF126)</f>
        <v>0</v>
      </c>
      <c r="CG122" s="75">
        <f t="shared" si="587"/>
        <v>0</v>
      </c>
      <c r="CH122" s="75"/>
      <c r="CI122" s="76">
        <f t="shared" ref="CI122:CK122" si="588">SUM(CI123:CI126)</f>
        <v>0</v>
      </c>
      <c r="CJ122" s="75">
        <f t="shared" si="588"/>
        <v>0</v>
      </c>
      <c r="CK122" s="75">
        <f t="shared" si="588"/>
        <v>0</v>
      </c>
      <c r="CL122" s="75"/>
      <c r="CM122" s="75">
        <f t="shared" ref="CM122:CN122" si="589">SUM(CM123:CM126)</f>
        <v>0</v>
      </c>
      <c r="CN122" s="75">
        <f t="shared" si="589"/>
        <v>0</v>
      </c>
      <c r="CO122" s="75"/>
      <c r="CP122" s="75">
        <f t="shared" ref="CP122:CT122" si="590">SUM(CP123:CP126)</f>
        <v>0</v>
      </c>
      <c r="CQ122" s="75">
        <f t="shared" si="590"/>
        <v>0</v>
      </c>
      <c r="CR122" s="75"/>
      <c r="CS122" s="75">
        <f t="shared" si="590"/>
        <v>0</v>
      </c>
      <c r="CT122" s="75">
        <f t="shared" si="590"/>
        <v>0</v>
      </c>
      <c r="CU122" s="75"/>
      <c r="CV122" s="75"/>
      <c r="CW122" s="75"/>
      <c r="CX122" s="75"/>
      <c r="CY122" s="75"/>
      <c r="CZ122" s="75"/>
      <c r="DA122" s="75"/>
      <c r="DB122" s="75">
        <f t="shared" ref="DB122:DC122" si="591">SUM(DB123:DB126)</f>
        <v>0</v>
      </c>
      <c r="DC122" s="75">
        <f t="shared" si="591"/>
        <v>0</v>
      </c>
      <c r="DD122" s="75"/>
      <c r="DE122" s="75">
        <f t="shared" ref="DE122:DF122" si="592">SUM(DE123:DE126)</f>
        <v>0</v>
      </c>
      <c r="DF122" s="75">
        <f t="shared" si="592"/>
        <v>0</v>
      </c>
      <c r="DG122" s="75"/>
      <c r="DH122" s="75">
        <f t="shared" ref="DH122:DI122" si="593">SUM(DH123:DH126)</f>
        <v>0</v>
      </c>
      <c r="DI122" s="75">
        <f t="shared" si="593"/>
        <v>0</v>
      </c>
      <c r="DJ122" s="75"/>
      <c r="DK122" s="75">
        <f t="shared" ref="DK122:DL122" si="594">SUM(DK123:DK126)</f>
        <v>0</v>
      </c>
      <c r="DL122" s="75">
        <f t="shared" si="594"/>
        <v>0</v>
      </c>
      <c r="DM122" s="75"/>
      <c r="DN122" s="75">
        <f t="shared" ref="DN122:DO122" si="595">SUM(DN123:DN126)</f>
        <v>0</v>
      </c>
      <c r="DO122" s="75">
        <f t="shared" si="595"/>
        <v>0</v>
      </c>
      <c r="DP122" s="75"/>
      <c r="DQ122" s="75">
        <f t="shared" ref="DQ122:DR122" si="596">SUM(DQ123:DQ126)</f>
        <v>0</v>
      </c>
      <c r="DR122" s="75">
        <f t="shared" si="596"/>
        <v>0</v>
      </c>
      <c r="DS122" s="75"/>
      <c r="DT122" s="75">
        <f t="shared" ref="DT122:DU122" si="597">SUM(DT123:DT126)</f>
        <v>0</v>
      </c>
      <c r="DU122" s="75">
        <f t="shared" si="597"/>
        <v>0</v>
      </c>
      <c r="DV122" s="75"/>
      <c r="DW122" s="75">
        <f t="shared" ref="DW122:DX122" si="598">SUM(DW123:DW126)</f>
        <v>0</v>
      </c>
      <c r="DX122" s="75">
        <f t="shared" si="598"/>
        <v>0</v>
      </c>
      <c r="DY122" s="75"/>
      <c r="DZ122" s="75">
        <f t="shared" ref="DZ122:EA122" si="599">SUM(DZ123:DZ126)</f>
        <v>0</v>
      </c>
      <c r="EA122" s="75">
        <f t="shared" si="599"/>
        <v>0</v>
      </c>
      <c r="EB122" s="75"/>
      <c r="EC122" s="75">
        <f t="shared" ref="EC122:ED122" si="600">SUM(EC123:EC126)</f>
        <v>0</v>
      </c>
      <c r="ED122" s="75">
        <f t="shared" si="600"/>
        <v>0</v>
      </c>
      <c r="EE122" s="75"/>
      <c r="EF122" s="75">
        <f t="shared" ref="EF122:EG122" si="601">SUM(EF123:EF126)</f>
        <v>4893.3119999999999</v>
      </c>
      <c r="EG122" s="75">
        <f t="shared" si="601"/>
        <v>0</v>
      </c>
      <c r="EH122" s="75">
        <v>0</v>
      </c>
      <c r="EI122" s="77">
        <f t="shared" ref="EI122:EK122" si="602">SUM(EI123:EI126)</f>
        <v>4893.3119999999999</v>
      </c>
      <c r="EJ122" s="75">
        <f t="shared" si="602"/>
        <v>0</v>
      </c>
      <c r="EK122" s="75">
        <f t="shared" si="602"/>
        <v>0</v>
      </c>
      <c r="EL122" s="75">
        <v>0</v>
      </c>
      <c r="EM122" s="75">
        <v>0</v>
      </c>
      <c r="EN122" s="75"/>
      <c r="EO122" s="75">
        <f t="shared" ref="EO122:EP122" si="603">SUM(EO123:EO126)</f>
        <v>0</v>
      </c>
      <c r="EP122" s="75">
        <f t="shared" si="603"/>
        <v>0</v>
      </c>
      <c r="EQ122" s="75"/>
      <c r="ER122" s="75">
        <f t="shared" ref="ER122:ES122" si="604">SUM(ER123:ER126)</f>
        <v>0</v>
      </c>
      <c r="ES122" s="75">
        <f t="shared" si="604"/>
        <v>0</v>
      </c>
      <c r="ET122" s="75"/>
      <c r="EU122" s="75">
        <f t="shared" ref="EU122:EV122" si="605">SUM(EU123:EU126)</f>
        <v>0</v>
      </c>
      <c r="EV122" s="75">
        <f t="shared" si="605"/>
        <v>0</v>
      </c>
      <c r="EW122" s="75"/>
      <c r="EX122" s="75">
        <f t="shared" ref="EX122:EY122" si="606">SUM(EX123:EX126)</f>
        <v>0</v>
      </c>
      <c r="EY122" s="75">
        <f t="shared" si="606"/>
        <v>0</v>
      </c>
      <c r="EZ122" s="75"/>
      <c r="FA122" s="75">
        <f t="shared" ref="FA122:FB122" si="607">SUM(FA123:FA126)</f>
        <v>0</v>
      </c>
      <c r="FB122" s="75">
        <f t="shared" si="607"/>
        <v>0</v>
      </c>
      <c r="FC122" s="75"/>
      <c r="FD122" s="75">
        <f t="shared" ref="FD122:FE122" si="608">SUM(FD123:FD126)</f>
        <v>0</v>
      </c>
      <c r="FE122" s="75">
        <f t="shared" si="608"/>
        <v>0</v>
      </c>
      <c r="FF122" s="75"/>
      <c r="FG122" s="75">
        <f t="shared" ref="FG122:FH122" si="609">SUM(FG123:FG126)</f>
        <v>0</v>
      </c>
      <c r="FH122" s="75">
        <f t="shared" si="609"/>
        <v>0</v>
      </c>
      <c r="FI122" s="75">
        <v>3.6082015761291606</v>
      </c>
      <c r="FJ122" s="75">
        <f t="shared" ref="FJ122:FK122" si="610">SUM(FJ123:FJ126)</f>
        <v>0</v>
      </c>
      <c r="FK122" s="75">
        <f t="shared" si="610"/>
        <v>0</v>
      </c>
      <c r="FL122" s="75"/>
      <c r="FM122" s="75">
        <f t="shared" ref="FM122:FN122" si="611">SUM(FM123:FM126)</f>
        <v>0</v>
      </c>
      <c r="FN122" s="75">
        <f t="shared" si="611"/>
        <v>0</v>
      </c>
      <c r="FO122" s="75"/>
      <c r="FP122" s="75">
        <f t="shared" ref="FP122:FQ122" si="612">SUM(FP123:FP126)</f>
        <v>0</v>
      </c>
      <c r="FQ122" s="75">
        <f t="shared" si="612"/>
        <v>0</v>
      </c>
      <c r="FR122" s="75"/>
      <c r="FS122" s="75">
        <f t="shared" ref="FS122:FT122" si="613">SUM(FS123:FS126)</f>
        <v>0</v>
      </c>
      <c r="FT122" s="75">
        <f t="shared" si="613"/>
        <v>0</v>
      </c>
      <c r="FU122" s="75"/>
      <c r="FV122" s="75">
        <f t="shared" ref="FV122:FW122" si="614">SUM(FV123:FV126)</f>
        <v>0</v>
      </c>
      <c r="FW122" s="75">
        <f t="shared" si="614"/>
        <v>0</v>
      </c>
      <c r="FX122" s="75"/>
      <c r="FY122" s="75">
        <f t="shared" ref="FY122:FZ122" si="615">SUM(FY123:FY126)</f>
        <v>0</v>
      </c>
      <c r="FZ122" s="75">
        <f t="shared" si="615"/>
        <v>0</v>
      </c>
      <c r="GA122" s="75"/>
      <c r="GB122" s="75">
        <f t="shared" ref="GB122:GC122" si="616">SUM(GB123:GB126)</f>
        <v>0</v>
      </c>
      <c r="GC122" s="75">
        <f t="shared" si="616"/>
        <v>0</v>
      </c>
      <c r="GD122" s="75"/>
      <c r="GE122" s="75">
        <f t="shared" ref="GE122:GF122" si="617">SUM(GE123:GE126)</f>
        <v>0</v>
      </c>
      <c r="GF122" s="75">
        <f t="shared" si="617"/>
        <v>0</v>
      </c>
      <c r="GG122" s="75"/>
      <c r="GH122" s="75">
        <f t="shared" ref="GH122:GI122" si="618">SUM(GH123:GH126)</f>
        <v>0</v>
      </c>
      <c r="GI122" s="75">
        <f t="shared" si="618"/>
        <v>0</v>
      </c>
      <c r="GJ122" s="75"/>
      <c r="GK122" s="75">
        <f t="shared" ref="GK122:GL122" si="619">SUM(GK123:GK126)</f>
        <v>0</v>
      </c>
      <c r="GL122" s="75">
        <f t="shared" si="619"/>
        <v>0</v>
      </c>
      <c r="GM122" s="75"/>
      <c r="GN122" s="75">
        <f t="shared" ref="GN122:GO122" si="620">SUM(GN123:GN126)</f>
        <v>0</v>
      </c>
      <c r="GO122" s="75">
        <f t="shared" si="620"/>
        <v>0</v>
      </c>
      <c r="GP122" s="75"/>
      <c r="GQ122" s="75">
        <f t="shared" ref="GQ122:GR122" si="621">SUM(GQ123:GQ126)</f>
        <v>0</v>
      </c>
      <c r="GR122" s="75">
        <f t="shared" si="621"/>
        <v>0</v>
      </c>
      <c r="GS122" s="75"/>
      <c r="GT122" s="75">
        <f t="shared" ref="GT122:GU122" si="622">SUM(GT123:GT126)</f>
        <v>0</v>
      </c>
      <c r="GU122" s="75">
        <f t="shared" si="622"/>
        <v>0</v>
      </c>
      <c r="GV122" s="75"/>
      <c r="GW122" s="75">
        <f t="shared" ref="GW122:GX122" si="623">SUM(GW123:GW126)</f>
        <v>0</v>
      </c>
      <c r="GX122" s="75">
        <f t="shared" si="623"/>
        <v>0</v>
      </c>
      <c r="GY122" s="75"/>
      <c r="GZ122" s="75">
        <f t="shared" ref="GZ122:HA122" si="624">SUM(GZ123:GZ126)</f>
        <v>39406.477400000003</v>
      </c>
      <c r="HA122" s="75">
        <f t="shared" si="624"/>
        <v>11642.80459</v>
      </c>
      <c r="HB122" s="75"/>
      <c r="HC122" s="75">
        <f t="shared" ref="HC122:HD122" si="625">SUM(HC123:HC126)</f>
        <v>0</v>
      </c>
      <c r="HD122" s="75">
        <f t="shared" si="625"/>
        <v>0</v>
      </c>
      <c r="HE122" s="75"/>
      <c r="HF122" s="75">
        <f t="shared" ref="HF122:HG122" si="626">SUM(HF123:HF126)</f>
        <v>39406.477400000003</v>
      </c>
      <c r="HG122" s="75">
        <f t="shared" si="626"/>
        <v>11642.80459</v>
      </c>
      <c r="HH122" s="75"/>
      <c r="HI122" s="75">
        <f>SUM(HI123:HI126)</f>
        <v>0</v>
      </c>
      <c r="HJ122" s="75">
        <f t="shared" ref="HJ122" si="627">SUM(HJ123:HJ126)</f>
        <v>0</v>
      </c>
      <c r="HK122" s="75"/>
      <c r="HL122" s="75">
        <f t="shared" ref="HL122:HM122" si="628">SUM(HL123:HL126)</f>
        <v>0</v>
      </c>
      <c r="HM122" s="75">
        <f t="shared" si="628"/>
        <v>0</v>
      </c>
      <c r="HN122" s="75"/>
      <c r="HO122" s="75">
        <f t="shared" ref="HO122:HP122" si="629">SUM(HO123:HO126)</f>
        <v>0</v>
      </c>
      <c r="HP122" s="75">
        <f t="shared" si="629"/>
        <v>0</v>
      </c>
      <c r="HQ122" s="75"/>
      <c r="HR122" s="75">
        <f>SUM(HR123:HR126)</f>
        <v>0</v>
      </c>
      <c r="HS122" s="75">
        <f t="shared" ref="HS122" si="630">SUM(HS123:HS126)</f>
        <v>0</v>
      </c>
      <c r="HT122" s="75"/>
      <c r="HU122" s="75">
        <f t="shared" ref="HU122:HV122" si="631">SUM(HU123:HU126)</f>
        <v>0</v>
      </c>
      <c r="HV122" s="75">
        <f t="shared" si="631"/>
        <v>0</v>
      </c>
      <c r="HW122" s="75"/>
      <c r="HX122" s="75">
        <f t="shared" ref="HX122:HY122" si="632">SUM(HX123:HX126)</f>
        <v>0</v>
      </c>
      <c r="HY122" s="75">
        <f t="shared" si="632"/>
        <v>0</v>
      </c>
      <c r="HZ122" s="75"/>
      <c r="IA122" s="75">
        <f>SUM(IA123:IA126)</f>
        <v>0</v>
      </c>
      <c r="IB122" s="75">
        <f t="shared" ref="IB122" si="633">SUM(IB123:IB126)</f>
        <v>0</v>
      </c>
      <c r="IC122" s="75"/>
      <c r="ID122" s="75">
        <f t="shared" ref="ID122:IE122" si="634">SUM(ID123:ID126)</f>
        <v>0</v>
      </c>
      <c r="IE122" s="75">
        <f t="shared" si="634"/>
        <v>0</v>
      </c>
      <c r="IF122" s="75"/>
      <c r="IG122" s="75">
        <f t="shared" ref="IG122:IH122" si="635">SUM(IG123:IG126)</f>
        <v>0</v>
      </c>
      <c r="IH122" s="75">
        <f t="shared" si="635"/>
        <v>0</v>
      </c>
      <c r="II122" s="75"/>
      <c r="IJ122" s="75">
        <f t="shared" ref="IJ122:IK122" si="636">SUM(IJ123:IJ126)</f>
        <v>0</v>
      </c>
      <c r="IK122" s="75">
        <f t="shared" si="636"/>
        <v>0</v>
      </c>
      <c r="IL122" s="75"/>
      <c r="IM122" s="75">
        <f t="shared" ref="IM122:IN122" si="637">SUM(IM123:IM126)</f>
        <v>0</v>
      </c>
      <c r="IN122" s="75">
        <f t="shared" si="637"/>
        <v>0</v>
      </c>
      <c r="IO122" s="75"/>
      <c r="IP122" s="75">
        <f t="shared" ref="IP122:IQ122" si="638">SUM(IP123:IP126)</f>
        <v>0</v>
      </c>
      <c r="IQ122" s="75">
        <f t="shared" si="638"/>
        <v>0</v>
      </c>
      <c r="IR122" s="75"/>
      <c r="IS122" s="75">
        <f t="shared" ref="IS122:IT122" si="639">SUM(IS123:IS126)</f>
        <v>0</v>
      </c>
      <c r="IT122" s="75">
        <f t="shared" si="639"/>
        <v>0</v>
      </c>
      <c r="IU122" s="75"/>
      <c r="IV122" s="75">
        <f t="shared" ref="IV122:IW122" si="640">SUM(IV123:IV126)</f>
        <v>217.70263</v>
      </c>
      <c r="IW122" s="75">
        <f t="shared" si="640"/>
        <v>0</v>
      </c>
      <c r="IX122" s="75"/>
    </row>
    <row r="123" spans="1:259" ht="18.75" customHeight="1">
      <c r="A123" s="3" t="s">
        <v>13</v>
      </c>
      <c r="B123" s="78">
        <v>43548.887629999997</v>
      </c>
      <c r="C123" s="78">
        <v>12474.76334</v>
      </c>
      <c r="D123" s="78">
        <v>11.349033546744311</v>
      </c>
      <c r="E123" s="78"/>
      <c r="F123" s="78"/>
      <c r="G123" s="78"/>
      <c r="H123" s="78">
        <f t="shared" ref="H123:I126" si="641">K123+N123</f>
        <v>0</v>
      </c>
      <c r="I123" s="78">
        <f t="shared" si="641"/>
        <v>0</v>
      </c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9"/>
      <c r="X123" s="78">
        <f t="shared" ref="X123:Y126" si="642">AA123+AD123</f>
        <v>0</v>
      </c>
      <c r="Y123" s="78">
        <f t="shared" si="642"/>
        <v>0</v>
      </c>
      <c r="Z123" s="78"/>
      <c r="AA123" s="78"/>
      <c r="AB123" s="78"/>
      <c r="AC123" s="78"/>
      <c r="AD123" s="78"/>
      <c r="AE123" s="78"/>
      <c r="AF123" s="78"/>
      <c r="AG123" s="78">
        <f t="shared" ref="AG123:AH126" si="643">AJ123+AM123</f>
        <v>0</v>
      </c>
      <c r="AH123" s="78">
        <f t="shared" si="643"/>
        <v>0</v>
      </c>
      <c r="AI123" s="78"/>
      <c r="AJ123" s="78"/>
      <c r="AK123" s="78"/>
      <c r="AL123" s="78"/>
      <c r="AM123" s="78"/>
      <c r="AN123" s="78"/>
      <c r="AO123" s="78"/>
      <c r="AP123" s="78">
        <f t="shared" ref="AP123:AQ126" si="644">AS123+AV123</f>
        <v>0</v>
      </c>
      <c r="AQ123" s="78">
        <f t="shared" si="644"/>
        <v>0</v>
      </c>
      <c r="AR123" s="78"/>
      <c r="AS123" s="78"/>
      <c r="AT123" s="78"/>
      <c r="AU123" s="78"/>
      <c r="AV123" s="78"/>
      <c r="AW123" s="78"/>
      <c r="AX123" s="78"/>
      <c r="AY123" s="78">
        <f t="shared" ref="AY123:AZ126" si="645">BB123+BE123</f>
        <v>0</v>
      </c>
      <c r="AZ123" s="78">
        <f t="shared" si="645"/>
        <v>0</v>
      </c>
      <c r="BA123" s="78"/>
      <c r="BB123" s="78"/>
      <c r="BC123" s="78"/>
      <c r="BD123" s="78"/>
      <c r="BE123" s="78"/>
      <c r="BF123" s="78"/>
      <c r="BG123" s="78"/>
      <c r="BH123" s="78">
        <f t="shared" ref="BH123:BI126" si="646">BK123+BN123</f>
        <v>2773.1958300000001</v>
      </c>
      <c r="BI123" s="78">
        <f t="shared" si="646"/>
        <v>831.95875000000001</v>
      </c>
      <c r="BJ123" s="78">
        <v>0</v>
      </c>
      <c r="BK123" s="78">
        <v>2717.73191</v>
      </c>
      <c r="BL123" s="78">
        <v>815.31957</v>
      </c>
      <c r="BM123" s="78">
        <f>BL123/BK123*100</f>
        <v>29.999999889613839</v>
      </c>
      <c r="BN123" s="78">
        <v>55.463920000000002</v>
      </c>
      <c r="BO123" s="78">
        <v>16.63918</v>
      </c>
      <c r="BP123" s="78">
        <f>BO123/BN123*100</f>
        <v>30.000007211895586</v>
      </c>
      <c r="BQ123" s="78">
        <f t="shared" ref="BQ123:BR126" si="647">BT123+BW123</f>
        <v>366.03482000000002</v>
      </c>
      <c r="BR123" s="78">
        <f t="shared" si="647"/>
        <v>0</v>
      </c>
      <c r="BS123" s="78">
        <v>100</v>
      </c>
      <c r="BT123" s="78">
        <v>366.03482000000002</v>
      </c>
      <c r="BU123" s="78"/>
      <c r="BV123" s="78">
        <f>BU123/BT123*100</f>
        <v>0</v>
      </c>
      <c r="BW123" s="78"/>
      <c r="BX123" s="78"/>
      <c r="BY123" s="78"/>
      <c r="BZ123" s="78">
        <f t="shared" ref="BZ123:CA126" si="648">CC123+CF123</f>
        <v>0</v>
      </c>
      <c r="CA123" s="78">
        <f t="shared" si="648"/>
        <v>0</v>
      </c>
      <c r="CB123" s="78"/>
      <c r="CC123" s="78"/>
      <c r="CD123" s="78"/>
      <c r="CE123" s="78"/>
      <c r="CF123" s="78"/>
      <c r="CG123" s="78"/>
      <c r="CH123" s="75"/>
      <c r="CI123" s="79"/>
      <c r="CJ123" s="78">
        <f t="shared" ref="CJ123:CK126" si="649">CM123+CP123</f>
        <v>0</v>
      </c>
      <c r="CK123" s="78">
        <f t="shared" si="649"/>
        <v>0</v>
      </c>
      <c r="CL123" s="78"/>
      <c r="CM123" s="78"/>
      <c r="CN123" s="78"/>
      <c r="CO123" s="78"/>
      <c r="CP123" s="78"/>
      <c r="CQ123" s="78"/>
      <c r="CR123" s="78"/>
      <c r="CS123" s="78">
        <f t="shared" ref="CS123:CT126" si="650">CV123+CY123</f>
        <v>0</v>
      </c>
      <c r="CT123" s="78">
        <f t="shared" si="650"/>
        <v>0</v>
      </c>
      <c r="CU123" s="78"/>
      <c r="CV123" s="78"/>
      <c r="CW123" s="78"/>
      <c r="CX123" s="78"/>
      <c r="CY123" s="78"/>
      <c r="CZ123" s="78"/>
      <c r="DA123" s="78"/>
      <c r="DB123" s="78">
        <f t="shared" ref="DB123:DC126" si="651">DE123+DH123</f>
        <v>0</v>
      </c>
      <c r="DC123" s="78">
        <f t="shared" si="651"/>
        <v>0</v>
      </c>
      <c r="DD123" s="78"/>
      <c r="DE123" s="78"/>
      <c r="DF123" s="78"/>
      <c r="DG123" s="78"/>
      <c r="DH123" s="78"/>
      <c r="DI123" s="78"/>
      <c r="DJ123" s="78"/>
      <c r="DK123" s="78">
        <f t="shared" ref="DK123:DL126" si="652">DN123+DQ123</f>
        <v>0</v>
      </c>
      <c r="DL123" s="78">
        <f t="shared" si="652"/>
        <v>0</v>
      </c>
      <c r="DM123" s="78"/>
      <c r="DN123" s="78"/>
      <c r="DO123" s="78"/>
      <c r="DP123" s="78"/>
      <c r="DQ123" s="78"/>
      <c r="DR123" s="78"/>
      <c r="DS123" s="78"/>
      <c r="DT123" s="78">
        <f t="shared" ref="DT123:DU126" si="653">DW123+DZ123</f>
        <v>0</v>
      </c>
      <c r="DU123" s="78">
        <f t="shared" si="653"/>
        <v>0</v>
      </c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>
        <f t="shared" ref="EF123:EG126" si="654">EI123+EL123</f>
        <v>1000</v>
      </c>
      <c r="EG123" s="78">
        <f t="shared" si="654"/>
        <v>0</v>
      </c>
      <c r="EH123" s="78"/>
      <c r="EI123" s="78">
        <v>1000</v>
      </c>
      <c r="EJ123" s="78"/>
      <c r="EK123" s="78">
        <f t="shared" ref="EK123:EK126" si="655">EJ123/EI123*100</f>
        <v>0</v>
      </c>
      <c r="EL123" s="78"/>
      <c r="EM123" s="78"/>
      <c r="EN123" s="78"/>
      <c r="EO123" s="78">
        <f t="shared" ref="EO123:EP126" si="656">ER123+EU123</f>
        <v>0</v>
      </c>
      <c r="EP123" s="78">
        <f t="shared" si="656"/>
        <v>0</v>
      </c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>
        <f t="shared" ref="FG123:FH126" si="657">FJ123+FM123</f>
        <v>0</v>
      </c>
      <c r="FH123" s="78">
        <f t="shared" si="657"/>
        <v>0</v>
      </c>
      <c r="FI123" s="78">
        <v>11.349033546744311</v>
      </c>
      <c r="FJ123" s="78"/>
      <c r="FK123" s="78"/>
      <c r="FL123" s="78"/>
      <c r="FM123" s="78"/>
      <c r="FN123" s="78"/>
      <c r="FO123" s="78"/>
      <c r="FP123" s="78">
        <f t="shared" ref="FP123:FQ126" si="658">FS123+FV123</f>
        <v>0</v>
      </c>
      <c r="FQ123" s="78">
        <f t="shared" si="658"/>
        <v>0</v>
      </c>
      <c r="FR123" s="78"/>
      <c r="FS123" s="78"/>
      <c r="FT123" s="78"/>
      <c r="FU123" s="78"/>
      <c r="FV123" s="78"/>
      <c r="FW123" s="78"/>
      <c r="FX123" s="78"/>
      <c r="FY123" s="78">
        <f t="shared" ref="FY123:FZ126" si="659">GB123+GE123</f>
        <v>0</v>
      </c>
      <c r="FZ123" s="78">
        <f t="shared" si="659"/>
        <v>0</v>
      </c>
      <c r="GA123" s="75"/>
      <c r="GB123" s="78"/>
      <c r="GC123" s="78"/>
      <c r="GD123" s="78"/>
      <c r="GE123" s="78"/>
      <c r="GF123" s="78"/>
      <c r="GG123" s="78"/>
      <c r="GH123" s="78">
        <f t="shared" ref="GH123:GI126" si="660">GK123+GN123</f>
        <v>0</v>
      </c>
      <c r="GI123" s="78">
        <f t="shared" si="660"/>
        <v>0</v>
      </c>
      <c r="GJ123" s="78"/>
      <c r="GK123" s="78"/>
      <c r="GL123" s="78"/>
      <c r="GM123" s="78"/>
      <c r="GN123" s="78"/>
      <c r="GO123" s="78"/>
      <c r="GP123" s="78"/>
      <c r="GQ123" s="78">
        <f t="shared" ref="GQ123:GR126" si="661">GT123+GW123</f>
        <v>0</v>
      </c>
      <c r="GR123" s="78">
        <f t="shared" si="661"/>
        <v>0</v>
      </c>
      <c r="GS123" s="78"/>
      <c r="GT123" s="78"/>
      <c r="GU123" s="78"/>
      <c r="GV123" s="78"/>
      <c r="GW123" s="78"/>
      <c r="GX123" s="78"/>
      <c r="GY123" s="78"/>
      <c r="GZ123" s="78">
        <f t="shared" ref="GZ123:HA126" si="662">HC123+HF123</f>
        <v>39406.477400000003</v>
      </c>
      <c r="HA123" s="78">
        <f t="shared" si="662"/>
        <v>11642.80459</v>
      </c>
      <c r="HB123" s="78"/>
      <c r="HC123" s="78"/>
      <c r="HD123" s="78"/>
      <c r="HE123" s="78"/>
      <c r="HF123" s="78">
        <v>39406.477400000003</v>
      </c>
      <c r="HG123" s="78">
        <v>11642.80459</v>
      </c>
      <c r="HH123" s="78">
        <f>HG123/HF123*100</f>
        <v>29.54540816175566</v>
      </c>
      <c r="HI123" s="78">
        <f t="shared" ref="HI123:HJ126" si="663">HL123+HO123</f>
        <v>0</v>
      </c>
      <c r="HJ123" s="78">
        <f t="shared" si="663"/>
        <v>0</v>
      </c>
      <c r="HK123" s="78"/>
      <c r="HL123" s="78"/>
      <c r="HM123" s="78"/>
      <c r="HN123" s="78"/>
      <c r="HO123" s="78"/>
      <c r="HP123" s="78"/>
      <c r="HQ123" s="78"/>
      <c r="HR123" s="78">
        <f t="shared" ref="HR123:HS126" si="664">HU123+HX123</f>
        <v>0</v>
      </c>
      <c r="HS123" s="78">
        <f t="shared" si="664"/>
        <v>0</v>
      </c>
      <c r="HT123" s="78"/>
      <c r="HU123" s="78"/>
      <c r="HV123" s="78"/>
      <c r="HW123" s="78"/>
      <c r="HX123" s="78"/>
      <c r="HY123" s="78"/>
      <c r="HZ123" s="78"/>
      <c r="IA123" s="78">
        <f t="shared" ref="IA123:IB126" si="665">ID123+IG123</f>
        <v>0</v>
      </c>
      <c r="IB123" s="78">
        <f t="shared" si="665"/>
        <v>0</v>
      </c>
      <c r="IC123" s="78"/>
      <c r="ID123" s="78"/>
      <c r="IE123" s="78"/>
      <c r="IF123" s="78"/>
      <c r="IG123" s="78"/>
      <c r="IH123" s="78"/>
      <c r="II123" s="78"/>
      <c r="IJ123" s="78">
        <f t="shared" ref="IJ123:IK126" si="666">IM123+IP123</f>
        <v>0</v>
      </c>
      <c r="IK123" s="78">
        <f t="shared" si="666"/>
        <v>0</v>
      </c>
      <c r="IL123" s="78"/>
      <c r="IM123" s="78"/>
      <c r="IN123" s="78"/>
      <c r="IO123" s="78"/>
      <c r="IP123" s="78"/>
      <c r="IQ123" s="78"/>
      <c r="IR123" s="78"/>
      <c r="IS123" s="78"/>
      <c r="IT123" s="78"/>
      <c r="IU123" s="78"/>
      <c r="IV123" s="78">
        <v>3.1795800000000001</v>
      </c>
      <c r="IW123" s="78"/>
      <c r="IX123" s="78"/>
    </row>
    <row r="124" spans="1:259">
      <c r="A124" s="3" t="s">
        <v>63</v>
      </c>
      <c r="B124" s="78">
        <v>1494.34969</v>
      </c>
      <c r="C124" s="78">
        <v>0</v>
      </c>
      <c r="D124" s="78">
        <v>0</v>
      </c>
      <c r="E124" s="78"/>
      <c r="F124" s="78"/>
      <c r="G124" s="78"/>
      <c r="H124" s="78">
        <f t="shared" si="641"/>
        <v>0</v>
      </c>
      <c r="I124" s="78">
        <f t="shared" si="641"/>
        <v>0</v>
      </c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9"/>
      <c r="X124" s="78">
        <f t="shared" si="642"/>
        <v>0</v>
      </c>
      <c r="Y124" s="78">
        <f t="shared" si="642"/>
        <v>0</v>
      </c>
      <c r="Z124" s="78"/>
      <c r="AA124" s="78"/>
      <c r="AB124" s="78"/>
      <c r="AC124" s="78"/>
      <c r="AD124" s="78"/>
      <c r="AE124" s="78"/>
      <c r="AF124" s="78"/>
      <c r="AG124" s="78">
        <f t="shared" si="643"/>
        <v>0</v>
      </c>
      <c r="AH124" s="78">
        <f t="shared" si="643"/>
        <v>0</v>
      </c>
      <c r="AI124" s="78"/>
      <c r="AJ124" s="78"/>
      <c r="AK124" s="78"/>
      <c r="AL124" s="78"/>
      <c r="AM124" s="78"/>
      <c r="AN124" s="78"/>
      <c r="AO124" s="78"/>
      <c r="AP124" s="78">
        <f t="shared" si="644"/>
        <v>0</v>
      </c>
      <c r="AQ124" s="78">
        <f t="shared" si="644"/>
        <v>0</v>
      </c>
      <c r="AR124" s="78"/>
      <c r="AS124" s="78"/>
      <c r="AT124" s="78"/>
      <c r="AU124" s="78"/>
      <c r="AV124" s="78"/>
      <c r="AW124" s="78"/>
      <c r="AX124" s="78"/>
      <c r="AY124" s="78">
        <f t="shared" si="645"/>
        <v>0</v>
      </c>
      <c r="AZ124" s="78">
        <f t="shared" si="645"/>
        <v>0</v>
      </c>
      <c r="BA124" s="78"/>
      <c r="BB124" s="78"/>
      <c r="BC124" s="78"/>
      <c r="BD124" s="78"/>
      <c r="BE124" s="78"/>
      <c r="BF124" s="78"/>
      <c r="BG124" s="78"/>
      <c r="BH124" s="78">
        <f t="shared" si="646"/>
        <v>0</v>
      </c>
      <c r="BI124" s="78">
        <f t="shared" si="646"/>
        <v>0</v>
      </c>
      <c r="BJ124" s="78"/>
      <c r="BK124" s="78"/>
      <c r="BL124" s="78"/>
      <c r="BM124" s="78"/>
      <c r="BN124" s="78"/>
      <c r="BO124" s="78"/>
      <c r="BP124" s="78"/>
      <c r="BQ124" s="78">
        <f t="shared" si="647"/>
        <v>0</v>
      </c>
      <c r="BR124" s="78">
        <f t="shared" si="647"/>
        <v>0</v>
      </c>
      <c r="BS124" s="78"/>
      <c r="BT124" s="80"/>
      <c r="BU124" s="78"/>
      <c r="BV124" s="78"/>
      <c r="BW124" s="78"/>
      <c r="BX124" s="78"/>
      <c r="BY124" s="78"/>
      <c r="BZ124" s="78">
        <f t="shared" si="648"/>
        <v>0</v>
      </c>
      <c r="CA124" s="78">
        <f t="shared" si="648"/>
        <v>0</v>
      </c>
      <c r="CB124" s="78"/>
      <c r="CC124" s="78"/>
      <c r="CD124" s="78"/>
      <c r="CE124" s="78"/>
      <c r="CF124" s="78"/>
      <c r="CG124" s="78"/>
      <c r="CH124" s="78"/>
      <c r="CI124" s="79"/>
      <c r="CJ124" s="78">
        <f t="shared" si="649"/>
        <v>0</v>
      </c>
      <c r="CK124" s="78">
        <f t="shared" si="649"/>
        <v>0</v>
      </c>
      <c r="CL124" s="78"/>
      <c r="CM124" s="78"/>
      <c r="CN124" s="78"/>
      <c r="CO124" s="78"/>
      <c r="CP124" s="78"/>
      <c r="CQ124" s="78"/>
      <c r="CR124" s="78"/>
      <c r="CS124" s="78">
        <f t="shared" si="650"/>
        <v>0</v>
      </c>
      <c r="CT124" s="78">
        <f t="shared" si="650"/>
        <v>0</v>
      </c>
      <c r="CU124" s="78"/>
      <c r="CV124" s="78"/>
      <c r="CW124" s="78"/>
      <c r="CX124" s="78"/>
      <c r="CY124" s="78"/>
      <c r="CZ124" s="78"/>
      <c r="DA124" s="78"/>
      <c r="DB124" s="78">
        <f t="shared" si="651"/>
        <v>0</v>
      </c>
      <c r="DC124" s="78">
        <f t="shared" si="651"/>
        <v>0</v>
      </c>
      <c r="DD124" s="78"/>
      <c r="DE124" s="78"/>
      <c r="DF124" s="78"/>
      <c r="DG124" s="78"/>
      <c r="DH124" s="78"/>
      <c r="DI124" s="78"/>
      <c r="DJ124" s="78"/>
      <c r="DK124" s="78">
        <f t="shared" si="652"/>
        <v>0</v>
      </c>
      <c r="DL124" s="78">
        <f t="shared" si="652"/>
        <v>0</v>
      </c>
      <c r="DM124" s="78"/>
      <c r="DN124" s="78"/>
      <c r="DO124" s="78"/>
      <c r="DP124" s="78"/>
      <c r="DQ124" s="78"/>
      <c r="DR124" s="78"/>
      <c r="DS124" s="78"/>
      <c r="DT124" s="78">
        <f t="shared" si="653"/>
        <v>0</v>
      </c>
      <c r="DU124" s="78">
        <f t="shared" si="653"/>
        <v>0</v>
      </c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>
        <f t="shared" si="654"/>
        <v>1446.6559999999999</v>
      </c>
      <c r="EG124" s="78">
        <f t="shared" si="654"/>
        <v>0</v>
      </c>
      <c r="EH124" s="78">
        <v>0</v>
      </c>
      <c r="EI124" s="78">
        <v>1446.6559999999999</v>
      </c>
      <c r="EJ124" s="78"/>
      <c r="EK124" s="78">
        <f t="shared" si="655"/>
        <v>0</v>
      </c>
      <c r="EL124" s="78"/>
      <c r="EM124" s="78"/>
      <c r="EN124" s="78"/>
      <c r="EO124" s="78">
        <f t="shared" si="656"/>
        <v>0</v>
      </c>
      <c r="EP124" s="78">
        <f t="shared" si="656"/>
        <v>0</v>
      </c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>
        <f t="shared" si="657"/>
        <v>0</v>
      </c>
      <c r="FH124" s="78">
        <f t="shared" si="657"/>
        <v>0</v>
      </c>
      <c r="FI124" s="78">
        <v>0</v>
      </c>
      <c r="FJ124" s="78"/>
      <c r="FK124" s="78"/>
      <c r="FL124" s="78"/>
      <c r="FM124" s="78"/>
      <c r="FN124" s="78"/>
      <c r="FO124" s="78"/>
      <c r="FP124" s="78">
        <f t="shared" si="658"/>
        <v>0</v>
      </c>
      <c r="FQ124" s="78">
        <f t="shared" si="658"/>
        <v>0</v>
      </c>
      <c r="FR124" s="78"/>
      <c r="FS124" s="78"/>
      <c r="FT124" s="78"/>
      <c r="FU124" s="78"/>
      <c r="FV124" s="78"/>
      <c r="FW124" s="78"/>
      <c r="FX124" s="78"/>
      <c r="FY124" s="78">
        <f t="shared" si="659"/>
        <v>0</v>
      </c>
      <c r="FZ124" s="78">
        <f t="shared" si="659"/>
        <v>0</v>
      </c>
      <c r="GA124" s="75"/>
      <c r="GB124" s="78"/>
      <c r="GC124" s="78"/>
      <c r="GD124" s="78"/>
      <c r="GE124" s="78"/>
      <c r="GF124" s="78"/>
      <c r="GG124" s="78"/>
      <c r="GH124" s="78">
        <f t="shared" si="660"/>
        <v>0</v>
      </c>
      <c r="GI124" s="78">
        <f t="shared" si="660"/>
        <v>0</v>
      </c>
      <c r="GJ124" s="78"/>
      <c r="GK124" s="78"/>
      <c r="GL124" s="78"/>
      <c r="GM124" s="78"/>
      <c r="GN124" s="78"/>
      <c r="GO124" s="78"/>
      <c r="GP124" s="78"/>
      <c r="GQ124" s="78">
        <f t="shared" si="661"/>
        <v>0</v>
      </c>
      <c r="GR124" s="78">
        <f t="shared" si="661"/>
        <v>0</v>
      </c>
      <c r="GS124" s="78"/>
      <c r="GT124" s="78"/>
      <c r="GU124" s="78"/>
      <c r="GV124" s="78"/>
      <c r="GW124" s="78"/>
      <c r="GX124" s="78"/>
      <c r="GY124" s="78"/>
      <c r="GZ124" s="78">
        <f t="shared" si="662"/>
        <v>0</v>
      </c>
      <c r="HA124" s="78">
        <f t="shared" si="662"/>
        <v>0</v>
      </c>
      <c r="HB124" s="78"/>
      <c r="HC124" s="78"/>
      <c r="HD124" s="78"/>
      <c r="HE124" s="78"/>
      <c r="HF124" s="78"/>
      <c r="HG124" s="78"/>
      <c r="HH124" s="78"/>
      <c r="HI124" s="78">
        <f t="shared" si="663"/>
        <v>0</v>
      </c>
      <c r="HJ124" s="78">
        <f t="shared" si="663"/>
        <v>0</v>
      </c>
      <c r="HK124" s="78"/>
      <c r="HL124" s="78"/>
      <c r="HM124" s="78"/>
      <c r="HN124" s="78"/>
      <c r="HO124" s="78"/>
      <c r="HP124" s="78"/>
      <c r="HQ124" s="78"/>
      <c r="HR124" s="78">
        <f t="shared" si="664"/>
        <v>0</v>
      </c>
      <c r="HS124" s="78">
        <f t="shared" si="664"/>
        <v>0</v>
      </c>
      <c r="HT124" s="78"/>
      <c r="HU124" s="78"/>
      <c r="HV124" s="78"/>
      <c r="HW124" s="78"/>
      <c r="HX124" s="78"/>
      <c r="HY124" s="78"/>
      <c r="HZ124" s="78"/>
      <c r="IA124" s="78">
        <f t="shared" si="665"/>
        <v>0</v>
      </c>
      <c r="IB124" s="78">
        <f t="shared" si="665"/>
        <v>0</v>
      </c>
      <c r="IC124" s="78"/>
      <c r="ID124" s="78"/>
      <c r="IE124" s="78"/>
      <c r="IF124" s="78"/>
      <c r="IG124" s="78"/>
      <c r="IH124" s="78"/>
      <c r="II124" s="78"/>
      <c r="IJ124" s="78">
        <f t="shared" si="666"/>
        <v>0</v>
      </c>
      <c r="IK124" s="78">
        <f t="shared" si="666"/>
        <v>0</v>
      </c>
      <c r="IL124" s="78"/>
      <c r="IM124" s="78"/>
      <c r="IN124" s="78"/>
      <c r="IO124" s="78"/>
      <c r="IP124" s="78"/>
      <c r="IQ124" s="78"/>
      <c r="IR124" s="78"/>
      <c r="IS124" s="78"/>
      <c r="IT124" s="78"/>
      <c r="IU124" s="78"/>
      <c r="IV124" s="78">
        <v>47.693690000000004</v>
      </c>
      <c r="IW124" s="78"/>
      <c r="IX124" s="78"/>
    </row>
    <row r="125" spans="1:259" ht="18" customHeight="1">
      <c r="A125" s="3" t="s">
        <v>120</v>
      </c>
      <c r="B125" s="78">
        <v>1613.4853599999999</v>
      </c>
      <c r="C125" s="78">
        <v>0</v>
      </c>
      <c r="D125" s="78">
        <v>0</v>
      </c>
      <c r="E125" s="78"/>
      <c r="F125" s="78"/>
      <c r="G125" s="78"/>
      <c r="H125" s="78">
        <f t="shared" si="641"/>
        <v>0</v>
      </c>
      <c r="I125" s="78">
        <f t="shared" si="641"/>
        <v>0</v>
      </c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9"/>
      <c r="X125" s="78">
        <f t="shared" si="642"/>
        <v>0</v>
      </c>
      <c r="Y125" s="78">
        <f t="shared" si="642"/>
        <v>0</v>
      </c>
      <c r="Z125" s="78"/>
      <c r="AA125" s="78"/>
      <c r="AB125" s="78"/>
      <c r="AC125" s="78"/>
      <c r="AD125" s="78"/>
      <c r="AE125" s="78"/>
      <c r="AF125" s="78"/>
      <c r="AG125" s="78">
        <f t="shared" si="643"/>
        <v>0</v>
      </c>
      <c r="AH125" s="78">
        <f t="shared" si="643"/>
        <v>0</v>
      </c>
      <c r="AI125" s="78"/>
      <c r="AJ125" s="78"/>
      <c r="AK125" s="78"/>
      <c r="AL125" s="78"/>
      <c r="AM125" s="78"/>
      <c r="AN125" s="78"/>
      <c r="AO125" s="78"/>
      <c r="AP125" s="78">
        <f t="shared" si="644"/>
        <v>0</v>
      </c>
      <c r="AQ125" s="78">
        <f t="shared" si="644"/>
        <v>0</v>
      </c>
      <c r="AR125" s="78"/>
      <c r="AS125" s="78"/>
      <c r="AT125" s="78"/>
      <c r="AU125" s="78"/>
      <c r="AV125" s="78"/>
      <c r="AW125" s="78"/>
      <c r="AX125" s="78"/>
      <c r="AY125" s="78">
        <f t="shared" si="645"/>
        <v>0</v>
      </c>
      <c r="AZ125" s="78">
        <f t="shared" si="645"/>
        <v>0</v>
      </c>
      <c r="BA125" s="78"/>
      <c r="BB125" s="78"/>
      <c r="BC125" s="78"/>
      <c r="BD125" s="78"/>
      <c r="BE125" s="78"/>
      <c r="BF125" s="78"/>
      <c r="BG125" s="78"/>
      <c r="BH125" s="78">
        <f t="shared" si="646"/>
        <v>0</v>
      </c>
      <c r="BI125" s="78">
        <f t="shared" si="646"/>
        <v>0</v>
      </c>
      <c r="BJ125" s="78"/>
      <c r="BK125" s="78"/>
      <c r="BL125" s="78"/>
      <c r="BM125" s="78"/>
      <c r="BN125" s="78"/>
      <c r="BO125" s="78"/>
      <c r="BP125" s="78"/>
      <c r="BQ125" s="78">
        <f t="shared" si="647"/>
        <v>0</v>
      </c>
      <c r="BR125" s="78">
        <f t="shared" si="647"/>
        <v>0</v>
      </c>
      <c r="BS125" s="78">
        <v>0</v>
      </c>
      <c r="BT125" s="80"/>
      <c r="BU125" s="78"/>
      <c r="BV125" s="78"/>
      <c r="BW125" s="78"/>
      <c r="BX125" s="78"/>
      <c r="BY125" s="78"/>
      <c r="BZ125" s="78">
        <f t="shared" si="648"/>
        <v>0</v>
      </c>
      <c r="CA125" s="78">
        <f t="shared" si="648"/>
        <v>0</v>
      </c>
      <c r="CB125" s="78"/>
      <c r="CC125" s="78"/>
      <c r="CD125" s="78"/>
      <c r="CE125" s="78"/>
      <c r="CF125" s="78"/>
      <c r="CG125" s="78"/>
      <c r="CH125" s="78"/>
      <c r="CI125" s="79"/>
      <c r="CJ125" s="78">
        <f t="shared" si="649"/>
        <v>0</v>
      </c>
      <c r="CK125" s="78">
        <f t="shared" si="649"/>
        <v>0</v>
      </c>
      <c r="CL125" s="78"/>
      <c r="CM125" s="78"/>
      <c r="CN125" s="78"/>
      <c r="CO125" s="78"/>
      <c r="CP125" s="78"/>
      <c r="CQ125" s="78"/>
      <c r="CR125" s="78"/>
      <c r="CS125" s="78">
        <f t="shared" si="650"/>
        <v>0</v>
      </c>
      <c r="CT125" s="78">
        <f t="shared" si="650"/>
        <v>0</v>
      </c>
      <c r="CU125" s="78"/>
      <c r="CV125" s="78"/>
      <c r="CW125" s="78"/>
      <c r="CX125" s="78"/>
      <c r="CY125" s="78"/>
      <c r="CZ125" s="78"/>
      <c r="DA125" s="78"/>
      <c r="DB125" s="78">
        <f t="shared" si="651"/>
        <v>0</v>
      </c>
      <c r="DC125" s="78">
        <f t="shared" si="651"/>
        <v>0</v>
      </c>
      <c r="DD125" s="78"/>
      <c r="DE125" s="78"/>
      <c r="DF125" s="78"/>
      <c r="DG125" s="78"/>
      <c r="DH125" s="78"/>
      <c r="DI125" s="78"/>
      <c r="DJ125" s="78"/>
      <c r="DK125" s="78">
        <f t="shared" si="652"/>
        <v>0</v>
      </c>
      <c r="DL125" s="78">
        <f t="shared" si="652"/>
        <v>0</v>
      </c>
      <c r="DM125" s="78"/>
      <c r="DN125" s="78"/>
      <c r="DO125" s="78"/>
      <c r="DP125" s="78"/>
      <c r="DQ125" s="78"/>
      <c r="DR125" s="78"/>
      <c r="DS125" s="78"/>
      <c r="DT125" s="78">
        <f t="shared" si="653"/>
        <v>0</v>
      </c>
      <c r="DU125" s="78">
        <f t="shared" si="653"/>
        <v>0</v>
      </c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>
        <f t="shared" si="654"/>
        <v>1446.6559999999999</v>
      </c>
      <c r="EG125" s="78">
        <f t="shared" si="654"/>
        <v>0</v>
      </c>
      <c r="EH125" s="78">
        <v>0</v>
      </c>
      <c r="EI125" s="78">
        <v>1446.6559999999999</v>
      </c>
      <c r="EJ125" s="78"/>
      <c r="EK125" s="78">
        <f t="shared" si="655"/>
        <v>0</v>
      </c>
      <c r="EL125" s="78"/>
      <c r="EM125" s="78"/>
      <c r="EN125" s="78"/>
      <c r="EO125" s="78">
        <f t="shared" si="656"/>
        <v>0</v>
      </c>
      <c r="EP125" s="78">
        <f t="shared" si="656"/>
        <v>0</v>
      </c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>
        <f t="shared" si="657"/>
        <v>0</v>
      </c>
      <c r="FH125" s="78">
        <f t="shared" si="657"/>
        <v>0</v>
      </c>
      <c r="FI125" s="78">
        <v>0</v>
      </c>
      <c r="FJ125" s="78"/>
      <c r="FK125" s="78"/>
      <c r="FL125" s="78"/>
      <c r="FM125" s="78"/>
      <c r="FN125" s="78"/>
      <c r="FO125" s="78"/>
      <c r="FP125" s="78">
        <f t="shared" si="658"/>
        <v>0</v>
      </c>
      <c r="FQ125" s="78">
        <f t="shared" si="658"/>
        <v>0</v>
      </c>
      <c r="FR125" s="78"/>
      <c r="FS125" s="78"/>
      <c r="FT125" s="78"/>
      <c r="FU125" s="78"/>
      <c r="FV125" s="78"/>
      <c r="FW125" s="78"/>
      <c r="FX125" s="78"/>
      <c r="FY125" s="78">
        <f t="shared" si="659"/>
        <v>0</v>
      </c>
      <c r="FZ125" s="78">
        <f t="shared" si="659"/>
        <v>0</v>
      </c>
      <c r="GA125" s="75"/>
      <c r="GB125" s="78"/>
      <c r="GC125" s="78"/>
      <c r="GD125" s="78"/>
      <c r="GE125" s="78"/>
      <c r="GF125" s="78"/>
      <c r="GG125" s="78"/>
      <c r="GH125" s="78">
        <f t="shared" si="660"/>
        <v>0</v>
      </c>
      <c r="GI125" s="78">
        <f t="shared" si="660"/>
        <v>0</v>
      </c>
      <c r="GJ125" s="78"/>
      <c r="GK125" s="78"/>
      <c r="GL125" s="78"/>
      <c r="GM125" s="78"/>
      <c r="GN125" s="78"/>
      <c r="GO125" s="78"/>
      <c r="GP125" s="78"/>
      <c r="GQ125" s="78">
        <f t="shared" si="661"/>
        <v>0</v>
      </c>
      <c r="GR125" s="78">
        <f t="shared" si="661"/>
        <v>0</v>
      </c>
      <c r="GS125" s="78"/>
      <c r="GT125" s="78"/>
      <c r="GU125" s="78"/>
      <c r="GV125" s="78"/>
      <c r="GW125" s="78"/>
      <c r="GX125" s="78"/>
      <c r="GY125" s="78"/>
      <c r="GZ125" s="78">
        <f t="shared" si="662"/>
        <v>0</v>
      </c>
      <c r="HA125" s="78">
        <f t="shared" si="662"/>
        <v>0</v>
      </c>
      <c r="HB125" s="78"/>
      <c r="HC125" s="78"/>
      <c r="HD125" s="78"/>
      <c r="HE125" s="78"/>
      <c r="HF125" s="78"/>
      <c r="HG125" s="78"/>
      <c r="HH125" s="78"/>
      <c r="HI125" s="78">
        <f t="shared" si="663"/>
        <v>0</v>
      </c>
      <c r="HJ125" s="78">
        <f t="shared" si="663"/>
        <v>0</v>
      </c>
      <c r="HK125" s="78"/>
      <c r="HL125" s="78"/>
      <c r="HM125" s="78"/>
      <c r="HN125" s="78"/>
      <c r="HO125" s="78"/>
      <c r="HP125" s="78"/>
      <c r="HQ125" s="78"/>
      <c r="HR125" s="78">
        <f t="shared" si="664"/>
        <v>0</v>
      </c>
      <c r="HS125" s="78">
        <f t="shared" si="664"/>
        <v>0</v>
      </c>
      <c r="HT125" s="78"/>
      <c r="HU125" s="78"/>
      <c r="HV125" s="78"/>
      <c r="HW125" s="78"/>
      <c r="HX125" s="78"/>
      <c r="HY125" s="78"/>
      <c r="HZ125" s="78"/>
      <c r="IA125" s="78">
        <f t="shared" si="665"/>
        <v>0</v>
      </c>
      <c r="IB125" s="78">
        <f t="shared" si="665"/>
        <v>0</v>
      </c>
      <c r="IC125" s="78"/>
      <c r="ID125" s="78"/>
      <c r="IE125" s="78"/>
      <c r="IF125" s="78"/>
      <c r="IG125" s="78"/>
      <c r="IH125" s="78"/>
      <c r="II125" s="78"/>
      <c r="IJ125" s="78">
        <f t="shared" si="666"/>
        <v>0</v>
      </c>
      <c r="IK125" s="78">
        <f t="shared" si="666"/>
        <v>0</v>
      </c>
      <c r="IL125" s="78"/>
      <c r="IM125" s="78"/>
      <c r="IN125" s="78"/>
      <c r="IO125" s="78"/>
      <c r="IP125" s="78"/>
      <c r="IQ125" s="78"/>
      <c r="IR125" s="78"/>
      <c r="IS125" s="78"/>
      <c r="IT125" s="78"/>
      <c r="IU125" s="78"/>
      <c r="IV125" s="78">
        <v>166.82935999999998</v>
      </c>
      <c r="IW125" s="78"/>
      <c r="IX125" s="78"/>
    </row>
    <row r="126" spans="1:259">
      <c r="A126" s="3" t="s">
        <v>118</v>
      </c>
      <c r="B126" s="78">
        <v>1887.5415</v>
      </c>
      <c r="C126" s="78">
        <v>0</v>
      </c>
      <c r="D126" s="78">
        <v>0</v>
      </c>
      <c r="E126" s="78"/>
      <c r="F126" s="78"/>
      <c r="G126" s="78"/>
      <c r="H126" s="78">
        <f t="shared" si="641"/>
        <v>0</v>
      </c>
      <c r="I126" s="78">
        <f t="shared" si="641"/>
        <v>0</v>
      </c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9"/>
      <c r="X126" s="78">
        <f t="shared" si="642"/>
        <v>0</v>
      </c>
      <c r="Y126" s="78">
        <f t="shared" si="642"/>
        <v>0</v>
      </c>
      <c r="Z126" s="78"/>
      <c r="AA126" s="78"/>
      <c r="AB126" s="78"/>
      <c r="AC126" s="78"/>
      <c r="AD126" s="78"/>
      <c r="AE126" s="78"/>
      <c r="AF126" s="78"/>
      <c r="AG126" s="78">
        <f t="shared" si="643"/>
        <v>0</v>
      </c>
      <c r="AH126" s="78">
        <f t="shared" si="643"/>
        <v>0</v>
      </c>
      <c r="AI126" s="78"/>
      <c r="AJ126" s="78"/>
      <c r="AK126" s="78"/>
      <c r="AL126" s="78"/>
      <c r="AM126" s="78"/>
      <c r="AN126" s="78"/>
      <c r="AO126" s="78"/>
      <c r="AP126" s="78">
        <f t="shared" si="644"/>
        <v>0</v>
      </c>
      <c r="AQ126" s="78">
        <f t="shared" si="644"/>
        <v>0</v>
      </c>
      <c r="AR126" s="78"/>
      <c r="AS126" s="78"/>
      <c r="AT126" s="78"/>
      <c r="AU126" s="78"/>
      <c r="AV126" s="78"/>
      <c r="AW126" s="78"/>
      <c r="AX126" s="78"/>
      <c r="AY126" s="78">
        <f t="shared" si="645"/>
        <v>0</v>
      </c>
      <c r="AZ126" s="78">
        <f t="shared" si="645"/>
        <v>0</v>
      </c>
      <c r="BA126" s="78"/>
      <c r="BB126" s="78"/>
      <c r="BC126" s="78"/>
      <c r="BD126" s="78"/>
      <c r="BE126" s="78"/>
      <c r="BF126" s="78"/>
      <c r="BG126" s="78"/>
      <c r="BH126" s="78">
        <f t="shared" si="646"/>
        <v>0</v>
      </c>
      <c r="BI126" s="78">
        <f t="shared" si="646"/>
        <v>0</v>
      </c>
      <c r="BJ126" s="78"/>
      <c r="BK126" s="78"/>
      <c r="BL126" s="78"/>
      <c r="BM126" s="78"/>
      <c r="BN126" s="78"/>
      <c r="BO126" s="78"/>
      <c r="BP126" s="78"/>
      <c r="BQ126" s="78">
        <f t="shared" si="647"/>
        <v>887.54150000000004</v>
      </c>
      <c r="BR126" s="78">
        <f t="shared" si="647"/>
        <v>0</v>
      </c>
      <c r="BS126" s="78"/>
      <c r="BT126" s="78">
        <v>887.54150000000004</v>
      </c>
      <c r="BU126" s="78"/>
      <c r="BV126" s="78">
        <f t="shared" ref="BV126" si="667">BU126/BT126*100</f>
        <v>0</v>
      </c>
      <c r="BW126" s="78"/>
      <c r="BX126" s="78"/>
      <c r="BY126" s="78"/>
      <c r="BZ126" s="78">
        <f t="shared" si="648"/>
        <v>0</v>
      </c>
      <c r="CA126" s="78">
        <f t="shared" si="648"/>
        <v>0</v>
      </c>
      <c r="CB126" s="78"/>
      <c r="CC126" s="78"/>
      <c r="CD126" s="78"/>
      <c r="CE126" s="78"/>
      <c r="CF126" s="78"/>
      <c r="CG126" s="78"/>
      <c r="CH126" s="78"/>
      <c r="CI126" s="79"/>
      <c r="CJ126" s="78">
        <f t="shared" si="649"/>
        <v>0</v>
      </c>
      <c r="CK126" s="78">
        <f t="shared" si="649"/>
        <v>0</v>
      </c>
      <c r="CL126" s="78"/>
      <c r="CM126" s="78"/>
      <c r="CN126" s="78"/>
      <c r="CO126" s="78"/>
      <c r="CP126" s="78"/>
      <c r="CQ126" s="78"/>
      <c r="CR126" s="78"/>
      <c r="CS126" s="78">
        <f t="shared" si="650"/>
        <v>0</v>
      </c>
      <c r="CT126" s="78">
        <f t="shared" si="650"/>
        <v>0</v>
      </c>
      <c r="CU126" s="78"/>
      <c r="CV126" s="78"/>
      <c r="CW126" s="78"/>
      <c r="CX126" s="78"/>
      <c r="CY126" s="78"/>
      <c r="CZ126" s="78"/>
      <c r="DA126" s="78"/>
      <c r="DB126" s="78">
        <f t="shared" si="651"/>
        <v>0</v>
      </c>
      <c r="DC126" s="78">
        <f t="shared" si="651"/>
        <v>0</v>
      </c>
      <c r="DD126" s="78"/>
      <c r="DE126" s="78"/>
      <c r="DF126" s="78"/>
      <c r="DG126" s="78"/>
      <c r="DH126" s="78"/>
      <c r="DI126" s="78"/>
      <c r="DJ126" s="78"/>
      <c r="DK126" s="78">
        <f t="shared" si="652"/>
        <v>0</v>
      </c>
      <c r="DL126" s="78">
        <f t="shared" si="652"/>
        <v>0</v>
      </c>
      <c r="DM126" s="78"/>
      <c r="DN126" s="78"/>
      <c r="DO126" s="78"/>
      <c r="DP126" s="78"/>
      <c r="DQ126" s="78"/>
      <c r="DR126" s="78"/>
      <c r="DS126" s="78"/>
      <c r="DT126" s="78">
        <f t="shared" si="653"/>
        <v>0</v>
      </c>
      <c r="DU126" s="78">
        <f t="shared" si="653"/>
        <v>0</v>
      </c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>
        <f t="shared" si="654"/>
        <v>1000</v>
      </c>
      <c r="EG126" s="78">
        <f t="shared" si="654"/>
        <v>0</v>
      </c>
      <c r="EH126" s="78">
        <v>0</v>
      </c>
      <c r="EI126" s="78">
        <v>1000</v>
      </c>
      <c r="EJ126" s="78"/>
      <c r="EK126" s="78">
        <f t="shared" si="655"/>
        <v>0</v>
      </c>
      <c r="EL126" s="78"/>
      <c r="EM126" s="78"/>
      <c r="EN126" s="78"/>
      <c r="EO126" s="78">
        <f t="shared" si="656"/>
        <v>0</v>
      </c>
      <c r="EP126" s="78">
        <f t="shared" si="656"/>
        <v>0</v>
      </c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>
        <f t="shared" si="657"/>
        <v>0</v>
      </c>
      <c r="FH126" s="78">
        <f t="shared" si="657"/>
        <v>0</v>
      </c>
      <c r="FI126" s="78">
        <v>0</v>
      </c>
      <c r="FJ126" s="78"/>
      <c r="FK126" s="78"/>
      <c r="FL126" s="78"/>
      <c r="FM126" s="78"/>
      <c r="FN126" s="78"/>
      <c r="FO126" s="78"/>
      <c r="FP126" s="78">
        <f t="shared" si="658"/>
        <v>0</v>
      </c>
      <c r="FQ126" s="78">
        <f t="shared" si="658"/>
        <v>0</v>
      </c>
      <c r="FR126" s="78"/>
      <c r="FS126" s="78"/>
      <c r="FT126" s="78"/>
      <c r="FU126" s="78"/>
      <c r="FV126" s="78"/>
      <c r="FW126" s="78"/>
      <c r="FX126" s="78"/>
      <c r="FY126" s="78">
        <f t="shared" si="659"/>
        <v>0</v>
      </c>
      <c r="FZ126" s="78">
        <f t="shared" si="659"/>
        <v>0</v>
      </c>
      <c r="GA126" s="75"/>
      <c r="GB126" s="78"/>
      <c r="GC126" s="78"/>
      <c r="GD126" s="78"/>
      <c r="GE126" s="78"/>
      <c r="GF126" s="78"/>
      <c r="GG126" s="78"/>
      <c r="GH126" s="78">
        <f t="shared" si="660"/>
        <v>0</v>
      </c>
      <c r="GI126" s="78">
        <f t="shared" si="660"/>
        <v>0</v>
      </c>
      <c r="GJ126" s="78"/>
      <c r="GK126" s="78"/>
      <c r="GL126" s="78"/>
      <c r="GM126" s="78"/>
      <c r="GN126" s="78"/>
      <c r="GO126" s="78"/>
      <c r="GP126" s="78"/>
      <c r="GQ126" s="78">
        <f t="shared" si="661"/>
        <v>0</v>
      </c>
      <c r="GR126" s="78">
        <f t="shared" si="661"/>
        <v>0</v>
      </c>
      <c r="GS126" s="78"/>
      <c r="GT126" s="78"/>
      <c r="GU126" s="78"/>
      <c r="GV126" s="78"/>
      <c r="GW126" s="78"/>
      <c r="GX126" s="78"/>
      <c r="GY126" s="78"/>
      <c r="GZ126" s="78">
        <f t="shared" si="662"/>
        <v>0</v>
      </c>
      <c r="HA126" s="78">
        <f t="shared" si="662"/>
        <v>0</v>
      </c>
      <c r="HB126" s="78"/>
      <c r="HC126" s="78"/>
      <c r="HD126" s="78"/>
      <c r="HE126" s="78"/>
      <c r="HF126" s="78"/>
      <c r="HG126" s="78"/>
      <c r="HH126" s="78"/>
      <c r="HI126" s="78">
        <f t="shared" si="663"/>
        <v>0</v>
      </c>
      <c r="HJ126" s="78">
        <f t="shared" si="663"/>
        <v>0</v>
      </c>
      <c r="HK126" s="78"/>
      <c r="HL126" s="78"/>
      <c r="HM126" s="78"/>
      <c r="HN126" s="78"/>
      <c r="HO126" s="78"/>
      <c r="HP126" s="78"/>
      <c r="HQ126" s="78"/>
      <c r="HR126" s="78">
        <f t="shared" si="664"/>
        <v>0</v>
      </c>
      <c r="HS126" s="78">
        <f t="shared" si="664"/>
        <v>0</v>
      </c>
      <c r="HT126" s="78"/>
      <c r="HU126" s="78"/>
      <c r="HV126" s="78"/>
      <c r="HW126" s="78"/>
      <c r="HX126" s="78"/>
      <c r="HY126" s="78"/>
      <c r="HZ126" s="78"/>
      <c r="IA126" s="78">
        <f t="shared" si="665"/>
        <v>0</v>
      </c>
      <c r="IB126" s="78">
        <f t="shared" si="665"/>
        <v>0</v>
      </c>
      <c r="IC126" s="78"/>
      <c r="ID126" s="78"/>
      <c r="IE126" s="78"/>
      <c r="IF126" s="78"/>
      <c r="IG126" s="78"/>
      <c r="IH126" s="78"/>
      <c r="II126" s="78"/>
      <c r="IJ126" s="78">
        <f t="shared" si="666"/>
        <v>0</v>
      </c>
      <c r="IK126" s="78">
        <f t="shared" si="666"/>
        <v>0</v>
      </c>
      <c r="IL126" s="78"/>
      <c r="IM126" s="78"/>
      <c r="IN126" s="78"/>
      <c r="IO126" s="78"/>
      <c r="IP126" s="78"/>
      <c r="IQ126" s="78"/>
      <c r="IR126" s="78"/>
      <c r="IS126" s="78"/>
      <c r="IT126" s="78"/>
      <c r="IU126" s="78"/>
      <c r="IV126" s="78"/>
      <c r="IW126" s="78"/>
      <c r="IX126" s="78"/>
    </row>
    <row r="127" spans="1:259" s="8" customFormat="1" ht="18" customHeight="1">
      <c r="A127" s="7" t="s">
        <v>157</v>
      </c>
      <c r="B127" s="75">
        <v>264072.58249</v>
      </c>
      <c r="C127" s="75">
        <v>62649.951889999997</v>
      </c>
      <c r="D127" s="75">
        <v>23.724519713201371</v>
      </c>
      <c r="E127" s="75">
        <f>E128+E129</f>
        <v>8777.2000000000007</v>
      </c>
      <c r="F127" s="75">
        <f>F128+F129</f>
        <v>2136</v>
      </c>
      <c r="G127" s="75">
        <f>F127/E127*100</f>
        <v>24.335779063938386</v>
      </c>
      <c r="H127" s="75">
        <f>H128+H129</f>
        <v>995.51471000000004</v>
      </c>
      <c r="I127" s="75">
        <f>I128+I129</f>
        <v>995.51471000000004</v>
      </c>
      <c r="J127" s="75">
        <f>I127/H127*100</f>
        <v>100</v>
      </c>
      <c r="K127" s="75">
        <f>K128+K129</f>
        <v>985.55956000000003</v>
      </c>
      <c r="L127" s="75">
        <f>L128+L129</f>
        <v>985.55956000000003</v>
      </c>
      <c r="M127" s="75">
        <f>L127/K127*100</f>
        <v>100</v>
      </c>
      <c r="N127" s="75">
        <f>N128+N129</f>
        <v>9.9551499999999997</v>
      </c>
      <c r="O127" s="75">
        <f>O128+O129</f>
        <v>9.9551499999999997</v>
      </c>
      <c r="P127" s="75">
        <f>O127/N127*100</f>
        <v>100</v>
      </c>
      <c r="Q127" s="75">
        <f>Q128+Q129</f>
        <v>459.5</v>
      </c>
      <c r="R127" s="75">
        <f>R128+R129</f>
        <v>0</v>
      </c>
      <c r="S127" s="75">
        <f>R127/Q127*100</f>
        <v>0</v>
      </c>
      <c r="T127" s="75">
        <f>T128+T129</f>
        <v>4000</v>
      </c>
      <c r="U127" s="75">
        <f>U128+U129</f>
        <v>0</v>
      </c>
      <c r="V127" s="75">
        <f>U127/T127*100</f>
        <v>0</v>
      </c>
      <c r="W127" s="76">
        <f>W128+W129</f>
        <v>834.31200000000001</v>
      </c>
      <c r="X127" s="75">
        <f>X128+X129</f>
        <v>834.31200000000013</v>
      </c>
      <c r="Y127" s="75">
        <f>Y128+Y129</f>
        <v>0</v>
      </c>
      <c r="Z127" s="75">
        <f>Y127/X127*100</f>
        <v>0</v>
      </c>
      <c r="AA127" s="75">
        <f>AA128+AA129</f>
        <v>526.24345000000005</v>
      </c>
      <c r="AB127" s="75">
        <f>AB128+AB129</f>
        <v>0</v>
      </c>
      <c r="AC127" s="75">
        <f>AB127/AA127*100</f>
        <v>0</v>
      </c>
      <c r="AD127" s="75">
        <f>AD128+AD129</f>
        <v>308.06855000000002</v>
      </c>
      <c r="AE127" s="75">
        <f>AE128+AE129</f>
        <v>0</v>
      </c>
      <c r="AF127" s="75">
        <f>AE127/AD127*100</f>
        <v>0</v>
      </c>
      <c r="AG127" s="75">
        <f>AG128+AG129</f>
        <v>0</v>
      </c>
      <c r="AH127" s="75">
        <f>AH128+AH129</f>
        <v>0</v>
      </c>
      <c r="AI127" s="75"/>
      <c r="AJ127" s="75">
        <f>AJ128+AJ129</f>
        <v>0</v>
      </c>
      <c r="AK127" s="75">
        <f>AK128+AK129</f>
        <v>0</v>
      </c>
      <c r="AL127" s="75"/>
      <c r="AM127" s="75">
        <f>AM128+AM129</f>
        <v>0</v>
      </c>
      <c r="AN127" s="75">
        <f>AN128+AN129</f>
        <v>0</v>
      </c>
      <c r="AO127" s="75"/>
      <c r="AP127" s="75">
        <f>AP128+AP129</f>
        <v>2195.1263399999998</v>
      </c>
      <c r="AQ127" s="75">
        <f>AQ128+AQ129</f>
        <v>0</v>
      </c>
      <c r="AR127" s="75"/>
      <c r="AS127" s="75">
        <f>AS128+AS129</f>
        <v>2151.22381</v>
      </c>
      <c r="AT127" s="75">
        <f>AT128+AT129</f>
        <v>0</v>
      </c>
      <c r="AU127" s="75"/>
      <c r="AV127" s="75">
        <f>AV128+AV129</f>
        <v>43.902529999999999</v>
      </c>
      <c r="AW127" s="75">
        <f>AW128+AW129</f>
        <v>0</v>
      </c>
      <c r="AX127" s="75"/>
      <c r="AY127" s="75">
        <f>AY128+AY129</f>
        <v>728.44</v>
      </c>
      <c r="AZ127" s="75">
        <f>AZ128+AZ129</f>
        <v>0</v>
      </c>
      <c r="BA127" s="75"/>
      <c r="BB127" s="75">
        <f>BB128+BB129</f>
        <v>713.87120000000004</v>
      </c>
      <c r="BC127" s="75">
        <f>BC128+BC129</f>
        <v>0</v>
      </c>
      <c r="BD127" s="75">
        <f t="shared" ref="BD127" si="668">BC127/BB127*100</f>
        <v>0</v>
      </c>
      <c r="BE127" s="75">
        <f>BE128+BE129</f>
        <v>14.5688</v>
      </c>
      <c r="BF127" s="75">
        <f>BF128+BF129</f>
        <v>0</v>
      </c>
      <c r="BG127" s="75">
        <f t="shared" ref="BG127" si="669">BF127/BE127*100</f>
        <v>0</v>
      </c>
      <c r="BH127" s="75">
        <f>BH128+BH129</f>
        <v>2303.16264</v>
      </c>
      <c r="BI127" s="75">
        <f>BI128+BI129</f>
        <v>0</v>
      </c>
      <c r="BJ127" s="75">
        <f>BI127/BH127*100</f>
        <v>0</v>
      </c>
      <c r="BK127" s="75">
        <f>BK128+BK129</f>
        <v>2257.0993899999999</v>
      </c>
      <c r="BL127" s="75">
        <f>BL128+BL129</f>
        <v>0</v>
      </c>
      <c r="BM127" s="75">
        <f>BL127/BK127*100</f>
        <v>0</v>
      </c>
      <c r="BN127" s="75">
        <f>BN128+BN129</f>
        <v>46.063249999999996</v>
      </c>
      <c r="BO127" s="75">
        <f>BO128+BO129</f>
        <v>0</v>
      </c>
      <c r="BP127" s="75">
        <f>BO127/BN127*100</f>
        <v>0</v>
      </c>
      <c r="BQ127" s="75">
        <f>BQ128+BQ129</f>
        <v>2757.2195000000002</v>
      </c>
      <c r="BR127" s="75">
        <f>BR128+BR129</f>
        <v>0</v>
      </c>
      <c r="BS127" s="75">
        <f>BR127/BQ127*100</f>
        <v>0</v>
      </c>
      <c r="BT127" s="77">
        <f>BT128+BT129</f>
        <v>2757.2195000000002</v>
      </c>
      <c r="BU127" s="75">
        <f>BU128+BU129</f>
        <v>0</v>
      </c>
      <c r="BV127" s="75">
        <f>BU127/BT127*100</f>
        <v>0</v>
      </c>
      <c r="BW127" s="75">
        <f>BW128+BW129</f>
        <v>0</v>
      </c>
      <c r="BX127" s="75">
        <f>BX128+BX129</f>
        <v>0</v>
      </c>
      <c r="BY127" s="75"/>
      <c r="BZ127" s="75">
        <f>BZ128+BZ129</f>
        <v>24652.575430000001</v>
      </c>
      <c r="CA127" s="75">
        <f>CA128+CA129</f>
        <v>6916.7687999999998</v>
      </c>
      <c r="CB127" s="75"/>
      <c r="CC127" s="75">
        <f>CC128+CC129</f>
        <v>24159.523929999999</v>
      </c>
      <c r="CD127" s="75">
        <f>CD128+CD129</f>
        <v>6778.4334099999996</v>
      </c>
      <c r="CE127" s="75">
        <f>CD127/CC127*100</f>
        <v>28.056982536741565</v>
      </c>
      <c r="CF127" s="75">
        <f>CF128+CF129</f>
        <v>493.05149999999998</v>
      </c>
      <c r="CG127" s="75">
        <f>CG128+CG129</f>
        <v>138.33538999999999</v>
      </c>
      <c r="CH127" s="75">
        <f>CG127/CF127*100</f>
        <v>28.056985933518103</v>
      </c>
      <c r="CI127" s="76">
        <f>CI128+CI129</f>
        <v>0</v>
      </c>
      <c r="CJ127" s="75">
        <f>CJ128+CJ129</f>
        <v>0</v>
      </c>
      <c r="CK127" s="75">
        <f>CK128+CK129</f>
        <v>0</v>
      </c>
      <c r="CL127" s="75"/>
      <c r="CM127" s="75">
        <f>CM128+CM129</f>
        <v>0</v>
      </c>
      <c r="CN127" s="75">
        <f>CN128+CN129</f>
        <v>0</v>
      </c>
      <c r="CO127" s="75"/>
      <c r="CP127" s="75">
        <f>CP128+CP129</f>
        <v>0</v>
      </c>
      <c r="CQ127" s="75">
        <f>CQ128+CQ129</f>
        <v>0</v>
      </c>
      <c r="CR127" s="75"/>
      <c r="CS127" s="75">
        <f>CS128+CS129</f>
        <v>0</v>
      </c>
      <c r="CT127" s="75">
        <f>CT128+CT129</f>
        <v>0</v>
      </c>
      <c r="CU127" s="75"/>
      <c r="CV127" s="75"/>
      <c r="CW127" s="75"/>
      <c r="CX127" s="75"/>
      <c r="CY127" s="75"/>
      <c r="CZ127" s="75"/>
      <c r="DA127" s="75"/>
      <c r="DB127" s="75">
        <f>DB128+DB129</f>
        <v>0</v>
      </c>
      <c r="DC127" s="75">
        <f>DC128+DC129</f>
        <v>0</v>
      </c>
      <c r="DD127" s="75"/>
      <c r="DE127" s="75">
        <f>DE128+DE129</f>
        <v>0</v>
      </c>
      <c r="DF127" s="75">
        <f>DF128+DF129</f>
        <v>0</v>
      </c>
      <c r="DG127" s="75"/>
      <c r="DH127" s="75">
        <f>DH128+DH129</f>
        <v>0</v>
      </c>
      <c r="DI127" s="75">
        <f>DI128+DI129</f>
        <v>0</v>
      </c>
      <c r="DJ127" s="75"/>
      <c r="DK127" s="75">
        <f>DK128+DK129</f>
        <v>33817.448980000001</v>
      </c>
      <c r="DL127" s="75">
        <f>DL128+DL129</f>
        <v>25290.226910000001</v>
      </c>
      <c r="DM127" s="75">
        <f>DL127/DK127*100</f>
        <v>74.784549612115654</v>
      </c>
      <c r="DN127" s="75">
        <f>DN128+DN129</f>
        <v>33141.1</v>
      </c>
      <c r="DO127" s="75">
        <f>DO128+DO129</f>
        <v>24784.42237</v>
      </c>
      <c r="DP127" s="75">
        <f>DO127/DN127*100</f>
        <v>74.784549607586953</v>
      </c>
      <c r="DQ127" s="75">
        <f>DQ128+DQ129</f>
        <v>676.34897999999998</v>
      </c>
      <c r="DR127" s="75">
        <f>DR128+DR129</f>
        <v>505.80453999999997</v>
      </c>
      <c r="DS127" s="75">
        <f>DR127/DQ127*100</f>
        <v>74.784549834022073</v>
      </c>
      <c r="DT127" s="75">
        <f>DT128+DT129</f>
        <v>0</v>
      </c>
      <c r="DU127" s="75">
        <f>DU128+DU129</f>
        <v>0</v>
      </c>
      <c r="DV127" s="75"/>
      <c r="DW127" s="75">
        <f>DW128+DW129</f>
        <v>0</v>
      </c>
      <c r="DX127" s="75">
        <f>DX128+DX129</f>
        <v>0</v>
      </c>
      <c r="DY127" s="75"/>
      <c r="DZ127" s="75">
        <f>DZ128+DZ129</f>
        <v>0</v>
      </c>
      <c r="EA127" s="75">
        <f>EA128+EA129</f>
        <v>0</v>
      </c>
      <c r="EB127" s="75"/>
      <c r="EC127" s="75">
        <f>EC128+EC129</f>
        <v>0</v>
      </c>
      <c r="ED127" s="75">
        <f>ED128+ED129</f>
        <v>0</v>
      </c>
      <c r="EE127" s="75"/>
      <c r="EF127" s="75">
        <f>EF128+EF129</f>
        <v>8353.4</v>
      </c>
      <c r="EG127" s="75">
        <f>EG128+EG129</f>
        <v>0</v>
      </c>
      <c r="EH127" s="75">
        <f>EG127/EF127*100</f>
        <v>0</v>
      </c>
      <c r="EI127" s="77">
        <f>EI128+EI129</f>
        <v>8353.4</v>
      </c>
      <c r="EJ127" s="75">
        <f>EJ128+EJ129</f>
        <v>0</v>
      </c>
      <c r="EK127" s="75">
        <f>EJ127/EI127*100</f>
        <v>0</v>
      </c>
      <c r="EL127" s="75">
        <f>EL128+EL129</f>
        <v>0</v>
      </c>
      <c r="EM127" s="75">
        <f>EM128+EM129</f>
        <v>0</v>
      </c>
      <c r="EN127" s="75"/>
      <c r="EO127" s="75">
        <f>EO128+EO129</f>
        <v>0</v>
      </c>
      <c r="EP127" s="75">
        <f>EP128+EP129</f>
        <v>0</v>
      </c>
      <c r="EQ127" s="75"/>
      <c r="ER127" s="75">
        <f>ER128+ER129</f>
        <v>0</v>
      </c>
      <c r="ES127" s="75">
        <f>ES128+ES129</f>
        <v>0</v>
      </c>
      <c r="ET127" s="75"/>
      <c r="EU127" s="75">
        <f>EU128+EU129</f>
        <v>0</v>
      </c>
      <c r="EV127" s="75">
        <f>EV128+EV129</f>
        <v>0</v>
      </c>
      <c r="EW127" s="75"/>
      <c r="EX127" s="75">
        <f>EX128+EX129</f>
        <v>218.61967000000001</v>
      </c>
      <c r="EY127" s="75">
        <f>EY128+EY129</f>
        <v>218.61967000000001</v>
      </c>
      <c r="EZ127" s="75">
        <f>EY127/EX127*100</f>
        <v>100</v>
      </c>
      <c r="FA127" s="75">
        <f>FA128+FA129</f>
        <v>214.90286</v>
      </c>
      <c r="FB127" s="75">
        <f>FB128+FB129</f>
        <v>214.90286</v>
      </c>
      <c r="FC127" s="75">
        <f>FB127/FA127*100</f>
        <v>100</v>
      </c>
      <c r="FD127" s="75">
        <f>FD128+FD129</f>
        <v>3.7168100000000002</v>
      </c>
      <c r="FE127" s="75">
        <f>FE128+FE129</f>
        <v>3.7168100000000002</v>
      </c>
      <c r="FF127" s="75">
        <f>FE127/FD127*100</f>
        <v>100</v>
      </c>
      <c r="FG127" s="75">
        <f>FG128+FG129</f>
        <v>0</v>
      </c>
      <c r="FH127" s="75">
        <f>FH128+FH129</f>
        <v>0</v>
      </c>
      <c r="FI127" s="75"/>
      <c r="FJ127" s="75">
        <f>FJ128+FJ129</f>
        <v>0</v>
      </c>
      <c r="FK127" s="75">
        <f>FK128+FK129</f>
        <v>0</v>
      </c>
      <c r="FL127" s="75"/>
      <c r="FM127" s="75">
        <f>FM128+FM129</f>
        <v>0</v>
      </c>
      <c r="FN127" s="75">
        <f>FN128+FN129</f>
        <v>0</v>
      </c>
      <c r="FO127" s="75"/>
      <c r="FP127" s="75">
        <f>FP128+FP129</f>
        <v>0</v>
      </c>
      <c r="FQ127" s="75">
        <f>FQ128+FQ129</f>
        <v>0</v>
      </c>
      <c r="FR127" s="75"/>
      <c r="FS127" s="75">
        <f>FS128+FS129</f>
        <v>0</v>
      </c>
      <c r="FT127" s="75">
        <f>FT128+FT129</f>
        <v>0</v>
      </c>
      <c r="FU127" s="75"/>
      <c r="FV127" s="75">
        <f>FV128+FV129</f>
        <v>0</v>
      </c>
      <c r="FW127" s="75">
        <f>FW128+FW129</f>
        <v>0</v>
      </c>
      <c r="FX127" s="75"/>
      <c r="FY127" s="75">
        <f>FY128+FY129</f>
        <v>7348.60365</v>
      </c>
      <c r="FZ127" s="75">
        <f>FZ128+FZ129</f>
        <v>1927.9259999999999</v>
      </c>
      <c r="GA127" s="75">
        <f t="shared" si="427"/>
        <v>26.235269880149271</v>
      </c>
      <c r="GB127" s="75">
        <f>GB128+GB129</f>
        <v>7275.1176100000002</v>
      </c>
      <c r="GC127" s="75">
        <f>GC128+GC129</f>
        <v>1908.6467399999999</v>
      </c>
      <c r="GD127" s="75">
        <f>GC127/GB127*100</f>
        <v>26.235269892770845</v>
      </c>
      <c r="GE127" s="75">
        <f>GE128+GE129</f>
        <v>73.486040000000003</v>
      </c>
      <c r="GF127" s="75">
        <f>GF128+GF129</f>
        <v>19.279260000000001</v>
      </c>
      <c r="GG127" s="75">
        <f>GF127/GE127*100</f>
        <v>26.23526863061338</v>
      </c>
      <c r="GH127" s="75">
        <f>GH128+GH129</f>
        <v>0</v>
      </c>
      <c r="GI127" s="75">
        <f>GI128+GI129</f>
        <v>0</v>
      </c>
      <c r="GJ127" s="75"/>
      <c r="GK127" s="75">
        <f>GK128+GK129</f>
        <v>0</v>
      </c>
      <c r="GL127" s="75">
        <f>GL128+GL129</f>
        <v>0</v>
      </c>
      <c r="GM127" s="75"/>
      <c r="GN127" s="75">
        <f>GN128+GN129</f>
        <v>0</v>
      </c>
      <c r="GO127" s="75">
        <f>GO128+GO129</f>
        <v>0</v>
      </c>
      <c r="GP127" s="75"/>
      <c r="GQ127" s="75">
        <f>GQ128+GQ129</f>
        <v>155262.12121000001</v>
      </c>
      <c r="GR127" s="75">
        <f>GR128+GR129</f>
        <v>24415.661119999997</v>
      </c>
      <c r="GS127" s="75">
        <f t="shared" ref="GS127:GS128" si="670">GR127/GQ127*100</f>
        <v>15.72544605839602</v>
      </c>
      <c r="GT127" s="75">
        <f>GT128+GT129</f>
        <v>153709.5</v>
      </c>
      <c r="GU127" s="75">
        <f>GU128+GU129</f>
        <v>24171.504509999999</v>
      </c>
      <c r="GV127" s="75">
        <f>GU127/GT127*100</f>
        <v>15.725446058961873</v>
      </c>
      <c r="GW127" s="75">
        <f>GW128+GW129</f>
        <v>1552.62121</v>
      </c>
      <c r="GX127" s="75">
        <f>GX128+GX129</f>
        <v>244.15661</v>
      </c>
      <c r="GY127" s="75">
        <f>GX127/GW127*100</f>
        <v>15.725446002376845</v>
      </c>
      <c r="GZ127" s="75">
        <f>GZ128+GZ129</f>
        <v>0</v>
      </c>
      <c r="HA127" s="75">
        <f>HA128+HA129</f>
        <v>0</v>
      </c>
      <c r="HB127" s="75"/>
      <c r="HC127" s="75">
        <f>HC128+HC129</f>
        <v>0</v>
      </c>
      <c r="HD127" s="75">
        <f>HD128+HD129</f>
        <v>0</v>
      </c>
      <c r="HE127" s="75"/>
      <c r="HF127" s="75">
        <f>HF128+HF129</f>
        <v>0</v>
      </c>
      <c r="HG127" s="75">
        <f>HG128+HG129</f>
        <v>0</v>
      </c>
      <c r="HH127" s="75"/>
      <c r="HI127" s="75">
        <f>HI128+HI129</f>
        <v>2474.4897999999998</v>
      </c>
      <c r="HJ127" s="75">
        <f>HJ128+HJ129</f>
        <v>0</v>
      </c>
      <c r="HK127" s="75">
        <f t="shared" ref="HK127:HK128" si="671">HJ127/HI127*100</f>
        <v>0</v>
      </c>
      <c r="HL127" s="75">
        <f>HL128+HL129</f>
        <v>2425</v>
      </c>
      <c r="HM127" s="75">
        <f>HM128+HM129</f>
        <v>0</v>
      </c>
      <c r="HN127" s="75">
        <f>HM127/HL127*100</f>
        <v>0</v>
      </c>
      <c r="HO127" s="75">
        <f>HO128+HO129</f>
        <v>49.489800000000002</v>
      </c>
      <c r="HP127" s="75">
        <f>HP128+HP129</f>
        <v>0</v>
      </c>
      <c r="HQ127" s="75">
        <f>HP127/HO127*100</f>
        <v>0</v>
      </c>
      <c r="HR127" s="75">
        <f>HR128+HR129</f>
        <v>749.23469</v>
      </c>
      <c r="HS127" s="75">
        <f>HS128+HS129</f>
        <v>749.23468000000003</v>
      </c>
      <c r="HT127" s="75">
        <f t="shared" ref="HT127:HT128" si="672">HS127/HR127*100</f>
        <v>99.99999866530473</v>
      </c>
      <c r="HU127" s="75">
        <f>HU128+HU129</f>
        <v>734.25</v>
      </c>
      <c r="HV127" s="75">
        <f>HV128+HV129</f>
        <v>734.24998000000005</v>
      </c>
      <c r="HW127" s="75">
        <f>HV127/HU127*100</f>
        <v>99.99999727613212</v>
      </c>
      <c r="HX127" s="75">
        <f>HX128+HX129</f>
        <v>14.984690000000001</v>
      </c>
      <c r="HY127" s="75">
        <f>HY128+HY129</f>
        <v>14.9847</v>
      </c>
      <c r="HZ127" s="75">
        <f>HY127/HX127*100</f>
        <v>100.00006673478063</v>
      </c>
      <c r="IA127" s="75">
        <f>IA128+IA129</f>
        <v>6393.7481299999999</v>
      </c>
      <c r="IB127" s="75">
        <f>IB128+IB129</f>
        <v>0</v>
      </c>
      <c r="IC127" s="75">
        <f t="shared" ref="IC127:IC128" si="673">IB127/IA127*100</f>
        <v>0</v>
      </c>
      <c r="ID127" s="75">
        <f>ID128+ID129</f>
        <v>6265.8731699999998</v>
      </c>
      <c r="IE127" s="75">
        <f>IE128+IE129</f>
        <v>0</v>
      </c>
      <c r="IF127" s="75">
        <f>IE127/ID127*100</f>
        <v>0</v>
      </c>
      <c r="IG127" s="75">
        <f>IG128+IG129</f>
        <v>127.87496</v>
      </c>
      <c r="IH127" s="75">
        <f>IH128+IH129</f>
        <v>0</v>
      </c>
      <c r="II127" s="75">
        <f>IH127/IG127*100</f>
        <v>0</v>
      </c>
      <c r="IJ127" s="75">
        <f>IJ128+IJ129</f>
        <v>0</v>
      </c>
      <c r="IK127" s="75">
        <f>IK128+IK129</f>
        <v>0</v>
      </c>
      <c r="IL127" s="75"/>
      <c r="IM127" s="75">
        <f>IM128+IM129</f>
        <v>0</v>
      </c>
      <c r="IN127" s="75">
        <f>IN128+IN129</f>
        <v>0</v>
      </c>
      <c r="IO127" s="75"/>
      <c r="IP127" s="75">
        <f>IP128+IP129</f>
        <v>0</v>
      </c>
      <c r="IQ127" s="75">
        <f>IQ128+IQ129</f>
        <v>0</v>
      </c>
      <c r="IR127" s="75"/>
      <c r="IS127" s="75">
        <f>IS128+IS129</f>
        <v>0</v>
      </c>
      <c r="IT127" s="75">
        <f>IT128+IT129</f>
        <v>0</v>
      </c>
      <c r="IU127" s="75"/>
      <c r="IV127" s="75">
        <f>IV128+IV129</f>
        <v>1751.8657400000002</v>
      </c>
      <c r="IW127" s="75">
        <f>IW128+IW129</f>
        <v>0</v>
      </c>
      <c r="IX127" s="75"/>
    </row>
    <row r="128" spans="1:259">
      <c r="A128" s="3" t="s">
        <v>156</v>
      </c>
      <c r="B128" s="78">
        <v>248178.49461000002</v>
      </c>
      <c r="C128" s="78">
        <v>62649.951889999997</v>
      </c>
      <c r="D128" s="78">
        <v>25.243908416984812</v>
      </c>
      <c r="E128" s="49">
        <v>8777.2000000000007</v>
      </c>
      <c r="F128" s="78">
        <v>2136</v>
      </c>
      <c r="G128" s="78">
        <f>F128/E128*100</f>
        <v>24.335779063938386</v>
      </c>
      <c r="H128" s="78">
        <f>K128+N128</f>
        <v>995.51471000000004</v>
      </c>
      <c r="I128" s="78">
        <f>L128+O128</f>
        <v>995.51471000000004</v>
      </c>
      <c r="J128" s="78">
        <f>I128/H128*100</f>
        <v>100</v>
      </c>
      <c r="K128" s="78">
        <v>985.55956000000003</v>
      </c>
      <c r="L128" s="78">
        <v>985.55956000000003</v>
      </c>
      <c r="M128" s="78">
        <f>L128/K128*100</f>
        <v>100</v>
      </c>
      <c r="N128" s="78">
        <v>9.9551499999999997</v>
      </c>
      <c r="O128" s="78">
        <v>9.9551499999999997</v>
      </c>
      <c r="P128" s="78">
        <f>O128/N128*100</f>
        <v>100</v>
      </c>
      <c r="Q128" s="78">
        <v>459.5</v>
      </c>
      <c r="R128" s="78"/>
      <c r="S128" s="78">
        <f>R128/Q128*100</f>
        <v>0</v>
      </c>
      <c r="T128" s="49">
        <v>4000</v>
      </c>
      <c r="U128" s="78"/>
      <c r="V128" s="78">
        <f>U128/T128*100</f>
        <v>0</v>
      </c>
      <c r="W128" s="79">
        <v>834.31200000000001</v>
      </c>
      <c r="X128" s="78">
        <f>AA128+AD128</f>
        <v>834.31200000000013</v>
      </c>
      <c r="Y128" s="78">
        <f>AB128+AE128</f>
        <v>0</v>
      </c>
      <c r="Z128" s="78">
        <f>Y128/X128*100</f>
        <v>0</v>
      </c>
      <c r="AA128" s="78">
        <v>526.24345000000005</v>
      </c>
      <c r="AB128" s="78"/>
      <c r="AC128" s="78">
        <f>AB128/AA128*100</f>
        <v>0</v>
      </c>
      <c r="AD128" s="78">
        <v>308.06855000000002</v>
      </c>
      <c r="AE128" s="78"/>
      <c r="AF128" s="78">
        <f>AE128/AD128*100</f>
        <v>0</v>
      </c>
      <c r="AG128" s="78">
        <f>AJ128+AM128</f>
        <v>0</v>
      </c>
      <c r="AH128" s="78">
        <f>AK128+AN128</f>
        <v>0</v>
      </c>
      <c r="AI128" s="78"/>
      <c r="AJ128" s="78"/>
      <c r="AK128" s="78"/>
      <c r="AL128" s="78"/>
      <c r="AM128" s="78"/>
      <c r="AN128" s="78"/>
      <c r="AO128" s="78"/>
      <c r="AP128" s="78">
        <f>AS128+AV128</f>
        <v>2195.1263399999998</v>
      </c>
      <c r="AQ128" s="78">
        <f>AT128+AW128</f>
        <v>0</v>
      </c>
      <c r="AR128" s="78"/>
      <c r="AS128" s="78">
        <v>2151.22381</v>
      </c>
      <c r="AT128" s="78"/>
      <c r="AU128" s="78">
        <f>AT128/AS128*100</f>
        <v>0</v>
      </c>
      <c r="AV128" s="78">
        <v>43.902529999999999</v>
      </c>
      <c r="AW128" s="78"/>
      <c r="AX128" s="78">
        <f>AW128/AV128*100</f>
        <v>0</v>
      </c>
      <c r="AY128" s="78">
        <f>BB128+BE128</f>
        <v>0</v>
      </c>
      <c r="AZ128" s="78">
        <f>BC128+BF128</f>
        <v>0</v>
      </c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>
        <f t="shared" ref="BQ128:BR128" si="674">BT128+BW128</f>
        <v>0</v>
      </c>
      <c r="BR128" s="78">
        <f t="shared" si="674"/>
        <v>0</v>
      </c>
      <c r="BS128" s="78"/>
      <c r="BT128" s="80"/>
      <c r="BU128" s="78"/>
      <c r="BV128" s="78"/>
      <c r="BW128" s="78"/>
      <c r="BX128" s="78"/>
      <c r="BY128" s="78"/>
      <c r="BZ128" s="78">
        <f>CC128+CF128</f>
        <v>24652.575430000001</v>
      </c>
      <c r="CA128" s="78">
        <f>CD128+CG128</f>
        <v>6916.7687999999998</v>
      </c>
      <c r="CB128" s="78">
        <f>CA128/BZ128*100</f>
        <v>28.056982604677096</v>
      </c>
      <c r="CC128" s="78">
        <v>24159.523929999999</v>
      </c>
      <c r="CD128" s="78">
        <v>6778.4334099999996</v>
      </c>
      <c r="CE128" s="78">
        <f>CD128/CC128*100</f>
        <v>28.056982536741565</v>
      </c>
      <c r="CF128" s="78">
        <v>493.05149999999998</v>
      </c>
      <c r="CG128" s="78">
        <v>138.33538999999999</v>
      </c>
      <c r="CH128" s="78">
        <f>CG128/CF128*100</f>
        <v>28.056985933518103</v>
      </c>
      <c r="CI128" s="79"/>
      <c r="CJ128" s="78">
        <f>CM128+CP128</f>
        <v>0</v>
      </c>
      <c r="CK128" s="78">
        <f>CN128+CQ128</f>
        <v>0</v>
      </c>
      <c r="CL128" s="78"/>
      <c r="CM128" s="78"/>
      <c r="CN128" s="78"/>
      <c r="CO128" s="78"/>
      <c r="CP128" s="78"/>
      <c r="CQ128" s="78"/>
      <c r="CR128" s="78"/>
      <c r="CS128" s="78">
        <f>CV128+CY128</f>
        <v>0</v>
      </c>
      <c r="CT128" s="78">
        <f>CW128+CZ128</f>
        <v>0</v>
      </c>
      <c r="CU128" s="78"/>
      <c r="CV128" s="78"/>
      <c r="CW128" s="78"/>
      <c r="CX128" s="78"/>
      <c r="CY128" s="78"/>
      <c r="CZ128" s="78"/>
      <c r="DA128" s="78"/>
      <c r="DB128" s="78">
        <f>DE128+DH128</f>
        <v>0</v>
      </c>
      <c r="DC128" s="78">
        <f>DF128+DI128</f>
        <v>0</v>
      </c>
      <c r="DD128" s="78"/>
      <c r="DE128" s="78"/>
      <c r="DF128" s="78"/>
      <c r="DG128" s="78"/>
      <c r="DH128" s="78"/>
      <c r="DI128" s="78"/>
      <c r="DJ128" s="78"/>
      <c r="DK128" s="78">
        <f>DN128+DQ128</f>
        <v>33817.448980000001</v>
      </c>
      <c r="DL128" s="78">
        <f>DO128+DR128</f>
        <v>25290.226910000001</v>
      </c>
      <c r="DM128" s="78">
        <f>DL128/DK128*100</f>
        <v>74.784549612115654</v>
      </c>
      <c r="DN128" s="78">
        <v>33141.1</v>
      </c>
      <c r="DO128" s="78">
        <v>24784.42237</v>
      </c>
      <c r="DP128" s="78">
        <f>DO128/DN128*100</f>
        <v>74.784549607586953</v>
      </c>
      <c r="DQ128" s="78">
        <v>676.34897999999998</v>
      </c>
      <c r="DR128" s="78">
        <v>505.80453999999997</v>
      </c>
      <c r="DS128" s="78">
        <f>DR128/DQ128*100</f>
        <v>74.784549834022073</v>
      </c>
      <c r="DT128" s="78">
        <f>DW128+DZ128</f>
        <v>0</v>
      </c>
      <c r="DU128" s="78">
        <f>DX128+EA128</f>
        <v>0</v>
      </c>
      <c r="DV128" s="78"/>
      <c r="DW128" s="78"/>
      <c r="DX128" s="78"/>
      <c r="DY128" s="78"/>
      <c r="DZ128" s="78"/>
      <c r="EA128" s="78"/>
      <c r="EB128" s="78"/>
      <c r="EC128" s="49"/>
      <c r="ED128" s="78"/>
      <c r="EE128" s="78"/>
      <c r="EF128" s="78">
        <f t="shared" ref="EF128:EG128" si="675">EI128+EL128</f>
        <v>0</v>
      </c>
      <c r="EG128" s="78">
        <f t="shared" si="675"/>
        <v>0</v>
      </c>
      <c r="EH128" s="78"/>
      <c r="EI128" s="80"/>
      <c r="EJ128" s="78"/>
      <c r="EK128" s="78"/>
      <c r="EL128" s="78"/>
      <c r="EM128" s="78"/>
      <c r="EN128" s="78"/>
      <c r="EO128" s="78">
        <f>ER128+EU128</f>
        <v>0</v>
      </c>
      <c r="EP128" s="78">
        <f>ES128+EV128</f>
        <v>0</v>
      </c>
      <c r="EQ128" s="78"/>
      <c r="ER128" s="78"/>
      <c r="ES128" s="78"/>
      <c r="ET128" s="78"/>
      <c r="EU128" s="78"/>
      <c r="EV128" s="78"/>
      <c r="EW128" s="78"/>
      <c r="EX128" s="78">
        <f>FA128+FD128</f>
        <v>218.61967000000001</v>
      </c>
      <c r="EY128" s="78">
        <f>FB128+FE128</f>
        <v>218.61967000000001</v>
      </c>
      <c r="EZ128" s="78">
        <f>EY128/EX128*100</f>
        <v>100</v>
      </c>
      <c r="FA128" s="78">
        <v>214.90286</v>
      </c>
      <c r="FB128" s="78">
        <v>214.90286</v>
      </c>
      <c r="FC128" s="78">
        <f>FB128/FA128*100</f>
        <v>100</v>
      </c>
      <c r="FD128" s="78">
        <v>3.7168100000000002</v>
      </c>
      <c r="FE128" s="78">
        <v>3.7168100000000002</v>
      </c>
      <c r="FF128" s="78">
        <f>FE128/FD128*100</f>
        <v>100</v>
      </c>
      <c r="FG128" s="78">
        <f t="shared" ref="FG128:FH128" si="676">FJ128+FM128</f>
        <v>0</v>
      </c>
      <c r="FH128" s="78">
        <f t="shared" si="676"/>
        <v>0</v>
      </c>
      <c r="FI128" s="78"/>
      <c r="FJ128" s="78"/>
      <c r="FK128" s="78"/>
      <c r="FL128" s="78"/>
      <c r="FM128" s="78"/>
      <c r="FN128" s="78"/>
      <c r="FO128" s="78"/>
      <c r="FP128" s="78">
        <f>FS128+FV128</f>
        <v>0</v>
      </c>
      <c r="FQ128" s="78">
        <f>FT128+FW128</f>
        <v>0</v>
      </c>
      <c r="FR128" s="78"/>
      <c r="FS128" s="78"/>
      <c r="FT128" s="78"/>
      <c r="FU128" s="78"/>
      <c r="FV128" s="78"/>
      <c r="FW128" s="78"/>
      <c r="FX128" s="78"/>
      <c r="FY128" s="78">
        <f>GB128+GE128</f>
        <v>7348.60365</v>
      </c>
      <c r="FZ128" s="78">
        <f>GC128+GF128</f>
        <v>1927.9259999999999</v>
      </c>
      <c r="GA128" s="75">
        <f t="shared" si="427"/>
        <v>26.235269880149271</v>
      </c>
      <c r="GB128" s="78">
        <v>7275.1176100000002</v>
      </c>
      <c r="GC128" s="78">
        <v>1908.6467399999999</v>
      </c>
      <c r="GD128" s="78">
        <f>GC128/GB128*100</f>
        <v>26.235269892770845</v>
      </c>
      <c r="GE128" s="78">
        <v>73.486040000000003</v>
      </c>
      <c r="GF128" s="78">
        <v>19.279260000000001</v>
      </c>
      <c r="GG128" s="78">
        <f>GF128/GE128*100</f>
        <v>26.23526863061338</v>
      </c>
      <c r="GH128" s="78">
        <f>GK128+GN128</f>
        <v>0</v>
      </c>
      <c r="GI128" s="78">
        <f>GL128+GO128</f>
        <v>0</v>
      </c>
      <c r="GJ128" s="78"/>
      <c r="GK128" s="78"/>
      <c r="GL128" s="78"/>
      <c r="GM128" s="78"/>
      <c r="GN128" s="78"/>
      <c r="GO128" s="78"/>
      <c r="GP128" s="78"/>
      <c r="GQ128" s="78">
        <f>GT128+GW128</f>
        <v>155262.12121000001</v>
      </c>
      <c r="GR128" s="78">
        <f>GU128+GX128</f>
        <v>24415.661119999997</v>
      </c>
      <c r="GS128" s="75">
        <f t="shared" si="670"/>
        <v>15.72544605839602</v>
      </c>
      <c r="GT128" s="78">
        <v>153709.5</v>
      </c>
      <c r="GU128" s="78">
        <v>24171.504509999999</v>
      </c>
      <c r="GV128" s="78">
        <f>GU128/GT128*100</f>
        <v>15.725446058961873</v>
      </c>
      <c r="GW128" s="78">
        <v>1552.62121</v>
      </c>
      <c r="GX128" s="78">
        <v>244.15661</v>
      </c>
      <c r="GY128" s="78">
        <f>GX128/GW128*100</f>
        <v>15.725446002376845</v>
      </c>
      <c r="GZ128" s="78">
        <f>HC128+HF128</f>
        <v>0</v>
      </c>
      <c r="HA128" s="78">
        <f>HD128+HG128</f>
        <v>0</v>
      </c>
      <c r="HB128" s="78"/>
      <c r="HC128" s="78"/>
      <c r="HD128" s="78"/>
      <c r="HE128" s="78"/>
      <c r="HF128" s="78"/>
      <c r="HG128" s="78"/>
      <c r="HH128" s="78"/>
      <c r="HI128" s="78">
        <f>HL128+HO128</f>
        <v>2474.4897999999998</v>
      </c>
      <c r="HJ128" s="78">
        <f>HM128+HP128</f>
        <v>0</v>
      </c>
      <c r="HK128" s="78">
        <f t="shared" si="671"/>
        <v>0</v>
      </c>
      <c r="HL128" s="78">
        <v>2425</v>
      </c>
      <c r="HM128" s="78"/>
      <c r="HN128" s="78">
        <f>HM128/HL128*100</f>
        <v>0</v>
      </c>
      <c r="HO128" s="78">
        <v>49.489800000000002</v>
      </c>
      <c r="HP128" s="78"/>
      <c r="HQ128" s="78">
        <f>HP128/HO128*100</f>
        <v>0</v>
      </c>
      <c r="HR128" s="78">
        <f>HU128+HX128</f>
        <v>749.23469</v>
      </c>
      <c r="HS128" s="78">
        <f>HV128+HY128</f>
        <v>749.23468000000003</v>
      </c>
      <c r="HT128" s="78">
        <f t="shared" si="672"/>
        <v>99.99999866530473</v>
      </c>
      <c r="HU128" s="78">
        <v>734.25</v>
      </c>
      <c r="HV128" s="78">
        <v>734.24998000000005</v>
      </c>
      <c r="HW128" s="78">
        <f>HV128/HU128*100</f>
        <v>99.99999727613212</v>
      </c>
      <c r="HX128" s="78">
        <v>14.984690000000001</v>
      </c>
      <c r="HY128" s="78">
        <v>14.9847</v>
      </c>
      <c r="HZ128" s="78">
        <f>HY128/HX128*100</f>
        <v>100.00006673478063</v>
      </c>
      <c r="IA128" s="78">
        <f>ID128+IG128</f>
        <v>6393.7481299999999</v>
      </c>
      <c r="IB128" s="78">
        <f>IE128+IH128</f>
        <v>0</v>
      </c>
      <c r="IC128" s="78">
        <f t="shared" si="673"/>
        <v>0</v>
      </c>
      <c r="ID128" s="78">
        <v>6265.8731699999998</v>
      </c>
      <c r="IE128" s="78"/>
      <c r="IF128" s="78">
        <f>IE128/ID128*100</f>
        <v>0</v>
      </c>
      <c r="IG128" s="78">
        <v>127.87496</v>
      </c>
      <c r="IH128" s="78"/>
      <c r="II128" s="78">
        <f>IH128/IG128*100</f>
        <v>0</v>
      </c>
      <c r="IJ128" s="78">
        <f>IM128+IP128</f>
        <v>0</v>
      </c>
      <c r="IK128" s="78">
        <f>IN128+IQ128</f>
        <v>0</v>
      </c>
      <c r="IL128" s="78"/>
      <c r="IM128" s="78"/>
      <c r="IN128" s="78"/>
      <c r="IO128" s="78"/>
      <c r="IP128" s="78"/>
      <c r="IQ128" s="78"/>
      <c r="IR128" s="78"/>
      <c r="IS128" s="49"/>
      <c r="IT128" s="78"/>
      <c r="IU128" s="78"/>
      <c r="IV128" s="49"/>
      <c r="IW128" s="78"/>
      <c r="IX128" s="78"/>
    </row>
    <row r="129" spans="1:259" s="8" customFormat="1" ht="18.75" customHeight="1">
      <c r="A129" s="7" t="s">
        <v>161</v>
      </c>
      <c r="B129" s="75">
        <v>15894.087879999999</v>
      </c>
      <c r="C129" s="75">
        <v>0</v>
      </c>
      <c r="D129" s="75">
        <v>0</v>
      </c>
      <c r="E129" s="75">
        <f>E130+E131+E132+E133+E134+E135+E136+E137+E138</f>
        <v>0</v>
      </c>
      <c r="F129" s="75">
        <v>0</v>
      </c>
      <c r="G129" s="75"/>
      <c r="H129" s="75">
        <f>H130+H131+H132+H133+H134+H135+H136+H137+H138</f>
        <v>0</v>
      </c>
      <c r="I129" s="75">
        <f>I130+I131+I132+I133+I134+I135+I136+I137+I138</f>
        <v>0</v>
      </c>
      <c r="J129" s="75"/>
      <c r="K129" s="75">
        <f>K130+K131+K132+K133+K134+K135+K136+K137+K138</f>
        <v>0</v>
      </c>
      <c r="L129" s="75">
        <f>L130+L131+L132+L133+L134+L135+L136+L137+L138</f>
        <v>0</v>
      </c>
      <c r="M129" s="75"/>
      <c r="N129" s="75">
        <f>N130+N131+N132+N133+N134+N135+N136+N137+N138</f>
        <v>0</v>
      </c>
      <c r="O129" s="75">
        <f>O130+O131+O132+O133+O134+O135+O136+O137+O138</f>
        <v>0</v>
      </c>
      <c r="P129" s="75"/>
      <c r="Q129" s="75">
        <f>Q130+Q131+Q132+Q133+Q134+Q135+Q136+Q137+Q138</f>
        <v>0</v>
      </c>
      <c r="R129" s="75">
        <f>R130+R131+R132+R133+R134+R135+R136+R137+R138</f>
        <v>0</v>
      </c>
      <c r="S129" s="75"/>
      <c r="T129" s="75">
        <f>T130+T131+T132+T133+T134+T135+T136+T137+T138</f>
        <v>0</v>
      </c>
      <c r="U129" s="75">
        <f>U130+U131+U132+U133+U134+U135+U136+U137+U138</f>
        <v>0</v>
      </c>
      <c r="V129" s="75"/>
      <c r="W129" s="76">
        <v>0</v>
      </c>
      <c r="X129" s="75">
        <f>X130+X131+X132+X133+X134+X135+X136+X137+X138</f>
        <v>0</v>
      </c>
      <c r="Y129" s="75">
        <f>Y130+Y131+Y132+Y133+Y134+Y135+Y136+Y137+Y138</f>
        <v>0</v>
      </c>
      <c r="Z129" s="75"/>
      <c r="AA129" s="75">
        <f>AA130+AA131+AA132+AA133+AA134+AA135+AA136+AA137+AA138</f>
        <v>0</v>
      </c>
      <c r="AB129" s="75">
        <f>AB130+AB131+AB132+AB133+AB134+AB135+AB136+AB137+AB138</f>
        <v>0</v>
      </c>
      <c r="AC129" s="75"/>
      <c r="AD129" s="75">
        <f>AD130+AD131+AD132+AD133+AD134+AD135+AD136+AD137+AD138</f>
        <v>0</v>
      </c>
      <c r="AE129" s="75">
        <f>AE130+AE131+AE132+AE133+AE134+AE135+AE136+AE137+AE138</f>
        <v>0</v>
      </c>
      <c r="AF129" s="75"/>
      <c r="AG129" s="75">
        <f>AG130+AG131+AG132+AG133+AG134+AG135+AG136+AG137+AG138</f>
        <v>0</v>
      </c>
      <c r="AH129" s="75">
        <f>AH130+AH131+AH132+AH133+AH134+AH135+AH136+AH137+AH138</f>
        <v>0</v>
      </c>
      <c r="AI129" s="75"/>
      <c r="AJ129" s="75">
        <f>AJ130+AJ131+AJ132+AJ133+AJ134+AJ135+AJ136+AJ137+AJ138</f>
        <v>0</v>
      </c>
      <c r="AK129" s="75">
        <f>AK130+AK131+AK132+AK133+AK134+AK135+AK136+AK137+AK138</f>
        <v>0</v>
      </c>
      <c r="AL129" s="75"/>
      <c r="AM129" s="75">
        <f>AM130+AM131+AM132+AM133+AM134+AM135+AM136+AM137+AM138</f>
        <v>0</v>
      </c>
      <c r="AN129" s="75">
        <f>AN130+AN131+AN132+AN133+AN134+AN135+AN136+AN137+AN138</f>
        <v>0</v>
      </c>
      <c r="AO129" s="75"/>
      <c r="AP129" s="75">
        <f>AP130+AP131+AP132+AP133+AP134+AP135+AP136+AP137+AP138</f>
        <v>0</v>
      </c>
      <c r="AQ129" s="75">
        <f>AQ130+AQ131+AQ132+AQ133+AQ134+AQ135+AQ136+AQ137+AQ138</f>
        <v>0</v>
      </c>
      <c r="AR129" s="75"/>
      <c r="AS129" s="75">
        <f>AS130+AS131+AS132+AS133+AS134+AS135+AS136+AS137+AS138</f>
        <v>0</v>
      </c>
      <c r="AT129" s="75">
        <f>AT130+AT131+AT132+AT133+AT134+AT135+AT136+AT137+AT138</f>
        <v>0</v>
      </c>
      <c r="AU129" s="75"/>
      <c r="AV129" s="75">
        <f>AV130+AV131+AV132+AV133+AV134+AV135+AV136+AV137+AV138</f>
        <v>0</v>
      </c>
      <c r="AW129" s="75">
        <f>AW130+AW131+AW132+AW133+AW134+AW135+AW136+AW137+AW138</f>
        <v>0</v>
      </c>
      <c r="AX129" s="75"/>
      <c r="AY129" s="75">
        <f>AY130+AY131+AY132+AY133+AY134+AY135+AY136+AY137+AY138</f>
        <v>728.44</v>
      </c>
      <c r="AZ129" s="75">
        <f>AZ130+AZ131+AZ132+AZ133+AZ134+AZ135+AZ136+AZ137+AZ138</f>
        <v>0</v>
      </c>
      <c r="BA129" s="75"/>
      <c r="BB129" s="75">
        <f>BB130+BB131+BB132+BB133+BB134+BB135+BB136+BB137+BB138</f>
        <v>713.87120000000004</v>
      </c>
      <c r="BC129" s="75">
        <f>BC130+BC131+BC132+BC133+BC134+BC135+BC136+BC137+BC138</f>
        <v>0</v>
      </c>
      <c r="BD129" s="75">
        <f t="shared" ref="BD129" si="677">BC129/BB129*100</f>
        <v>0</v>
      </c>
      <c r="BE129" s="75">
        <f>BE130+BE131+BE132+BE133+BE134+BE135+BE136+BE137+BE138</f>
        <v>14.5688</v>
      </c>
      <c r="BF129" s="75">
        <f>BF130+BF131+BF132+BF133+BF134+BF135+BF136+BF137+BF138</f>
        <v>0</v>
      </c>
      <c r="BG129" s="75">
        <f t="shared" ref="BG129" si="678">BF129/BE129*100</f>
        <v>0</v>
      </c>
      <c r="BH129" s="75">
        <f>BH130+BH131+BH132+BH133+BH134+BH135+BH136+BH137+BH138</f>
        <v>2303.16264</v>
      </c>
      <c r="BI129" s="75">
        <f>BI130+BI131+BI132+BI133+BI134+BI135+BI136+BI137+BI138</f>
        <v>0</v>
      </c>
      <c r="BJ129" s="75">
        <f>BI129/BH129*100</f>
        <v>0</v>
      </c>
      <c r="BK129" s="75">
        <f>BK130+BK131+BK132+BK133+BK134+BK135+BK136+BK137+BK138</f>
        <v>2257.0993899999999</v>
      </c>
      <c r="BL129" s="75">
        <f>BL130+BL131+BL132+BL133+BL134+BL135+BL136+BL137+BL138</f>
        <v>0</v>
      </c>
      <c r="BM129" s="75">
        <f>BL129/BK129*100</f>
        <v>0</v>
      </c>
      <c r="BN129" s="75">
        <f>BN130+BN131+BN132+BN133+BN134+BN135+BN136+BN137+BN138</f>
        <v>46.063249999999996</v>
      </c>
      <c r="BO129" s="75">
        <f>BO130+BO131+BO132+BO133+BO134+BO135+BO136+BO137+BO138</f>
        <v>0</v>
      </c>
      <c r="BP129" s="75">
        <f>BO129/BN129*100</f>
        <v>0</v>
      </c>
      <c r="BQ129" s="75">
        <f>BQ130+BQ131+BQ132+BQ133+BQ134+BQ135+BQ136+BQ137+BQ138</f>
        <v>2757.2195000000002</v>
      </c>
      <c r="BR129" s="75">
        <f>BR130+BR131+BR132+BR133+BR134+BR135+BR136+BR137+BR138</f>
        <v>0</v>
      </c>
      <c r="BS129" s="75">
        <f>BR129/BQ129*100</f>
        <v>0</v>
      </c>
      <c r="BT129" s="77">
        <f>SUM(BT130:BT138)</f>
        <v>2757.2195000000002</v>
      </c>
      <c r="BU129" s="75">
        <f>BU130+BU131+BU132+BU133+BU134+BU135+BU136+BU137+BU138</f>
        <v>0</v>
      </c>
      <c r="BV129" s="75">
        <f>BU129/BT129*100</f>
        <v>0</v>
      </c>
      <c r="BW129" s="75">
        <f>BW130+BW131+BW132+BW133+BW134+BW135+BW136+BW137+BW138</f>
        <v>0</v>
      </c>
      <c r="BX129" s="75">
        <f>BX130+BX131+BX132+BX133+BX134+BX135+BX136+BX137+BX138</f>
        <v>0</v>
      </c>
      <c r="BY129" s="75"/>
      <c r="BZ129" s="75">
        <f>BZ130+BZ131+BZ132+BZ133+BZ134+BZ135+BZ136+BZ137+BZ138</f>
        <v>0</v>
      </c>
      <c r="CA129" s="75">
        <f>CA130+CA131+CA132+CA133+CA134+CA135+CA136+CA137+CA138</f>
        <v>0</v>
      </c>
      <c r="CB129" s="75"/>
      <c r="CC129" s="75">
        <f>CC130+CC131+CC132+CC133+CC134+CC135+CC136+CC137+CC138</f>
        <v>0</v>
      </c>
      <c r="CD129" s="75">
        <f>CD130+CD131+CD132+CD133+CD134+CD135+CD136+CD137+CD138</f>
        <v>0</v>
      </c>
      <c r="CE129" s="75"/>
      <c r="CF129" s="75">
        <f>CF130+CF131+CF132+CF133+CF134+CF135+CF136+CF137+CF138</f>
        <v>0</v>
      </c>
      <c r="CG129" s="75">
        <f>CG130+CG131+CG132+CG133+CG134+CG135+CG136+CG137+CG138</f>
        <v>0</v>
      </c>
      <c r="CH129" s="75"/>
      <c r="CI129" s="76">
        <f>CI130+CI131+CI132+CI133+CI134+CI135+CI136+CI137+CI138</f>
        <v>0</v>
      </c>
      <c r="CJ129" s="75">
        <f>CJ130+CJ131+CJ132+CJ133+CJ134+CJ135+CJ136+CJ137+CJ138</f>
        <v>0</v>
      </c>
      <c r="CK129" s="75">
        <f>CK130+CK131+CK132+CK133+CK134+CK135+CK136+CK137+CK138</f>
        <v>0</v>
      </c>
      <c r="CL129" s="75"/>
      <c r="CM129" s="75">
        <f>CM130+CM131+CM132+CM133+CM134+CM135+CM136+CM137+CM138</f>
        <v>0</v>
      </c>
      <c r="CN129" s="75">
        <f>CN130+CN131+CN132+CN133+CN134+CN135+CN136+CN137+CN138</f>
        <v>0</v>
      </c>
      <c r="CO129" s="75"/>
      <c r="CP129" s="75">
        <f>CP130+CP131+CP132+CP133+CP134+CP135+CP136+CP137+CP138</f>
        <v>0</v>
      </c>
      <c r="CQ129" s="75">
        <f>CQ130+CQ131+CQ132+CQ133+CQ134+CQ135+CQ136+CQ137+CQ138</f>
        <v>0</v>
      </c>
      <c r="CR129" s="75"/>
      <c r="CS129" s="75">
        <v>0</v>
      </c>
      <c r="CT129" s="75">
        <v>0</v>
      </c>
      <c r="CU129" s="75"/>
      <c r="CV129" s="75"/>
      <c r="CW129" s="75"/>
      <c r="CX129" s="75"/>
      <c r="CY129" s="75"/>
      <c r="CZ129" s="75"/>
      <c r="DA129" s="75"/>
      <c r="DB129" s="75">
        <f>DB130+DB131+DB132+DB133+DB134+DB135+DB136+DB137+DB138</f>
        <v>0</v>
      </c>
      <c r="DC129" s="75">
        <f>DC130+DC131+DC132+DC133+DC134+DC135+DC136+DC137+DC138</f>
        <v>0</v>
      </c>
      <c r="DD129" s="75"/>
      <c r="DE129" s="75">
        <f>DE130+DE131+DE132+DE133+DE134+DE135+DE136+DE137+DE138</f>
        <v>0</v>
      </c>
      <c r="DF129" s="75">
        <f>DF130+DF131+DF132+DF133+DF134+DF135+DF136+DF137+DF138</f>
        <v>0</v>
      </c>
      <c r="DG129" s="75"/>
      <c r="DH129" s="75">
        <f>DH130+DH131+DH132+DH133+DH134+DH135+DH136+DH137+DH138</f>
        <v>0</v>
      </c>
      <c r="DI129" s="75">
        <f>DI130+DI131+DI132+DI133+DI134+DI135+DI136+DI137+DI138</f>
        <v>0</v>
      </c>
      <c r="DJ129" s="75"/>
      <c r="DK129" s="75">
        <f>DK130+DK131+DK132+DK133+DK134+DK135+DK136+DK137+DK138</f>
        <v>0</v>
      </c>
      <c r="DL129" s="75">
        <f>DL130+DL131+DL132+DL133+DL134+DL135+DL136+DL137+DL138</f>
        <v>0</v>
      </c>
      <c r="DM129" s="75"/>
      <c r="DN129" s="75">
        <f>DN130+DN131+DN132+DN133+DN134+DN135+DN136+DN137+DN138</f>
        <v>0</v>
      </c>
      <c r="DO129" s="75">
        <f>DO130+DO131+DO132+DO133+DO134+DO135+DO136+DO137+DO138</f>
        <v>0</v>
      </c>
      <c r="DP129" s="75"/>
      <c r="DQ129" s="75">
        <f>DQ130+DQ131+DQ132+DQ133+DQ134+DQ135+DQ136+DQ137+DQ138</f>
        <v>0</v>
      </c>
      <c r="DR129" s="75">
        <f>DR130+DR131+DR132+DR133+DR134+DR135+DR136+DR137+DR138</f>
        <v>0</v>
      </c>
      <c r="DS129" s="75"/>
      <c r="DT129" s="75">
        <f>DT130+DT131+DT132+DT133+DT134+DT135+DT136+DT137+DT138</f>
        <v>0</v>
      </c>
      <c r="DU129" s="75">
        <f>DU130+DU131+DU132+DU133+DU134+DU135+DU136+DU137+DU138</f>
        <v>0</v>
      </c>
      <c r="DV129" s="75"/>
      <c r="DW129" s="75">
        <f>DW130+DW131+DW132+DW133+DW134+DW135+DW136+DW137+DW138</f>
        <v>0</v>
      </c>
      <c r="DX129" s="75">
        <f>DX130+DX131+DX132+DX133+DX134+DX135+DX136+DX137+DX138</f>
        <v>0</v>
      </c>
      <c r="DY129" s="75"/>
      <c r="DZ129" s="75">
        <f>DZ130+DZ131+DZ132+DZ133+DZ134+DZ135+DZ136+DZ137+DZ138</f>
        <v>0</v>
      </c>
      <c r="EA129" s="75">
        <f>EA130+EA131+EA132+EA133+EA134+EA135+EA136+EA137+EA138</f>
        <v>0</v>
      </c>
      <c r="EB129" s="75"/>
      <c r="EC129" s="75">
        <f>EC130+EC131+EC132+EC133+EC134+EC135+EC136+EC137+EC138</f>
        <v>0</v>
      </c>
      <c r="ED129" s="75">
        <f>ED130+ED131+ED132+ED133+ED134+ED135+ED136+ED137+ED138</f>
        <v>0</v>
      </c>
      <c r="EE129" s="75"/>
      <c r="EF129" s="75">
        <f>EF130+EF131+EF132+EF133+EF134+EF135+EF136+EF137+EF138</f>
        <v>8353.4</v>
      </c>
      <c r="EG129" s="75">
        <f>EG130+EG131+EG132+EG133+EG134+EG135+EG136+EG137+EG138</f>
        <v>0</v>
      </c>
      <c r="EH129" s="75">
        <f>EG129/EF129*100</f>
        <v>0</v>
      </c>
      <c r="EI129" s="77">
        <f>SUM(EI130:EI138)</f>
        <v>8353.4</v>
      </c>
      <c r="EJ129" s="75">
        <f>EJ130+EJ131+EJ132+EJ133+EJ134+EJ135+EJ136+EJ137+EJ138</f>
        <v>0</v>
      </c>
      <c r="EK129" s="75">
        <f>EJ129/EI129*100</f>
        <v>0</v>
      </c>
      <c r="EL129" s="75">
        <f>EL130+EL131+EL132+EL133+EL134+EL135+EL136+EL137+EL138</f>
        <v>0</v>
      </c>
      <c r="EM129" s="75">
        <f>EM130+EM131+EM132+EM133+EM134+EM135+EM136+EM137+EM138</f>
        <v>0</v>
      </c>
      <c r="EN129" s="75"/>
      <c r="EO129" s="75">
        <f>EO130+EO131+EO132+EO133+EO134+EO135+EO136+EO137+EO138</f>
        <v>0</v>
      </c>
      <c r="EP129" s="75">
        <f>EP130+EP131+EP132+EP133+EP134+EP135+EP136+EP137+EP138</f>
        <v>0</v>
      </c>
      <c r="EQ129" s="75"/>
      <c r="ER129" s="75">
        <f>ER130+ER131+ER132+ER133+ER134+ER135+ER136+ER137+ER138</f>
        <v>0</v>
      </c>
      <c r="ES129" s="75">
        <f>ES130+ES131+ES132+ES133+ES134+ES135+ES136+ES137+ES138</f>
        <v>0</v>
      </c>
      <c r="ET129" s="75"/>
      <c r="EU129" s="75">
        <f>EU130+EU131+EU132+EU133+EU134+EU135+EU136+EU137+EU138</f>
        <v>0</v>
      </c>
      <c r="EV129" s="75">
        <f>EV130+EV131+EV132+EV133+EV134+EV135+EV136+EV137+EV138</f>
        <v>0</v>
      </c>
      <c r="EW129" s="75"/>
      <c r="EX129" s="75">
        <f>EX130+EX131</f>
        <v>0</v>
      </c>
      <c r="EY129" s="75">
        <f>EY130+EY131</f>
        <v>0</v>
      </c>
      <c r="EZ129" s="75"/>
      <c r="FA129" s="75">
        <f>FA130+FA131</f>
        <v>0</v>
      </c>
      <c r="FB129" s="75">
        <f>FB130+FB131</f>
        <v>0</v>
      </c>
      <c r="FC129" s="75"/>
      <c r="FD129" s="75">
        <f>FD130+FD131</f>
        <v>0</v>
      </c>
      <c r="FE129" s="75">
        <f>FE130+FE131</f>
        <v>0</v>
      </c>
      <c r="FF129" s="75"/>
      <c r="FG129" s="75">
        <v>0</v>
      </c>
      <c r="FH129" s="75">
        <v>0</v>
      </c>
      <c r="FI129" s="75"/>
      <c r="FJ129" s="75">
        <f>FJ130+FJ131</f>
        <v>0</v>
      </c>
      <c r="FK129" s="75">
        <f>FK130+FK131</f>
        <v>0</v>
      </c>
      <c r="FL129" s="75"/>
      <c r="FM129" s="75">
        <f>FM130+FM131</f>
        <v>0</v>
      </c>
      <c r="FN129" s="75">
        <f>FN130+FN131</f>
        <v>0</v>
      </c>
      <c r="FO129" s="75"/>
      <c r="FP129" s="75">
        <v>0</v>
      </c>
      <c r="FQ129" s="75">
        <v>0</v>
      </c>
      <c r="FR129" s="75"/>
      <c r="FS129" s="75">
        <f>FS130+FS131</f>
        <v>0</v>
      </c>
      <c r="FT129" s="75">
        <f>FT130+FT131</f>
        <v>0</v>
      </c>
      <c r="FU129" s="75"/>
      <c r="FV129" s="75">
        <f>FV130+FV131</f>
        <v>0</v>
      </c>
      <c r="FW129" s="75">
        <f>FW130+FW131</f>
        <v>0</v>
      </c>
      <c r="FX129" s="75"/>
      <c r="FY129" s="75">
        <v>0</v>
      </c>
      <c r="FZ129" s="75">
        <v>0</v>
      </c>
      <c r="GA129" s="75"/>
      <c r="GB129" s="75">
        <f>GB130+GB131</f>
        <v>0</v>
      </c>
      <c r="GC129" s="75">
        <f>GC130+GC131</f>
        <v>0</v>
      </c>
      <c r="GD129" s="75"/>
      <c r="GE129" s="75">
        <f>GE130+GE131</f>
        <v>0</v>
      </c>
      <c r="GF129" s="75">
        <f>GF130+GF131</f>
        <v>0</v>
      </c>
      <c r="GG129" s="75"/>
      <c r="GH129" s="75">
        <v>0</v>
      </c>
      <c r="GI129" s="75">
        <v>0</v>
      </c>
      <c r="GJ129" s="75"/>
      <c r="GK129" s="75">
        <f>GK130+GK131</f>
        <v>0</v>
      </c>
      <c r="GL129" s="75">
        <f>GL130+GL131</f>
        <v>0</v>
      </c>
      <c r="GM129" s="75"/>
      <c r="GN129" s="75">
        <f>GN130+GN131</f>
        <v>0</v>
      </c>
      <c r="GO129" s="75">
        <f>GO130+GO131</f>
        <v>0</v>
      </c>
      <c r="GP129" s="75"/>
      <c r="GQ129" s="75">
        <v>0</v>
      </c>
      <c r="GR129" s="75">
        <v>0</v>
      </c>
      <c r="GS129" s="75"/>
      <c r="GT129" s="75">
        <f>GT130+GT131</f>
        <v>0</v>
      </c>
      <c r="GU129" s="75">
        <f>GU130+GU131</f>
        <v>0</v>
      </c>
      <c r="GV129" s="75"/>
      <c r="GW129" s="75">
        <f>GW130+GW131</f>
        <v>0</v>
      </c>
      <c r="GX129" s="75">
        <f>GX130+GX131</f>
        <v>0</v>
      </c>
      <c r="GY129" s="75"/>
      <c r="GZ129" s="75">
        <v>0</v>
      </c>
      <c r="HA129" s="75">
        <v>0</v>
      </c>
      <c r="HB129" s="75"/>
      <c r="HC129" s="75">
        <f>HC130+HC131</f>
        <v>0</v>
      </c>
      <c r="HD129" s="75">
        <f>HD130+HD131</f>
        <v>0</v>
      </c>
      <c r="HE129" s="75"/>
      <c r="HF129" s="75">
        <f>HF130+HF131</f>
        <v>0</v>
      </c>
      <c r="HG129" s="75">
        <f>HG130+HG131</f>
        <v>0</v>
      </c>
      <c r="HH129" s="75"/>
      <c r="HI129" s="75">
        <f>SUM(HI130:HI138)</f>
        <v>0</v>
      </c>
      <c r="HJ129" s="75">
        <f>SUM(HJ130:HJ138)</f>
        <v>0</v>
      </c>
      <c r="HK129" s="75"/>
      <c r="HL129" s="75">
        <f>HL130+HL131</f>
        <v>0</v>
      </c>
      <c r="HM129" s="75">
        <f>HM130+HM131</f>
        <v>0</v>
      </c>
      <c r="HN129" s="75"/>
      <c r="HO129" s="75">
        <f>HO130+HO131</f>
        <v>0</v>
      </c>
      <c r="HP129" s="75">
        <f>HP130+HP131</f>
        <v>0</v>
      </c>
      <c r="HQ129" s="75"/>
      <c r="HR129" s="75">
        <f>SUM(HR130:HR138)</f>
        <v>0</v>
      </c>
      <c r="HS129" s="75">
        <f>SUM(HS130:HS138)</f>
        <v>0</v>
      </c>
      <c r="HT129" s="75"/>
      <c r="HU129" s="75">
        <f>HU130+HU131</f>
        <v>0</v>
      </c>
      <c r="HV129" s="75">
        <f>HV130+HV131</f>
        <v>0</v>
      </c>
      <c r="HW129" s="75"/>
      <c r="HX129" s="75">
        <f>HX130+HX131</f>
        <v>0</v>
      </c>
      <c r="HY129" s="75">
        <f>HY130+HY131</f>
        <v>0</v>
      </c>
      <c r="HZ129" s="75"/>
      <c r="IA129" s="75">
        <f>SUM(IA130:IA138)</f>
        <v>0</v>
      </c>
      <c r="IB129" s="75">
        <f>SUM(IB130:IB138)</f>
        <v>0</v>
      </c>
      <c r="IC129" s="75"/>
      <c r="ID129" s="75">
        <f>ID130+ID131</f>
        <v>0</v>
      </c>
      <c r="IE129" s="75">
        <f>IE130+IE131</f>
        <v>0</v>
      </c>
      <c r="IF129" s="75"/>
      <c r="IG129" s="75">
        <f>IG130+IG131</f>
        <v>0</v>
      </c>
      <c r="IH129" s="75">
        <f>IH130+IH131</f>
        <v>0</v>
      </c>
      <c r="II129" s="75"/>
      <c r="IJ129" s="75">
        <f>IJ130+IJ131+IJ132+IJ133+IJ134+IJ135+IJ136+IJ137+IJ138</f>
        <v>0</v>
      </c>
      <c r="IK129" s="75">
        <f>IK130+IK131+IK132+IK133+IK134+IK135+IK136+IK137+IK138</f>
        <v>0</v>
      </c>
      <c r="IL129" s="75"/>
      <c r="IM129" s="75">
        <f>IM130+IM131+IM132+IM133+IM134+IM135+IM136+IM137+IM138</f>
        <v>0</v>
      </c>
      <c r="IN129" s="75">
        <f>IN130+IN131+IN132+IN133+IN134+IN135+IN136+IN137+IN138</f>
        <v>0</v>
      </c>
      <c r="IO129" s="75"/>
      <c r="IP129" s="75">
        <f>IP130+IP131+IP132+IP133+IP134+IP135+IP136+IP137+IP138</f>
        <v>0</v>
      </c>
      <c r="IQ129" s="75">
        <f>IQ130+IQ131+IQ132+IQ133+IQ134+IQ135+IQ136+IQ137+IQ138</f>
        <v>0</v>
      </c>
      <c r="IR129" s="75"/>
      <c r="IS129" s="75">
        <f>IS130+IS131+IS132+IS133+IS134+IS135+IS136+IS137+IS138</f>
        <v>0</v>
      </c>
      <c r="IT129" s="75">
        <f>IT130+IT131+IT132+IT133+IT134+IT135+IT136+IT137+IT138</f>
        <v>0</v>
      </c>
      <c r="IU129" s="75"/>
      <c r="IV129" s="75">
        <f>IV130+IV131+IV132+IV133+IV134+IV135+IV136+IV137+IV138</f>
        <v>1751.8657400000002</v>
      </c>
      <c r="IW129" s="75">
        <f>IW130+IW131+IW132+IW133+IW134+IW135+IW136+IW137+IW138</f>
        <v>0</v>
      </c>
      <c r="IX129" s="75"/>
    </row>
    <row r="130" spans="1:259">
      <c r="A130" s="3" t="s">
        <v>174</v>
      </c>
      <c r="B130" s="78">
        <v>6948.5625</v>
      </c>
      <c r="C130" s="78">
        <v>0</v>
      </c>
      <c r="D130" s="78">
        <v>0</v>
      </c>
      <c r="E130" s="78"/>
      <c r="F130" s="78"/>
      <c r="G130" s="78"/>
      <c r="H130" s="78">
        <f t="shared" ref="H130:I138" si="679">K130+N130</f>
        <v>0</v>
      </c>
      <c r="I130" s="78">
        <f t="shared" si="679"/>
        <v>0</v>
      </c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9"/>
      <c r="X130" s="78">
        <f t="shared" ref="X130:Y138" si="680">AA130+AD130</f>
        <v>0</v>
      </c>
      <c r="Y130" s="78">
        <f t="shared" si="680"/>
        <v>0</v>
      </c>
      <c r="Z130" s="78"/>
      <c r="AA130" s="78"/>
      <c r="AB130" s="78"/>
      <c r="AC130" s="78"/>
      <c r="AD130" s="78"/>
      <c r="AE130" s="78"/>
      <c r="AF130" s="78"/>
      <c r="AG130" s="78">
        <f t="shared" ref="AG130:AH138" si="681">AJ130+AM130</f>
        <v>0</v>
      </c>
      <c r="AH130" s="78">
        <f t="shared" si="681"/>
        <v>0</v>
      </c>
      <c r="AI130" s="78"/>
      <c r="AJ130" s="78"/>
      <c r="AK130" s="78"/>
      <c r="AL130" s="78"/>
      <c r="AM130" s="78"/>
      <c r="AN130" s="78"/>
      <c r="AO130" s="78"/>
      <c r="AP130" s="78">
        <f t="shared" ref="AP130:AQ138" si="682">AS130+AV130</f>
        <v>0</v>
      </c>
      <c r="AQ130" s="78">
        <f t="shared" si="682"/>
        <v>0</v>
      </c>
      <c r="AR130" s="78"/>
      <c r="AS130" s="78"/>
      <c r="AT130" s="78"/>
      <c r="AU130" s="78"/>
      <c r="AV130" s="78"/>
      <c r="AW130" s="78"/>
      <c r="AX130" s="78"/>
      <c r="AY130" s="78">
        <f t="shared" ref="AY130:AZ138" si="683">BB130+BE130</f>
        <v>0</v>
      </c>
      <c r="AZ130" s="78">
        <f t="shared" si="683"/>
        <v>0</v>
      </c>
      <c r="BA130" s="78"/>
      <c r="BB130" s="78"/>
      <c r="BC130" s="78"/>
      <c r="BD130" s="78"/>
      <c r="BE130" s="78"/>
      <c r="BF130" s="78"/>
      <c r="BG130" s="78"/>
      <c r="BH130" s="78">
        <f>BK130+BN130</f>
        <v>2303.16264</v>
      </c>
      <c r="BI130" s="78">
        <f>BL130+BO130</f>
        <v>0</v>
      </c>
      <c r="BJ130" s="78">
        <f>BI130/BH130*100</f>
        <v>0</v>
      </c>
      <c r="BK130" s="78">
        <v>2257.0993899999999</v>
      </c>
      <c r="BL130" s="78"/>
      <c r="BM130" s="78">
        <f>BL130/BK130*100</f>
        <v>0</v>
      </c>
      <c r="BN130" s="78">
        <v>46.063249999999996</v>
      </c>
      <c r="BO130" s="78"/>
      <c r="BP130" s="78">
        <f>BO130/BN130*100</f>
        <v>0</v>
      </c>
      <c r="BQ130" s="78">
        <f t="shared" ref="BQ130:BR138" si="684">BT130+BW130</f>
        <v>0</v>
      </c>
      <c r="BR130" s="78">
        <f t="shared" si="684"/>
        <v>0</v>
      </c>
      <c r="BS130" s="78"/>
      <c r="BT130" s="80"/>
      <c r="BU130" s="78"/>
      <c r="BV130" s="78"/>
      <c r="BW130" s="78"/>
      <c r="BX130" s="78"/>
      <c r="BY130" s="78"/>
      <c r="BZ130" s="78">
        <f t="shared" ref="BZ130:CA138" si="685">CC130+CF130</f>
        <v>0</v>
      </c>
      <c r="CA130" s="78">
        <f t="shared" si="685"/>
        <v>0</v>
      </c>
      <c r="CB130" s="78"/>
      <c r="CC130" s="78"/>
      <c r="CD130" s="78"/>
      <c r="CE130" s="78"/>
      <c r="CF130" s="78"/>
      <c r="CG130" s="78"/>
      <c r="CH130" s="78"/>
      <c r="CI130" s="79"/>
      <c r="CJ130" s="78">
        <f t="shared" ref="CJ130:CK138" si="686">CM130+CP130</f>
        <v>0</v>
      </c>
      <c r="CK130" s="78">
        <f t="shared" si="686"/>
        <v>0</v>
      </c>
      <c r="CL130" s="78"/>
      <c r="CM130" s="78"/>
      <c r="CN130" s="78"/>
      <c r="CO130" s="78"/>
      <c r="CP130" s="78"/>
      <c r="CQ130" s="78"/>
      <c r="CR130" s="78"/>
      <c r="CS130" s="78">
        <f t="shared" ref="CS130:CT138" si="687">CV130+CY130</f>
        <v>0</v>
      </c>
      <c r="CT130" s="78">
        <f t="shared" si="687"/>
        <v>0</v>
      </c>
      <c r="CU130" s="78"/>
      <c r="CV130" s="78"/>
      <c r="CW130" s="78"/>
      <c r="CX130" s="78"/>
      <c r="CY130" s="78"/>
      <c r="CZ130" s="78"/>
      <c r="DA130" s="78"/>
      <c r="DB130" s="78">
        <f t="shared" ref="DB130:DC138" si="688">DE130+DH130</f>
        <v>0</v>
      </c>
      <c r="DC130" s="78">
        <f t="shared" si="688"/>
        <v>0</v>
      </c>
      <c r="DD130" s="78"/>
      <c r="DE130" s="78"/>
      <c r="DF130" s="78"/>
      <c r="DG130" s="78"/>
      <c r="DH130" s="78"/>
      <c r="DI130" s="78"/>
      <c r="DJ130" s="78"/>
      <c r="DK130" s="78">
        <f t="shared" ref="DK130:DL138" si="689">DN130+DQ130</f>
        <v>0</v>
      </c>
      <c r="DL130" s="78">
        <f t="shared" si="689"/>
        <v>0</v>
      </c>
      <c r="DM130" s="78"/>
      <c r="DN130" s="78"/>
      <c r="DO130" s="78"/>
      <c r="DP130" s="78"/>
      <c r="DQ130" s="78"/>
      <c r="DR130" s="78"/>
      <c r="DS130" s="78"/>
      <c r="DT130" s="78">
        <f t="shared" ref="DT130:DU138" si="690">DW130+DZ130</f>
        <v>0</v>
      </c>
      <c r="DU130" s="78">
        <f t="shared" si="690"/>
        <v>0</v>
      </c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>
        <f t="shared" ref="EF130:EG138" si="691">EI130+EL130</f>
        <v>4353.3999999999996</v>
      </c>
      <c r="EG130" s="78">
        <f t="shared" si="691"/>
        <v>0</v>
      </c>
      <c r="EH130" s="78">
        <f>EG130/EF130*100</f>
        <v>0</v>
      </c>
      <c r="EI130" s="80">
        <v>4353.3999999999996</v>
      </c>
      <c r="EJ130" s="78"/>
      <c r="EK130" s="78">
        <f t="shared" ref="EK130:EK138" si="692">EJ130/EI130*100</f>
        <v>0</v>
      </c>
      <c r="EL130" s="78"/>
      <c r="EM130" s="78"/>
      <c r="EN130" s="78"/>
      <c r="EO130" s="78">
        <f t="shared" ref="EO130:EP138" si="693">ER130+EU130</f>
        <v>0</v>
      </c>
      <c r="EP130" s="78">
        <f t="shared" si="693"/>
        <v>0</v>
      </c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>
        <f t="shared" ref="FG130:FH138" si="694">FJ130+FM130</f>
        <v>0</v>
      </c>
      <c r="FH130" s="78">
        <f t="shared" si="694"/>
        <v>0</v>
      </c>
      <c r="FI130" s="78"/>
      <c r="FJ130" s="78"/>
      <c r="FK130" s="78"/>
      <c r="FL130" s="78"/>
      <c r="FM130" s="78"/>
      <c r="FN130" s="78"/>
      <c r="FO130" s="78"/>
      <c r="FP130" s="78">
        <f t="shared" ref="FP130:FQ138" si="695">FS130+FV130</f>
        <v>0</v>
      </c>
      <c r="FQ130" s="78">
        <f t="shared" si="695"/>
        <v>0</v>
      </c>
      <c r="FR130" s="78"/>
      <c r="FS130" s="78"/>
      <c r="FT130" s="78"/>
      <c r="FU130" s="78"/>
      <c r="FV130" s="78"/>
      <c r="FW130" s="78"/>
      <c r="FX130" s="78"/>
      <c r="FY130" s="78">
        <f t="shared" ref="FY130:FZ138" si="696">GB130+GE130</f>
        <v>0</v>
      </c>
      <c r="FZ130" s="78">
        <f t="shared" si="696"/>
        <v>0</v>
      </c>
      <c r="GA130" s="75"/>
      <c r="GB130" s="78"/>
      <c r="GC130" s="78"/>
      <c r="GD130" s="78"/>
      <c r="GE130" s="78"/>
      <c r="GF130" s="78"/>
      <c r="GG130" s="78"/>
      <c r="GH130" s="78">
        <f t="shared" ref="GH130:GI138" si="697">GK130+GN130</f>
        <v>0</v>
      </c>
      <c r="GI130" s="78">
        <f t="shared" si="697"/>
        <v>0</v>
      </c>
      <c r="GJ130" s="78"/>
      <c r="GK130" s="78"/>
      <c r="GL130" s="78"/>
      <c r="GM130" s="78"/>
      <c r="GN130" s="78"/>
      <c r="GO130" s="78"/>
      <c r="GP130" s="78"/>
      <c r="GQ130" s="78">
        <f t="shared" ref="GQ130:GR138" si="698">GT130+GW130</f>
        <v>0</v>
      </c>
      <c r="GR130" s="78">
        <f t="shared" si="698"/>
        <v>0</v>
      </c>
      <c r="GS130" s="78"/>
      <c r="GT130" s="78"/>
      <c r="GU130" s="78"/>
      <c r="GV130" s="78"/>
      <c r="GW130" s="78"/>
      <c r="GX130" s="78"/>
      <c r="GY130" s="78"/>
      <c r="GZ130" s="78">
        <f t="shared" ref="GZ130:HA138" si="699">HC130+HF130</f>
        <v>0</v>
      </c>
      <c r="HA130" s="78">
        <f t="shared" si="699"/>
        <v>0</v>
      </c>
      <c r="HB130" s="78"/>
      <c r="HC130" s="78"/>
      <c r="HD130" s="78"/>
      <c r="HE130" s="78"/>
      <c r="HF130" s="78"/>
      <c r="HG130" s="78"/>
      <c r="HH130" s="78"/>
      <c r="HI130" s="78">
        <f t="shared" ref="HI130:HJ138" si="700">HL130+HO130</f>
        <v>0</v>
      </c>
      <c r="HJ130" s="78">
        <f t="shared" si="700"/>
        <v>0</v>
      </c>
      <c r="HK130" s="78"/>
      <c r="HL130" s="78"/>
      <c r="HM130" s="78"/>
      <c r="HN130" s="78"/>
      <c r="HO130" s="78"/>
      <c r="HP130" s="78"/>
      <c r="HQ130" s="78"/>
      <c r="HR130" s="78">
        <f t="shared" ref="HR130:HS138" si="701">HU130+HX130</f>
        <v>0</v>
      </c>
      <c r="HS130" s="78">
        <f t="shared" si="701"/>
        <v>0</v>
      </c>
      <c r="HT130" s="78"/>
      <c r="HU130" s="78"/>
      <c r="HV130" s="78"/>
      <c r="HW130" s="78"/>
      <c r="HX130" s="78"/>
      <c r="HY130" s="78"/>
      <c r="HZ130" s="78"/>
      <c r="IA130" s="78">
        <f t="shared" ref="IA130:IB138" si="702">ID130+IG130</f>
        <v>0</v>
      </c>
      <c r="IB130" s="78">
        <f t="shared" si="702"/>
        <v>0</v>
      </c>
      <c r="IC130" s="78"/>
      <c r="ID130" s="78"/>
      <c r="IE130" s="78"/>
      <c r="IF130" s="78"/>
      <c r="IG130" s="78"/>
      <c r="IH130" s="78"/>
      <c r="II130" s="78"/>
      <c r="IJ130" s="78">
        <f t="shared" ref="IJ130:IK138" si="703">IM130+IP130</f>
        <v>0</v>
      </c>
      <c r="IK130" s="78">
        <f t="shared" si="703"/>
        <v>0</v>
      </c>
      <c r="IL130" s="78"/>
      <c r="IM130" s="78"/>
      <c r="IN130" s="78"/>
      <c r="IO130" s="78"/>
      <c r="IP130" s="78"/>
      <c r="IQ130" s="78"/>
      <c r="IR130" s="78"/>
      <c r="IS130" s="78"/>
      <c r="IT130" s="78"/>
      <c r="IU130" s="78"/>
      <c r="IV130" s="78">
        <v>291.99986000000001</v>
      </c>
      <c r="IW130" s="78"/>
      <c r="IX130" s="78"/>
    </row>
    <row r="131" spans="1:259" ht="18.75" customHeight="1">
      <c r="A131" s="3" t="s">
        <v>95</v>
      </c>
      <c r="B131" s="78">
        <v>791.99986000000001</v>
      </c>
      <c r="C131" s="78">
        <v>0</v>
      </c>
      <c r="D131" s="78"/>
      <c r="E131" s="78"/>
      <c r="F131" s="78"/>
      <c r="G131" s="78"/>
      <c r="H131" s="78">
        <f t="shared" si="679"/>
        <v>0</v>
      </c>
      <c r="I131" s="78">
        <f t="shared" si="679"/>
        <v>0</v>
      </c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9"/>
      <c r="X131" s="78">
        <f t="shared" si="680"/>
        <v>0</v>
      </c>
      <c r="Y131" s="78">
        <f t="shared" si="680"/>
        <v>0</v>
      </c>
      <c r="Z131" s="78"/>
      <c r="AA131" s="78"/>
      <c r="AB131" s="78"/>
      <c r="AC131" s="78"/>
      <c r="AD131" s="78"/>
      <c r="AE131" s="78"/>
      <c r="AF131" s="78"/>
      <c r="AG131" s="78">
        <f t="shared" si="681"/>
        <v>0</v>
      </c>
      <c r="AH131" s="78">
        <f t="shared" si="681"/>
        <v>0</v>
      </c>
      <c r="AI131" s="78"/>
      <c r="AJ131" s="78"/>
      <c r="AK131" s="78"/>
      <c r="AL131" s="78"/>
      <c r="AM131" s="78"/>
      <c r="AN131" s="78"/>
      <c r="AO131" s="78"/>
      <c r="AP131" s="78">
        <f t="shared" si="682"/>
        <v>0</v>
      </c>
      <c r="AQ131" s="78">
        <f t="shared" si="682"/>
        <v>0</v>
      </c>
      <c r="AR131" s="78"/>
      <c r="AS131" s="78"/>
      <c r="AT131" s="78"/>
      <c r="AU131" s="78"/>
      <c r="AV131" s="78"/>
      <c r="AW131" s="78"/>
      <c r="AX131" s="78"/>
      <c r="AY131" s="78">
        <f t="shared" si="683"/>
        <v>0</v>
      </c>
      <c r="AZ131" s="78">
        <f t="shared" si="683"/>
        <v>0</v>
      </c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>
        <f t="shared" si="684"/>
        <v>0</v>
      </c>
      <c r="BR131" s="78">
        <f t="shared" si="684"/>
        <v>0</v>
      </c>
      <c r="BS131" s="78"/>
      <c r="BT131" s="80"/>
      <c r="BU131" s="78"/>
      <c r="BV131" s="78"/>
      <c r="BW131" s="78"/>
      <c r="BX131" s="78"/>
      <c r="BY131" s="78"/>
      <c r="BZ131" s="78">
        <f t="shared" si="685"/>
        <v>0</v>
      </c>
      <c r="CA131" s="78">
        <f t="shared" si="685"/>
        <v>0</v>
      </c>
      <c r="CB131" s="78"/>
      <c r="CC131" s="78"/>
      <c r="CD131" s="78"/>
      <c r="CE131" s="78"/>
      <c r="CF131" s="78"/>
      <c r="CG131" s="78"/>
      <c r="CH131" s="78"/>
      <c r="CI131" s="79"/>
      <c r="CJ131" s="78">
        <f t="shared" si="686"/>
        <v>0</v>
      </c>
      <c r="CK131" s="78">
        <f t="shared" si="686"/>
        <v>0</v>
      </c>
      <c r="CL131" s="78"/>
      <c r="CM131" s="78"/>
      <c r="CN131" s="78"/>
      <c r="CO131" s="78"/>
      <c r="CP131" s="78"/>
      <c r="CQ131" s="78"/>
      <c r="CR131" s="78"/>
      <c r="CS131" s="78">
        <f t="shared" si="687"/>
        <v>0</v>
      </c>
      <c r="CT131" s="78">
        <f t="shared" si="687"/>
        <v>0</v>
      </c>
      <c r="CU131" s="78"/>
      <c r="CV131" s="78"/>
      <c r="CW131" s="78"/>
      <c r="CX131" s="78"/>
      <c r="CY131" s="78"/>
      <c r="CZ131" s="78"/>
      <c r="DA131" s="78"/>
      <c r="DB131" s="78">
        <f t="shared" si="688"/>
        <v>0</v>
      </c>
      <c r="DC131" s="78">
        <f t="shared" si="688"/>
        <v>0</v>
      </c>
      <c r="DD131" s="78"/>
      <c r="DE131" s="78"/>
      <c r="DF131" s="78"/>
      <c r="DG131" s="78"/>
      <c r="DH131" s="78"/>
      <c r="DI131" s="78"/>
      <c r="DJ131" s="78"/>
      <c r="DK131" s="78">
        <f t="shared" si="689"/>
        <v>0</v>
      </c>
      <c r="DL131" s="78">
        <f t="shared" si="689"/>
        <v>0</v>
      </c>
      <c r="DM131" s="78"/>
      <c r="DN131" s="78"/>
      <c r="DO131" s="78"/>
      <c r="DP131" s="78"/>
      <c r="DQ131" s="78"/>
      <c r="DR131" s="78"/>
      <c r="DS131" s="78"/>
      <c r="DT131" s="78">
        <f t="shared" si="690"/>
        <v>0</v>
      </c>
      <c r="DU131" s="78">
        <f t="shared" si="690"/>
        <v>0</v>
      </c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>
        <f t="shared" si="691"/>
        <v>500</v>
      </c>
      <c r="EG131" s="78">
        <f t="shared" si="691"/>
        <v>0</v>
      </c>
      <c r="EH131" s="78"/>
      <c r="EI131" s="80">
        <v>500</v>
      </c>
      <c r="EJ131" s="78"/>
      <c r="EK131" s="78">
        <f t="shared" si="692"/>
        <v>0</v>
      </c>
      <c r="EL131" s="78"/>
      <c r="EM131" s="78"/>
      <c r="EN131" s="78"/>
      <c r="EO131" s="78">
        <f t="shared" si="693"/>
        <v>0</v>
      </c>
      <c r="EP131" s="78">
        <f t="shared" si="693"/>
        <v>0</v>
      </c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>
        <f t="shared" si="694"/>
        <v>0</v>
      </c>
      <c r="FH131" s="78">
        <f t="shared" si="694"/>
        <v>0</v>
      </c>
      <c r="FI131" s="78"/>
      <c r="FJ131" s="78"/>
      <c r="FK131" s="78"/>
      <c r="FL131" s="78"/>
      <c r="FM131" s="78"/>
      <c r="FN131" s="78"/>
      <c r="FO131" s="78"/>
      <c r="FP131" s="78">
        <f t="shared" si="695"/>
        <v>0</v>
      </c>
      <c r="FQ131" s="78">
        <f t="shared" si="695"/>
        <v>0</v>
      </c>
      <c r="FR131" s="78"/>
      <c r="FS131" s="78"/>
      <c r="FT131" s="78"/>
      <c r="FU131" s="78"/>
      <c r="FV131" s="78"/>
      <c r="FW131" s="78"/>
      <c r="FX131" s="78"/>
      <c r="FY131" s="78">
        <f t="shared" si="696"/>
        <v>0</v>
      </c>
      <c r="FZ131" s="78">
        <f t="shared" si="696"/>
        <v>0</v>
      </c>
      <c r="GA131" s="75"/>
      <c r="GB131" s="78"/>
      <c r="GC131" s="78"/>
      <c r="GD131" s="78"/>
      <c r="GE131" s="78"/>
      <c r="GF131" s="78"/>
      <c r="GG131" s="78"/>
      <c r="GH131" s="78">
        <f t="shared" si="697"/>
        <v>0</v>
      </c>
      <c r="GI131" s="78">
        <f t="shared" si="697"/>
        <v>0</v>
      </c>
      <c r="GJ131" s="78"/>
      <c r="GK131" s="78"/>
      <c r="GL131" s="78"/>
      <c r="GM131" s="78"/>
      <c r="GN131" s="78"/>
      <c r="GO131" s="78"/>
      <c r="GP131" s="78"/>
      <c r="GQ131" s="78">
        <f t="shared" si="698"/>
        <v>0</v>
      </c>
      <c r="GR131" s="78">
        <f t="shared" si="698"/>
        <v>0</v>
      </c>
      <c r="GS131" s="78"/>
      <c r="GT131" s="78"/>
      <c r="GU131" s="78"/>
      <c r="GV131" s="78"/>
      <c r="GW131" s="78"/>
      <c r="GX131" s="78"/>
      <c r="GY131" s="78"/>
      <c r="GZ131" s="78">
        <f t="shared" si="699"/>
        <v>0</v>
      </c>
      <c r="HA131" s="78">
        <f t="shared" si="699"/>
        <v>0</v>
      </c>
      <c r="HB131" s="78"/>
      <c r="HC131" s="78"/>
      <c r="HD131" s="78"/>
      <c r="HE131" s="78"/>
      <c r="HF131" s="78"/>
      <c r="HG131" s="78"/>
      <c r="HH131" s="78"/>
      <c r="HI131" s="78">
        <f t="shared" si="700"/>
        <v>0</v>
      </c>
      <c r="HJ131" s="78">
        <f t="shared" si="700"/>
        <v>0</v>
      </c>
      <c r="HK131" s="78"/>
      <c r="HL131" s="78"/>
      <c r="HM131" s="78"/>
      <c r="HN131" s="78"/>
      <c r="HO131" s="78"/>
      <c r="HP131" s="78"/>
      <c r="HQ131" s="78"/>
      <c r="HR131" s="78">
        <f t="shared" si="701"/>
        <v>0</v>
      </c>
      <c r="HS131" s="78">
        <f t="shared" si="701"/>
        <v>0</v>
      </c>
      <c r="HT131" s="78"/>
      <c r="HU131" s="78"/>
      <c r="HV131" s="78"/>
      <c r="HW131" s="78"/>
      <c r="HX131" s="78"/>
      <c r="HY131" s="78"/>
      <c r="HZ131" s="78"/>
      <c r="IA131" s="78">
        <f t="shared" si="702"/>
        <v>0</v>
      </c>
      <c r="IB131" s="78">
        <f t="shared" si="702"/>
        <v>0</v>
      </c>
      <c r="IC131" s="78"/>
      <c r="ID131" s="78"/>
      <c r="IE131" s="78"/>
      <c r="IF131" s="78"/>
      <c r="IG131" s="78"/>
      <c r="IH131" s="78"/>
      <c r="II131" s="78"/>
      <c r="IJ131" s="78">
        <f t="shared" si="703"/>
        <v>0</v>
      </c>
      <c r="IK131" s="78">
        <f t="shared" si="703"/>
        <v>0</v>
      </c>
      <c r="IL131" s="78"/>
      <c r="IM131" s="78"/>
      <c r="IN131" s="78"/>
      <c r="IO131" s="78"/>
      <c r="IP131" s="78"/>
      <c r="IQ131" s="78"/>
      <c r="IR131" s="78"/>
      <c r="IS131" s="78"/>
      <c r="IT131" s="78"/>
      <c r="IU131" s="78"/>
      <c r="IV131" s="78">
        <v>291.99986000000001</v>
      </c>
      <c r="IW131" s="78"/>
      <c r="IX131" s="78"/>
    </row>
    <row r="132" spans="1:259">
      <c r="A132" s="3" t="s">
        <v>99</v>
      </c>
      <c r="B132" s="78">
        <v>564.86342000000002</v>
      </c>
      <c r="C132" s="78">
        <v>0</v>
      </c>
      <c r="D132" s="78"/>
      <c r="E132" s="78"/>
      <c r="F132" s="78"/>
      <c r="G132" s="78"/>
      <c r="H132" s="78">
        <f t="shared" si="679"/>
        <v>0</v>
      </c>
      <c r="I132" s="78">
        <f t="shared" si="679"/>
        <v>0</v>
      </c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9"/>
      <c r="X132" s="78">
        <f t="shared" si="680"/>
        <v>0</v>
      </c>
      <c r="Y132" s="78">
        <f t="shared" si="680"/>
        <v>0</v>
      </c>
      <c r="Z132" s="78"/>
      <c r="AA132" s="78"/>
      <c r="AB132" s="78"/>
      <c r="AC132" s="78"/>
      <c r="AD132" s="78"/>
      <c r="AE132" s="78"/>
      <c r="AF132" s="78"/>
      <c r="AG132" s="78">
        <f t="shared" si="681"/>
        <v>0</v>
      </c>
      <c r="AH132" s="78">
        <f t="shared" si="681"/>
        <v>0</v>
      </c>
      <c r="AI132" s="78"/>
      <c r="AJ132" s="78"/>
      <c r="AK132" s="78"/>
      <c r="AL132" s="78"/>
      <c r="AM132" s="78"/>
      <c r="AN132" s="78"/>
      <c r="AO132" s="78"/>
      <c r="AP132" s="78">
        <f t="shared" si="682"/>
        <v>0</v>
      </c>
      <c r="AQ132" s="78">
        <f t="shared" si="682"/>
        <v>0</v>
      </c>
      <c r="AR132" s="78"/>
      <c r="AS132" s="78"/>
      <c r="AT132" s="78"/>
      <c r="AU132" s="78"/>
      <c r="AV132" s="78"/>
      <c r="AW132" s="78"/>
      <c r="AX132" s="78"/>
      <c r="AY132" s="78">
        <f t="shared" si="683"/>
        <v>0</v>
      </c>
      <c r="AZ132" s="78">
        <f t="shared" si="683"/>
        <v>0</v>
      </c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>
        <f t="shared" si="684"/>
        <v>0</v>
      </c>
      <c r="BR132" s="78">
        <f t="shared" si="684"/>
        <v>0</v>
      </c>
      <c r="BS132" s="78"/>
      <c r="BT132" s="80"/>
      <c r="BU132" s="78"/>
      <c r="BV132" s="78"/>
      <c r="BW132" s="78"/>
      <c r="BX132" s="78"/>
      <c r="BY132" s="78"/>
      <c r="BZ132" s="78">
        <f t="shared" si="685"/>
        <v>0</v>
      </c>
      <c r="CA132" s="78">
        <f t="shared" si="685"/>
        <v>0</v>
      </c>
      <c r="CB132" s="78"/>
      <c r="CC132" s="78"/>
      <c r="CD132" s="78"/>
      <c r="CE132" s="78"/>
      <c r="CF132" s="78"/>
      <c r="CG132" s="78"/>
      <c r="CH132" s="78"/>
      <c r="CI132" s="79"/>
      <c r="CJ132" s="78">
        <f t="shared" si="686"/>
        <v>0</v>
      </c>
      <c r="CK132" s="78">
        <f t="shared" si="686"/>
        <v>0</v>
      </c>
      <c r="CL132" s="78"/>
      <c r="CM132" s="78"/>
      <c r="CN132" s="78"/>
      <c r="CO132" s="78"/>
      <c r="CP132" s="78"/>
      <c r="CQ132" s="78"/>
      <c r="CR132" s="78"/>
      <c r="CS132" s="78">
        <f t="shared" si="687"/>
        <v>0</v>
      </c>
      <c r="CT132" s="78">
        <f t="shared" si="687"/>
        <v>0</v>
      </c>
      <c r="CU132" s="78"/>
      <c r="CV132" s="78"/>
      <c r="CW132" s="78"/>
      <c r="CX132" s="78"/>
      <c r="CY132" s="78"/>
      <c r="CZ132" s="78"/>
      <c r="DA132" s="78"/>
      <c r="DB132" s="78">
        <f t="shared" si="688"/>
        <v>0</v>
      </c>
      <c r="DC132" s="78">
        <f t="shared" si="688"/>
        <v>0</v>
      </c>
      <c r="DD132" s="78"/>
      <c r="DE132" s="78"/>
      <c r="DF132" s="78"/>
      <c r="DG132" s="78"/>
      <c r="DH132" s="78"/>
      <c r="DI132" s="78"/>
      <c r="DJ132" s="78"/>
      <c r="DK132" s="78">
        <f t="shared" si="689"/>
        <v>0</v>
      </c>
      <c r="DL132" s="78">
        <f t="shared" si="689"/>
        <v>0</v>
      </c>
      <c r="DM132" s="78"/>
      <c r="DN132" s="78"/>
      <c r="DO132" s="78"/>
      <c r="DP132" s="78"/>
      <c r="DQ132" s="78"/>
      <c r="DR132" s="78"/>
      <c r="DS132" s="78"/>
      <c r="DT132" s="78">
        <f t="shared" si="690"/>
        <v>0</v>
      </c>
      <c r="DU132" s="78">
        <f t="shared" si="690"/>
        <v>0</v>
      </c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>
        <f t="shared" si="691"/>
        <v>500</v>
      </c>
      <c r="EG132" s="78">
        <f t="shared" si="691"/>
        <v>0</v>
      </c>
      <c r="EH132" s="78"/>
      <c r="EI132" s="80">
        <v>500</v>
      </c>
      <c r="EJ132" s="78"/>
      <c r="EK132" s="78">
        <f t="shared" si="692"/>
        <v>0</v>
      </c>
      <c r="EL132" s="78"/>
      <c r="EM132" s="78"/>
      <c r="EN132" s="78"/>
      <c r="EO132" s="78">
        <f t="shared" si="693"/>
        <v>0</v>
      </c>
      <c r="EP132" s="78">
        <f t="shared" si="693"/>
        <v>0</v>
      </c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>
        <f t="shared" si="694"/>
        <v>0</v>
      </c>
      <c r="FH132" s="78">
        <f t="shared" si="694"/>
        <v>0</v>
      </c>
      <c r="FI132" s="78"/>
      <c r="FJ132" s="78"/>
      <c r="FK132" s="78"/>
      <c r="FL132" s="78"/>
      <c r="FM132" s="78"/>
      <c r="FN132" s="78"/>
      <c r="FO132" s="78"/>
      <c r="FP132" s="78">
        <f t="shared" si="695"/>
        <v>0</v>
      </c>
      <c r="FQ132" s="78">
        <f t="shared" si="695"/>
        <v>0</v>
      </c>
      <c r="FR132" s="78"/>
      <c r="FS132" s="78"/>
      <c r="FT132" s="78"/>
      <c r="FU132" s="78"/>
      <c r="FV132" s="78"/>
      <c r="FW132" s="78"/>
      <c r="FX132" s="78"/>
      <c r="FY132" s="78">
        <f t="shared" si="696"/>
        <v>0</v>
      </c>
      <c r="FZ132" s="78">
        <f t="shared" si="696"/>
        <v>0</v>
      </c>
      <c r="GA132" s="75"/>
      <c r="GB132" s="78"/>
      <c r="GC132" s="78"/>
      <c r="GD132" s="78"/>
      <c r="GE132" s="78"/>
      <c r="GF132" s="78"/>
      <c r="GG132" s="78"/>
      <c r="GH132" s="78">
        <f t="shared" si="697"/>
        <v>0</v>
      </c>
      <c r="GI132" s="78">
        <f t="shared" si="697"/>
        <v>0</v>
      </c>
      <c r="GJ132" s="78"/>
      <c r="GK132" s="78"/>
      <c r="GL132" s="78"/>
      <c r="GM132" s="78"/>
      <c r="GN132" s="78"/>
      <c r="GO132" s="78"/>
      <c r="GP132" s="78"/>
      <c r="GQ132" s="78">
        <f t="shared" si="698"/>
        <v>0</v>
      </c>
      <c r="GR132" s="78">
        <f t="shared" si="698"/>
        <v>0</v>
      </c>
      <c r="GS132" s="78"/>
      <c r="GT132" s="78"/>
      <c r="GU132" s="78"/>
      <c r="GV132" s="78"/>
      <c r="GW132" s="78"/>
      <c r="GX132" s="78"/>
      <c r="GY132" s="78"/>
      <c r="GZ132" s="78">
        <f t="shared" si="699"/>
        <v>0</v>
      </c>
      <c r="HA132" s="78">
        <f t="shared" si="699"/>
        <v>0</v>
      </c>
      <c r="HB132" s="78"/>
      <c r="HC132" s="78"/>
      <c r="HD132" s="78"/>
      <c r="HE132" s="78"/>
      <c r="HF132" s="78"/>
      <c r="HG132" s="78"/>
      <c r="HH132" s="78"/>
      <c r="HI132" s="78">
        <f t="shared" si="700"/>
        <v>0</v>
      </c>
      <c r="HJ132" s="78">
        <f t="shared" si="700"/>
        <v>0</v>
      </c>
      <c r="HK132" s="78"/>
      <c r="HL132" s="78"/>
      <c r="HM132" s="78"/>
      <c r="HN132" s="78"/>
      <c r="HO132" s="78"/>
      <c r="HP132" s="78"/>
      <c r="HQ132" s="78"/>
      <c r="HR132" s="78">
        <f t="shared" si="701"/>
        <v>0</v>
      </c>
      <c r="HS132" s="78">
        <f t="shared" si="701"/>
        <v>0</v>
      </c>
      <c r="HT132" s="78"/>
      <c r="HU132" s="78"/>
      <c r="HV132" s="78"/>
      <c r="HW132" s="78"/>
      <c r="HX132" s="78"/>
      <c r="HY132" s="78"/>
      <c r="HZ132" s="78"/>
      <c r="IA132" s="78">
        <f t="shared" si="702"/>
        <v>0</v>
      </c>
      <c r="IB132" s="78">
        <f t="shared" si="702"/>
        <v>0</v>
      </c>
      <c r="IC132" s="78"/>
      <c r="ID132" s="78"/>
      <c r="IE132" s="78"/>
      <c r="IF132" s="78"/>
      <c r="IG132" s="78"/>
      <c r="IH132" s="78"/>
      <c r="II132" s="78"/>
      <c r="IJ132" s="78">
        <f t="shared" si="703"/>
        <v>0</v>
      </c>
      <c r="IK132" s="78">
        <f t="shared" si="703"/>
        <v>0</v>
      </c>
      <c r="IL132" s="78"/>
      <c r="IM132" s="78"/>
      <c r="IN132" s="78"/>
      <c r="IO132" s="78"/>
      <c r="IP132" s="78"/>
      <c r="IQ132" s="78"/>
      <c r="IR132" s="78"/>
      <c r="IS132" s="78"/>
      <c r="IT132" s="78"/>
      <c r="IU132" s="78"/>
      <c r="IV132" s="78">
        <v>64.863420000000005</v>
      </c>
      <c r="IW132" s="78"/>
      <c r="IX132" s="78"/>
    </row>
    <row r="133" spans="1:259" ht="18.75" customHeight="1">
      <c r="A133" s="3" t="s">
        <v>101</v>
      </c>
      <c r="B133" s="78">
        <v>516.22234000000003</v>
      </c>
      <c r="C133" s="78">
        <v>0</v>
      </c>
      <c r="D133" s="78">
        <v>0</v>
      </c>
      <c r="E133" s="78"/>
      <c r="F133" s="78"/>
      <c r="G133" s="78"/>
      <c r="H133" s="78">
        <f t="shared" si="679"/>
        <v>0</v>
      </c>
      <c r="I133" s="78">
        <f t="shared" si="679"/>
        <v>0</v>
      </c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9"/>
      <c r="X133" s="78">
        <f t="shared" si="680"/>
        <v>0</v>
      </c>
      <c r="Y133" s="78">
        <f t="shared" si="680"/>
        <v>0</v>
      </c>
      <c r="Z133" s="78"/>
      <c r="AA133" s="78"/>
      <c r="AB133" s="78"/>
      <c r="AC133" s="78"/>
      <c r="AD133" s="78"/>
      <c r="AE133" s="78"/>
      <c r="AF133" s="78"/>
      <c r="AG133" s="78">
        <f t="shared" si="681"/>
        <v>0</v>
      </c>
      <c r="AH133" s="78">
        <f t="shared" si="681"/>
        <v>0</v>
      </c>
      <c r="AI133" s="78"/>
      <c r="AJ133" s="78"/>
      <c r="AK133" s="78"/>
      <c r="AL133" s="78"/>
      <c r="AM133" s="78"/>
      <c r="AN133" s="78"/>
      <c r="AO133" s="78"/>
      <c r="AP133" s="78">
        <f t="shared" si="682"/>
        <v>0</v>
      </c>
      <c r="AQ133" s="78">
        <f t="shared" si="682"/>
        <v>0</v>
      </c>
      <c r="AR133" s="78"/>
      <c r="AS133" s="78"/>
      <c r="AT133" s="78"/>
      <c r="AU133" s="78"/>
      <c r="AV133" s="78"/>
      <c r="AW133" s="78"/>
      <c r="AX133" s="78"/>
      <c r="AY133" s="78">
        <f t="shared" si="683"/>
        <v>0</v>
      </c>
      <c r="AZ133" s="78">
        <f t="shared" si="683"/>
        <v>0</v>
      </c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>
        <f t="shared" si="684"/>
        <v>0</v>
      </c>
      <c r="BR133" s="78">
        <f t="shared" si="684"/>
        <v>0</v>
      </c>
      <c r="BS133" s="78"/>
      <c r="BT133" s="80"/>
      <c r="BU133" s="78"/>
      <c r="BV133" s="78"/>
      <c r="BW133" s="78"/>
      <c r="BX133" s="78"/>
      <c r="BY133" s="78"/>
      <c r="BZ133" s="78">
        <f t="shared" si="685"/>
        <v>0</v>
      </c>
      <c r="CA133" s="78">
        <f t="shared" si="685"/>
        <v>0</v>
      </c>
      <c r="CB133" s="78"/>
      <c r="CC133" s="78"/>
      <c r="CD133" s="78"/>
      <c r="CE133" s="78"/>
      <c r="CF133" s="78"/>
      <c r="CG133" s="78"/>
      <c r="CH133" s="78"/>
      <c r="CI133" s="79"/>
      <c r="CJ133" s="78">
        <f t="shared" si="686"/>
        <v>0</v>
      </c>
      <c r="CK133" s="78">
        <f t="shared" si="686"/>
        <v>0</v>
      </c>
      <c r="CL133" s="78"/>
      <c r="CM133" s="78"/>
      <c r="CN133" s="78"/>
      <c r="CO133" s="78"/>
      <c r="CP133" s="78"/>
      <c r="CQ133" s="78"/>
      <c r="CR133" s="78"/>
      <c r="CS133" s="78">
        <f t="shared" si="687"/>
        <v>0</v>
      </c>
      <c r="CT133" s="78">
        <f t="shared" si="687"/>
        <v>0</v>
      </c>
      <c r="CU133" s="78"/>
      <c r="CV133" s="78"/>
      <c r="CW133" s="78"/>
      <c r="CX133" s="78"/>
      <c r="CY133" s="78"/>
      <c r="CZ133" s="78"/>
      <c r="DA133" s="78"/>
      <c r="DB133" s="78">
        <f t="shared" si="688"/>
        <v>0</v>
      </c>
      <c r="DC133" s="78">
        <f t="shared" si="688"/>
        <v>0</v>
      </c>
      <c r="DD133" s="78"/>
      <c r="DE133" s="78"/>
      <c r="DF133" s="78"/>
      <c r="DG133" s="78"/>
      <c r="DH133" s="78"/>
      <c r="DI133" s="78"/>
      <c r="DJ133" s="78"/>
      <c r="DK133" s="78">
        <f t="shared" si="689"/>
        <v>0</v>
      </c>
      <c r="DL133" s="78">
        <f t="shared" si="689"/>
        <v>0</v>
      </c>
      <c r="DM133" s="78"/>
      <c r="DN133" s="78"/>
      <c r="DO133" s="78"/>
      <c r="DP133" s="78"/>
      <c r="DQ133" s="78"/>
      <c r="DR133" s="78"/>
      <c r="DS133" s="78"/>
      <c r="DT133" s="78">
        <f t="shared" si="690"/>
        <v>0</v>
      </c>
      <c r="DU133" s="78">
        <f t="shared" si="690"/>
        <v>0</v>
      </c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>
        <f t="shared" si="691"/>
        <v>500</v>
      </c>
      <c r="EG133" s="78">
        <f t="shared" si="691"/>
        <v>0</v>
      </c>
      <c r="EH133" s="78"/>
      <c r="EI133" s="80">
        <v>500</v>
      </c>
      <c r="EJ133" s="78"/>
      <c r="EK133" s="78">
        <f t="shared" si="692"/>
        <v>0</v>
      </c>
      <c r="EL133" s="78"/>
      <c r="EM133" s="78"/>
      <c r="EN133" s="78"/>
      <c r="EO133" s="78">
        <f t="shared" si="693"/>
        <v>0</v>
      </c>
      <c r="EP133" s="78">
        <f t="shared" si="693"/>
        <v>0</v>
      </c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>
        <f t="shared" si="694"/>
        <v>0</v>
      </c>
      <c r="FH133" s="78">
        <f t="shared" si="694"/>
        <v>0</v>
      </c>
      <c r="FI133" s="78"/>
      <c r="FJ133" s="78"/>
      <c r="FK133" s="78"/>
      <c r="FL133" s="78"/>
      <c r="FM133" s="78"/>
      <c r="FN133" s="78"/>
      <c r="FO133" s="78"/>
      <c r="FP133" s="78">
        <f t="shared" si="695"/>
        <v>0</v>
      </c>
      <c r="FQ133" s="78">
        <f t="shared" si="695"/>
        <v>0</v>
      </c>
      <c r="FR133" s="78"/>
      <c r="FS133" s="78"/>
      <c r="FT133" s="78"/>
      <c r="FU133" s="78"/>
      <c r="FV133" s="78"/>
      <c r="FW133" s="78"/>
      <c r="FX133" s="78"/>
      <c r="FY133" s="78">
        <f t="shared" si="696"/>
        <v>0</v>
      </c>
      <c r="FZ133" s="78">
        <f t="shared" si="696"/>
        <v>0</v>
      </c>
      <c r="GA133" s="75"/>
      <c r="GB133" s="78"/>
      <c r="GC133" s="78"/>
      <c r="GD133" s="78"/>
      <c r="GE133" s="78"/>
      <c r="GF133" s="78"/>
      <c r="GG133" s="78"/>
      <c r="GH133" s="78">
        <f t="shared" si="697"/>
        <v>0</v>
      </c>
      <c r="GI133" s="78">
        <f t="shared" si="697"/>
        <v>0</v>
      </c>
      <c r="GJ133" s="78"/>
      <c r="GK133" s="78"/>
      <c r="GL133" s="78"/>
      <c r="GM133" s="78"/>
      <c r="GN133" s="78"/>
      <c r="GO133" s="78"/>
      <c r="GP133" s="78"/>
      <c r="GQ133" s="78">
        <f t="shared" si="698"/>
        <v>0</v>
      </c>
      <c r="GR133" s="78">
        <f t="shared" si="698"/>
        <v>0</v>
      </c>
      <c r="GS133" s="78"/>
      <c r="GT133" s="78"/>
      <c r="GU133" s="78"/>
      <c r="GV133" s="78"/>
      <c r="GW133" s="78"/>
      <c r="GX133" s="78"/>
      <c r="GY133" s="78"/>
      <c r="GZ133" s="78">
        <f t="shared" si="699"/>
        <v>0</v>
      </c>
      <c r="HA133" s="78">
        <f t="shared" si="699"/>
        <v>0</v>
      </c>
      <c r="HB133" s="78"/>
      <c r="HC133" s="78"/>
      <c r="HD133" s="78"/>
      <c r="HE133" s="78"/>
      <c r="HF133" s="78"/>
      <c r="HG133" s="78"/>
      <c r="HH133" s="78"/>
      <c r="HI133" s="78">
        <f t="shared" si="700"/>
        <v>0</v>
      </c>
      <c r="HJ133" s="78">
        <f t="shared" si="700"/>
        <v>0</v>
      </c>
      <c r="HK133" s="78"/>
      <c r="HL133" s="78"/>
      <c r="HM133" s="78"/>
      <c r="HN133" s="78"/>
      <c r="HO133" s="78"/>
      <c r="HP133" s="78"/>
      <c r="HQ133" s="78"/>
      <c r="HR133" s="78">
        <f t="shared" si="701"/>
        <v>0</v>
      </c>
      <c r="HS133" s="78">
        <f t="shared" si="701"/>
        <v>0</v>
      </c>
      <c r="HT133" s="78"/>
      <c r="HU133" s="78"/>
      <c r="HV133" s="78"/>
      <c r="HW133" s="78"/>
      <c r="HX133" s="78"/>
      <c r="HY133" s="78"/>
      <c r="HZ133" s="78"/>
      <c r="IA133" s="78">
        <f t="shared" si="702"/>
        <v>0</v>
      </c>
      <c r="IB133" s="78">
        <f t="shared" si="702"/>
        <v>0</v>
      </c>
      <c r="IC133" s="78"/>
      <c r="ID133" s="78"/>
      <c r="IE133" s="78"/>
      <c r="IF133" s="78"/>
      <c r="IG133" s="78"/>
      <c r="IH133" s="78"/>
      <c r="II133" s="78"/>
      <c r="IJ133" s="78">
        <f t="shared" si="703"/>
        <v>0</v>
      </c>
      <c r="IK133" s="78">
        <f t="shared" si="703"/>
        <v>0</v>
      </c>
      <c r="IL133" s="78"/>
      <c r="IM133" s="78"/>
      <c r="IN133" s="78"/>
      <c r="IO133" s="78"/>
      <c r="IP133" s="78"/>
      <c r="IQ133" s="78"/>
      <c r="IR133" s="78"/>
      <c r="IS133" s="78"/>
      <c r="IT133" s="78"/>
      <c r="IU133" s="78"/>
      <c r="IV133" s="78">
        <v>16.222339999999999</v>
      </c>
      <c r="IW133" s="78"/>
      <c r="IX133" s="78"/>
    </row>
    <row r="134" spans="1:259">
      <c r="A134" s="3" t="s">
        <v>106</v>
      </c>
      <c r="B134" s="78">
        <v>791.8854</v>
      </c>
      <c r="C134" s="78">
        <v>0</v>
      </c>
      <c r="D134" s="78"/>
      <c r="E134" s="78"/>
      <c r="F134" s="78"/>
      <c r="G134" s="78"/>
      <c r="H134" s="78">
        <f t="shared" si="679"/>
        <v>0</v>
      </c>
      <c r="I134" s="78">
        <f t="shared" si="679"/>
        <v>0</v>
      </c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9"/>
      <c r="X134" s="78">
        <f t="shared" si="680"/>
        <v>0</v>
      </c>
      <c r="Y134" s="78">
        <f t="shared" si="680"/>
        <v>0</v>
      </c>
      <c r="Z134" s="78"/>
      <c r="AA134" s="78"/>
      <c r="AB134" s="78"/>
      <c r="AC134" s="78"/>
      <c r="AD134" s="78"/>
      <c r="AE134" s="78"/>
      <c r="AF134" s="78"/>
      <c r="AG134" s="78">
        <f t="shared" si="681"/>
        <v>0</v>
      </c>
      <c r="AH134" s="78">
        <f t="shared" si="681"/>
        <v>0</v>
      </c>
      <c r="AI134" s="78"/>
      <c r="AJ134" s="78"/>
      <c r="AK134" s="78"/>
      <c r="AL134" s="78"/>
      <c r="AM134" s="78"/>
      <c r="AN134" s="78"/>
      <c r="AO134" s="78"/>
      <c r="AP134" s="78">
        <f t="shared" si="682"/>
        <v>0</v>
      </c>
      <c r="AQ134" s="78">
        <f t="shared" si="682"/>
        <v>0</v>
      </c>
      <c r="AR134" s="78"/>
      <c r="AS134" s="78"/>
      <c r="AT134" s="78"/>
      <c r="AU134" s="78"/>
      <c r="AV134" s="78"/>
      <c r="AW134" s="78"/>
      <c r="AX134" s="78"/>
      <c r="AY134" s="78">
        <f t="shared" si="683"/>
        <v>0</v>
      </c>
      <c r="AZ134" s="78">
        <f t="shared" si="683"/>
        <v>0</v>
      </c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>
        <f t="shared" si="684"/>
        <v>0</v>
      </c>
      <c r="BR134" s="78">
        <f t="shared" si="684"/>
        <v>0</v>
      </c>
      <c r="BS134" s="78"/>
      <c r="BT134" s="80"/>
      <c r="BU134" s="78"/>
      <c r="BV134" s="78"/>
      <c r="BW134" s="78"/>
      <c r="BX134" s="78"/>
      <c r="BY134" s="78"/>
      <c r="BZ134" s="78">
        <f t="shared" si="685"/>
        <v>0</v>
      </c>
      <c r="CA134" s="78">
        <f t="shared" si="685"/>
        <v>0</v>
      </c>
      <c r="CB134" s="78"/>
      <c r="CC134" s="78"/>
      <c r="CD134" s="78"/>
      <c r="CE134" s="78"/>
      <c r="CF134" s="78"/>
      <c r="CG134" s="78"/>
      <c r="CH134" s="78"/>
      <c r="CI134" s="79"/>
      <c r="CJ134" s="78">
        <f t="shared" si="686"/>
        <v>0</v>
      </c>
      <c r="CK134" s="78">
        <f t="shared" si="686"/>
        <v>0</v>
      </c>
      <c r="CL134" s="78"/>
      <c r="CM134" s="78"/>
      <c r="CN134" s="78"/>
      <c r="CO134" s="78"/>
      <c r="CP134" s="78"/>
      <c r="CQ134" s="78"/>
      <c r="CR134" s="78"/>
      <c r="CS134" s="78">
        <f t="shared" si="687"/>
        <v>0</v>
      </c>
      <c r="CT134" s="78">
        <f t="shared" si="687"/>
        <v>0</v>
      </c>
      <c r="CU134" s="78"/>
      <c r="CV134" s="78"/>
      <c r="CW134" s="78"/>
      <c r="CX134" s="78"/>
      <c r="CY134" s="78"/>
      <c r="CZ134" s="78"/>
      <c r="DA134" s="78"/>
      <c r="DB134" s="78">
        <f t="shared" si="688"/>
        <v>0</v>
      </c>
      <c r="DC134" s="78">
        <f t="shared" si="688"/>
        <v>0</v>
      </c>
      <c r="DD134" s="78"/>
      <c r="DE134" s="78"/>
      <c r="DF134" s="78"/>
      <c r="DG134" s="78"/>
      <c r="DH134" s="78"/>
      <c r="DI134" s="78"/>
      <c r="DJ134" s="78"/>
      <c r="DK134" s="78">
        <f t="shared" si="689"/>
        <v>0</v>
      </c>
      <c r="DL134" s="78">
        <f t="shared" si="689"/>
        <v>0</v>
      </c>
      <c r="DM134" s="78"/>
      <c r="DN134" s="78"/>
      <c r="DO134" s="78"/>
      <c r="DP134" s="78"/>
      <c r="DQ134" s="78"/>
      <c r="DR134" s="78"/>
      <c r="DS134" s="78"/>
      <c r="DT134" s="78">
        <f t="shared" si="690"/>
        <v>0</v>
      </c>
      <c r="DU134" s="78">
        <f t="shared" si="690"/>
        <v>0</v>
      </c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>
        <f t="shared" si="691"/>
        <v>500</v>
      </c>
      <c r="EG134" s="78">
        <f t="shared" si="691"/>
        <v>0</v>
      </c>
      <c r="EH134" s="78"/>
      <c r="EI134" s="80">
        <v>500</v>
      </c>
      <c r="EJ134" s="78"/>
      <c r="EK134" s="78">
        <f t="shared" si="692"/>
        <v>0</v>
      </c>
      <c r="EL134" s="78"/>
      <c r="EM134" s="78"/>
      <c r="EN134" s="78"/>
      <c r="EO134" s="78">
        <f t="shared" si="693"/>
        <v>0</v>
      </c>
      <c r="EP134" s="78">
        <f t="shared" si="693"/>
        <v>0</v>
      </c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>
        <f t="shared" si="694"/>
        <v>0</v>
      </c>
      <c r="FH134" s="78">
        <f t="shared" si="694"/>
        <v>0</v>
      </c>
      <c r="FI134" s="78"/>
      <c r="FJ134" s="78"/>
      <c r="FK134" s="78"/>
      <c r="FL134" s="78"/>
      <c r="FM134" s="78"/>
      <c r="FN134" s="78"/>
      <c r="FO134" s="78"/>
      <c r="FP134" s="78">
        <f t="shared" si="695"/>
        <v>0</v>
      </c>
      <c r="FQ134" s="78">
        <f t="shared" si="695"/>
        <v>0</v>
      </c>
      <c r="FR134" s="78"/>
      <c r="FS134" s="78"/>
      <c r="FT134" s="78"/>
      <c r="FU134" s="78"/>
      <c r="FV134" s="78"/>
      <c r="FW134" s="78"/>
      <c r="FX134" s="78"/>
      <c r="FY134" s="78">
        <f t="shared" si="696"/>
        <v>0</v>
      </c>
      <c r="FZ134" s="78">
        <f t="shared" si="696"/>
        <v>0</v>
      </c>
      <c r="GA134" s="75"/>
      <c r="GB134" s="78"/>
      <c r="GC134" s="78"/>
      <c r="GD134" s="78"/>
      <c r="GE134" s="78"/>
      <c r="GF134" s="78"/>
      <c r="GG134" s="78"/>
      <c r="GH134" s="78">
        <f t="shared" si="697"/>
        <v>0</v>
      </c>
      <c r="GI134" s="78">
        <f t="shared" si="697"/>
        <v>0</v>
      </c>
      <c r="GJ134" s="78"/>
      <c r="GK134" s="78"/>
      <c r="GL134" s="78"/>
      <c r="GM134" s="78"/>
      <c r="GN134" s="78"/>
      <c r="GO134" s="78"/>
      <c r="GP134" s="78"/>
      <c r="GQ134" s="78">
        <f t="shared" si="698"/>
        <v>0</v>
      </c>
      <c r="GR134" s="78">
        <f t="shared" si="698"/>
        <v>0</v>
      </c>
      <c r="GS134" s="78"/>
      <c r="GT134" s="78"/>
      <c r="GU134" s="78"/>
      <c r="GV134" s="78"/>
      <c r="GW134" s="78"/>
      <c r="GX134" s="78"/>
      <c r="GY134" s="78"/>
      <c r="GZ134" s="78">
        <f t="shared" si="699"/>
        <v>0</v>
      </c>
      <c r="HA134" s="78">
        <f t="shared" si="699"/>
        <v>0</v>
      </c>
      <c r="HB134" s="78"/>
      <c r="HC134" s="78"/>
      <c r="HD134" s="78"/>
      <c r="HE134" s="78"/>
      <c r="HF134" s="78"/>
      <c r="HG134" s="78"/>
      <c r="HH134" s="78"/>
      <c r="HI134" s="78">
        <f t="shared" si="700"/>
        <v>0</v>
      </c>
      <c r="HJ134" s="78">
        <f t="shared" si="700"/>
        <v>0</v>
      </c>
      <c r="HK134" s="78"/>
      <c r="HL134" s="78"/>
      <c r="HM134" s="78"/>
      <c r="HN134" s="78"/>
      <c r="HO134" s="78"/>
      <c r="HP134" s="78"/>
      <c r="HQ134" s="78"/>
      <c r="HR134" s="78">
        <f t="shared" si="701"/>
        <v>0</v>
      </c>
      <c r="HS134" s="78">
        <f t="shared" si="701"/>
        <v>0</v>
      </c>
      <c r="HT134" s="78"/>
      <c r="HU134" s="78"/>
      <c r="HV134" s="78"/>
      <c r="HW134" s="78"/>
      <c r="HX134" s="78"/>
      <c r="HY134" s="78"/>
      <c r="HZ134" s="78"/>
      <c r="IA134" s="78">
        <f t="shared" si="702"/>
        <v>0</v>
      </c>
      <c r="IB134" s="78">
        <f t="shared" si="702"/>
        <v>0</v>
      </c>
      <c r="IC134" s="78"/>
      <c r="ID134" s="78"/>
      <c r="IE134" s="78"/>
      <c r="IF134" s="78"/>
      <c r="IG134" s="78"/>
      <c r="IH134" s="78"/>
      <c r="II134" s="78"/>
      <c r="IJ134" s="78">
        <f t="shared" si="703"/>
        <v>0</v>
      </c>
      <c r="IK134" s="78">
        <f t="shared" si="703"/>
        <v>0</v>
      </c>
      <c r="IL134" s="78"/>
      <c r="IM134" s="78"/>
      <c r="IN134" s="78"/>
      <c r="IO134" s="78"/>
      <c r="IP134" s="78"/>
      <c r="IQ134" s="78"/>
      <c r="IR134" s="78"/>
      <c r="IS134" s="78"/>
      <c r="IT134" s="78"/>
      <c r="IU134" s="78"/>
      <c r="IV134" s="78">
        <v>291.8854</v>
      </c>
      <c r="IW134" s="78"/>
      <c r="IX134" s="78"/>
    </row>
    <row r="135" spans="1:259" ht="18.75" customHeight="1">
      <c r="A135" s="3" t="s">
        <v>86</v>
      </c>
      <c r="B135" s="78">
        <v>1731.8378400000001</v>
      </c>
      <c r="C135" s="78">
        <v>0</v>
      </c>
      <c r="D135" s="78"/>
      <c r="E135" s="78"/>
      <c r="F135" s="78"/>
      <c r="G135" s="78"/>
      <c r="H135" s="78">
        <f t="shared" si="679"/>
        <v>0</v>
      </c>
      <c r="I135" s="78">
        <f t="shared" si="679"/>
        <v>0</v>
      </c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9"/>
      <c r="X135" s="78">
        <f t="shared" si="680"/>
        <v>0</v>
      </c>
      <c r="Y135" s="78">
        <f t="shared" si="680"/>
        <v>0</v>
      </c>
      <c r="Z135" s="78"/>
      <c r="AA135" s="78"/>
      <c r="AB135" s="78"/>
      <c r="AC135" s="78"/>
      <c r="AD135" s="78"/>
      <c r="AE135" s="78"/>
      <c r="AF135" s="78"/>
      <c r="AG135" s="78">
        <f t="shared" si="681"/>
        <v>0</v>
      </c>
      <c r="AH135" s="78">
        <f t="shared" si="681"/>
        <v>0</v>
      </c>
      <c r="AI135" s="78"/>
      <c r="AJ135" s="78"/>
      <c r="AK135" s="78"/>
      <c r="AL135" s="78"/>
      <c r="AM135" s="78"/>
      <c r="AN135" s="78"/>
      <c r="AO135" s="78"/>
      <c r="AP135" s="78">
        <f t="shared" si="682"/>
        <v>0</v>
      </c>
      <c r="AQ135" s="78">
        <f t="shared" si="682"/>
        <v>0</v>
      </c>
      <c r="AR135" s="78"/>
      <c r="AS135" s="78"/>
      <c r="AT135" s="78"/>
      <c r="AU135" s="78"/>
      <c r="AV135" s="78"/>
      <c r="AW135" s="78"/>
      <c r="AX135" s="78"/>
      <c r="AY135" s="78">
        <f t="shared" si="683"/>
        <v>0</v>
      </c>
      <c r="AZ135" s="78">
        <f t="shared" si="683"/>
        <v>0</v>
      </c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>
        <f t="shared" si="684"/>
        <v>1215.6155000000001</v>
      </c>
      <c r="BR135" s="78">
        <f t="shared" si="684"/>
        <v>0</v>
      </c>
      <c r="BS135" s="78"/>
      <c r="BT135" s="78">
        <v>1215.6155000000001</v>
      </c>
      <c r="BU135" s="78"/>
      <c r="BV135" s="78">
        <f t="shared" ref="BV135" si="704">BU135/BT135*100</f>
        <v>0</v>
      </c>
      <c r="BW135" s="78"/>
      <c r="BX135" s="78"/>
      <c r="BY135" s="78"/>
      <c r="BZ135" s="78">
        <f t="shared" si="685"/>
        <v>0</v>
      </c>
      <c r="CA135" s="78">
        <f t="shared" si="685"/>
        <v>0</v>
      </c>
      <c r="CB135" s="78"/>
      <c r="CC135" s="78"/>
      <c r="CD135" s="78"/>
      <c r="CE135" s="78"/>
      <c r="CF135" s="78"/>
      <c r="CG135" s="78"/>
      <c r="CH135" s="78"/>
      <c r="CI135" s="79"/>
      <c r="CJ135" s="78">
        <f t="shared" si="686"/>
        <v>0</v>
      </c>
      <c r="CK135" s="78">
        <f t="shared" si="686"/>
        <v>0</v>
      </c>
      <c r="CL135" s="78"/>
      <c r="CM135" s="78"/>
      <c r="CN135" s="78"/>
      <c r="CO135" s="78"/>
      <c r="CP135" s="78"/>
      <c r="CQ135" s="78"/>
      <c r="CR135" s="78"/>
      <c r="CS135" s="78">
        <f t="shared" si="687"/>
        <v>0</v>
      </c>
      <c r="CT135" s="78">
        <f t="shared" si="687"/>
        <v>0</v>
      </c>
      <c r="CU135" s="78"/>
      <c r="CV135" s="78"/>
      <c r="CW135" s="78"/>
      <c r="CX135" s="78"/>
      <c r="CY135" s="78"/>
      <c r="CZ135" s="78"/>
      <c r="DA135" s="78"/>
      <c r="DB135" s="78">
        <f t="shared" si="688"/>
        <v>0</v>
      </c>
      <c r="DC135" s="78">
        <f t="shared" si="688"/>
        <v>0</v>
      </c>
      <c r="DD135" s="78"/>
      <c r="DE135" s="78"/>
      <c r="DF135" s="78"/>
      <c r="DG135" s="78"/>
      <c r="DH135" s="78"/>
      <c r="DI135" s="78"/>
      <c r="DJ135" s="78"/>
      <c r="DK135" s="78">
        <f t="shared" si="689"/>
        <v>0</v>
      </c>
      <c r="DL135" s="78">
        <f t="shared" si="689"/>
        <v>0</v>
      </c>
      <c r="DM135" s="78"/>
      <c r="DN135" s="78"/>
      <c r="DO135" s="78"/>
      <c r="DP135" s="78"/>
      <c r="DQ135" s="78"/>
      <c r="DR135" s="78"/>
      <c r="DS135" s="78"/>
      <c r="DT135" s="78">
        <f t="shared" si="690"/>
        <v>0</v>
      </c>
      <c r="DU135" s="78">
        <f t="shared" si="690"/>
        <v>0</v>
      </c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>
        <f t="shared" si="691"/>
        <v>500</v>
      </c>
      <c r="EG135" s="78">
        <f t="shared" si="691"/>
        <v>0</v>
      </c>
      <c r="EH135" s="78"/>
      <c r="EI135" s="80">
        <v>500</v>
      </c>
      <c r="EJ135" s="78"/>
      <c r="EK135" s="78">
        <f t="shared" si="692"/>
        <v>0</v>
      </c>
      <c r="EL135" s="78"/>
      <c r="EM135" s="78"/>
      <c r="EN135" s="78"/>
      <c r="EO135" s="78">
        <f t="shared" si="693"/>
        <v>0</v>
      </c>
      <c r="EP135" s="78">
        <f t="shared" si="693"/>
        <v>0</v>
      </c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>
        <f t="shared" si="694"/>
        <v>0</v>
      </c>
      <c r="FH135" s="78">
        <f t="shared" si="694"/>
        <v>0</v>
      </c>
      <c r="FI135" s="78"/>
      <c r="FJ135" s="78"/>
      <c r="FK135" s="78"/>
      <c r="FL135" s="78"/>
      <c r="FM135" s="78"/>
      <c r="FN135" s="78"/>
      <c r="FO135" s="78"/>
      <c r="FP135" s="78">
        <f t="shared" si="695"/>
        <v>0</v>
      </c>
      <c r="FQ135" s="78">
        <f t="shared" si="695"/>
        <v>0</v>
      </c>
      <c r="FR135" s="78"/>
      <c r="FS135" s="78"/>
      <c r="FT135" s="78"/>
      <c r="FU135" s="78"/>
      <c r="FV135" s="78"/>
      <c r="FW135" s="78"/>
      <c r="FX135" s="78"/>
      <c r="FY135" s="78">
        <f t="shared" si="696"/>
        <v>0</v>
      </c>
      <c r="FZ135" s="78">
        <f t="shared" si="696"/>
        <v>0</v>
      </c>
      <c r="GA135" s="75"/>
      <c r="GB135" s="78"/>
      <c r="GC135" s="78"/>
      <c r="GD135" s="78"/>
      <c r="GE135" s="78"/>
      <c r="GF135" s="78"/>
      <c r="GG135" s="78"/>
      <c r="GH135" s="78">
        <f t="shared" si="697"/>
        <v>0</v>
      </c>
      <c r="GI135" s="78">
        <f t="shared" si="697"/>
        <v>0</v>
      </c>
      <c r="GJ135" s="78"/>
      <c r="GK135" s="78"/>
      <c r="GL135" s="78"/>
      <c r="GM135" s="78"/>
      <c r="GN135" s="78"/>
      <c r="GO135" s="78"/>
      <c r="GP135" s="78"/>
      <c r="GQ135" s="78">
        <f t="shared" si="698"/>
        <v>0</v>
      </c>
      <c r="GR135" s="78">
        <f t="shared" si="698"/>
        <v>0</v>
      </c>
      <c r="GS135" s="78"/>
      <c r="GT135" s="78"/>
      <c r="GU135" s="78"/>
      <c r="GV135" s="78"/>
      <c r="GW135" s="78"/>
      <c r="GX135" s="78"/>
      <c r="GY135" s="78"/>
      <c r="GZ135" s="78">
        <f t="shared" si="699"/>
        <v>0</v>
      </c>
      <c r="HA135" s="78">
        <f t="shared" si="699"/>
        <v>0</v>
      </c>
      <c r="HB135" s="78"/>
      <c r="HC135" s="78"/>
      <c r="HD135" s="78"/>
      <c r="HE135" s="78"/>
      <c r="HF135" s="78"/>
      <c r="HG135" s="78"/>
      <c r="HH135" s="78"/>
      <c r="HI135" s="78">
        <f t="shared" si="700"/>
        <v>0</v>
      </c>
      <c r="HJ135" s="78">
        <f t="shared" si="700"/>
        <v>0</v>
      </c>
      <c r="HK135" s="78"/>
      <c r="HL135" s="78"/>
      <c r="HM135" s="78"/>
      <c r="HN135" s="78"/>
      <c r="HO135" s="78"/>
      <c r="HP135" s="78"/>
      <c r="HQ135" s="78"/>
      <c r="HR135" s="78">
        <f t="shared" si="701"/>
        <v>0</v>
      </c>
      <c r="HS135" s="78">
        <f t="shared" si="701"/>
        <v>0</v>
      </c>
      <c r="HT135" s="78"/>
      <c r="HU135" s="78"/>
      <c r="HV135" s="78"/>
      <c r="HW135" s="78"/>
      <c r="HX135" s="78"/>
      <c r="HY135" s="78"/>
      <c r="HZ135" s="78"/>
      <c r="IA135" s="78">
        <f t="shared" si="702"/>
        <v>0</v>
      </c>
      <c r="IB135" s="78">
        <f t="shared" si="702"/>
        <v>0</v>
      </c>
      <c r="IC135" s="78"/>
      <c r="ID135" s="78"/>
      <c r="IE135" s="78"/>
      <c r="IF135" s="78"/>
      <c r="IG135" s="78"/>
      <c r="IH135" s="78"/>
      <c r="II135" s="78"/>
      <c r="IJ135" s="78">
        <f t="shared" si="703"/>
        <v>0</v>
      </c>
      <c r="IK135" s="78">
        <f t="shared" si="703"/>
        <v>0</v>
      </c>
      <c r="IL135" s="78"/>
      <c r="IM135" s="78"/>
      <c r="IN135" s="78"/>
      <c r="IO135" s="78"/>
      <c r="IP135" s="78"/>
      <c r="IQ135" s="78"/>
      <c r="IR135" s="78"/>
      <c r="IS135" s="78"/>
      <c r="IT135" s="78"/>
      <c r="IU135" s="78"/>
      <c r="IV135" s="78">
        <v>16.222339999999999</v>
      </c>
      <c r="IW135" s="78"/>
      <c r="IX135" s="78"/>
    </row>
    <row r="136" spans="1:259">
      <c r="A136" s="3" t="s">
        <v>79</v>
      </c>
      <c r="B136" s="78">
        <v>1084.0044</v>
      </c>
      <c r="C136" s="78">
        <v>0</v>
      </c>
      <c r="D136" s="78"/>
      <c r="E136" s="78"/>
      <c r="F136" s="78"/>
      <c r="G136" s="78"/>
      <c r="H136" s="78">
        <f t="shared" si="679"/>
        <v>0</v>
      </c>
      <c r="I136" s="78">
        <f t="shared" si="679"/>
        <v>0</v>
      </c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9"/>
      <c r="X136" s="78">
        <f t="shared" si="680"/>
        <v>0</v>
      </c>
      <c r="Y136" s="78">
        <f t="shared" si="680"/>
        <v>0</v>
      </c>
      <c r="Z136" s="78"/>
      <c r="AA136" s="78"/>
      <c r="AB136" s="78"/>
      <c r="AC136" s="78"/>
      <c r="AD136" s="78"/>
      <c r="AE136" s="78"/>
      <c r="AF136" s="78"/>
      <c r="AG136" s="78">
        <f t="shared" si="681"/>
        <v>0</v>
      </c>
      <c r="AH136" s="78">
        <f t="shared" si="681"/>
        <v>0</v>
      </c>
      <c r="AI136" s="78"/>
      <c r="AJ136" s="78"/>
      <c r="AK136" s="78"/>
      <c r="AL136" s="78"/>
      <c r="AM136" s="78"/>
      <c r="AN136" s="78"/>
      <c r="AO136" s="78"/>
      <c r="AP136" s="78">
        <f t="shared" si="682"/>
        <v>0</v>
      </c>
      <c r="AQ136" s="78">
        <f t="shared" si="682"/>
        <v>0</v>
      </c>
      <c r="AR136" s="78"/>
      <c r="AS136" s="78"/>
      <c r="AT136" s="78"/>
      <c r="AU136" s="78"/>
      <c r="AV136" s="78"/>
      <c r="AW136" s="78"/>
      <c r="AX136" s="78"/>
      <c r="AY136" s="78">
        <f t="shared" si="683"/>
        <v>0</v>
      </c>
      <c r="AZ136" s="78">
        <f t="shared" si="683"/>
        <v>0</v>
      </c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>
        <f t="shared" si="684"/>
        <v>0</v>
      </c>
      <c r="BR136" s="78">
        <f t="shared" si="684"/>
        <v>0</v>
      </c>
      <c r="BS136" s="78"/>
      <c r="BT136" s="80"/>
      <c r="BU136" s="78"/>
      <c r="BV136" s="78"/>
      <c r="BW136" s="78"/>
      <c r="BX136" s="78"/>
      <c r="BY136" s="78"/>
      <c r="BZ136" s="78">
        <f t="shared" si="685"/>
        <v>0</v>
      </c>
      <c r="CA136" s="78">
        <f t="shared" si="685"/>
        <v>0</v>
      </c>
      <c r="CB136" s="78"/>
      <c r="CC136" s="78"/>
      <c r="CD136" s="78"/>
      <c r="CE136" s="78"/>
      <c r="CF136" s="78"/>
      <c r="CG136" s="78"/>
      <c r="CH136" s="78"/>
      <c r="CI136" s="79"/>
      <c r="CJ136" s="78">
        <f t="shared" si="686"/>
        <v>0</v>
      </c>
      <c r="CK136" s="78">
        <f t="shared" si="686"/>
        <v>0</v>
      </c>
      <c r="CL136" s="78"/>
      <c r="CM136" s="78"/>
      <c r="CN136" s="78"/>
      <c r="CO136" s="78"/>
      <c r="CP136" s="78"/>
      <c r="CQ136" s="78"/>
      <c r="CR136" s="78"/>
      <c r="CS136" s="78">
        <f t="shared" si="687"/>
        <v>0</v>
      </c>
      <c r="CT136" s="78">
        <f t="shared" si="687"/>
        <v>0</v>
      </c>
      <c r="CU136" s="78"/>
      <c r="CV136" s="78"/>
      <c r="CW136" s="78"/>
      <c r="CX136" s="78"/>
      <c r="CY136" s="78"/>
      <c r="CZ136" s="78"/>
      <c r="DA136" s="78"/>
      <c r="DB136" s="78">
        <f t="shared" si="688"/>
        <v>0</v>
      </c>
      <c r="DC136" s="78">
        <f t="shared" si="688"/>
        <v>0</v>
      </c>
      <c r="DD136" s="78"/>
      <c r="DE136" s="78"/>
      <c r="DF136" s="78"/>
      <c r="DG136" s="78"/>
      <c r="DH136" s="78"/>
      <c r="DI136" s="78"/>
      <c r="DJ136" s="78"/>
      <c r="DK136" s="78">
        <f t="shared" si="689"/>
        <v>0</v>
      </c>
      <c r="DL136" s="78">
        <f t="shared" si="689"/>
        <v>0</v>
      </c>
      <c r="DM136" s="78"/>
      <c r="DN136" s="78"/>
      <c r="DO136" s="78"/>
      <c r="DP136" s="78"/>
      <c r="DQ136" s="78"/>
      <c r="DR136" s="78"/>
      <c r="DS136" s="78"/>
      <c r="DT136" s="78">
        <f t="shared" si="690"/>
        <v>0</v>
      </c>
      <c r="DU136" s="78">
        <f t="shared" si="690"/>
        <v>0</v>
      </c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>
        <f t="shared" si="691"/>
        <v>500</v>
      </c>
      <c r="EG136" s="78">
        <f t="shared" si="691"/>
        <v>0</v>
      </c>
      <c r="EH136" s="78"/>
      <c r="EI136" s="80">
        <v>500</v>
      </c>
      <c r="EJ136" s="78"/>
      <c r="EK136" s="78">
        <f t="shared" si="692"/>
        <v>0</v>
      </c>
      <c r="EL136" s="78"/>
      <c r="EM136" s="78"/>
      <c r="EN136" s="78"/>
      <c r="EO136" s="78">
        <f t="shared" si="693"/>
        <v>0</v>
      </c>
      <c r="EP136" s="78">
        <f t="shared" si="693"/>
        <v>0</v>
      </c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>
        <f t="shared" si="694"/>
        <v>0</v>
      </c>
      <c r="FH136" s="78">
        <f t="shared" si="694"/>
        <v>0</v>
      </c>
      <c r="FI136" s="78"/>
      <c r="FJ136" s="78"/>
      <c r="FK136" s="78"/>
      <c r="FL136" s="78"/>
      <c r="FM136" s="78"/>
      <c r="FN136" s="78"/>
      <c r="FO136" s="78"/>
      <c r="FP136" s="78">
        <f t="shared" si="695"/>
        <v>0</v>
      </c>
      <c r="FQ136" s="78">
        <f t="shared" si="695"/>
        <v>0</v>
      </c>
      <c r="FR136" s="78"/>
      <c r="FS136" s="78"/>
      <c r="FT136" s="78"/>
      <c r="FU136" s="78"/>
      <c r="FV136" s="78"/>
      <c r="FW136" s="78"/>
      <c r="FX136" s="78"/>
      <c r="FY136" s="78">
        <f t="shared" si="696"/>
        <v>0</v>
      </c>
      <c r="FZ136" s="78">
        <f t="shared" si="696"/>
        <v>0</v>
      </c>
      <c r="GA136" s="75"/>
      <c r="GB136" s="78"/>
      <c r="GC136" s="78"/>
      <c r="GD136" s="78"/>
      <c r="GE136" s="78"/>
      <c r="GF136" s="78"/>
      <c r="GG136" s="78"/>
      <c r="GH136" s="78">
        <f t="shared" si="697"/>
        <v>0</v>
      </c>
      <c r="GI136" s="78">
        <f t="shared" si="697"/>
        <v>0</v>
      </c>
      <c r="GJ136" s="78"/>
      <c r="GK136" s="78"/>
      <c r="GL136" s="78"/>
      <c r="GM136" s="78"/>
      <c r="GN136" s="78"/>
      <c r="GO136" s="78"/>
      <c r="GP136" s="78"/>
      <c r="GQ136" s="78">
        <f t="shared" si="698"/>
        <v>0</v>
      </c>
      <c r="GR136" s="78">
        <f t="shared" si="698"/>
        <v>0</v>
      </c>
      <c r="GS136" s="78"/>
      <c r="GT136" s="78"/>
      <c r="GU136" s="78"/>
      <c r="GV136" s="78"/>
      <c r="GW136" s="78"/>
      <c r="GX136" s="78"/>
      <c r="GY136" s="78"/>
      <c r="GZ136" s="78">
        <f t="shared" si="699"/>
        <v>0</v>
      </c>
      <c r="HA136" s="78">
        <f t="shared" si="699"/>
        <v>0</v>
      </c>
      <c r="HB136" s="78"/>
      <c r="HC136" s="78"/>
      <c r="HD136" s="78"/>
      <c r="HE136" s="78"/>
      <c r="HF136" s="78"/>
      <c r="HG136" s="78"/>
      <c r="HH136" s="78"/>
      <c r="HI136" s="78">
        <f t="shared" si="700"/>
        <v>0</v>
      </c>
      <c r="HJ136" s="78">
        <f t="shared" si="700"/>
        <v>0</v>
      </c>
      <c r="HK136" s="78"/>
      <c r="HL136" s="78"/>
      <c r="HM136" s="78"/>
      <c r="HN136" s="78"/>
      <c r="HO136" s="78"/>
      <c r="HP136" s="78"/>
      <c r="HQ136" s="78"/>
      <c r="HR136" s="78">
        <f t="shared" si="701"/>
        <v>0</v>
      </c>
      <c r="HS136" s="78">
        <f t="shared" si="701"/>
        <v>0</v>
      </c>
      <c r="HT136" s="78"/>
      <c r="HU136" s="78"/>
      <c r="HV136" s="78"/>
      <c r="HW136" s="78"/>
      <c r="HX136" s="78"/>
      <c r="HY136" s="78"/>
      <c r="HZ136" s="78"/>
      <c r="IA136" s="78">
        <f t="shared" si="702"/>
        <v>0</v>
      </c>
      <c r="IB136" s="78">
        <f t="shared" si="702"/>
        <v>0</v>
      </c>
      <c r="IC136" s="78"/>
      <c r="ID136" s="78"/>
      <c r="IE136" s="78"/>
      <c r="IF136" s="78"/>
      <c r="IG136" s="78"/>
      <c r="IH136" s="78"/>
      <c r="II136" s="78"/>
      <c r="IJ136" s="78">
        <f t="shared" si="703"/>
        <v>0</v>
      </c>
      <c r="IK136" s="78">
        <f t="shared" si="703"/>
        <v>0</v>
      </c>
      <c r="IL136" s="78"/>
      <c r="IM136" s="78"/>
      <c r="IN136" s="78"/>
      <c r="IO136" s="78"/>
      <c r="IP136" s="78"/>
      <c r="IQ136" s="78"/>
      <c r="IR136" s="78"/>
      <c r="IS136" s="78"/>
      <c r="IT136" s="78"/>
      <c r="IU136" s="78"/>
      <c r="IV136" s="78">
        <v>584.00440000000003</v>
      </c>
      <c r="IW136" s="78"/>
      <c r="IX136" s="78"/>
    </row>
    <row r="137" spans="1:259" ht="18.75" customHeight="1">
      <c r="A137" s="3" t="s">
        <v>116</v>
      </c>
      <c r="B137" s="78">
        <v>2203.82744</v>
      </c>
      <c r="C137" s="78">
        <v>0</v>
      </c>
      <c r="D137" s="78">
        <v>0</v>
      </c>
      <c r="E137" s="78"/>
      <c r="F137" s="78"/>
      <c r="G137" s="78"/>
      <c r="H137" s="78">
        <f t="shared" si="679"/>
        <v>0</v>
      </c>
      <c r="I137" s="78">
        <f t="shared" si="679"/>
        <v>0</v>
      </c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9"/>
      <c r="X137" s="78">
        <f t="shared" si="680"/>
        <v>0</v>
      </c>
      <c r="Y137" s="78">
        <f t="shared" si="680"/>
        <v>0</v>
      </c>
      <c r="Z137" s="78"/>
      <c r="AA137" s="78"/>
      <c r="AB137" s="78"/>
      <c r="AC137" s="78"/>
      <c r="AD137" s="78"/>
      <c r="AE137" s="78"/>
      <c r="AF137" s="78"/>
      <c r="AG137" s="78">
        <f t="shared" si="681"/>
        <v>0</v>
      </c>
      <c r="AH137" s="78">
        <f t="shared" si="681"/>
        <v>0</v>
      </c>
      <c r="AI137" s="78"/>
      <c r="AJ137" s="78"/>
      <c r="AK137" s="78"/>
      <c r="AL137" s="78"/>
      <c r="AM137" s="78"/>
      <c r="AN137" s="78"/>
      <c r="AO137" s="78"/>
      <c r="AP137" s="78">
        <f t="shared" si="682"/>
        <v>0</v>
      </c>
      <c r="AQ137" s="78">
        <f t="shared" si="682"/>
        <v>0</v>
      </c>
      <c r="AR137" s="78"/>
      <c r="AS137" s="78"/>
      <c r="AT137" s="78"/>
      <c r="AU137" s="78"/>
      <c r="AV137" s="78"/>
      <c r="AW137" s="78"/>
      <c r="AX137" s="78"/>
      <c r="AY137" s="78">
        <f t="shared" si="683"/>
        <v>0</v>
      </c>
      <c r="AZ137" s="78">
        <f t="shared" si="683"/>
        <v>0</v>
      </c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>
        <f t="shared" si="684"/>
        <v>1541.604</v>
      </c>
      <c r="BR137" s="78">
        <f t="shared" si="684"/>
        <v>0</v>
      </c>
      <c r="BS137" s="78"/>
      <c r="BT137" s="78">
        <v>1541.604</v>
      </c>
      <c r="BU137" s="78"/>
      <c r="BV137" s="78">
        <f t="shared" ref="BV137" si="705">BU137/BT137*100</f>
        <v>0</v>
      </c>
      <c r="BW137" s="78"/>
      <c r="BX137" s="78"/>
      <c r="BY137" s="78"/>
      <c r="BZ137" s="78">
        <f t="shared" si="685"/>
        <v>0</v>
      </c>
      <c r="CA137" s="78">
        <f t="shared" si="685"/>
        <v>0</v>
      </c>
      <c r="CB137" s="78"/>
      <c r="CC137" s="78"/>
      <c r="CD137" s="78"/>
      <c r="CE137" s="78"/>
      <c r="CF137" s="78"/>
      <c r="CG137" s="78"/>
      <c r="CH137" s="78"/>
      <c r="CI137" s="79"/>
      <c r="CJ137" s="78">
        <f>CM137+CP137</f>
        <v>0</v>
      </c>
      <c r="CK137" s="78">
        <f t="shared" si="686"/>
        <v>0</v>
      </c>
      <c r="CL137" s="78"/>
      <c r="CM137" s="78"/>
      <c r="CN137" s="78"/>
      <c r="CO137" s="78"/>
      <c r="CP137" s="78"/>
      <c r="CQ137" s="78"/>
      <c r="CR137" s="78"/>
      <c r="CS137" s="78">
        <f t="shared" si="687"/>
        <v>0</v>
      </c>
      <c r="CT137" s="78">
        <f t="shared" si="687"/>
        <v>0</v>
      </c>
      <c r="CU137" s="78"/>
      <c r="CV137" s="78"/>
      <c r="CW137" s="78"/>
      <c r="CX137" s="78"/>
      <c r="CY137" s="78"/>
      <c r="CZ137" s="78"/>
      <c r="DA137" s="78"/>
      <c r="DB137" s="78">
        <f t="shared" si="688"/>
        <v>0</v>
      </c>
      <c r="DC137" s="78">
        <f t="shared" si="688"/>
        <v>0</v>
      </c>
      <c r="DD137" s="78"/>
      <c r="DE137" s="78"/>
      <c r="DF137" s="78"/>
      <c r="DG137" s="78"/>
      <c r="DH137" s="78"/>
      <c r="DI137" s="78"/>
      <c r="DJ137" s="78"/>
      <c r="DK137" s="78">
        <f t="shared" si="689"/>
        <v>0</v>
      </c>
      <c r="DL137" s="78">
        <f t="shared" si="689"/>
        <v>0</v>
      </c>
      <c r="DM137" s="78"/>
      <c r="DN137" s="78"/>
      <c r="DO137" s="78"/>
      <c r="DP137" s="78"/>
      <c r="DQ137" s="78"/>
      <c r="DR137" s="78"/>
      <c r="DS137" s="78"/>
      <c r="DT137" s="78">
        <f t="shared" si="690"/>
        <v>0</v>
      </c>
      <c r="DU137" s="78">
        <f t="shared" si="690"/>
        <v>0</v>
      </c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>
        <f t="shared" si="691"/>
        <v>500</v>
      </c>
      <c r="EG137" s="78">
        <f t="shared" si="691"/>
        <v>0</v>
      </c>
      <c r="EH137" s="78"/>
      <c r="EI137" s="80">
        <v>500</v>
      </c>
      <c r="EJ137" s="78"/>
      <c r="EK137" s="78">
        <f t="shared" si="692"/>
        <v>0</v>
      </c>
      <c r="EL137" s="78"/>
      <c r="EM137" s="78"/>
      <c r="EN137" s="78"/>
      <c r="EO137" s="78">
        <f t="shared" si="693"/>
        <v>0</v>
      </c>
      <c r="EP137" s="78">
        <f t="shared" si="693"/>
        <v>0</v>
      </c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>
        <f t="shared" si="694"/>
        <v>0</v>
      </c>
      <c r="FH137" s="78">
        <f t="shared" si="694"/>
        <v>0</v>
      </c>
      <c r="FI137" s="78"/>
      <c r="FJ137" s="78"/>
      <c r="FK137" s="78"/>
      <c r="FL137" s="78"/>
      <c r="FM137" s="78"/>
      <c r="FN137" s="78"/>
      <c r="FO137" s="78"/>
      <c r="FP137" s="78">
        <f t="shared" si="695"/>
        <v>0</v>
      </c>
      <c r="FQ137" s="78">
        <f t="shared" si="695"/>
        <v>0</v>
      </c>
      <c r="FR137" s="78"/>
      <c r="FS137" s="78"/>
      <c r="FT137" s="78"/>
      <c r="FU137" s="78"/>
      <c r="FV137" s="78"/>
      <c r="FW137" s="78"/>
      <c r="FX137" s="78"/>
      <c r="FY137" s="78">
        <f t="shared" si="696"/>
        <v>0</v>
      </c>
      <c r="FZ137" s="78">
        <f t="shared" si="696"/>
        <v>0</v>
      </c>
      <c r="GA137" s="75"/>
      <c r="GB137" s="78"/>
      <c r="GC137" s="78"/>
      <c r="GD137" s="78"/>
      <c r="GE137" s="78"/>
      <c r="GF137" s="78"/>
      <c r="GG137" s="78"/>
      <c r="GH137" s="78">
        <f t="shared" si="697"/>
        <v>0</v>
      </c>
      <c r="GI137" s="78">
        <f t="shared" si="697"/>
        <v>0</v>
      </c>
      <c r="GJ137" s="78"/>
      <c r="GK137" s="78"/>
      <c r="GL137" s="78"/>
      <c r="GM137" s="78"/>
      <c r="GN137" s="78"/>
      <c r="GO137" s="78"/>
      <c r="GP137" s="78"/>
      <c r="GQ137" s="78">
        <f t="shared" si="698"/>
        <v>0</v>
      </c>
      <c r="GR137" s="78">
        <f t="shared" si="698"/>
        <v>0</v>
      </c>
      <c r="GS137" s="78"/>
      <c r="GT137" s="78"/>
      <c r="GU137" s="78"/>
      <c r="GV137" s="78"/>
      <c r="GW137" s="78"/>
      <c r="GX137" s="78"/>
      <c r="GY137" s="78"/>
      <c r="GZ137" s="78">
        <f t="shared" si="699"/>
        <v>0</v>
      </c>
      <c r="HA137" s="78">
        <f t="shared" si="699"/>
        <v>0</v>
      </c>
      <c r="HB137" s="78"/>
      <c r="HC137" s="78"/>
      <c r="HD137" s="78"/>
      <c r="HE137" s="78"/>
      <c r="HF137" s="78"/>
      <c r="HG137" s="78"/>
      <c r="HH137" s="78"/>
      <c r="HI137" s="78">
        <f t="shared" si="700"/>
        <v>0</v>
      </c>
      <c r="HJ137" s="78">
        <f t="shared" si="700"/>
        <v>0</v>
      </c>
      <c r="HK137" s="78"/>
      <c r="HL137" s="78"/>
      <c r="HM137" s="78"/>
      <c r="HN137" s="78"/>
      <c r="HO137" s="78"/>
      <c r="HP137" s="78"/>
      <c r="HQ137" s="78"/>
      <c r="HR137" s="78">
        <f t="shared" si="701"/>
        <v>0</v>
      </c>
      <c r="HS137" s="78">
        <f t="shared" si="701"/>
        <v>0</v>
      </c>
      <c r="HT137" s="78"/>
      <c r="HU137" s="78"/>
      <c r="HV137" s="78"/>
      <c r="HW137" s="78"/>
      <c r="HX137" s="78"/>
      <c r="HY137" s="78"/>
      <c r="HZ137" s="78"/>
      <c r="IA137" s="78">
        <f t="shared" si="702"/>
        <v>0</v>
      </c>
      <c r="IB137" s="78">
        <f t="shared" si="702"/>
        <v>0</v>
      </c>
      <c r="IC137" s="78"/>
      <c r="ID137" s="78"/>
      <c r="IE137" s="78"/>
      <c r="IF137" s="78"/>
      <c r="IG137" s="78"/>
      <c r="IH137" s="78"/>
      <c r="II137" s="78"/>
      <c r="IJ137" s="78">
        <f t="shared" si="703"/>
        <v>0</v>
      </c>
      <c r="IK137" s="78">
        <f t="shared" si="703"/>
        <v>0</v>
      </c>
      <c r="IL137" s="78"/>
      <c r="IM137" s="78"/>
      <c r="IN137" s="78"/>
      <c r="IO137" s="78"/>
      <c r="IP137" s="78"/>
      <c r="IQ137" s="78"/>
      <c r="IR137" s="78"/>
      <c r="IS137" s="78"/>
      <c r="IT137" s="78"/>
      <c r="IU137" s="78"/>
      <c r="IV137" s="78">
        <v>162.22344000000001</v>
      </c>
      <c r="IW137" s="78"/>
      <c r="IX137" s="78"/>
    </row>
    <row r="138" spans="1:259">
      <c r="A138" s="3" t="s">
        <v>90</v>
      </c>
      <c r="B138" s="78">
        <v>1260.8846800000001</v>
      </c>
      <c r="C138" s="78">
        <v>0</v>
      </c>
      <c r="D138" s="78">
        <v>0</v>
      </c>
      <c r="E138" s="78"/>
      <c r="F138" s="78"/>
      <c r="G138" s="78"/>
      <c r="H138" s="78">
        <f t="shared" si="679"/>
        <v>0</v>
      </c>
      <c r="I138" s="78">
        <f t="shared" si="679"/>
        <v>0</v>
      </c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9"/>
      <c r="X138" s="78">
        <f t="shared" si="680"/>
        <v>0</v>
      </c>
      <c r="Y138" s="78">
        <f t="shared" si="680"/>
        <v>0</v>
      </c>
      <c r="Z138" s="78"/>
      <c r="AA138" s="78"/>
      <c r="AB138" s="78"/>
      <c r="AC138" s="78"/>
      <c r="AD138" s="78"/>
      <c r="AE138" s="78"/>
      <c r="AF138" s="78"/>
      <c r="AG138" s="78">
        <f t="shared" si="681"/>
        <v>0</v>
      </c>
      <c r="AH138" s="78">
        <f t="shared" si="681"/>
        <v>0</v>
      </c>
      <c r="AI138" s="78"/>
      <c r="AJ138" s="78"/>
      <c r="AK138" s="78"/>
      <c r="AL138" s="78"/>
      <c r="AM138" s="78"/>
      <c r="AN138" s="78"/>
      <c r="AO138" s="78"/>
      <c r="AP138" s="78">
        <f t="shared" si="682"/>
        <v>0</v>
      </c>
      <c r="AQ138" s="78">
        <f t="shared" si="682"/>
        <v>0</v>
      </c>
      <c r="AR138" s="78"/>
      <c r="AS138" s="78"/>
      <c r="AT138" s="78"/>
      <c r="AU138" s="78"/>
      <c r="AV138" s="78"/>
      <c r="AW138" s="78"/>
      <c r="AX138" s="78"/>
      <c r="AY138" s="78">
        <f t="shared" si="683"/>
        <v>728.44</v>
      </c>
      <c r="AZ138" s="78">
        <f t="shared" si="683"/>
        <v>0</v>
      </c>
      <c r="BA138" s="78"/>
      <c r="BB138" s="78">
        <v>713.87120000000004</v>
      </c>
      <c r="BC138" s="78"/>
      <c r="BD138" s="78"/>
      <c r="BE138" s="78">
        <v>14.5688</v>
      </c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>
        <f t="shared" si="684"/>
        <v>0</v>
      </c>
      <c r="BR138" s="78">
        <f t="shared" si="684"/>
        <v>0</v>
      </c>
      <c r="BS138" s="78"/>
      <c r="BT138" s="78"/>
      <c r="BU138" s="78"/>
      <c r="BV138" s="78"/>
      <c r="BW138" s="78"/>
      <c r="BX138" s="78"/>
      <c r="BY138" s="78"/>
      <c r="BZ138" s="78">
        <f t="shared" si="685"/>
        <v>0</v>
      </c>
      <c r="CA138" s="78">
        <f t="shared" si="685"/>
        <v>0</v>
      </c>
      <c r="CB138" s="78"/>
      <c r="CC138" s="78"/>
      <c r="CD138" s="78"/>
      <c r="CE138" s="78"/>
      <c r="CF138" s="78"/>
      <c r="CG138" s="78"/>
      <c r="CH138" s="78"/>
      <c r="CI138" s="79"/>
      <c r="CJ138" s="78">
        <f t="shared" si="686"/>
        <v>0</v>
      </c>
      <c r="CK138" s="78">
        <f t="shared" si="686"/>
        <v>0</v>
      </c>
      <c r="CL138" s="78"/>
      <c r="CM138" s="78"/>
      <c r="CN138" s="78"/>
      <c r="CO138" s="78"/>
      <c r="CP138" s="78"/>
      <c r="CQ138" s="78"/>
      <c r="CR138" s="78"/>
      <c r="CS138" s="78">
        <f t="shared" si="687"/>
        <v>0</v>
      </c>
      <c r="CT138" s="78">
        <f t="shared" si="687"/>
        <v>0</v>
      </c>
      <c r="CU138" s="78"/>
      <c r="CV138" s="78"/>
      <c r="CW138" s="78"/>
      <c r="CX138" s="78"/>
      <c r="CY138" s="78"/>
      <c r="CZ138" s="78"/>
      <c r="DA138" s="78"/>
      <c r="DB138" s="78">
        <f t="shared" si="688"/>
        <v>0</v>
      </c>
      <c r="DC138" s="78">
        <f t="shared" si="688"/>
        <v>0</v>
      </c>
      <c r="DD138" s="78"/>
      <c r="DE138" s="78"/>
      <c r="DF138" s="78"/>
      <c r="DG138" s="78"/>
      <c r="DH138" s="78"/>
      <c r="DI138" s="78"/>
      <c r="DJ138" s="78"/>
      <c r="DK138" s="78">
        <f t="shared" si="689"/>
        <v>0</v>
      </c>
      <c r="DL138" s="78">
        <f t="shared" si="689"/>
        <v>0</v>
      </c>
      <c r="DM138" s="78"/>
      <c r="DN138" s="78"/>
      <c r="DO138" s="78"/>
      <c r="DP138" s="78"/>
      <c r="DQ138" s="78"/>
      <c r="DR138" s="78"/>
      <c r="DS138" s="78"/>
      <c r="DT138" s="78">
        <f t="shared" si="690"/>
        <v>0</v>
      </c>
      <c r="DU138" s="78">
        <f t="shared" si="690"/>
        <v>0</v>
      </c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>
        <f t="shared" si="691"/>
        <v>500</v>
      </c>
      <c r="EG138" s="78">
        <f t="shared" si="691"/>
        <v>0</v>
      </c>
      <c r="EH138" s="78"/>
      <c r="EI138" s="80">
        <v>500</v>
      </c>
      <c r="EJ138" s="78"/>
      <c r="EK138" s="78">
        <f t="shared" si="692"/>
        <v>0</v>
      </c>
      <c r="EL138" s="78"/>
      <c r="EM138" s="78"/>
      <c r="EN138" s="78"/>
      <c r="EO138" s="78">
        <f t="shared" si="693"/>
        <v>0</v>
      </c>
      <c r="EP138" s="78">
        <f t="shared" si="693"/>
        <v>0</v>
      </c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>
        <f t="shared" si="694"/>
        <v>0</v>
      </c>
      <c r="FH138" s="78">
        <f t="shared" si="694"/>
        <v>0</v>
      </c>
      <c r="FI138" s="78"/>
      <c r="FJ138" s="78"/>
      <c r="FK138" s="78"/>
      <c r="FL138" s="78"/>
      <c r="FM138" s="78"/>
      <c r="FN138" s="78"/>
      <c r="FO138" s="78"/>
      <c r="FP138" s="78">
        <f t="shared" si="695"/>
        <v>0</v>
      </c>
      <c r="FQ138" s="78">
        <f t="shared" si="695"/>
        <v>0</v>
      </c>
      <c r="FR138" s="78"/>
      <c r="FS138" s="78"/>
      <c r="FT138" s="78"/>
      <c r="FU138" s="78"/>
      <c r="FV138" s="78"/>
      <c r="FW138" s="78"/>
      <c r="FX138" s="78"/>
      <c r="FY138" s="78">
        <f t="shared" si="696"/>
        <v>0</v>
      </c>
      <c r="FZ138" s="78">
        <f t="shared" si="696"/>
        <v>0</v>
      </c>
      <c r="GA138" s="75"/>
      <c r="GB138" s="78"/>
      <c r="GC138" s="78"/>
      <c r="GD138" s="78"/>
      <c r="GE138" s="78"/>
      <c r="GF138" s="78"/>
      <c r="GG138" s="78"/>
      <c r="GH138" s="78">
        <f t="shared" si="697"/>
        <v>0</v>
      </c>
      <c r="GI138" s="78">
        <f t="shared" si="697"/>
        <v>0</v>
      </c>
      <c r="GJ138" s="78"/>
      <c r="GK138" s="78"/>
      <c r="GL138" s="78"/>
      <c r="GM138" s="78"/>
      <c r="GN138" s="78"/>
      <c r="GO138" s="78"/>
      <c r="GP138" s="78"/>
      <c r="GQ138" s="78">
        <f t="shared" si="698"/>
        <v>0</v>
      </c>
      <c r="GR138" s="78">
        <f t="shared" si="698"/>
        <v>0</v>
      </c>
      <c r="GS138" s="78"/>
      <c r="GT138" s="78"/>
      <c r="GU138" s="78"/>
      <c r="GV138" s="78"/>
      <c r="GW138" s="78"/>
      <c r="GX138" s="78"/>
      <c r="GY138" s="78"/>
      <c r="GZ138" s="78">
        <f t="shared" si="699"/>
        <v>0</v>
      </c>
      <c r="HA138" s="78">
        <f t="shared" si="699"/>
        <v>0</v>
      </c>
      <c r="HB138" s="78"/>
      <c r="HC138" s="78"/>
      <c r="HD138" s="78"/>
      <c r="HE138" s="78"/>
      <c r="HF138" s="78"/>
      <c r="HG138" s="78"/>
      <c r="HH138" s="78"/>
      <c r="HI138" s="78">
        <f t="shared" si="700"/>
        <v>0</v>
      </c>
      <c r="HJ138" s="78">
        <f t="shared" si="700"/>
        <v>0</v>
      </c>
      <c r="HK138" s="78"/>
      <c r="HL138" s="78"/>
      <c r="HM138" s="78"/>
      <c r="HN138" s="78"/>
      <c r="HO138" s="78"/>
      <c r="HP138" s="78"/>
      <c r="HQ138" s="78"/>
      <c r="HR138" s="78">
        <f t="shared" si="701"/>
        <v>0</v>
      </c>
      <c r="HS138" s="78">
        <f t="shared" si="701"/>
        <v>0</v>
      </c>
      <c r="HT138" s="78"/>
      <c r="HU138" s="78"/>
      <c r="HV138" s="78"/>
      <c r="HW138" s="78"/>
      <c r="HX138" s="78"/>
      <c r="HY138" s="78"/>
      <c r="HZ138" s="78"/>
      <c r="IA138" s="78">
        <f t="shared" si="702"/>
        <v>0</v>
      </c>
      <c r="IB138" s="78">
        <f t="shared" si="702"/>
        <v>0</v>
      </c>
      <c r="IC138" s="78"/>
      <c r="ID138" s="78"/>
      <c r="IE138" s="78"/>
      <c r="IF138" s="78"/>
      <c r="IG138" s="78"/>
      <c r="IH138" s="78"/>
      <c r="II138" s="78"/>
      <c r="IJ138" s="78">
        <f t="shared" si="703"/>
        <v>0</v>
      </c>
      <c r="IK138" s="78">
        <f t="shared" si="703"/>
        <v>0</v>
      </c>
      <c r="IL138" s="78"/>
      <c r="IM138" s="78"/>
      <c r="IN138" s="78"/>
      <c r="IO138" s="78"/>
      <c r="IP138" s="78"/>
      <c r="IQ138" s="78"/>
      <c r="IR138" s="78"/>
      <c r="IS138" s="78"/>
      <c r="IT138" s="78"/>
      <c r="IU138" s="78"/>
      <c r="IV138" s="78">
        <v>32.444679999999998</v>
      </c>
      <c r="IW138" s="78"/>
      <c r="IX138" s="78"/>
    </row>
    <row r="139" spans="1:259" s="8" customFormat="1" ht="18" customHeight="1">
      <c r="A139" s="7" t="s">
        <v>138</v>
      </c>
      <c r="B139" s="75">
        <v>209116.46461000002</v>
      </c>
      <c r="C139" s="75">
        <v>67207.448460000014</v>
      </c>
      <c r="D139" s="75">
        <v>32.138764676105822</v>
      </c>
      <c r="E139" s="75">
        <f>E140+E141</f>
        <v>3985.2</v>
      </c>
      <c r="F139" s="75">
        <f>F140+F141</f>
        <v>996.3</v>
      </c>
      <c r="G139" s="75">
        <f>F139/E139*100</f>
        <v>25</v>
      </c>
      <c r="H139" s="75">
        <f>H140+H141</f>
        <v>1131.2667100000001</v>
      </c>
      <c r="I139" s="75">
        <f>I140+I141</f>
        <v>1131.2667100000001</v>
      </c>
      <c r="J139" s="75">
        <f>I139/H139*100</f>
        <v>100</v>
      </c>
      <c r="K139" s="75">
        <f>K140+K141</f>
        <v>1119.9540400000001</v>
      </c>
      <c r="L139" s="75">
        <f>L140+L141</f>
        <v>1119.9540400000001</v>
      </c>
      <c r="M139" s="75">
        <f>L139/K139*100</f>
        <v>100</v>
      </c>
      <c r="N139" s="75">
        <f>N140+N141</f>
        <v>11.312670000000001</v>
      </c>
      <c r="O139" s="75">
        <f>O140+O141</f>
        <v>11.312670000000001</v>
      </c>
      <c r="P139" s="75">
        <f>O139/N139*100</f>
        <v>100</v>
      </c>
      <c r="Q139" s="75">
        <f>Q140+Q141</f>
        <v>901</v>
      </c>
      <c r="R139" s="75">
        <f>R140+R141</f>
        <v>0</v>
      </c>
      <c r="S139" s="75">
        <f>R139/Q139*100</f>
        <v>0</v>
      </c>
      <c r="T139" s="75">
        <f>T140+T141</f>
        <v>0</v>
      </c>
      <c r="U139" s="75">
        <f>U140+U141</f>
        <v>0</v>
      </c>
      <c r="V139" s="75"/>
      <c r="W139" s="76">
        <f>W140+W141</f>
        <v>5705.7839999999997</v>
      </c>
      <c r="X139" s="75">
        <f>X140+X141</f>
        <v>5705.7839999999997</v>
      </c>
      <c r="Y139" s="75">
        <f>Y140+Y141</f>
        <v>1711.7352000000001</v>
      </c>
      <c r="Z139" s="75">
        <f>Y139/X139*100</f>
        <v>30.000000000000004</v>
      </c>
      <c r="AA139" s="75">
        <f>AA140+AA141</f>
        <v>3598.93111</v>
      </c>
      <c r="AB139" s="75">
        <f>AB140+AB141</f>
        <v>1079.6793299999999</v>
      </c>
      <c r="AC139" s="75">
        <f>AB139/AA139*100</f>
        <v>29.999999916641919</v>
      </c>
      <c r="AD139" s="75">
        <f>AD140+AD141</f>
        <v>2106.8528900000001</v>
      </c>
      <c r="AE139" s="75">
        <f>AE140+AE141</f>
        <v>632.05587000000003</v>
      </c>
      <c r="AF139" s="75">
        <f t="shared" ref="AF139:AF141" si="706">AE139/AD139*100</f>
        <v>30.000000142392473</v>
      </c>
      <c r="AG139" s="75">
        <f>AG140+AG141</f>
        <v>0</v>
      </c>
      <c r="AH139" s="75">
        <f>AH140+AH141</f>
        <v>0</v>
      </c>
      <c r="AI139" s="75"/>
      <c r="AJ139" s="75">
        <f>AJ140+AJ141</f>
        <v>0</v>
      </c>
      <c r="AK139" s="75">
        <f>AK140+AK141</f>
        <v>0</v>
      </c>
      <c r="AL139" s="75"/>
      <c r="AM139" s="75">
        <f>AM140+AM141</f>
        <v>0</v>
      </c>
      <c r="AN139" s="75">
        <f>AN140+AN141</f>
        <v>0</v>
      </c>
      <c r="AO139" s="75"/>
      <c r="AP139" s="75">
        <f>AP140+AP141</f>
        <v>4390.2526699999999</v>
      </c>
      <c r="AQ139" s="75">
        <f>AQ140+AQ141</f>
        <v>0</v>
      </c>
      <c r="AR139" s="75"/>
      <c r="AS139" s="75">
        <f>AS140+AS141</f>
        <v>4302.4476199999999</v>
      </c>
      <c r="AT139" s="75">
        <f>AT140+AT141</f>
        <v>0</v>
      </c>
      <c r="AU139" s="75"/>
      <c r="AV139" s="75">
        <f>AV140+AV141</f>
        <v>87.805049999999994</v>
      </c>
      <c r="AW139" s="75">
        <f>AW140+AW141</f>
        <v>0</v>
      </c>
      <c r="AX139" s="75"/>
      <c r="AY139" s="75">
        <f>AY140+AY141</f>
        <v>1552.43669</v>
      </c>
      <c r="AZ139" s="75">
        <f>AZ140+AZ141</f>
        <v>763.14909</v>
      </c>
      <c r="BA139" s="75">
        <f t="shared" ref="BA139:BA141" si="707">AZ139/AY139*100</f>
        <v>49.158145701902988</v>
      </c>
      <c r="BB139" s="75">
        <f>BB140+BB141</f>
        <v>1521.38796</v>
      </c>
      <c r="BC139" s="75">
        <f>BC140+BC141</f>
        <v>747.88611000000003</v>
      </c>
      <c r="BD139" s="75">
        <f t="shared" ref="BD139:BD141" si="708">BC139/BB139*100</f>
        <v>49.158145697432758</v>
      </c>
      <c r="BE139" s="75">
        <f>BE140+BE141</f>
        <v>31.048729999999999</v>
      </c>
      <c r="BF139" s="75">
        <f>BF140+BF141</f>
        <v>15.262980000000001</v>
      </c>
      <c r="BG139" s="75">
        <f t="shared" ref="BG139:BG141" si="709">BF139/BE139*100</f>
        <v>49.158145920944271</v>
      </c>
      <c r="BH139" s="75">
        <f>BH140+BH141</f>
        <v>4653.3285999999998</v>
      </c>
      <c r="BI139" s="75">
        <f>BI140+BI141</f>
        <v>0</v>
      </c>
      <c r="BJ139" s="75">
        <f>BI139/BH139*100</f>
        <v>0</v>
      </c>
      <c r="BK139" s="75">
        <f>BK140+BK141</f>
        <v>4560.2620299999999</v>
      </c>
      <c r="BL139" s="75">
        <f>BL140+BL141</f>
        <v>0</v>
      </c>
      <c r="BM139" s="75">
        <f>BL139/BK139*100</f>
        <v>0</v>
      </c>
      <c r="BN139" s="75">
        <f>BN140+BN141</f>
        <v>93.066569999999999</v>
      </c>
      <c r="BO139" s="75">
        <f>BO140+BO141</f>
        <v>0</v>
      </c>
      <c r="BP139" s="75">
        <f>BO139/BN139*100</f>
        <v>0</v>
      </c>
      <c r="BQ139" s="75">
        <f>BQ140+BQ141</f>
        <v>4476.1468500000001</v>
      </c>
      <c r="BR139" s="75">
        <f>BR140+BR141</f>
        <v>0</v>
      </c>
      <c r="BS139" s="75">
        <f>BR139/BQ139*100</f>
        <v>0</v>
      </c>
      <c r="BT139" s="77">
        <f>BT140+BT141</f>
        <v>4476.1468500000001</v>
      </c>
      <c r="BU139" s="75">
        <f>BU140+BU141</f>
        <v>0</v>
      </c>
      <c r="BV139" s="75">
        <f>BU139/BT139*100</f>
        <v>0</v>
      </c>
      <c r="BW139" s="75">
        <f>BW140+BW141</f>
        <v>0</v>
      </c>
      <c r="BX139" s="75">
        <f>BX140+BX141</f>
        <v>0</v>
      </c>
      <c r="BY139" s="75"/>
      <c r="BZ139" s="75">
        <f>BZ140+BZ141</f>
        <v>115229.11029</v>
      </c>
      <c r="CA139" s="75">
        <f>CA140+CA141</f>
        <v>50723.499040000002</v>
      </c>
      <c r="CB139" s="75">
        <f t="shared" ref="CB139:CB141" si="710">CA139/BZ139*100</f>
        <v>44.019691649395625</v>
      </c>
      <c r="CC139" s="75">
        <f>CC140+CC141</f>
        <v>111497.9917</v>
      </c>
      <c r="CD139" s="75">
        <f>CD140+CD141</f>
        <v>49709.029090000004</v>
      </c>
      <c r="CE139" s="75">
        <f t="shared" ref="CE139:CE141" si="711">CD139/CC139*100</f>
        <v>44.582891881809566</v>
      </c>
      <c r="CF139" s="75">
        <f>CF140+CF141</f>
        <v>3731.11859</v>
      </c>
      <c r="CG139" s="75">
        <f>CG140+CG141</f>
        <v>1014.46995</v>
      </c>
      <c r="CH139" s="75">
        <f t="shared" ref="CH139:CH141" si="712">CG139/CF139*100</f>
        <v>27.189431949950432</v>
      </c>
      <c r="CI139" s="76">
        <f>CI140+CI141</f>
        <v>0</v>
      </c>
      <c r="CJ139" s="75">
        <f>CJ140+CJ141</f>
        <v>0</v>
      </c>
      <c r="CK139" s="75">
        <f>CK140+CK141</f>
        <v>0</v>
      </c>
      <c r="CL139" s="75"/>
      <c r="CM139" s="75">
        <f>CM140+CM141</f>
        <v>0</v>
      </c>
      <c r="CN139" s="75">
        <f>CN140+CN141</f>
        <v>0</v>
      </c>
      <c r="CO139" s="75"/>
      <c r="CP139" s="75">
        <f>CP140+CP141</f>
        <v>0</v>
      </c>
      <c r="CQ139" s="75">
        <f>CQ140+CQ141</f>
        <v>0</v>
      </c>
      <c r="CR139" s="75"/>
      <c r="CS139" s="75">
        <f>CS140+CS141</f>
        <v>0</v>
      </c>
      <c r="CT139" s="75">
        <f>CT140+CT141</f>
        <v>0</v>
      </c>
      <c r="CU139" s="75"/>
      <c r="CV139" s="75"/>
      <c r="CW139" s="75"/>
      <c r="CX139" s="75"/>
      <c r="CY139" s="75"/>
      <c r="CZ139" s="75"/>
      <c r="DA139" s="75"/>
      <c r="DB139" s="75">
        <f>DB140+DB141</f>
        <v>0</v>
      </c>
      <c r="DC139" s="75">
        <f>DC140+DC141</f>
        <v>0</v>
      </c>
      <c r="DD139" s="75"/>
      <c r="DE139" s="75">
        <f>DE140+DE141</f>
        <v>0</v>
      </c>
      <c r="DF139" s="75">
        <f>DF140+DF141</f>
        <v>0</v>
      </c>
      <c r="DG139" s="75"/>
      <c r="DH139" s="75">
        <f>DH140+DH141</f>
        <v>0</v>
      </c>
      <c r="DI139" s="75">
        <f>DI140+DI141</f>
        <v>0</v>
      </c>
      <c r="DJ139" s="75"/>
      <c r="DK139" s="75">
        <f>DK140+DK141</f>
        <v>0</v>
      </c>
      <c r="DL139" s="75">
        <f>DL140+DL141</f>
        <v>0</v>
      </c>
      <c r="DM139" s="75"/>
      <c r="DN139" s="75">
        <f>DN140+DN141</f>
        <v>0</v>
      </c>
      <c r="DO139" s="75">
        <f>DO140+DO141</f>
        <v>0</v>
      </c>
      <c r="DP139" s="75"/>
      <c r="DQ139" s="75">
        <f>DQ140+DQ141</f>
        <v>0</v>
      </c>
      <c r="DR139" s="75">
        <f>DR140+DR141</f>
        <v>0</v>
      </c>
      <c r="DS139" s="75"/>
      <c r="DT139" s="75">
        <f>DT140+DT141</f>
        <v>0</v>
      </c>
      <c r="DU139" s="75">
        <f>DU140+DU141</f>
        <v>0</v>
      </c>
      <c r="DV139" s="75"/>
      <c r="DW139" s="75">
        <f>DW140+DW141</f>
        <v>0</v>
      </c>
      <c r="DX139" s="75">
        <f>DX140+DX141</f>
        <v>0</v>
      </c>
      <c r="DY139" s="75"/>
      <c r="DZ139" s="75">
        <f>DZ140+DZ141</f>
        <v>0</v>
      </c>
      <c r="EA139" s="75">
        <f>EA140+EA141</f>
        <v>0</v>
      </c>
      <c r="EB139" s="75"/>
      <c r="EC139" s="75">
        <f>EC140+EC141</f>
        <v>0</v>
      </c>
      <c r="ED139" s="75">
        <f>ED140+ED141</f>
        <v>0</v>
      </c>
      <c r="EE139" s="75"/>
      <c r="EF139" s="75">
        <f>EF140+EF141</f>
        <v>9872.8430000000008</v>
      </c>
      <c r="EG139" s="75">
        <f>EG140+EG141</f>
        <v>0</v>
      </c>
      <c r="EH139" s="75">
        <f>EG139/EF139*100</f>
        <v>0</v>
      </c>
      <c r="EI139" s="77">
        <f>EI140+EI141</f>
        <v>9872.8430000000008</v>
      </c>
      <c r="EJ139" s="75">
        <f>EJ140+EJ141</f>
        <v>0</v>
      </c>
      <c r="EK139" s="75">
        <f>EJ139/EI139*100</f>
        <v>0</v>
      </c>
      <c r="EL139" s="75">
        <f>EL140+EL141</f>
        <v>0</v>
      </c>
      <c r="EM139" s="75">
        <f>EM140+EM141</f>
        <v>0</v>
      </c>
      <c r="EN139" s="75"/>
      <c r="EO139" s="75">
        <f>EO140+EO141</f>
        <v>0</v>
      </c>
      <c r="EP139" s="75">
        <f>EP140+EP141</f>
        <v>0</v>
      </c>
      <c r="EQ139" s="75"/>
      <c r="ER139" s="75">
        <f>ER140+ER141</f>
        <v>0</v>
      </c>
      <c r="ES139" s="75">
        <f>ES140+ES141</f>
        <v>0</v>
      </c>
      <c r="ET139" s="75"/>
      <c r="EU139" s="75">
        <f>EU140+EU141</f>
        <v>0</v>
      </c>
      <c r="EV139" s="75">
        <f>EV140+EV141</f>
        <v>0</v>
      </c>
      <c r="EW139" s="75"/>
      <c r="EX139" s="75">
        <f>EX140+EX141</f>
        <v>109.452</v>
      </c>
      <c r="EY139" s="75">
        <f>EY140+EY141</f>
        <v>109.452</v>
      </c>
      <c r="EZ139" s="75"/>
      <c r="FA139" s="75">
        <f>FA140+FA141</f>
        <v>108.35748</v>
      </c>
      <c r="FB139" s="75">
        <f>FB140+FB141</f>
        <v>108.35748</v>
      </c>
      <c r="FC139" s="75">
        <f>FB139/FA139*100</f>
        <v>100</v>
      </c>
      <c r="FD139" s="75">
        <f>FD140+FD141</f>
        <v>1.0945199999999999</v>
      </c>
      <c r="FE139" s="75">
        <f>FE140+FE141</f>
        <v>1.0945199999999999</v>
      </c>
      <c r="FF139" s="75">
        <f>FE139/FD139*100</f>
        <v>100</v>
      </c>
      <c r="FG139" s="75">
        <f>FG140+FG141</f>
        <v>0</v>
      </c>
      <c r="FH139" s="75">
        <f>FH140+FH141</f>
        <v>0</v>
      </c>
      <c r="FI139" s="75"/>
      <c r="FJ139" s="75">
        <f>FJ140+FJ141</f>
        <v>0</v>
      </c>
      <c r="FK139" s="75">
        <f>FK140+FK141</f>
        <v>0</v>
      </c>
      <c r="FL139" s="75"/>
      <c r="FM139" s="75">
        <f>FM140+FM141</f>
        <v>0</v>
      </c>
      <c r="FN139" s="75">
        <f>FN140+FN141</f>
        <v>0</v>
      </c>
      <c r="FO139" s="75"/>
      <c r="FP139" s="75">
        <f>FP140+FP141</f>
        <v>0</v>
      </c>
      <c r="FQ139" s="75">
        <f>FQ140+FQ141</f>
        <v>0</v>
      </c>
      <c r="FR139" s="75"/>
      <c r="FS139" s="75">
        <f>FS140+FS141</f>
        <v>0</v>
      </c>
      <c r="FT139" s="75">
        <f>FT140+FT141</f>
        <v>0</v>
      </c>
      <c r="FU139" s="75"/>
      <c r="FV139" s="75">
        <f>FV140+FV141</f>
        <v>0</v>
      </c>
      <c r="FW139" s="75">
        <f>FW140+FW141</f>
        <v>0</v>
      </c>
      <c r="FX139" s="75"/>
      <c r="FY139" s="75">
        <f>FY140+FY141</f>
        <v>11424.467989999999</v>
      </c>
      <c r="FZ139" s="75">
        <f>FZ140+FZ141</f>
        <v>3277.97624</v>
      </c>
      <c r="GA139" s="75">
        <f t="shared" ref="GA137:GA174" si="713">FZ139/FY139*100</f>
        <v>28.692594201053911</v>
      </c>
      <c r="GB139" s="75">
        <f>GB140+GB141</f>
        <v>11310.223309999999</v>
      </c>
      <c r="GC139" s="75">
        <f>GC140+GC141</f>
        <v>3245.1964699999999</v>
      </c>
      <c r="GD139" s="75">
        <f>GC139/GB139*100</f>
        <v>28.692594134111754</v>
      </c>
      <c r="GE139" s="75">
        <f>GE140+GE141</f>
        <v>114.24468</v>
      </c>
      <c r="GF139" s="75">
        <f>GF140+GF141</f>
        <v>32.779769999999999</v>
      </c>
      <c r="GG139" s="75">
        <f>GF139/GE139*100</f>
        <v>28.692600828327407</v>
      </c>
      <c r="GH139" s="75">
        <f>GH140+GH141</f>
        <v>0</v>
      </c>
      <c r="GI139" s="75">
        <f>GI140+GI141</f>
        <v>0</v>
      </c>
      <c r="GJ139" s="75"/>
      <c r="GK139" s="75">
        <f>GK140+GK141</f>
        <v>0</v>
      </c>
      <c r="GL139" s="75">
        <f>GL140+GL141</f>
        <v>0</v>
      </c>
      <c r="GM139" s="75"/>
      <c r="GN139" s="75">
        <f>GN140+GN141</f>
        <v>0</v>
      </c>
      <c r="GO139" s="75">
        <f>GO140+GO141</f>
        <v>0</v>
      </c>
      <c r="GP139" s="75"/>
      <c r="GQ139" s="75">
        <f>GQ140+GQ141</f>
        <v>34509.797979999996</v>
      </c>
      <c r="GR139" s="75">
        <f>GR140+GR141</f>
        <v>8189.17281</v>
      </c>
      <c r="GS139" s="75">
        <f t="shared" ref="GS139:GS140" si="714">GR139/GQ139*100</f>
        <v>23.729993478217402</v>
      </c>
      <c r="GT139" s="75">
        <f>GT140+GT141</f>
        <v>34164.699999999997</v>
      </c>
      <c r="GU139" s="75">
        <f>GU140+GU141</f>
        <v>8107.2810799999997</v>
      </c>
      <c r="GV139" s="75">
        <f>GU139/GT139*100</f>
        <v>23.729993472795023</v>
      </c>
      <c r="GW139" s="75">
        <f>GW140+GW141</f>
        <v>345.09798000000001</v>
      </c>
      <c r="GX139" s="75">
        <f>GX140+GX141</f>
        <v>81.891729999999995</v>
      </c>
      <c r="GY139" s="75">
        <f>GX139/GW139*100</f>
        <v>23.729994015033064</v>
      </c>
      <c r="GZ139" s="75">
        <f>GZ140+GZ141</f>
        <v>0</v>
      </c>
      <c r="HA139" s="75">
        <f>HA140+HA141</f>
        <v>0</v>
      </c>
      <c r="HB139" s="75"/>
      <c r="HC139" s="75">
        <f>HC140+HC141</f>
        <v>0</v>
      </c>
      <c r="HD139" s="75">
        <f>HD140+HD141</f>
        <v>0</v>
      </c>
      <c r="HE139" s="75"/>
      <c r="HF139" s="75">
        <f>HF140+HF141</f>
        <v>0</v>
      </c>
      <c r="HG139" s="75">
        <f>HG140+HG141</f>
        <v>0</v>
      </c>
      <c r="HH139" s="75"/>
      <c r="HI139" s="75">
        <f>HI140+HI141</f>
        <v>0</v>
      </c>
      <c r="HJ139" s="75">
        <f>HJ140+HJ141</f>
        <v>0</v>
      </c>
      <c r="HK139" s="75"/>
      <c r="HL139" s="75">
        <f>HL140+HL141</f>
        <v>0</v>
      </c>
      <c r="HM139" s="75">
        <f>HM140+HM141</f>
        <v>0</v>
      </c>
      <c r="HN139" s="75"/>
      <c r="HO139" s="75">
        <f>HO140+HO141</f>
        <v>0</v>
      </c>
      <c r="HP139" s="75">
        <f>HP140+HP141</f>
        <v>0</v>
      </c>
      <c r="HQ139" s="75"/>
      <c r="HR139" s="75">
        <f>HR140+HR141</f>
        <v>423.46938999999998</v>
      </c>
      <c r="HS139" s="75">
        <f>HS140+HS141</f>
        <v>304.89737000000002</v>
      </c>
      <c r="HT139" s="75">
        <f t="shared" ref="HT139:HT140" si="715">HS139/HR139*100</f>
        <v>71.999860485783884</v>
      </c>
      <c r="HU139" s="75">
        <f>HU140+HU141</f>
        <v>415</v>
      </c>
      <c r="HV139" s="75">
        <f>HV140+HV141</f>
        <v>299</v>
      </c>
      <c r="HW139" s="75">
        <f t="shared" ref="HW139:HW140" si="716">HV139/HU139*100</f>
        <v>72.048192771084345</v>
      </c>
      <c r="HX139" s="75">
        <f>HX140+HX141</f>
        <v>8.4693900000000006</v>
      </c>
      <c r="HY139" s="75">
        <f>HY140+HY141</f>
        <v>5.8973699999999996</v>
      </c>
      <c r="HZ139" s="75">
        <f t="shared" ref="HZ139:HZ140" si="717">HY139/HX139*100</f>
        <v>69.631579133798297</v>
      </c>
      <c r="IA139" s="75">
        <f>IA140+IA141</f>
        <v>9590.6221999999998</v>
      </c>
      <c r="IB139" s="75">
        <f>IB140+IB141</f>
        <v>0</v>
      </c>
      <c r="IC139" s="75">
        <f t="shared" ref="IC139:IC140" si="718">IB139/IA139*100</f>
        <v>0</v>
      </c>
      <c r="ID139" s="75">
        <f>ID140+ID141</f>
        <v>9398.8097600000001</v>
      </c>
      <c r="IE139" s="75">
        <f>IE140+IE141</f>
        <v>0</v>
      </c>
      <c r="IF139" s="75">
        <f t="shared" ref="IF139:IF140" si="719">IE139/ID139*100</f>
        <v>0</v>
      </c>
      <c r="IG139" s="75">
        <f>IG140+IG141</f>
        <v>191.81244000000001</v>
      </c>
      <c r="IH139" s="75">
        <f>IH140+IH141</f>
        <v>0</v>
      </c>
      <c r="II139" s="75">
        <f t="shared" ref="II139:II140" si="720">IH139/IG139*100</f>
        <v>0</v>
      </c>
      <c r="IJ139" s="75">
        <f>IJ140+IJ141</f>
        <v>0</v>
      </c>
      <c r="IK139" s="75">
        <f>IK140+IK141</f>
        <v>0</v>
      </c>
      <c r="IL139" s="75"/>
      <c r="IM139" s="75">
        <f>IM140+IM141</f>
        <v>0</v>
      </c>
      <c r="IN139" s="75">
        <f>IN140+IN141</f>
        <v>0</v>
      </c>
      <c r="IO139" s="75"/>
      <c r="IP139" s="75">
        <f>IP140+IP141</f>
        <v>0</v>
      </c>
      <c r="IQ139" s="75">
        <f>IQ140+IQ141</f>
        <v>0</v>
      </c>
      <c r="IR139" s="75"/>
      <c r="IS139" s="75">
        <f>IS140+IS141</f>
        <v>0</v>
      </c>
      <c r="IT139" s="75">
        <f>IT140+IT141</f>
        <v>0</v>
      </c>
      <c r="IU139" s="75"/>
      <c r="IV139" s="75">
        <f>IV140+IV141</f>
        <v>1161.2862400000004</v>
      </c>
      <c r="IW139" s="75">
        <f>IW140+IW141</f>
        <v>0</v>
      </c>
      <c r="IX139" s="75"/>
    </row>
    <row r="140" spans="1:259">
      <c r="A140" s="3" t="s">
        <v>139</v>
      </c>
      <c r="B140" s="78">
        <v>188163.57232000004</v>
      </c>
      <c r="C140" s="78">
        <v>67207.448460000014</v>
      </c>
      <c r="D140" s="78">
        <v>35.717566174659879</v>
      </c>
      <c r="E140" s="49">
        <v>3985.2</v>
      </c>
      <c r="F140" s="78">
        <v>996.3</v>
      </c>
      <c r="G140" s="78">
        <f>F140/E140*100</f>
        <v>25</v>
      </c>
      <c r="H140" s="78">
        <f>K140+N140</f>
        <v>1131.2667100000001</v>
      </c>
      <c r="I140" s="78">
        <f>L140+O140</f>
        <v>1131.2667100000001</v>
      </c>
      <c r="J140" s="78">
        <f>I140/H140*100</f>
        <v>100</v>
      </c>
      <c r="K140" s="78">
        <v>1119.9540400000001</v>
      </c>
      <c r="L140" s="78">
        <v>1119.9540400000001</v>
      </c>
      <c r="M140" s="78">
        <f>L140/K140*100</f>
        <v>100</v>
      </c>
      <c r="N140" s="78">
        <v>11.312670000000001</v>
      </c>
      <c r="O140" s="78">
        <v>11.312670000000001</v>
      </c>
      <c r="P140" s="78">
        <f>O140/N140*100</f>
        <v>100</v>
      </c>
      <c r="Q140" s="78">
        <v>901</v>
      </c>
      <c r="R140" s="78"/>
      <c r="S140" s="78">
        <f>R140/Q140*100</f>
        <v>0</v>
      </c>
      <c r="T140" s="78"/>
      <c r="U140" s="78"/>
      <c r="V140" s="78"/>
      <c r="W140" s="79">
        <v>5705.7839999999997</v>
      </c>
      <c r="X140" s="78">
        <f t="shared" ref="X140" si="721">AA140+AD140</f>
        <v>5705.7839999999997</v>
      </c>
      <c r="Y140" s="78">
        <f>AB140+AE140</f>
        <v>1711.7352000000001</v>
      </c>
      <c r="Z140" s="78">
        <f>Y140/X140*100</f>
        <v>30.000000000000004</v>
      </c>
      <c r="AA140" s="78">
        <v>3598.93111</v>
      </c>
      <c r="AB140" s="78">
        <v>1079.6793299999999</v>
      </c>
      <c r="AC140" s="78">
        <f>AB140/AA140*100</f>
        <v>29.999999916641919</v>
      </c>
      <c r="AD140" s="78">
        <v>2106.8528900000001</v>
      </c>
      <c r="AE140" s="78">
        <v>632.05587000000003</v>
      </c>
      <c r="AF140" s="78">
        <f t="shared" si="706"/>
        <v>30.000000142392473</v>
      </c>
      <c r="AG140" s="78">
        <f>AJ140+AM140</f>
        <v>0</v>
      </c>
      <c r="AH140" s="78">
        <f>AK140+AN140</f>
        <v>0</v>
      </c>
      <c r="AI140" s="78"/>
      <c r="AJ140" s="78"/>
      <c r="AK140" s="78"/>
      <c r="AL140" s="78"/>
      <c r="AM140" s="78"/>
      <c r="AN140" s="78"/>
      <c r="AO140" s="78"/>
      <c r="AP140" s="78">
        <f>AS140+AV140</f>
        <v>4390.2526699999999</v>
      </c>
      <c r="AQ140" s="78">
        <f>AT140+AW140</f>
        <v>0</v>
      </c>
      <c r="AR140" s="78"/>
      <c r="AS140" s="78">
        <v>4302.4476199999999</v>
      </c>
      <c r="AT140" s="78"/>
      <c r="AU140" s="78">
        <f>AT140/AS140*100</f>
        <v>0</v>
      </c>
      <c r="AV140" s="78">
        <v>87.805049999999994</v>
      </c>
      <c r="AW140" s="78"/>
      <c r="AX140" s="78">
        <f>AW140/AV140*100</f>
        <v>0</v>
      </c>
      <c r="AY140" s="78">
        <f>BB140+BE140</f>
        <v>763.14909</v>
      </c>
      <c r="AZ140" s="78">
        <f>BC140+BF140</f>
        <v>763.14909</v>
      </c>
      <c r="BA140" s="78">
        <f t="shared" si="707"/>
        <v>100</v>
      </c>
      <c r="BB140" s="78">
        <v>747.88611000000003</v>
      </c>
      <c r="BC140" s="78">
        <v>747.88611000000003</v>
      </c>
      <c r="BD140" s="78">
        <f t="shared" si="708"/>
        <v>100</v>
      </c>
      <c r="BE140" s="78">
        <v>15.262980000000001</v>
      </c>
      <c r="BF140" s="78">
        <v>15.262980000000001</v>
      </c>
      <c r="BG140" s="78">
        <f t="shared" si="709"/>
        <v>100</v>
      </c>
      <c r="BH140" s="78"/>
      <c r="BI140" s="78"/>
      <c r="BJ140" s="78"/>
      <c r="BK140" s="78"/>
      <c r="BL140" s="78"/>
      <c r="BM140" s="78"/>
      <c r="BN140" s="78"/>
      <c r="BO140" s="78"/>
      <c r="BP140" s="78"/>
      <c r="BQ140" s="78">
        <f t="shared" ref="BQ140:BR140" si="722">BT140+BW140</f>
        <v>0</v>
      </c>
      <c r="BR140" s="78">
        <f t="shared" si="722"/>
        <v>0</v>
      </c>
      <c r="BS140" s="78"/>
      <c r="BT140" s="80"/>
      <c r="BU140" s="78"/>
      <c r="BV140" s="78"/>
      <c r="BW140" s="78"/>
      <c r="BX140" s="78"/>
      <c r="BY140" s="78"/>
      <c r="BZ140" s="78">
        <f>CC140+CF140</f>
        <v>115229.11029</v>
      </c>
      <c r="CA140" s="78">
        <f>CD140+CG140</f>
        <v>50723.499040000002</v>
      </c>
      <c r="CB140" s="78">
        <f t="shared" si="710"/>
        <v>44.019691649395625</v>
      </c>
      <c r="CC140" s="78">
        <v>111497.9917</v>
      </c>
      <c r="CD140" s="78">
        <v>49709.029090000004</v>
      </c>
      <c r="CE140" s="78">
        <f t="shared" si="711"/>
        <v>44.582891881809566</v>
      </c>
      <c r="CF140" s="78">
        <v>3731.11859</v>
      </c>
      <c r="CG140" s="78">
        <v>1014.46995</v>
      </c>
      <c r="CH140" s="78">
        <f t="shared" si="712"/>
        <v>27.189431949950432</v>
      </c>
      <c r="CI140" s="79"/>
      <c r="CJ140" s="78">
        <f>CM140+CP140</f>
        <v>0</v>
      </c>
      <c r="CK140" s="78">
        <f>CN140+CQ140</f>
        <v>0</v>
      </c>
      <c r="CL140" s="78"/>
      <c r="CM140" s="78"/>
      <c r="CN140" s="78"/>
      <c r="CO140" s="78"/>
      <c r="CP140" s="78"/>
      <c r="CQ140" s="78"/>
      <c r="CR140" s="78"/>
      <c r="CS140" s="78">
        <f>CV140+CY140</f>
        <v>0</v>
      </c>
      <c r="CT140" s="78">
        <f>CW140+CZ140</f>
        <v>0</v>
      </c>
      <c r="CU140" s="78"/>
      <c r="CV140" s="78"/>
      <c r="CW140" s="78"/>
      <c r="CX140" s="78"/>
      <c r="CY140" s="78"/>
      <c r="CZ140" s="78"/>
      <c r="DA140" s="78"/>
      <c r="DB140" s="78">
        <f>DE140+DH140</f>
        <v>0</v>
      </c>
      <c r="DC140" s="78">
        <f>DF140+DI140</f>
        <v>0</v>
      </c>
      <c r="DD140" s="78"/>
      <c r="DE140" s="78"/>
      <c r="DF140" s="78"/>
      <c r="DG140" s="78"/>
      <c r="DH140" s="78"/>
      <c r="DI140" s="78"/>
      <c r="DJ140" s="78"/>
      <c r="DK140" s="78">
        <f>DN140+DQ140</f>
        <v>0</v>
      </c>
      <c r="DL140" s="78">
        <f>DO140+DR140</f>
        <v>0</v>
      </c>
      <c r="DM140" s="78"/>
      <c r="DN140" s="78"/>
      <c r="DO140" s="78"/>
      <c r="DP140" s="78"/>
      <c r="DQ140" s="78"/>
      <c r="DR140" s="78"/>
      <c r="DS140" s="78"/>
      <c r="DT140" s="78">
        <f>DW140+DZ140</f>
        <v>0</v>
      </c>
      <c r="DU140" s="78">
        <f>DX140+EA140</f>
        <v>0</v>
      </c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>
        <f t="shared" ref="EF140:EG140" si="723">EI140+EL140</f>
        <v>0</v>
      </c>
      <c r="EG140" s="78">
        <f t="shared" si="723"/>
        <v>0</v>
      </c>
      <c r="EH140" s="78"/>
      <c r="EI140" s="80"/>
      <c r="EJ140" s="78"/>
      <c r="EK140" s="78"/>
      <c r="EL140" s="78"/>
      <c r="EM140" s="78"/>
      <c r="EN140" s="78"/>
      <c r="EO140" s="78">
        <f>ER140+EU140</f>
        <v>0</v>
      </c>
      <c r="EP140" s="78">
        <f>ES140+EV140</f>
        <v>0</v>
      </c>
      <c r="EQ140" s="78"/>
      <c r="ER140" s="78"/>
      <c r="ES140" s="78"/>
      <c r="ET140" s="78"/>
      <c r="EU140" s="78"/>
      <c r="EV140" s="78"/>
      <c r="EW140" s="78"/>
      <c r="EX140" s="78">
        <f>FA140+FD140</f>
        <v>109.452</v>
      </c>
      <c r="EY140" s="78">
        <f>FB140+FE140</f>
        <v>109.452</v>
      </c>
      <c r="EZ140" s="78"/>
      <c r="FA140" s="78">
        <v>108.35748</v>
      </c>
      <c r="FB140" s="78">
        <v>108.35748</v>
      </c>
      <c r="FC140" s="78">
        <f>FB140/FA140*100</f>
        <v>100</v>
      </c>
      <c r="FD140" s="78">
        <v>1.0945199999999999</v>
      </c>
      <c r="FE140" s="78">
        <v>1.0945199999999999</v>
      </c>
      <c r="FF140" s="78">
        <f>FE140/FD140*100</f>
        <v>100</v>
      </c>
      <c r="FG140" s="78">
        <f t="shared" ref="FG140:FH140" si="724">FJ140+FM140</f>
        <v>0</v>
      </c>
      <c r="FH140" s="78">
        <f t="shared" si="724"/>
        <v>0</v>
      </c>
      <c r="FI140" s="78"/>
      <c r="FJ140" s="78"/>
      <c r="FK140" s="78"/>
      <c r="FL140" s="78"/>
      <c r="FM140" s="78"/>
      <c r="FN140" s="78"/>
      <c r="FO140" s="78"/>
      <c r="FP140" s="78">
        <f>FS140+FV140</f>
        <v>0</v>
      </c>
      <c r="FQ140" s="78">
        <f>FT140+FW140</f>
        <v>0</v>
      </c>
      <c r="FR140" s="78"/>
      <c r="FS140" s="78"/>
      <c r="FT140" s="78"/>
      <c r="FU140" s="78"/>
      <c r="FV140" s="78"/>
      <c r="FW140" s="78"/>
      <c r="FX140" s="78"/>
      <c r="FY140" s="78">
        <f>GB140+GE140</f>
        <v>11424.467989999999</v>
      </c>
      <c r="FZ140" s="78">
        <f>GC140+GF140</f>
        <v>3277.97624</v>
      </c>
      <c r="GA140" s="75">
        <f t="shared" si="713"/>
        <v>28.692594201053911</v>
      </c>
      <c r="GB140" s="78">
        <v>11310.223309999999</v>
      </c>
      <c r="GC140" s="78">
        <v>3245.1964699999999</v>
      </c>
      <c r="GD140" s="81">
        <f>GC140/GB140*100</f>
        <v>28.692594134111754</v>
      </c>
      <c r="GE140" s="78">
        <v>114.24468</v>
      </c>
      <c r="GF140" s="78">
        <v>32.779769999999999</v>
      </c>
      <c r="GG140" s="81">
        <f>GF140/GE140*100</f>
        <v>28.692600828327407</v>
      </c>
      <c r="GH140" s="78">
        <f>GK140+GN140</f>
        <v>0</v>
      </c>
      <c r="GI140" s="78">
        <f>GL140+GO140</f>
        <v>0</v>
      </c>
      <c r="GJ140" s="78"/>
      <c r="GK140" s="78"/>
      <c r="GL140" s="78"/>
      <c r="GM140" s="78"/>
      <c r="GN140" s="78"/>
      <c r="GO140" s="78"/>
      <c r="GP140" s="78"/>
      <c r="GQ140" s="78">
        <f>GT140+GW140</f>
        <v>34509.797979999996</v>
      </c>
      <c r="GR140" s="78">
        <f>GU140+GX140</f>
        <v>8189.17281</v>
      </c>
      <c r="GS140" s="75">
        <f t="shared" si="714"/>
        <v>23.729993478217402</v>
      </c>
      <c r="GT140" s="78">
        <v>34164.699999999997</v>
      </c>
      <c r="GU140" s="78">
        <v>8107.2810799999997</v>
      </c>
      <c r="GV140" s="78">
        <f>GU140/GT140*100</f>
        <v>23.729993472795023</v>
      </c>
      <c r="GW140" s="78">
        <v>345.09798000000001</v>
      </c>
      <c r="GX140" s="78">
        <v>81.891729999999995</v>
      </c>
      <c r="GY140" s="78">
        <f>GX140/GW140*100</f>
        <v>23.729994015033064</v>
      </c>
      <c r="GZ140" s="78">
        <f>HC140+HF140</f>
        <v>0</v>
      </c>
      <c r="HA140" s="78">
        <f>HD140+HG140</f>
        <v>0</v>
      </c>
      <c r="HB140" s="78"/>
      <c r="HC140" s="78"/>
      <c r="HD140" s="78"/>
      <c r="HE140" s="78"/>
      <c r="HF140" s="78"/>
      <c r="HG140" s="78"/>
      <c r="HH140" s="78"/>
      <c r="HI140" s="78">
        <f>HL140+HO140</f>
        <v>0</v>
      </c>
      <c r="HJ140" s="78">
        <f>HM140+HP140</f>
        <v>0</v>
      </c>
      <c r="HK140" s="78"/>
      <c r="HL140" s="78"/>
      <c r="HM140" s="78"/>
      <c r="HN140" s="78"/>
      <c r="HO140" s="78"/>
      <c r="HP140" s="78"/>
      <c r="HQ140" s="78"/>
      <c r="HR140" s="78">
        <f>HU140+HX140</f>
        <v>423.46938999999998</v>
      </c>
      <c r="HS140" s="78">
        <f>HV140+HY140</f>
        <v>304.89737000000002</v>
      </c>
      <c r="HT140" s="78">
        <f t="shared" si="715"/>
        <v>71.999860485783884</v>
      </c>
      <c r="HU140" s="78">
        <v>415</v>
      </c>
      <c r="HV140" s="78">
        <v>299</v>
      </c>
      <c r="HW140" s="78">
        <f t="shared" si="716"/>
        <v>72.048192771084345</v>
      </c>
      <c r="HX140" s="78">
        <v>8.4693900000000006</v>
      </c>
      <c r="HY140" s="78">
        <v>5.8973699999999996</v>
      </c>
      <c r="HZ140" s="78">
        <f t="shared" si="717"/>
        <v>69.631579133798297</v>
      </c>
      <c r="IA140" s="78">
        <f>ID140+IG140</f>
        <v>9590.6221999999998</v>
      </c>
      <c r="IB140" s="78">
        <f>IE140+IH140</f>
        <v>0</v>
      </c>
      <c r="IC140" s="78">
        <f t="shared" si="718"/>
        <v>0</v>
      </c>
      <c r="ID140" s="78">
        <v>9398.8097600000001</v>
      </c>
      <c r="IE140" s="78"/>
      <c r="IF140" s="78">
        <f t="shared" si="719"/>
        <v>0</v>
      </c>
      <c r="IG140" s="78">
        <v>191.81244000000001</v>
      </c>
      <c r="IH140" s="78"/>
      <c r="II140" s="78">
        <f t="shared" si="720"/>
        <v>0</v>
      </c>
      <c r="IJ140" s="78">
        <f>IM140+IP140</f>
        <v>0</v>
      </c>
      <c r="IK140" s="78">
        <f>IN140+IQ140</f>
        <v>0</v>
      </c>
      <c r="IL140" s="78"/>
      <c r="IM140" s="78"/>
      <c r="IN140" s="78"/>
      <c r="IO140" s="78"/>
      <c r="IP140" s="78"/>
      <c r="IQ140" s="78"/>
      <c r="IR140" s="78"/>
      <c r="IS140" s="78"/>
      <c r="IT140" s="78"/>
      <c r="IU140" s="78"/>
      <c r="IV140" s="78"/>
      <c r="IW140" s="78"/>
      <c r="IX140" s="78"/>
      <c r="IY140" s="9"/>
    </row>
    <row r="141" spans="1:259" s="8" customFormat="1" ht="18.75" customHeight="1">
      <c r="A141" s="7" t="s">
        <v>161</v>
      </c>
      <c r="B141" s="75">
        <v>20952.892290000003</v>
      </c>
      <c r="C141" s="75">
        <v>0</v>
      </c>
      <c r="D141" s="75">
        <v>0</v>
      </c>
      <c r="E141" s="75">
        <f>SUM(E142:E150)</f>
        <v>0</v>
      </c>
      <c r="F141" s="75">
        <f>SUM(F142:F150)</f>
        <v>0</v>
      </c>
      <c r="G141" s="75"/>
      <c r="H141" s="75">
        <f>SUM(H142:H150)</f>
        <v>0</v>
      </c>
      <c r="I141" s="75">
        <f>SUM(I142:I150)</f>
        <v>0</v>
      </c>
      <c r="J141" s="75"/>
      <c r="K141" s="75">
        <f>SUM(K142:K150)</f>
        <v>0</v>
      </c>
      <c r="L141" s="75">
        <f>SUM(L142:L150)</f>
        <v>0</v>
      </c>
      <c r="M141" s="75"/>
      <c r="N141" s="75">
        <f>SUM(N142:N150)</f>
        <v>0</v>
      </c>
      <c r="O141" s="75">
        <f>SUM(O142:O150)</f>
        <v>0</v>
      </c>
      <c r="P141" s="75"/>
      <c r="Q141" s="75">
        <f>SUM(Q142:Q150)</f>
        <v>0</v>
      </c>
      <c r="R141" s="75">
        <f>SUM(R142:R150)</f>
        <v>0</v>
      </c>
      <c r="S141" s="75"/>
      <c r="T141" s="75">
        <f>SUM(T142:T150)</f>
        <v>0</v>
      </c>
      <c r="U141" s="75">
        <f>SUM(U142:U150)</f>
        <v>0</v>
      </c>
      <c r="V141" s="75"/>
      <c r="W141" s="76">
        <f>SUM(W142:W150)</f>
        <v>0</v>
      </c>
      <c r="X141" s="75">
        <f>SUM(X142:X150)</f>
        <v>0</v>
      </c>
      <c r="Y141" s="75">
        <f>SUM(Y142:Y150)</f>
        <v>0</v>
      </c>
      <c r="Z141" s="75"/>
      <c r="AA141" s="75">
        <f>SUM(AA142:AA150)</f>
        <v>0</v>
      </c>
      <c r="AB141" s="75">
        <f>SUM(AB142:AB150)</f>
        <v>0</v>
      </c>
      <c r="AC141" s="75"/>
      <c r="AD141" s="75">
        <f>SUM(AD142:AD150)</f>
        <v>0</v>
      </c>
      <c r="AE141" s="75">
        <f>SUM(AE142:AE150)</f>
        <v>0</v>
      </c>
      <c r="AF141" s="75"/>
      <c r="AG141" s="75">
        <f>SUM(AG142:AG150)</f>
        <v>0</v>
      </c>
      <c r="AH141" s="75">
        <f>SUM(AH142:AH150)</f>
        <v>0</v>
      </c>
      <c r="AI141" s="75"/>
      <c r="AJ141" s="75">
        <f>SUM(AJ142:AJ150)</f>
        <v>0</v>
      </c>
      <c r="AK141" s="75">
        <f>SUM(AK142:AK150)</f>
        <v>0</v>
      </c>
      <c r="AL141" s="75"/>
      <c r="AM141" s="75">
        <f>SUM(AM142:AM150)</f>
        <v>0</v>
      </c>
      <c r="AN141" s="75">
        <f>SUM(AN142:AN150)</f>
        <v>0</v>
      </c>
      <c r="AO141" s="75"/>
      <c r="AP141" s="75">
        <f>SUM(AP142:AP150)</f>
        <v>0</v>
      </c>
      <c r="AQ141" s="75">
        <f>SUM(AQ142:AQ150)</f>
        <v>0</v>
      </c>
      <c r="AR141" s="75"/>
      <c r="AS141" s="75">
        <f>SUM(AS142:AS150)</f>
        <v>0</v>
      </c>
      <c r="AT141" s="75">
        <f>SUM(AT142:AT150)</f>
        <v>0</v>
      </c>
      <c r="AU141" s="75"/>
      <c r="AV141" s="75">
        <f>SUM(AV142:AV150)</f>
        <v>0</v>
      </c>
      <c r="AW141" s="75">
        <f>SUM(AW142:AW150)</f>
        <v>0</v>
      </c>
      <c r="AX141" s="75"/>
      <c r="AY141" s="75">
        <f>SUM(AY142:AY150)</f>
        <v>789.2876</v>
      </c>
      <c r="AZ141" s="75">
        <f>SUM(AZ142:AZ150)</f>
        <v>0</v>
      </c>
      <c r="BA141" s="75">
        <f t="shared" si="707"/>
        <v>0</v>
      </c>
      <c r="BB141" s="75">
        <f>SUM(BB142:BB150)</f>
        <v>773.50184999999999</v>
      </c>
      <c r="BC141" s="75">
        <f>SUM(BC142:BC150)</f>
        <v>0</v>
      </c>
      <c r="BD141" s="75">
        <f t="shared" si="708"/>
        <v>0</v>
      </c>
      <c r="BE141" s="75">
        <f>SUM(BE142:BE150)</f>
        <v>15.78575</v>
      </c>
      <c r="BF141" s="75">
        <f>SUM(BF142:BF150)</f>
        <v>0</v>
      </c>
      <c r="BG141" s="75">
        <f t="shared" si="709"/>
        <v>0</v>
      </c>
      <c r="BH141" s="75">
        <f>SUM(BH142:BH150)</f>
        <v>4653.3285999999998</v>
      </c>
      <c r="BI141" s="75">
        <f>SUM(BI142:BI150)</f>
        <v>0</v>
      </c>
      <c r="BJ141" s="75">
        <f>BI141/BH141*100</f>
        <v>0</v>
      </c>
      <c r="BK141" s="75">
        <f>SUM(BK142:BK150)</f>
        <v>4560.2620299999999</v>
      </c>
      <c r="BL141" s="75">
        <f>SUM(BL142:BL150)</f>
        <v>0</v>
      </c>
      <c r="BM141" s="75">
        <f>BL141/BK141*100</f>
        <v>0</v>
      </c>
      <c r="BN141" s="75">
        <f>SUM(BN142:BN150)</f>
        <v>93.066569999999999</v>
      </c>
      <c r="BO141" s="75">
        <f>SUM(BO142:BO150)</f>
        <v>0</v>
      </c>
      <c r="BP141" s="75">
        <f>BO141/BN141*100</f>
        <v>0</v>
      </c>
      <c r="BQ141" s="75">
        <f>SUM(BQ142:BQ150)</f>
        <v>4476.1468500000001</v>
      </c>
      <c r="BR141" s="75">
        <f>SUM(BR142:BR150)</f>
        <v>0</v>
      </c>
      <c r="BS141" s="75">
        <f>BR141/BQ141*100</f>
        <v>0</v>
      </c>
      <c r="BT141" s="77">
        <f>SUM(BT142:BT150)</f>
        <v>4476.1468500000001</v>
      </c>
      <c r="BU141" s="75">
        <f>SUM(BU142:BU150)</f>
        <v>0</v>
      </c>
      <c r="BV141" s="75">
        <f>BU141/BT141*100</f>
        <v>0</v>
      </c>
      <c r="BW141" s="75">
        <f>SUM(BW142:BW150)</f>
        <v>0</v>
      </c>
      <c r="BX141" s="75">
        <f>SUM(BX142:BX150)</f>
        <v>0</v>
      </c>
      <c r="BY141" s="75"/>
      <c r="BZ141" s="75">
        <f>SUM(BZ142:BZ150)</f>
        <v>0</v>
      </c>
      <c r="CA141" s="75">
        <f>SUM(CA142:CA150)</f>
        <v>0</v>
      </c>
      <c r="CB141" s="75"/>
      <c r="CC141" s="75">
        <f>SUM(CC142:CC150)</f>
        <v>0</v>
      </c>
      <c r="CD141" s="75">
        <f>SUM(CD142:CD150)</f>
        <v>0</v>
      </c>
      <c r="CE141" s="75"/>
      <c r="CF141" s="75">
        <f>SUM(CF142:CF150)</f>
        <v>0</v>
      </c>
      <c r="CG141" s="75">
        <f>SUM(CG142:CG150)</f>
        <v>0</v>
      </c>
      <c r="CH141" s="75"/>
      <c r="CI141" s="76">
        <f>SUM(CI142:CI150)</f>
        <v>0</v>
      </c>
      <c r="CJ141" s="75">
        <f>SUM(CJ142:CJ150)</f>
        <v>0</v>
      </c>
      <c r="CK141" s="75">
        <f>SUM(CK142:CK150)</f>
        <v>0</v>
      </c>
      <c r="CL141" s="75"/>
      <c r="CM141" s="75">
        <f>SUM(CM142:CM150)</f>
        <v>0</v>
      </c>
      <c r="CN141" s="75">
        <f>SUM(CN142:CN150)</f>
        <v>0</v>
      </c>
      <c r="CO141" s="75"/>
      <c r="CP141" s="75">
        <f>SUM(CP142:CP150)</f>
        <v>0</v>
      </c>
      <c r="CQ141" s="75">
        <f>SUM(CQ142:CQ150)</f>
        <v>0</v>
      </c>
      <c r="CR141" s="75"/>
      <c r="CS141" s="75">
        <f>SUM(CS142:CS150)</f>
        <v>0</v>
      </c>
      <c r="CT141" s="75">
        <f>SUM(CT142:CT150)</f>
        <v>0</v>
      </c>
      <c r="CU141" s="75"/>
      <c r="CV141" s="75"/>
      <c r="CW141" s="75"/>
      <c r="CX141" s="75"/>
      <c r="CY141" s="75"/>
      <c r="CZ141" s="75"/>
      <c r="DA141" s="75"/>
      <c r="DB141" s="75">
        <f>SUM(DB142:DB150)</f>
        <v>0</v>
      </c>
      <c r="DC141" s="75">
        <f>SUM(DC142:DC150)</f>
        <v>0</v>
      </c>
      <c r="DD141" s="75"/>
      <c r="DE141" s="75">
        <f>SUM(DE142:DE150)</f>
        <v>0</v>
      </c>
      <c r="DF141" s="75">
        <f>SUM(DF142:DF150)</f>
        <v>0</v>
      </c>
      <c r="DG141" s="75"/>
      <c r="DH141" s="75">
        <f>SUM(DH142:DH150)</f>
        <v>0</v>
      </c>
      <c r="DI141" s="75">
        <f>SUM(DI142:DI150)</f>
        <v>0</v>
      </c>
      <c r="DJ141" s="75"/>
      <c r="DK141" s="75">
        <f>SUM(DK142:DK150)</f>
        <v>0</v>
      </c>
      <c r="DL141" s="75">
        <f>SUM(DL142:DL150)</f>
        <v>0</v>
      </c>
      <c r="DM141" s="75"/>
      <c r="DN141" s="75">
        <f>SUM(DN142:DN150)</f>
        <v>0</v>
      </c>
      <c r="DO141" s="75">
        <f>SUM(DO142:DO150)</f>
        <v>0</v>
      </c>
      <c r="DP141" s="75"/>
      <c r="DQ141" s="75">
        <f>SUM(DQ142:DQ150)</f>
        <v>0</v>
      </c>
      <c r="DR141" s="75">
        <f>SUM(DR142:DR150)</f>
        <v>0</v>
      </c>
      <c r="DS141" s="75"/>
      <c r="DT141" s="75">
        <f>SUM(DT142:DT150)</f>
        <v>0</v>
      </c>
      <c r="DU141" s="75">
        <f>SUM(DU142:DU150)</f>
        <v>0</v>
      </c>
      <c r="DV141" s="75"/>
      <c r="DW141" s="75">
        <f>SUM(DW142:DW150)</f>
        <v>0</v>
      </c>
      <c r="DX141" s="75">
        <f>SUM(DX142:DX150)</f>
        <v>0</v>
      </c>
      <c r="DY141" s="75"/>
      <c r="DZ141" s="75">
        <f>SUM(DZ142:DZ150)</f>
        <v>0</v>
      </c>
      <c r="EA141" s="75">
        <f>SUM(EA142:EA150)</f>
        <v>0</v>
      </c>
      <c r="EB141" s="75"/>
      <c r="EC141" s="75">
        <f>SUM(EC142:EC150)</f>
        <v>0</v>
      </c>
      <c r="ED141" s="75">
        <f>SUM(ED142:ED150)</f>
        <v>0</v>
      </c>
      <c r="EE141" s="75"/>
      <c r="EF141" s="75">
        <f>SUM(EF142:EF150)</f>
        <v>9872.8430000000008</v>
      </c>
      <c r="EG141" s="75">
        <f>SUM(EG142:EG150)</f>
        <v>0</v>
      </c>
      <c r="EH141" s="75"/>
      <c r="EI141" s="77">
        <f>SUM(EI142:EI150)</f>
        <v>9872.8430000000008</v>
      </c>
      <c r="EJ141" s="75">
        <f>SUM(EJ142:EJ150)</f>
        <v>0</v>
      </c>
      <c r="EK141" s="75">
        <f>EJ141/EI141*100</f>
        <v>0</v>
      </c>
      <c r="EL141" s="75">
        <f>SUM(EL142:EL150)</f>
        <v>0</v>
      </c>
      <c r="EM141" s="75">
        <f>SUM(EM142:EM150)</f>
        <v>0</v>
      </c>
      <c r="EN141" s="75"/>
      <c r="EO141" s="75">
        <f>SUM(EO142:EO150)</f>
        <v>0</v>
      </c>
      <c r="EP141" s="75">
        <f>SUM(EP142:EP150)</f>
        <v>0</v>
      </c>
      <c r="EQ141" s="75"/>
      <c r="ER141" s="75">
        <f>SUM(ER142:ER150)</f>
        <v>0</v>
      </c>
      <c r="ES141" s="75">
        <f>SUM(ES142:ES150)</f>
        <v>0</v>
      </c>
      <c r="ET141" s="75"/>
      <c r="EU141" s="75">
        <f>SUM(EU142:EU150)</f>
        <v>0</v>
      </c>
      <c r="EV141" s="75">
        <f>SUM(EV142:EV150)</f>
        <v>0</v>
      </c>
      <c r="EW141" s="75"/>
      <c r="EX141" s="75">
        <f>EX142+EX143</f>
        <v>0</v>
      </c>
      <c r="EY141" s="75">
        <f>EY142+EY143</f>
        <v>0</v>
      </c>
      <c r="EZ141" s="75"/>
      <c r="FA141" s="75">
        <f>FA142+FA143</f>
        <v>0</v>
      </c>
      <c r="FB141" s="75">
        <f>FB142+FB143</f>
        <v>0</v>
      </c>
      <c r="FC141" s="75"/>
      <c r="FD141" s="75">
        <f>FD142+FD143</f>
        <v>0</v>
      </c>
      <c r="FE141" s="75">
        <f>FE142+FE143</f>
        <v>0</v>
      </c>
      <c r="FF141" s="75"/>
      <c r="FG141" s="75">
        <f>SUM(FG142:FG150)</f>
        <v>0</v>
      </c>
      <c r="FH141" s="75">
        <f>SUM(FH142:FH150)</f>
        <v>0</v>
      </c>
      <c r="FI141" s="75"/>
      <c r="FJ141" s="75">
        <f>FJ142+FJ143</f>
        <v>0</v>
      </c>
      <c r="FK141" s="75">
        <f>FK142+FK143</f>
        <v>0</v>
      </c>
      <c r="FL141" s="75"/>
      <c r="FM141" s="75">
        <f>FM142+FM143</f>
        <v>0</v>
      </c>
      <c r="FN141" s="75">
        <f>FN142+FN143</f>
        <v>0</v>
      </c>
      <c r="FO141" s="75"/>
      <c r="FP141" s="75">
        <f>SUM(FP142:FP150)</f>
        <v>0</v>
      </c>
      <c r="FQ141" s="75">
        <f>SUM(FQ142:FQ150)</f>
        <v>0</v>
      </c>
      <c r="FR141" s="75"/>
      <c r="FS141" s="75">
        <f>FS142+FS143</f>
        <v>0</v>
      </c>
      <c r="FT141" s="75">
        <f>FT142+FT143</f>
        <v>0</v>
      </c>
      <c r="FU141" s="75"/>
      <c r="FV141" s="75">
        <f>FV142+FV143</f>
        <v>0</v>
      </c>
      <c r="FW141" s="75">
        <f>FW142+FW143</f>
        <v>0</v>
      </c>
      <c r="FX141" s="75"/>
      <c r="FY141" s="75">
        <f>SUM(FY142:FY150)</f>
        <v>0</v>
      </c>
      <c r="FZ141" s="75">
        <f>SUM(FZ142:FZ150)</f>
        <v>0</v>
      </c>
      <c r="GA141" s="75"/>
      <c r="GB141" s="75">
        <f>GB142+GB143</f>
        <v>0</v>
      </c>
      <c r="GC141" s="75">
        <f>GC142+GC143</f>
        <v>0</v>
      </c>
      <c r="GD141" s="75"/>
      <c r="GE141" s="75">
        <f>GE142+GE143</f>
        <v>0</v>
      </c>
      <c r="GF141" s="75">
        <f>GF142+GF143</f>
        <v>0</v>
      </c>
      <c r="GG141" s="75"/>
      <c r="GH141" s="75">
        <f>SUM(GH142:GH150)</f>
        <v>0</v>
      </c>
      <c r="GI141" s="75">
        <f>SUM(GI142:GI150)</f>
        <v>0</v>
      </c>
      <c r="GJ141" s="75"/>
      <c r="GK141" s="75">
        <f>GK142+GK143</f>
        <v>0</v>
      </c>
      <c r="GL141" s="75">
        <f>GL142+GL143</f>
        <v>0</v>
      </c>
      <c r="GM141" s="75"/>
      <c r="GN141" s="75">
        <f>GN142+GN143</f>
        <v>0</v>
      </c>
      <c r="GO141" s="75">
        <f>GO142+GO143</f>
        <v>0</v>
      </c>
      <c r="GP141" s="75"/>
      <c r="GQ141" s="75">
        <f>SUM(GQ142:GQ150)</f>
        <v>0</v>
      </c>
      <c r="GR141" s="75">
        <f>SUM(GR142:GR150)</f>
        <v>0</v>
      </c>
      <c r="GS141" s="75"/>
      <c r="GT141" s="75">
        <f>GT142+GT143</f>
        <v>0</v>
      </c>
      <c r="GU141" s="75">
        <f>GU142+GU143</f>
        <v>0</v>
      </c>
      <c r="GV141" s="75"/>
      <c r="GW141" s="75">
        <f>GW142+GW143</f>
        <v>0</v>
      </c>
      <c r="GX141" s="75">
        <f>GX142+GX143</f>
        <v>0</v>
      </c>
      <c r="GY141" s="75"/>
      <c r="GZ141" s="75">
        <f>SUM(GZ142:GZ150)</f>
        <v>0</v>
      </c>
      <c r="HA141" s="75">
        <f>SUM(HA142:HA150)</f>
        <v>0</v>
      </c>
      <c r="HB141" s="75"/>
      <c r="HC141" s="75">
        <f>HC142+HC143</f>
        <v>0</v>
      </c>
      <c r="HD141" s="75">
        <f>HD142+HD143</f>
        <v>0</v>
      </c>
      <c r="HE141" s="75"/>
      <c r="HF141" s="75">
        <f>HF142+HF143</f>
        <v>0</v>
      </c>
      <c r="HG141" s="75">
        <f>HG142+HG143</f>
        <v>0</v>
      </c>
      <c r="HH141" s="75"/>
      <c r="HI141" s="75">
        <f>SUM(HI142:HI150)</f>
        <v>0</v>
      </c>
      <c r="HJ141" s="75">
        <f>SUM(HJ142:HJ150)</f>
        <v>0</v>
      </c>
      <c r="HK141" s="75"/>
      <c r="HL141" s="75">
        <f>HL142+HL143</f>
        <v>0</v>
      </c>
      <c r="HM141" s="75">
        <f>HM142+HM143</f>
        <v>0</v>
      </c>
      <c r="HN141" s="75"/>
      <c r="HO141" s="75">
        <f>HO142+HO143</f>
        <v>0</v>
      </c>
      <c r="HP141" s="75">
        <f>HP142+HP143</f>
        <v>0</v>
      </c>
      <c r="HQ141" s="75"/>
      <c r="HR141" s="75">
        <f>SUM(HR142:HR150)</f>
        <v>0</v>
      </c>
      <c r="HS141" s="75">
        <f>SUM(HS142:HS150)</f>
        <v>0</v>
      </c>
      <c r="HT141" s="75"/>
      <c r="HU141" s="75">
        <f>HU142+HU143</f>
        <v>0</v>
      </c>
      <c r="HV141" s="75">
        <f>HV142+HV143</f>
        <v>0</v>
      </c>
      <c r="HW141" s="75"/>
      <c r="HX141" s="75">
        <f>HX142+HX143</f>
        <v>0</v>
      </c>
      <c r="HY141" s="75">
        <f>HY142+HY143</f>
        <v>0</v>
      </c>
      <c r="HZ141" s="75"/>
      <c r="IA141" s="75">
        <f>SUM(IA142:IA150)</f>
        <v>0</v>
      </c>
      <c r="IB141" s="75">
        <f>SUM(IB142:IB150)</f>
        <v>0</v>
      </c>
      <c r="IC141" s="75"/>
      <c r="ID141" s="75">
        <f>ID142+ID143</f>
        <v>0</v>
      </c>
      <c r="IE141" s="75">
        <f>IE142+IE143</f>
        <v>0</v>
      </c>
      <c r="IF141" s="75"/>
      <c r="IG141" s="75">
        <f>IG142+IG143</f>
        <v>0</v>
      </c>
      <c r="IH141" s="75">
        <f>IH142+IH143</f>
        <v>0</v>
      </c>
      <c r="II141" s="75"/>
      <c r="IJ141" s="75">
        <f>SUM(IJ142:IJ150)</f>
        <v>0</v>
      </c>
      <c r="IK141" s="75">
        <f>SUM(IK142:IK150)</f>
        <v>0</v>
      </c>
      <c r="IL141" s="75"/>
      <c r="IM141" s="75">
        <f>SUM(IM142:IM150)</f>
        <v>0</v>
      </c>
      <c r="IN141" s="75">
        <f>SUM(IN142:IN150)</f>
        <v>0</v>
      </c>
      <c r="IO141" s="75"/>
      <c r="IP141" s="75">
        <f>SUM(IP142:IP150)</f>
        <v>0</v>
      </c>
      <c r="IQ141" s="75">
        <f>SUM(IQ142:IQ150)</f>
        <v>0</v>
      </c>
      <c r="IR141" s="75"/>
      <c r="IS141" s="75">
        <f>SUM(IS142:IS150)</f>
        <v>0</v>
      </c>
      <c r="IT141" s="75">
        <f>SUM(IT142:IT150)</f>
        <v>0</v>
      </c>
      <c r="IU141" s="75"/>
      <c r="IV141" s="75">
        <f>SUM(IV142:IV150)</f>
        <v>1161.2862400000004</v>
      </c>
      <c r="IW141" s="75">
        <f>SUM(IW142:IW150)</f>
        <v>0</v>
      </c>
      <c r="IX141" s="75"/>
    </row>
    <row r="142" spans="1:259">
      <c r="A142" s="3" t="s">
        <v>97</v>
      </c>
      <c r="B142" s="78">
        <v>291.8854</v>
      </c>
      <c r="C142" s="78">
        <v>0</v>
      </c>
      <c r="D142" s="78">
        <v>0</v>
      </c>
      <c r="E142" s="78"/>
      <c r="F142" s="78"/>
      <c r="G142" s="78"/>
      <c r="H142" s="78">
        <f t="shared" ref="H142:I150" si="725">K142+N142</f>
        <v>0</v>
      </c>
      <c r="I142" s="78">
        <f t="shared" si="725"/>
        <v>0</v>
      </c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9"/>
      <c r="X142" s="78">
        <f t="shared" ref="X142:Y150" si="726">AA142+AD142</f>
        <v>0</v>
      </c>
      <c r="Y142" s="78">
        <f t="shared" si="726"/>
        <v>0</v>
      </c>
      <c r="Z142" s="78"/>
      <c r="AA142" s="78"/>
      <c r="AB142" s="78"/>
      <c r="AC142" s="78"/>
      <c r="AD142" s="78"/>
      <c r="AE142" s="78"/>
      <c r="AF142" s="78"/>
      <c r="AG142" s="78">
        <f t="shared" ref="AG142:AH150" si="727">AJ142+AM142</f>
        <v>0</v>
      </c>
      <c r="AH142" s="78">
        <f t="shared" si="727"/>
        <v>0</v>
      </c>
      <c r="AI142" s="78"/>
      <c r="AJ142" s="78"/>
      <c r="AK142" s="78"/>
      <c r="AL142" s="78"/>
      <c r="AM142" s="78"/>
      <c r="AN142" s="78"/>
      <c r="AO142" s="78"/>
      <c r="AP142" s="78">
        <f t="shared" ref="AP142:AQ144" si="728">AS142+AV142</f>
        <v>0</v>
      </c>
      <c r="AQ142" s="78">
        <f t="shared" si="728"/>
        <v>0</v>
      </c>
      <c r="AR142" s="78"/>
      <c r="AS142" s="78"/>
      <c r="AT142" s="78"/>
      <c r="AU142" s="78"/>
      <c r="AV142" s="78"/>
      <c r="AW142" s="78"/>
      <c r="AX142" s="78"/>
      <c r="AY142" s="78">
        <f t="shared" ref="AY142:AZ150" si="729">BB142+BE142</f>
        <v>0</v>
      </c>
      <c r="AZ142" s="78">
        <f t="shared" si="729"/>
        <v>0</v>
      </c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>
        <f t="shared" ref="BQ142:BR150" si="730">BT142+BW142</f>
        <v>0</v>
      </c>
      <c r="BR142" s="78">
        <f t="shared" si="730"/>
        <v>0</v>
      </c>
      <c r="BS142" s="78"/>
      <c r="BT142" s="80"/>
      <c r="BU142" s="78"/>
      <c r="BV142" s="78"/>
      <c r="BW142" s="78"/>
      <c r="BX142" s="78"/>
      <c r="BY142" s="78"/>
      <c r="BZ142" s="78">
        <f t="shared" ref="BZ142:CA150" si="731">CC142+CF142</f>
        <v>0</v>
      </c>
      <c r="CA142" s="78">
        <f t="shared" si="731"/>
        <v>0</v>
      </c>
      <c r="CB142" s="78"/>
      <c r="CC142" s="78"/>
      <c r="CD142" s="78"/>
      <c r="CE142" s="78"/>
      <c r="CF142" s="78"/>
      <c r="CG142" s="78"/>
      <c r="CH142" s="78"/>
      <c r="CI142" s="79"/>
      <c r="CJ142" s="78">
        <f t="shared" ref="CJ142:CK150" si="732">CM142+CP142</f>
        <v>0</v>
      </c>
      <c r="CK142" s="78">
        <f t="shared" si="732"/>
        <v>0</v>
      </c>
      <c r="CL142" s="78"/>
      <c r="CM142" s="78"/>
      <c r="CN142" s="78"/>
      <c r="CO142" s="78"/>
      <c r="CP142" s="78"/>
      <c r="CQ142" s="78"/>
      <c r="CR142" s="78"/>
      <c r="CS142" s="78">
        <f t="shared" ref="CS142:CT150" si="733">CV142+CY142</f>
        <v>0</v>
      </c>
      <c r="CT142" s="78">
        <f t="shared" si="733"/>
        <v>0</v>
      </c>
      <c r="CU142" s="78"/>
      <c r="CV142" s="78"/>
      <c r="CW142" s="78"/>
      <c r="CX142" s="78"/>
      <c r="CY142" s="78"/>
      <c r="CZ142" s="78"/>
      <c r="DA142" s="78"/>
      <c r="DB142" s="78">
        <f t="shared" ref="DB142:DC150" si="734">DE142+DH142</f>
        <v>0</v>
      </c>
      <c r="DC142" s="78">
        <f t="shared" si="734"/>
        <v>0</v>
      </c>
      <c r="DD142" s="78"/>
      <c r="DE142" s="78"/>
      <c r="DF142" s="78"/>
      <c r="DG142" s="78"/>
      <c r="DH142" s="78"/>
      <c r="DI142" s="78"/>
      <c r="DJ142" s="78"/>
      <c r="DK142" s="78">
        <f t="shared" ref="DK142:DL150" si="735">DN142+DQ142</f>
        <v>0</v>
      </c>
      <c r="DL142" s="78">
        <f t="shared" si="735"/>
        <v>0</v>
      </c>
      <c r="DM142" s="78"/>
      <c r="DN142" s="78"/>
      <c r="DO142" s="78"/>
      <c r="DP142" s="78"/>
      <c r="DQ142" s="78"/>
      <c r="DR142" s="78"/>
      <c r="DS142" s="78"/>
      <c r="DT142" s="78">
        <f t="shared" ref="DT142:DU150" si="736">DW142+DZ142</f>
        <v>0</v>
      </c>
      <c r="DU142" s="78">
        <f t="shared" si="736"/>
        <v>0</v>
      </c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>
        <f t="shared" ref="EF142:EG150" si="737">EI142+EL142</f>
        <v>0</v>
      </c>
      <c r="EG142" s="78">
        <f t="shared" si="737"/>
        <v>0</v>
      </c>
      <c r="EH142" s="78"/>
      <c r="EI142" s="80"/>
      <c r="EJ142" s="78"/>
      <c r="EK142" s="78"/>
      <c r="EL142" s="78"/>
      <c r="EM142" s="78"/>
      <c r="EN142" s="78"/>
      <c r="EO142" s="78">
        <f t="shared" ref="EO142:EP150" si="738">ER142+EU142</f>
        <v>0</v>
      </c>
      <c r="EP142" s="78">
        <f t="shared" si="738"/>
        <v>0</v>
      </c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>
        <f t="shared" ref="FG142:FH150" si="739">FJ142+FM142</f>
        <v>0</v>
      </c>
      <c r="FH142" s="78">
        <f t="shared" si="739"/>
        <v>0</v>
      </c>
      <c r="FI142" s="78"/>
      <c r="FJ142" s="78"/>
      <c r="FK142" s="78"/>
      <c r="FL142" s="78"/>
      <c r="FM142" s="78"/>
      <c r="FN142" s="78"/>
      <c r="FO142" s="78"/>
      <c r="FP142" s="78">
        <f t="shared" ref="FP142:FQ150" si="740">FS142+FV142</f>
        <v>0</v>
      </c>
      <c r="FQ142" s="78">
        <f t="shared" si="740"/>
        <v>0</v>
      </c>
      <c r="FR142" s="78"/>
      <c r="FS142" s="78"/>
      <c r="FT142" s="78"/>
      <c r="FU142" s="78"/>
      <c r="FV142" s="78"/>
      <c r="FW142" s="78"/>
      <c r="FX142" s="78"/>
      <c r="FY142" s="78">
        <f t="shared" ref="FY142:FZ150" si="741">GB142+GE142</f>
        <v>0</v>
      </c>
      <c r="FZ142" s="78">
        <f t="shared" si="741"/>
        <v>0</v>
      </c>
      <c r="GA142" s="75"/>
      <c r="GB142" s="78"/>
      <c r="GC142" s="78"/>
      <c r="GD142" s="78"/>
      <c r="GE142" s="78"/>
      <c r="GF142" s="78"/>
      <c r="GG142" s="78"/>
      <c r="GH142" s="78">
        <f t="shared" ref="GH142:GI150" si="742">GK142+GN142</f>
        <v>0</v>
      </c>
      <c r="GI142" s="78">
        <f t="shared" si="742"/>
        <v>0</v>
      </c>
      <c r="GJ142" s="78"/>
      <c r="GK142" s="78"/>
      <c r="GL142" s="78"/>
      <c r="GM142" s="78"/>
      <c r="GN142" s="78"/>
      <c r="GO142" s="78"/>
      <c r="GP142" s="78"/>
      <c r="GQ142" s="78">
        <f t="shared" ref="GQ142:GR150" si="743">GT142+GW142</f>
        <v>0</v>
      </c>
      <c r="GR142" s="78">
        <f t="shared" si="743"/>
        <v>0</v>
      </c>
      <c r="GS142" s="78"/>
      <c r="GT142" s="78"/>
      <c r="GU142" s="78"/>
      <c r="GV142" s="78"/>
      <c r="GW142" s="78"/>
      <c r="GX142" s="78"/>
      <c r="GY142" s="78"/>
      <c r="GZ142" s="78">
        <f t="shared" ref="GZ142:HA150" si="744">HC142+HF142</f>
        <v>0</v>
      </c>
      <c r="HA142" s="78">
        <f t="shared" si="744"/>
        <v>0</v>
      </c>
      <c r="HB142" s="78"/>
      <c r="HC142" s="78"/>
      <c r="HD142" s="78"/>
      <c r="HE142" s="78"/>
      <c r="HF142" s="78"/>
      <c r="HG142" s="78"/>
      <c r="HH142" s="78"/>
      <c r="HI142" s="78">
        <f t="shared" ref="HI142:HJ144" si="745">HL142+HO142</f>
        <v>0</v>
      </c>
      <c r="HJ142" s="78">
        <f t="shared" si="745"/>
        <v>0</v>
      </c>
      <c r="HK142" s="78"/>
      <c r="HL142" s="78"/>
      <c r="HM142" s="78"/>
      <c r="HN142" s="78"/>
      <c r="HO142" s="78"/>
      <c r="HP142" s="78"/>
      <c r="HQ142" s="78"/>
      <c r="HR142" s="78">
        <f t="shared" ref="HR142:HS144" si="746">HU142+HX142</f>
        <v>0</v>
      </c>
      <c r="HS142" s="78">
        <f t="shared" si="746"/>
        <v>0</v>
      </c>
      <c r="HT142" s="78"/>
      <c r="HU142" s="78"/>
      <c r="HV142" s="78"/>
      <c r="HW142" s="78"/>
      <c r="HX142" s="78"/>
      <c r="HY142" s="78"/>
      <c r="HZ142" s="78"/>
      <c r="IA142" s="78">
        <f t="shared" ref="IA142:IB144" si="747">ID142+IG142</f>
        <v>0</v>
      </c>
      <c r="IB142" s="78">
        <f t="shared" si="747"/>
        <v>0</v>
      </c>
      <c r="IC142" s="78"/>
      <c r="ID142" s="78"/>
      <c r="IE142" s="78"/>
      <c r="IF142" s="78"/>
      <c r="IG142" s="78"/>
      <c r="IH142" s="78"/>
      <c r="II142" s="78"/>
      <c r="IJ142" s="78">
        <f t="shared" ref="IJ142:IK144" si="748">IM142+IP142</f>
        <v>0</v>
      </c>
      <c r="IK142" s="78">
        <f t="shared" si="748"/>
        <v>0</v>
      </c>
      <c r="IL142" s="78"/>
      <c r="IM142" s="78"/>
      <c r="IN142" s="78"/>
      <c r="IO142" s="78"/>
      <c r="IP142" s="78"/>
      <c r="IQ142" s="78"/>
      <c r="IR142" s="78"/>
      <c r="IS142" s="78"/>
      <c r="IT142" s="78"/>
      <c r="IU142" s="78"/>
      <c r="IV142" s="78">
        <v>291.8854</v>
      </c>
      <c r="IW142" s="78"/>
      <c r="IX142" s="78"/>
    </row>
    <row r="143" spans="1:259" ht="18.75" customHeight="1">
      <c r="A143" s="3" t="s">
        <v>20</v>
      </c>
      <c r="B143" s="78">
        <v>16235.69911</v>
      </c>
      <c r="C143" s="78">
        <v>0</v>
      </c>
      <c r="D143" s="78">
        <v>0</v>
      </c>
      <c r="E143" s="78"/>
      <c r="F143" s="78"/>
      <c r="G143" s="78"/>
      <c r="H143" s="78">
        <f t="shared" si="725"/>
        <v>0</v>
      </c>
      <c r="I143" s="78">
        <f t="shared" si="725"/>
        <v>0</v>
      </c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9"/>
      <c r="X143" s="78">
        <f t="shared" si="726"/>
        <v>0</v>
      </c>
      <c r="Y143" s="78">
        <f t="shared" si="726"/>
        <v>0</v>
      </c>
      <c r="Z143" s="78"/>
      <c r="AA143" s="78"/>
      <c r="AB143" s="78"/>
      <c r="AC143" s="78"/>
      <c r="AD143" s="78"/>
      <c r="AE143" s="78"/>
      <c r="AF143" s="78"/>
      <c r="AG143" s="78">
        <f t="shared" si="727"/>
        <v>0</v>
      </c>
      <c r="AH143" s="78">
        <f t="shared" si="727"/>
        <v>0</v>
      </c>
      <c r="AI143" s="78"/>
      <c r="AJ143" s="78"/>
      <c r="AK143" s="78"/>
      <c r="AL143" s="78"/>
      <c r="AM143" s="78"/>
      <c r="AN143" s="78"/>
      <c r="AO143" s="78"/>
      <c r="AP143" s="78">
        <f t="shared" si="728"/>
        <v>0</v>
      </c>
      <c r="AQ143" s="78">
        <f t="shared" si="728"/>
        <v>0</v>
      </c>
      <c r="AR143" s="78"/>
      <c r="AS143" s="78"/>
      <c r="AT143" s="78"/>
      <c r="AU143" s="78"/>
      <c r="AV143" s="78"/>
      <c r="AW143" s="78"/>
      <c r="AX143" s="78"/>
      <c r="AY143" s="78">
        <f t="shared" si="729"/>
        <v>0</v>
      </c>
      <c r="AZ143" s="78">
        <f t="shared" si="729"/>
        <v>0</v>
      </c>
      <c r="BA143" s="78"/>
      <c r="BB143" s="78"/>
      <c r="BC143" s="78"/>
      <c r="BD143" s="78"/>
      <c r="BE143" s="78"/>
      <c r="BF143" s="78"/>
      <c r="BG143" s="78"/>
      <c r="BH143" s="78">
        <f t="shared" ref="BH143:BI147" si="749">BK143+BN143</f>
        <v>4277.3020500000002</v>
      </c>
      <c r="BI143" s="78">
        <f t="shared" si="749"/>
        <v>0</v>
      </c>
      <c r="BJ143" s="78">
        <f>BI143/BH143*100</f>
        <v>0</v>
      </c>
      <c r="BK143" s="78">
        <v>4191.7560100000001</v>
      </c>
      <c r="BL143" s="78"/>
      <c r="BM143" s="78">
        <f>BL143/BK143*100</f>
        <v>0</v>
      </c>
      <c r="BN143" s="78">
        <v>85.546040000000005</v>
      </c>
      <c r="BO143" s="78"/>
      <c r="BP143" s="78">
        <f>BO143/BN143*100</f>
        <v>0</v>
      </c>
      <c r="BQ143" s="78">
        <f t="shared" si="730"/>
        <v>1988.22</v>
      </c>
      <c r="BR143" s="78">
        <f t="shared" si="730"/>
        <v>0</v>
      </c>
      <c r="BS143" s="78">
        <f>BR143/BQ143*100</f>
        <v>0</v>
      </c>
      <c r="BT143" s="78">
        <v>1988.22</v>
      </c>
      <c r="BU143" s="78"/>
      <c r="BV143" s="78">
        <f t="shared" ref="BV143:BV144" si="750">BU143/BT143*100</f>
        <v>0</v>
      </c>
      <c r="BW143" s="78"/>
      <c r="BX143" s="78"/>
      <c r="BY143" s="78"/>
      <c r="BZ143" s="78">
        <f t="shared" si="731"/>
        <v>0</v>
      </c>
      <c r="CA143" s="78">
        <f t="shared" si="731"/>
        <v>0</v>
      </c>
      <c r="CB143" s="78"/>
      <c r="CC143" s="78"/>
      <c r="CD143" s="78"/>
      <c r="CE143" s="78"/>
      <c r="CF143" s="78"/>
      <c r="CG143" s="78"/>
      <c r="CH143" s="78"/>
      <c r="CI143" s="79"/>
      <c r="CJ143" s="78">
        <f t="shared" si="732"/>
        <v>0</v>
      </c>
      <c r="CK143" s="78">
        <f t="shared" si="732"/>
        <v>0</v>
      </c>
      <c r="CL143" s="78"/>
      <c r="CM143" s="78"/>
      <c r="CN143" s="78"/>
      <c r="CO143" s="78"/>
      <c r="CP143" s="78"/>
      <c r="CQ143" s="78"/>
      <c r="CR143" s="78"/>
      <c r="CS143" s="78">
        <f t="shared" si="733"/>
        <v>0</v>
      </c>
      <c r="CT143" s="78">
        <f t="shared" si="733"/>
        <v>0</v>
      </c>
      <c r="CU143" s="78"/>
      <c r="CV143" s="78"/>
      <c r="CW143" s="78"/>
      <c r="CX143" s="78"/>
      <c r="CY143" s="78"/>
      <c r="CZ143" s="78"/>
      <c r="DA143" s="78"/>
      <c r="DB143" s="78">
        <f t="shared" si="734"/>
        <v>0</v>
      </c>
      <c r="DC143" s="78">
        <f t="shared" si="734"/>
        <v>0</v>
      </c>
      <c r="DD143" s="78"/>
      <c r="DE143" s="78"/>
      <c r="DF143" s="78"/>
      <c r="DG143" s="78"/>
      <c r="DH143" s="78"/>
      <c r="DI143" s="78"/>
      <c r="DJ143" s="78"/>
      <c r="DK143" s="78">
        <f t="shared" si="735"/>
        <v>0</v>
      </c>
      <c r="DL143" s="78">
        <f t="shared" si="735"/>
        <v>0</v>
      </c>
      <c r="DM143" s="78"/>
      <c r="DN143" s="78"/>
      <c r="DO143" s="78"/>
      <c r="DP143" s="78"/>
      <c r="DQ143" s="78"/>
      <c r="DR143" s="78"/>
      <c r="DS143" s="78"/>
      <c r="DT143" s="78">
        <f t="shared" si="736"/>
        <v>0</v>
      </c>
      <c r="DU143" s="78">
        <f t="shared" si="736"/>
        <v>0</v>
      </c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>
        <f>EI143+EL143</f>
        <v>9872.8430000000008</v>
      </c>
      <c r="EG143" s="78">
        <f t="shared" si="737"/>
        <v>0</v>
      </c>
      <c r="EH143" s="78"/>
      <c r="EI143" s="77">
        <v>9872.8430000000008</v>
      </c>
      <c r="EJ143" s="78"/>
      <c r="EK143" s="78">
        <f>EJ143/EI143*100</f>
        <v>0</v>
      </c>
      <c r="EL143" s="78"/>
      <c r="EM143" s="78"/>
      <c r="EN143" s="78"/>
      <c r="EO143" s="78">
        <f t="shared" si="738"/>
        <v>0</v>
      </c>
      <c r="EP143" s="78">
        <f t="shared" si="738"/>
        <v>0</v>
      </c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>
        <f t="shared" si="739"/>
        <v>0</v>
      </c>
      <c r="FH143" s="78">
        <f t="shared" si="739"/>
        <v>0</v>
      </c>
      <c r="FI143" s="78"/>
      <c r="FJ143" s="78"/>
      <c r="FK143" s="78"/>
      <c r="FL143" s="78"/>
      <c r="FM143" s="78"/>
      <c r="FN143" s="78"/>
      <c r="FO143" s="78"/>
      <c r="FP143" s="78">
        <f t="shared" si="740"/>
        <v>0</v>
      </c>
      <c r="FQ143" s="78">
        <f t="shared" si="740"/>
        <v>0</v>
      </c>
      <c r="FR143" s="78"/>
      <c r="FS143" s="78"/>
      <c r="FT143" s="78"/>
      <c r="FU143" s="78"/>
      <c r="FV143" s="78"/>
      <c r="FW143" s="78"/>
      <c r="FX143" s="78"/>
      <c r="FY143" s="78">
        <f t="shared" si="741"/>
        <v>0</v>
      </c>
      <c r="FZ143" s="78">
        <f t="shared" si="741"/>
        <v>0</v>
      </c>
      <c r="GA143" s="75"/>
      <c r="GB143" s="78"/>
      <c r="GC143" s="78"/>
      <c r="GD143" s="78"/>
      <c r="GE143" s="78"/>
      <c r="GF143" s="78"/>
      <c r="GG143" s="78"/>
      <c r="GH143" s="78">
        <f t="shared" si="742"/>
        <v>0</v>
      </c>
      <c r="GI143" s="78">
        <f t="shared" si="742"/>
        <v>0</v>
      </c>
      <c r="GJ143" s="78"/>
      <c r="GK143" s="78"/>
      <c r="GL143" s="78"/>
      <c r="GM143" s="78"/>
      <c r="GN143" s="78"/>
      <c r="GO143" s="78"/>
      <c r="GP143" s="78"/>
      <c r="GQ143" s="78">
        <f t="shared" si="743"/>
        <v>0</v>
      </c>
      <c r="GR143" s="78">
        <f t="shared" si="743"/>
        <v>0</v>
      </c>
      <c r="GS143" s="78"/>
      <c r="GT143" s="78"/>
      <c r="GU143" s="78"/>
      <c r="GV143" s="78"/>
      <c r="GW143" s="78"/>
      <c r="GX143" s="78"/>
      <c r="GY143" s="78"/>
      <c r="GZ143" s="78">
        <f t="shared" si="744"/>
        <v>0</v>
      </c>
      <c r="HA143" s="78">
        <f t="shared" si="744"/>
        <v>0</v>
      </c>
      <c r="HB143" s="78"/>
      <c r="HC143" s="78"/>
      <c r="HD143" s="78"/>
      <c r="HE143" s="78"/>
      <c r="HF143" s="78"/>
      <c r="HG143" s="78"/>
      <c r="HH143" s="78"/>
      <c r="HI143" s="78">
        <f t="shared" si="745"/>
        <v>0</v>
      </c>
      <c r="HJ143" s="78">
        <f t="shared" si="745"/>
        <v>0</v>
      </c>
      <c r="HK143" s="78"/>
      <c r="HL143" s="78"/>
      <c r="HM143" s="78"/>
      <c r="HN143" s="78"/>
      <c r="HO143" s="78"/>
      <c r="HP143" s="78"/>
      <c r="HQ143" s="78"/>
      <c r="HR143" s="78">
        <f t="shared" si="746"/>
        <v>0</v>
      </c>
      <c r="HS143" s="78">
        <f t="shared" si="746"/>
        <v>0</v>
      </c>
      <c r="HT143" s="78"/>
      <c r="HU143" s="78"/>
      <c r="HV143" s="78"/>
      <c r="HW143" s="78"/>
      <c r="HX143" s="78"/>
      <c r="HY143" s="78"/>
      <c r="HZ143" s="78"/>
      <c r="IA143" s="78">
        <f t="shared" si="747"/>
        <v>0</v>
      </c>
      <c r="IB143" s="78">
        <f t="shared" si="747"/>
        <v>0</v>
      </c>
      <c r="IC143" s="78"/>
      <c r="ID143" s="78"/>
      <c r="IE143" s="78"/>
      <c r="IF143" s="78"/>
      <c r="IG143" s="78"/>
      <c r="IH143" s="78"/>
      <c r="II143" s="78"/>
      <c r="IJ143" s="78">
        <f t="shared" si="748"/>
        <v>0</v>
      </c>
      <c r="IK143" s="78">
        <f t="shared" si="748"/>
        <v>0</v>
      </c>
      <c r="IL143" s="78"/>
      <c r="IM143" s="78"/>
      <c r="IN143" s="78"/>
      <c r="IO143" s="78"/>
      <c r="IP143" s="78"/>
      <c r="IQ143" s="78"/>
      <c r="IR143" s="78"/>
      <c r="IS143" s="78"/>
      <c r="IT143" s="78"/>
      <c r="IU143" s="78"/>
      <c r="IV143" s="78">
        <v>97.334059999999994</v>
      </c>
      <c r="IW143" s="78"/>
      <c r="IX143" s="78"/>
    </row>
    <row r="144" spans="1:259">
      <c r="A144" s="3" t="s">
        <v>66</v>
      </c>
      <c r="B144" s="78">
        <v>1381.3028300000001</v>
      </c>
      <c r="C144" s="78">
        <v>0</v>
      </c>
      <c r="D144" s="78">
        <v>0</v>
      </c>
      <c r="E144" s="78"/>
      <c r="F144" s="78"/>
      <c r="G144" s="78"/>
      <c r="H144" s="78">
        <f t="shared" si="725"/>
        <v>0</v>
      </c>
      <c r="I144" s="78">
        <f t="shared" si="725"/>
        <v>0</v>
      </c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9"/>
      <c r="X144" s="78">
        <f t="shared" si="726"/>
        <v>0</v>
      </c>
      <c r="Y144" s="78">
        <f t="shared" si="726"/>
        <v>0</v>
      </c>
      <c r="Z144" s="78"/>
      <c r="AA144" s="78"/>
      <c r="AB144" s="78"/>
      <c r="AC144" s="78"/>
      <c r="AD144" s="78"/>
      <c r="AE144" s="78"/>
      <c r="AF144" s="78"/>
      <c r="AG144" s="78">
        <f t="shared" si="727"/>
        <v>0</v>
      </c>
      <c r="AH144" s="78">
        <f t="shared" si="727"/>
        <v>0</v>
      </c>
      <c r="AI144" s="78"/>
      <c r="AJ144" s="78"/>
      <c r="AK144" s="78"/>
      <c r="AL144" s="78"/>
      <c r="AM144" s="78"/>
      <c r="AN144" s="78"/>
      <c r="AO144" s="78"/>
      <c r="AP144" s="78">
        <f t="shared" si="728"/>
        <v>0</v>
      </c>
      <c r="AQ144" s="78">
        <f t="shared" si="728"/>
        <v>0</v>
      </c>
      <c r="AR144" s="78"/>
      <c r="AS144" s="78"/>
      <c r="AT144" s="78"/>
      <c r="AU144" s="78"/>
      <c r="AV144" s="78"/>
      <c r="AW144" s="78"/>
      <c r="AX144" s="78"/>
      <c r="AY144" s="78">
        <f t="shared" si="729"/>
        <v>0</v>
      </c>
      <c r="AZ144" s="78">
        <f t="shared" si="729"/>
        <v>0</v>
      </c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>
        <f t="shared" si="730"/>
        <v>1121.74532</v>
      </c>
      <c r="BR144" s="78">
        <f t="shared" si="730"/>
        <v>0</v>
      </c>
      <c r="BS144" s="78"/>
      <c r="BT144" s="78">
        <v>1121.74532</v>
      </c>
      <c r="BU144" s="78"/>
      <c r="BV144" s="78">
        <f t="shared" si="750"/>
        <v>0</v>
      </c>
      <c r="BW144" s="78"/>
      <c r="BX144" s="78"/>
      <c r="BY144" s="78"/>
      <c r="BZ144" s="78">
        <f t="shared" si="731"/>
        <v>0</v>
      </c>
      <c r="CA144" s="78">
        <f t="shared" si="731"/>
        <v>0</v>
      </c>
      <c r="CB144" s="78"/>
      <c r="CC144" s="78"/>
      <c r="CD144" s="78"/>
      <c r="CE144" s="78"/>
      <c r="CF144" s="78"/>
      <c r="CG144" s="78"/>
      <c r="CH144" s="85"/>
      <c r="CI144" s="79"/>
      <c r="CJ144" s="78">
        <f t="shared" si="732"/>
        <v>0</v>
      </c>
      <c r="CK144" s="78">
        <f t="shared" si="732"/>
        <v>0</v>
      </c>
      <c r="CL144" s="78"/>
      <c r="CM144" s="78"/>
      <c r="CN144" s="78"/>
      <c r="CO144" s="78"/>
      <c r="CP144" s="78"/>
      <c r="CQ144" s="78"/>
      <c r="CR144" s="78"/>
      <c r="CS144" s="78">
        <f t="shared" si="733"/>
        <v>0</v>
      </c>
      <c r="CT144" s="78">
        <f t="shared" si="733"/>
        <v>0</v>
      </c>
      <c r="CU144" s="78"/>
      <c r="CV144" s="78"/>
      <c r="CW144" s="78"/>
      <c r="CX144" s="78"/>
      <c r="CY144" s="78"/>
      <c r="CZ144" s="78"/>
      <c r="DA144" s="78"/>
      <c r="DB144" s="78">
        <f t="shared" si="734"/>
        <v>0</v>
      </c>
      <c r="DC144" s="78">
        <f t="shared" si="734"/>
        <v>0</v>
      </c>
      <c r="DD144" s="78"/>
      <c r="DE144" s="78"/>
      <c r="DF144" s="78"/>
      <c r="DG144" s="78"/>
      <c r="DH144" s="78"/>
      <c r="DI144" s="78"/>
      <c r="DJ144" s="78"/>
      <c r="DK144" s="78">
        <f t="shared" si="735"/>
        <v>0</v>
      </c>
      <c r="DL144" s="78">
        <f t="shared" si="735"/>
        <v>0</v>
      </c>
      <c r="DM144" s="78"/>
      <c r="DN144" s="78"/>
      <c r="DO144" s="78"/>
      <c r="DP144" s="78"/>
      <c r="DQ144" s="78"/>
      <c r="DR144" s="78"/>
      <c r="DS144" s="78"/>
      <c r="DT144" s="78">
        <f t="shared" si="736"/>
        <v>0</v>
      </c>
      <c r="DU144" s="78">
        <f t="shared" si="736"/>
        <v>0</v>
      </c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>
        <f t="shared" si="737"/>
        <v>0</v>
      </c>
      <c r="EG144" s="78">
        <f t="shared" si="737"/>
        <v>0</v>
      </c>
      <c r="EH144" s="78"/>
      <c r="EI144" s="80"/>
      <c r="EJ144" s="78"/>
      <c r="EK144" s="78"/>
      <c r="EL144" s="78"/>
      <c r="EM144" s="78"/>
      <c r="EN144" s="78"/>
      <c r="EO144" s="78">
        <f t="shared" si="738"/>
        <v>0</v>
      </c>
      <c r="EP144" s="78">
        <f t="shared" si="738"/>
        <v>0</v>
      </c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>
        <f t="shared" si="739"/>
        <v>0</v>
      </c>
      <c r="FH144" s="78">
        <f t="shared" si="739"/>
        <v>0</v>
      </c>
      <c r="FI144" s="78"/>
      <c r="FJ144" s="78"/>
      <c r="FK144" s="78"/>
      <c r="FL144" s="78"/>
      <c r="FM144" s="78"/>
      <c r="FN144" s="78"/>
      <c r="FO144" s="78"/>
      <c r="FP144" s="78">
        <f t="shared" si="740"/>
        <v>0</v>
      </c>
      <c r="FQ144" s="78">
        <f t="shared" si="740"/>
        <v>0</v>
      </c>
      <c r="FR144" s="78"/>
      <c r="FS144" s="78"/>
      <c r="FT144" s="78"/>
      <c r="FU144" s="78"/>
      <c r="FV144" s="78"/>
      <c r="FW144" s="78"/>
      <c r="FX144" s="78"/>
      <c r="FY144" s="78">
        <f t="shared" si="741"/>
        <v>0</v>
      </c>
      <c r="FZ144" s="78">
        <f t="shared" si="741"/>
        <v>0</v>
      </c>
      <c r="GA144" s="75"/>
      <c r="GB144" s="78"/>
      <c r="GC144" s="78"/>
      <c r="GD144" s="78"/>
      <c r="GE144" s="78"/>
      <c r="GF144" s="78"/>
      <c r="GG144" s="78"/>
      <c r="GH144" s="78">
        <f t="shared" si="742"/>
        <v>0</v>
      </c>
      <c r="GI144" s="78">
        <f t="shared" si="742"/>
        <v>0</v>
      </c>
      <c r="GJ144" s="78"/>
      <c r="GK144" s="78"/>
      <c r="GL144" s="78"/>
      <c r="GM144" s="78"/>
      <c r="GN144" s="78"/>
      <c r="GO144" s="78"/>
      <c r="GP144" s="78"/>
      <c r="GQ144" s="78">
        <f t="shared" si="743"/>
        <v>0</v>
      </c>
      <c r="GR144" s="78">
        <f t="shared" si="743"/>
        <v>0</v>
      </c>
      <c r="GS144" s="78"/>
      <c r="GT144" s="78"/>
      <c r="GU144" s="78"/>
      <c r="GV144" s="78"/>
      <c r="GW144" s="78"/>
      <c r="GX144" s="78"/>
      <c r="GY144" s="78"/>
      <c r="GZ144" s="78">
        <f t="shared" si="744"/>
        <v>0</v>
      </c>
      <c r="HA144" s="78">
        <f t="shared" si="744"/>
        <v>0</v>
      </c>
      <c r="HB144" s="78"/>
      <c r="HC144" s="78"/>
      <c r="HD144" s="78"/>
      <c r="HE144" s="78"/>
      <c r="HF144" s="78"/>
      <c r="HG144" s="78"/>
      <c r="HH144" s="78"/>
      <c r="HI144" s="78">
        <f t="shared" si="745"/>
        <v>0</v>
      </c>
      <c r="HJ144" s="78">
        <f t="shared" si="745"/>
        <v>0</v>
      </c>
      <c r="HK144" s="78"/>
      <c r="HL144" s="78"/>
      <c r="HM144" s="78"/>
      <c r="HN144" s="78"/>
      <c r="HO144" s="78"/>
      <c r="HP144" s="78"/>
      <c r="HQ144" s="78"/>
      <c r="HR144" s="78">
        <f t="shared" si="746"/>
        <v>0</v>
      </c>
      <c r="HS144" s="78">
        <f t="shared" si="746"/>
        <v>0</v>
      </c>
      <c r="HT144" s="78"/>
      <c r="HU144" s="78"/>
      <c r="HV144" s="78"/>
      <c r="HW144" s="78"/>
      <c r="HX144" s="78"/>
      <c r="HY144" s="78"/>
      <c r="HZ144" s="78"/>
      <c r="IA144" s="78">
        <f t="shared" si="747"/>
        <v>0</v>
      </c>
      <c r="IB144" s="78">
        <f t="shared" si="747"/>
        <v>0</v>
      </c>
      <c r="IC144" s="78"/>
      <c r="ID144" s="78"/>
      <c r="IE144" s="78"/>
      <c r="IF144" s="78"/>
      <c r="IG144" s="78"/>
      <c r="IH144" s="78"/>
      <c r="II144" s="78"/>
      <c r="IJ144" s="78">
        <f t="shared" si="748"/>
        <v>0</v>
      </c>
      <c r="IK144" s="78">
        <f t="shared" si="748"/>
        <v>0</v>
      </c>
      <c r="IL144" s="78"/>
      <c r="IM144" s="78"/>
      <c r="IN144" s="78"/>
      <c r="IO144" s="78"/>
      <c r="IP144" s="78"/>
      <c r="IQ144" s="78"/>
      <c r="IR144" s="78"/>
      <c r="IS144" s="78"/>
      <c r="IT144" s="78"/>
      <c r="IU144" s="78"/>
      <c r="IV144" s="78">
        <v>259.55751000000004</v>
      </c>
      <c r="IW144" s="78"/>
      <c r="IX144" s="78"/>
    </row>
    <row r="145" spans="1:258">
      <c r="A145" s="1" t="s">
        <v>100</v>
      </c>
      <c r="B145" s="78">
        <v>16.222339999999999</v>
      </c>
      <c r="C145" s="78">
        <v>0</v>
      </c>
      <c r="D145" s="78">
        <v>0</v>
      </c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9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>
        <f t="shared" si="730"/>
        <v>0</v>
      </c>
      <c r="BR145" s="78">
        <f t="shared" si="730"/>
        <v>0</v>
      </c>
      <c r="BS145" s="78"/>
      <c r="BT145" s="80"/>
      <c r="BU145" s="78"/>
      <c r="BV145" s="78"/>
      <c r="BW145" s="78"/>
      <c r="BX145" s="78"/>
      <c r="BY145" s="78"/>
      <c r="BZ145" s="78">
        <f t="shared" si="731"/>
        <v>0</v>
      </c>
      <c r="CA145" s="78">
        <f t="shared" si="731"/>
        <v>0</v>
      </c>
      <c r="CB145" s="78"/>
      <c r="CC145" s="78"/>
      <c r="CD145" s="78"/>
      <c r="CE145" s="78"/>
      <c r="CF145" s="78"/>
      <c r="CG145" s="78"/>
      <c r="CH145" s="78"/>
      <c r="CI145" s="79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80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  <c r="FO145" s="78"/>
      <c r="FP145" s="78"/>
      <c r="FQ145" s="78"/>
      <c r="FR145" s="78"/>
      <c r="FS145" s="78"/>
      <c r="FT145" s="78"/>
      <c r="FU145" s="78"/>
      <c r="FV145" s="78"/>
      <c r="FW145" s="78"/>
      <c r="FX145" s="78"/>
      <c r="FY145" s="78"/>
      <c r="FZ145" s="78"/>
      <c r="GA145" s="75"/>
      <c r="GB145" s="78"/>
      <c r="GC145" s="78"/>
      <c r="GD145" s="78"/>
      <c r="GE145" s="78"/>
      <c r="GF145" s="78"/>
      <c r="GG145" s="78"/>
      <c r="GH145" s="78"/>
      <c r="GI145" s="78"/>
      <c r="GJ145" s="78"/>
      <c r="GK145" s="78"/>
      <c r="GL145" s="78"/>
      <c r="GM145" s="78"/>
      <c r="GN145" s="78"/>
      <c r="GO145" s="78"/>
      <c r="GP145" s="78"/>
      <c r="GQ145" s="78"/>
      <c r="GR145" s="78"/>
      <c r="GS145" s="78"/>
      <c r="GT145" s="78"/>
      <c r="GU145" s="78"/>
      <c r="GV145" s="78"/>
      <c r="GW145" s="78"/>
      <c r="GX145" s="78"/>
      <c r="GY145" s="78"/>
      <c r="GZ145" s="78"/>
      <c r="HA145" s="78"/>
      <c r="HB145" s="78"/>
      <c r="HC145" s="78"/>
      <c r="HD145" s="78"/>
      <c r="HE145" s="78"/>
      <c r="HF145" s="78"/>
      <c r="HG145" s="78"/>
      <c r="HH145" s="78"/>
      <c r="HI145" s="78"/>
      <c r="HJ145" s="78"/>
      <c r="HK145" s="78"/>
      <c r="HL145" s="78"/>
      <c r="HM145" s="78"/>
      <c r="HN145" s="78"/>
      <c r="HO145" s="78"/>
      <c r="HP145" s="78"/>
      <c r="HQ145" s="78"/>
      <c r="HR145" s="78"/>
      <c r="HS145" s="78"/>
      <c r="HT145" s="78"/>
      <c r="HU145" s="78"/>
      <c r="HV145" s="78"/>
      <c r="HW145" s="78"/>
      <c r="HX145" s="78"/>
      <c r="HY145" s="78"/>
      <c r="HZ145" s="78"/>
      <c r="IA145" s="78"/>
      <c r="IB145" s="78"/>
      <c r="IC145" s="78"/>
      <c r="ID145" s="78"/>
      <c r="IE145" s="78"/>
      <c r="IF145" s="78"/>
      <c r="IG145" s="78"/>
      <c r="IH145" s="78"/>
      <c r="II145" s="78"/>
      <c r="IJ145" s="78"/>
      <c r="IK145" s="78"/>
      <c r="IL145" s="78"/>
      <c r="IM145" s="78"/>
      <c r="IN145" s="78"/>
      <c r="IO145" s="78"/>
      <c r="IP145" s="78"/>
      <c r="IQ145" s="78"/>
      <c r="IR145" s="78"/>
      <c r="IS145" s="78"/>
      <c r="IT145" s="78"/>
      <c r="IU145" s="78"/>
      <c r="IV145" s="78">
        <v>16.222339999999999</v>
      </c>
      <c r="IW145" s="78"/>
      <c r="IX145" s="78"/>
    </row>
    <row r="146" spans="1:258" ht="18.75" customHeight="1">
      <c r="A146" s="3" t="s">
        <v>108</v>
      </c>
      <c r="B146" s="78">
        <v>325.07833999999997</v>
      </c>
      <c r="C146" s="78">
        <v>0</v>
      </c>
      <c r="D146" s="78">
        <v>0</v>
      </c>
      <c r="E146" s="78"/>
      <c r="F146" s="78"/>
      <c r="G146" s="78"/>
      <c r="H146" s="78">
        <f t="shared" si="725"/>
        <v>0</v>
      </c>
      <c r="I146" s="78">
        <f t="shared" si="725"/>
        <v>0</v>
      </c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9"/>
      <c r="X146" s="78">
        <f t="shared" si="726"/>
        <v>0</v>
      </c>
      <c r="Y146" s="78">
        <f t="shared" si="726"/>
        <v>0</v>
      </c>
      <c r="Z146" s="78"/>
      <c r="AA146" s="78"/>
      <c r="AB146" s="78"/>
      <c r="AC146" s="78"/>
      <c r="AD146" s="78"/>
      <c r="AE146" s="78"/>
      <c r="AF146" s="78"/>
      <c r="AG146" s="78">
        <f t="shared" si="727"/>
        <v>0</v>
      </c>
      <c r="AH146" s="78">
        <f t="shared" si="727"/>
        <v>0</v>
      </c>
      <c r="AI146" s="78"/>
      <c r="AJ146" s="78"/>
      <c r="AK146" s="78"/>
      <c r="AL146" s="78"/>
      <c r="AM146" s="78"/>
      <c r="AN146" s="78"/>
      <c r="AO146" s="78"/>
      <c r="AP146" s="78">
        <f t="shared" ref="AP146:AQ148" si="751">AS146+AV146</f>
        <v>0</v>
      </c>
      <c r="AQ146" s="78">
        <f t="shared" si="751"/>
        <v>0</v>
      </c>
      <c r="AR146" s="78"/>
      <c r="AS146" s="78"/>
      <c r="AT146" s="78"/>
      <c r="AU146" s="78"/>
      <c r="AV146" s="78"/>
      <c r="AW146" s="78"/>
      <c r="AX146" s="78"/>
      <c r="AY146" s="78">
        <f t="shared" si="729"/>
        <v>0</v>
      </c>
      <c r="AZ146" s="78">
        <f t="shared" si="729"/>
        <v>0</v>
      </c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>
        <f t="shared" si="730"/>
        <v>308.85599999999999</v>
      </c>
      <c r="BR146" s="78">
        <f t="shared" si="730"/>
        <v>0</v>
      </c>
      <c r="BS146" s="78"/>
      <c r="BT146" s="78">
        <v>308.85599999999999</v>
      </c>
      <c r="BU146" s="78"/>
      <c r="BV146" s="78">
        <f t="shared" ref="BV146:BV148" si="752">BU146/BT146*100</f>
        <v>0</v>
      </c>
      <c r="BW146" s="78"/>
      <c r="BX146" s="78"/>
      <c r="BY146" s="78"/>
      <c r="BZ146" s="78">
        <f t="shared" si="731"/>
        <v>0</v>
      </c>
      <c r="CA146" s="78">
        <f t="shared" si="731"/>
        <v>0</v>
      </c>
      <c r="CB146" s="78"/>
      <c r="CC146" s="78"/>
      <c r="CD146" s="78"/>
      <c r="CE146" s="78"/>
      <c r="CF146" s="78"/>
      <c r="CG146" s="78"/>
      <c r="CH146" s="78"/>
      <c r="CI146" s="79"/>
      <c r="CJ146" s="78">
        <f t="shared" si="732"/>
        <v>0</v>
      </c>
      <c r="CK146" s="78">
        <f t="shared" si="732"/>
        <v>0</v>
      </c>
      <c r="CL146" s="78"/>
      <c r="CM146" s="78"/>
      <c r="CN146" s="78"/>
      <c r="CO146" s="78"/>
      <c r="CP146" s="78"/>
      <c r="CQ146" s="78"/>
      <c r="CR146" s="78"/>
      <c r="CS146" s="78">
        <f t="shared" si="733"/>
        <v>0</v>
      </c>
      <c r="CT146" s="78">
        <f t="shared" si="733"/>
        <v>0</v>
      </c>
      <c r="CU146" s="78"/>
      <c r="CV146" s="78"/>
      <c r="CW146" s="78"/>
      <c r="CX146" s="78"/>
      <c r="CY146" s="78"/>
      <c r="CZ146" s="78"/>
      <c r="DA146" s="78"/>
      <c r="DB146" s="78">
        <f t="shared" si="734"/>
        <v>0</v>
      </c>
      <c r="DC146" s="78">
        <f t="shared" si="734"/>
        <v>0</v>
      </c>
      <c r="DD146" s="78"/>
      <c r="DE146" s="78"/>
      <c r="DF146" s="80"/>
      <c r="DG146" s="78"/>
      <c r="DH146" s="78"/>
      <c r="DI146" s="78"/>
      <c r="DJ146" s="78"/>
      <c r="DK146" s="78">
        <f t="shared" si="735"/>
        <v>0</v>
      </c>
      <c r="DL146" s="78">
        <f t="shared" si="735"/>
        <v>0</v>
      </c>
      <c r="DM146" s="78"/>
      <c r="DN146" s="78"/>
      <c r="DO146" s="78"/>
      <c r="DP146" s="78"/>
      <c r="DQ146" s="78"/>
      <c r="DR146" s="78"/>
      <c r="DS146" s="78"/>
      <c r="DT146" s="78">
        <f t="shared" si="736"/>
        <v>0</v>
      </c>
      <c r="DU146" s="78">
        <f t="shared" si="736"/>
        <v>0</v>
      </c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>
        <f t="shared" si="737"/>
        <v>0</v>
      </c>
      <c r="EG146" s="78">
        <f t="shared" si="737"/>
        <v>0</v>
      </c>
      <c r="EH146" s="78"/>
      <c r="EI146" s="80"/>
      <c r="EJ146" s="78"/>
      <c r="EK146" s="78"/>
      <c r="EL146" s="78"/>
      <c r="EM146" s="78"/>
      <c r="EN146" s="78"/>
      <c r="EO146" s="78">
        <f t="shared" si="738"/>
        <v>0</v>
      </c>
      <c r="EP146" s="78">
        <f t="shared" si="738"/>
        <v>0</v>
      </c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>
        <f t="shared" si="739"/>
        <v>0</v>
      </c>
      <c r="FH146" s="78">
        <f t="shared" si="739"/>
        <v>0</v>
      </c>
      <c r="FI146" s="78"/>
      <c r="FJ146" s="78"/>
      <c r="FK146" s="78"/>
      <c r="FL146" s="78"/>
      <c r="FM146" s="78"/>
      <c r="FN146" s="78"/>
      <c r="FO146" s="78"/>
      <c r="FP146" s="78">
        <f t="shared" si="740"/>
        <v>0</v>
      </c>
      <c r="FQ146" s="78">
        <f t="shared" si="740"/>
        <v>0</v>
      </c>
      <c r="FR146" s="78"/>
      <c r="FS146" s="78"/>
      <c r="FT146" s="78"/>
      <c r="FU146" s="78"/>
      <c r="FV146" s="78"/>
      <c r="FW146" s="78"/>
      <c r="FX146" s="78"/>
      <c r="FY146" s="78">
        <f t="shared" si="741"/>
        <v>0</v>
      </c>
      <c r="FZ146" s="78">
        <f t="shared" si="741"/>
        <v>0</v>
      </c>
      <c r="GA146" s="75"/>
      <c r="GB146" s="78"/>
      <c r="GC146" s="78"/>
      <c r="GD146" s="78"/>
      <c r="GE146" s="78"/>
      <c r="GF146" s="78"/>
      <c r="GG146" s="78"/>
      <c r="GH146" s="78">
        <f t="shared" si="742"/>
        <v>0</v>
      </c>
      <c r="GI146" s="78">
        <f t="shared" si="742"/>
        <v>0</v>
      </c>
      <c r="GJ146" s="78"/>
      <c r="GK146" s="78"/>
      <c r="GL146" s="78"/>
      <c r="GM146" s="78"/>
      <c r="GN146" s="78"/>
      <c r="GO146" s="78"/>
      <c r="GP146" s="78"/>
      <c r="GQ146" s="78">
        <f t="shared" si="743"/>
        <v>0</v>
      </c>
      <c r="GR146" s="78">
        <f t="shared" si="743"/>
        <v>0</v>
      </c>
      <c r="GS146" s="78"/>
      <c r="GT146" s="78"/>
      <c r="GU146" s="78"/>
      <c r="GV146" s="78"/>
      <c r="GW146" s="78"/>
      <c r="GX146" s="78"/>
      <c r="GY146" s="78"/>
      <c r="GZ146" s="78">
        <f t="shared" si="744"/>
        <v>0</v>
      </c>
      <c r="HA146" s="78">
        <f t="shared" si="744"/>
        <v>0</v>
      </c>
      <c r="HB146" s="78"/>
      <c r="HC146" s="78"/>
      <c r="HD146" s="78"/>
      <c r="HE146" s="78"/>
      <c r="HF146" s="78"/>
      <c r="HG146" s="78"/>
      <c r="HH146" s="78"/>
      <c r="HI146" s="78">
        <f t="shared" ref="HI146:HJ148" si="753">HL146+HO146</f>
        <v>0</v>
      </c>
      <c r="HJ146" s="78">
        <f t="shared" si="753"/>
        <v>0</v>
      </c>
      <c r="HK146" s="78"/>
      <c r="HL146" s="78"/>
      <c r="HM146" s="78"/>
      <c r="HN146" s="78"/>
      <c r="HO146" s="78"/>
      <c r="HP146" s="78"/>
      <c r="HQ146" s="78"/>
      <c r="HR146" s="78">
        <f t="shared" ref="HR146:HS148" si="754">HU146+HX146</f>
        <v>0</v>
      </c>
      <c r="HS146" s="78">
        <f t="shared" si="754"/>
        <v>0</v>
      </c>
      <c r="HT146" s="78"/>
      <c r="HU146" s="78"/>
      <c r="HV146" s="78"/>
      <c r="HW146" s="78"/>
      <c r="HX146" s="78"/>
      <c r="HY146" s="78"/>
      <c r="HZ146" s="78"/>
      <c r="IA146" s="78">
        <f t="shared" ref="IA146:IB148" si="755">ID146+IG146</f>
        <v>0</v>
      </c>
      <c r="IB146" s="78">
        <f t="shared" si="755"/>
        <v>0</v>
      </c>
      <c r="IC146" s="78"/>
      <c r="ID146" s="78"/>
      <c r="IE146" s="78"/>
      <c r="IF146" s="78"/>
      <c r="IG146" s="78"/>
      <c r="IH146" s="78"/>
      <c r="II146" s="78"/>
      <c r="IJ146" s="78">
        <f t="shared" ref="IJ146:IK148" si="756">IM146+IP146</f>
        <v>0</v>
      </c>
      <c r="IK146" s="78">
        <f t="shared" si="756"/>
        <v>0</v>
      </c>
      <c r="IL146" s="78"/>
      <c r="IM146" s="78"/>
      <c r="IN146" s="78"/>
      <c r="IO146" s="78"/>
      <c r="IP146" s="78"/>
      <c r="IQ146" s="78"/>
      <c r="IR146" s="78"/>
      <c r="IS146" s="78"/>
      <c r="IT146" s="78"/>
      <c r="IU146" s="78"/>
      <c r="IV146" s="78">
        <v>16.222339999999999</v>
      </c>
      <c r="IW146" s="78"/>
      <c r="IX146" s="78"/>
    </row>
    <row r="147" spans="1:258">
      <c r="A147" s="3" t="s">
        <v>40</v>
      </c>
      <c r="B147" s="78">
        <v>2038.35312</v>
      </c>
      <c r="C147" s="78">
        <v>0</v>
      </c>
      <c r="D147" s="78">
        <v>0</v>
      </c>
      <c r="E147" s="78"/>
      <c r="F147" s="78"/>
      <c r="G147" s="78"/>
      <c r="H147" s="78">
        <f t="shared" si="725"/>
        <v>0</v>
      </c>
      <c r="I147" s="78">
        <f t="shared" si="725"/>
        <v>0</v>
      </c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9"/>
      <c r="X147" s="78">
        <f t="shared" si="726"/>
        <v>0</v>
      </c>
      <c r="Y147" s="78">
        <f t="shared" si="726"/>
        <v>0</v>
      </c>
      <c r="Z147" s="78"/>
      <c r="AA147" s="78"/>
      <c r="AB147" s="78"/>
      <c r="AC147" s="78"/>
      <c r="AD147" s="78"/>
      <c r="AE147" s="78"/>
      <c r="AF147" s="78"/>
      <c r="AG147" s="78">
        <f t="shared" si="727"/>
        <v>0</v>
      </c>
      <c r="AH147" s="78">
        <f t="shared" si="727"/>
        <v>0</v>
      </c>
      <c r="AI147" s="78"/>
      <c r="AJ147" s="78"/>
      <c r="AK147" s="78"/>
      <c r="AL147" s="78"/>
      <c r="AM147" s="78"/>
      <c r="AN147" s="78"/>
      <c r="AO147" s="78"/>
      <c r="AP147" s="78">
        <f t="shared" si="751"/>
        <v>0</v>
      </c>
      <c r="AQ147" s="78">
        <f t="shared" si="751"/>
        <v>0</v>
      </c>
      <c r="AR147" s="78"/>
      <c r="AS147" s="78"/>
      <c r="AT147" s="78"/>
      <c r="AU147" s="78"/>
      <c r="AV147" s="78"/>
      <c r="AW147" s="78"/>
      <c r="AX147" s="78"/>
      <c r="AY147" s="78">
        <f t="shared" si="729"/>
        <v>789.2876</v>
      </c>
      <c r="AZ147" s="78">
        <f t="shared" si="729"/>
        <v>0</v>
      </c>
      <c r="BA147" s="78"/>
      <c r="BB147" s="78">
        <v>773.50184999999999</v>
      </c>
      <c r="BC147" s="78"/>
      <c r="BD147" s="78">
        <f>BC147/BB147*100</f>
        <v>0</v>
      </c>
      <c r="BE147" s="78">
        <v>15.78575</v>
      </c>
      <c r="BF147" s="78"/>
      <c r="BG147" s="78">
        <f>BF147/BE147*100</f>
        <v>0</v>
      </c>
      <c r="BH147" s="78">
        <f t="shared" si="749"/>
        <v>376.02654999999999</v>
      </c>
      <c r="BI147" s="78">
        <f t="shared" si="749"/>
        <v>0</v>
      </c>
      <c r="BJ147" s="78">
        <f>BI147/BH147*100</f>
        <v>0</v>
      </c>
      <c r="BK147" s="78">
        <v>368.50601999999998</v>
      </c>
      <c r="BL147" s="78"/>
      <c r="BM147" s="78">
        <f>BL147/BK147*100</f>
        <v>0</v>
      </c>
      <c r="BN147" s="78">
        <v>7.5205299999999999</v>
      </c>
      <c r="BO147" s="78"/>
      <c r="BP147" s="78">
        <f>BO147/BN147*100</f>
        <v>0</v>
      </c>
      <c r="BQ147" s="78">
        <f t="shared" si="730"/>
        <v>710.81553000000008</v>
      </c>
      <c r="BR147" s="78">
        <f t="shared" si="730"/>
        <v>0</v>
      </c>
      <c r="BS147" s="78">
        <f>BR147/BQ147*100</f>
        <v>0</v>
      </c>
      <c r="BT147" s="78">
        <v>710.81553000000008</v>
      </c>
      <c r="BU147" s="80"/>
      <c r="BV147" s="78">
        <f t="shared" si="752"/>
        <v>0</v>
      </c>
      <c r="BW147" s="78"/>
      <c r="BX147" s="78"/>
      <c r="BY147" s="78"/>
      <c r="BZ147" s="78">
        <f t="shared" si="731"/>
        <v>0</v>
      </c>
      <c r="CA147" s="78">
        <f t="shared" si="731"/>
        <v>0</v>
      </c>
      <c r="CB147" s="78"/>
      <c r="CC147" s="78"/>
      <c r="CD147" s="78"/>
      <c r="CE147" s="78"/>
      <c r="CF147" s="78"/>
      <c r="CG147" s="78"/>
      <c r="CH147" s="78"/>
      <c r="CI147" s="79"/>
      <c r="CJ147" s="78">
        <f t="shared" si="732"/>
        <v>0</v>
      </c>
      <c r="CK147" s="78">
        <f t="shared" si="732"/>
        <v>0</v>
      </c>
      <c r="CL147" s="78"/>
      <c r="CM147" s="78"/>
      <c r="CN147" s="78"/>
      <c r="CO147" s="78"/>
      <c r="CP147" s="78"/>
      <c r="CQ147" s="78"/>
      <c r="CR147" s="78"/>
      <c r="CS147" s="78">
        <f t="shared" si="733"/>
        <v>0</v>
      </c>
      <c r="CT147" s="78">
        <f t="shared" si="733"/>
        <v>0</v>
      </c>
      <c r="CU147" s="78"/>
      <c r="CV147" s="78"/>
      <c r="CW147" s="78"/>
      <c r="CX147" s="78"/>
      <c r="CY147" s="78"/>
      <c r="CZ147" s="78"/>
      <c r="DA147" s="78"/>
      <c r="DB147" s="78">
        <f t="shared" si="734"/>
        <v>0</v>
      </c>
      <c r="DC147" s="78">
        <f t="shared" si="734"/>
        <v>0</v>
      </c>
      <c r="DD147" s="78"/>
      <c r="DE147" s="78"/>
      <c r="DF147" s="78"/>
      <c r="DG147" s="78"/>
      <c r="DH147" s="78"/>
      <c r="DI147" s="78"/>
      <c r="DJ147" s="78"/>
      <c r="DK147" s="78">
        <f t="shared" si="735"/>
        <v>0</v>
      </c>
      <c r="DL147" s="78">
        <f t="shared" si="735"/>
        <v>0</v>
      </c>
      <c r="DM147" s="78"/>
      <c r="DN147" s="78"/>
      <c r="DO147" s="78"/>
      <c r="DP147" s="78"/>
      <c r="DQ147" s="78"/>
      <c r="DR147" s="78"/>
      <c r="DS147" s="78"/>
      <c r="DT147" s="78">
        <f t="shared" si="736"/>
        <v>0</v>
      </c>
      <c r="DU147" s="78">
        <f t="shared" si="736"/>
        <v>0</v>
      </c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>
        <f t="shared" si="737"/>
        <v>0</v>
      </c>
      <c r="EG147" s="78">
        <f t="shared" si="737"/>
        <v>0</v>
      </c>
      <c r="EH147" s="78"/>
      <c r="EI147" s="80"/>
      <c r="EJ147" s="78"/>
      <c r="EK147" s="78"/>
      <c r="EL147" s="78"/>
      <c r="EM147" s="78"/>
      <c r="EN147" s="78"/>
      <c r="EO147" s="78">
        <f t="shared" si="738"/>
        <v>0</v>
      </c>
      <c r="EP147" s="78">
        <f t="shared" si="738"/>
        <v>0</v>
      </c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>
        <f t="shared" si="739"/>
        <v>0</v>
      </c>
      <c r="FH147" s="78">
        <f t="shared" si="739"/>
        <v>0</v>
      </c>
      <c r="FI147" s="78"/>
      <c r="FJ147" s="78"/>
      <c r="FK147" s="78"/>
      <c r="FL147" s="78"/>
      <c r="FM147" s="78"/>
      <c r="FN147" s="78"/>
      <c r="FO147" s="78"/>
      <c r="FP147" s="78">
        <f t="shared" si="740"/>
        <v>0</v>
      </c>
      <c r="FQ147" s="78">
        <f t="shared" si="740"/>
        <v>0</v>
      </c>
      <c r="FR147" s="78"/>
      <c r="FS147" s="78"/>
      <c r="FT147" s="78"/>
      <c r="FU147" s="78"/>
      <c r="FV147" s="78"/>
      <c r="FW147" s="78"/>
      <c r="FX147" s="78"/>
      <c r="FY147" s="78">
        <f t="shared" si="741"/>
        <v>0</v>
      </c>
      <c r="FZ147" s="78">
        <f t="shared" si="741"/>
        <v>0</v>
      </c>
      <c r="GA147" s="75"/>
      <c r="GB147" s="78"/>
      <c r="GC147" s="78"/>
      <c r="GD147" s="78"/>
      <c r="GE147" s="78"/>
      <c r="GF147" s="78"/>
      <c r="GG147" s="78"/>
      <c r="GH147" s="78">
        <f t="shared" si="742"/>
        <v>0</v>
      </c>
      <c r="GI147" s="78">
        <f t="shared" si="742"/>
        <v>0</v>
      </c>
      <c r="GJ147" s="78"/>
      <c r="GK147" s="78"/>
      <c r="GL147" s="78"/>
      <c r="GM147" s="78"/>
      <c r="GN147" s="78"/>
      <c r="GO147" s="78"/>
      <c r="GP147" s="78"/>
      <c r="GQ147" s="78">
        <f t="shared" si="743"/>
        <v>0</v>
      </c>
      <c r="GR147" s="78">
        <f t="shared" si="743"/>
        <v>0</v>
      </c>
      <c r="GS147" s="78"/>
      <c r="GT147" s="78"/>
      <c r="GU147" s="78"/>
      <c r="GV147" s="78"/>
      <c r="GW147" s="78"/>
      <c r="GX147" s="78"/>
      <c r="GY147" s="78"/>
      <c r="GZ147" s="78">
        <f t="shared" si="744"/>
        <v>0</v>
      </c>
      <c r="HA147" s="78">
        <f t="shared" si="744"/>
        <v>0</v>
      </c>
      <c r="HB147" s="78"/>
      <c r="HC147" s="78"/>
      <c r="HD147" s="78"/>
      <c r="HE147" s="78"/>
      <c r="HF147" s="78"/>
      <c r="HG147" s="78"/>
      <c r="HH147" s="78"/>
      <c r="HI147" s="78">
        <f t="shared" si="753"/>
        <v>0</v>
      </c>
      <c r="HJ147" s="78">
        <f t="shared" si="753"/>
        <v>0</v>
      </c>
      <c r="HK147" s="78"/>
      <c r="HL147" s="78"/>
      <c r="HM147" s="78"/>
      <c r="HN147" s="78"/>
      <c r="HO147" s="78"/>
      <c r="HP147" s="78"/>
      <c r="HQ147" s="78"/>
      <c r="HR147" s="78">
        <f t="shared" si="754"/>
        <v>0</v>
      </c>
      <c r="HS147" s="78">
        <f t="shared" si="754"/>
        <v>0</v>
      </c>
      <c r="HT147" s="78"/>
      <c r="HU147" s="78"/>
      <c r="HV147" s="78"/>
      <c r="HW147" s="78"/>
      <c r="HX147" s="78"/>
      <c r="HY147" s="78"/>
      <c r="HZ147" s="78"/>
      <c r="IA147" s="78">
        <f t="shared" si="755"/>
        <v>0</v>
      </c>
      <c r="IB147" s="78">
        <f t="shared" si="755"/>
        <v>0</v>
      </c>
      <c r="IC147" s="78"/>
      <c r="ID147" s="78"/>
      <c r="IE147" s="78"/>
      <c r="IF147" s="78"/>
      <c r="IG147" s="78"/>
      <c r="IH147" s="78"/>
      <c r="II147" s="78"/>
      <c r="IJ147" s="78">
        <f t="shared" si="756"/>
        <v>0</v>
      </c>
      <c r="IK147" s="78">
        <f t="shared" si="756"/>
        <v>0</v>
      </c>
      <c r="IL147" s="78"/>
      <c r="IM147" s="78"/>
      <c r="IN147" s="78"/>
      <c r="IO147" s="78"/>
      <c r="IP147" s="78"/>
      <c r="IQ147" s="78"/>
      <c r="IR147" s="78"/>
      <c r="IS147" s="78"/>
      <c r="IT147" s="78"/>
      <c r="IU147" s="78"/>
      <c r="IV147" s="78">
        <v>162.22344000000001</v>
      </c>
      <c r="IW147" s="78"/>
      <c r="IX147" s="78"/>
    </row>
    <row r="148" spans="1:258" ht="18.75" customHeight="1">
      <c r="A148" s="3" t="s">
        <v>69</v>
      </c>
      <c r="B148" s="78">
        <v>638.3954</v>
      </c>
      <c r="C148" s="78">
        <v>0</v>
      </c>
      <c r="D148" s="78">
        <v>0</v>
      </c>
      <c r="E148" s="78"/>
      <c r="F148" s="78"/>
      <c r="G148" s="78"/>
      <c r="H148" s="78">
        <f t="shared" si="725"/>
        <v>0</v>
      </c>
      <c r="I148" s="78">
        <f t="shared" si="725"/>
        <v>0</v>
      </c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9"/>
      <c r="X148" s="78">
        <f t="shared" si="726"/>
        <v>0</v>
      </c>
      <c r="Y148" s="78">
        <f t="shared" si="726"/>
        <v>0</v>
      </c>
      <c r="Z148" s="78"/>
      <c r="AA148" s="78"/>
      <c r="AB148" s="78"/>
      <c r="AC148" s="78"/>
      <c r="AD148" s="78"/>
      <c r="AE148" s="78"/>
      <c r="AF148" s="78"/>
      <c r="AG148" s="78">
        <f t="shared" si="727"/>
        <v>0</v>
      </c>
      <c r="AH148" s="78">
        <f t="shared" si="727"/>
        <v>0</v>
      </c>
      <c r="AI148" s="78"/>
      <c r="AJ148" s="78"/>
      <c r="AK148" s="78"/>
      <c r="AL148" s="78"/>
      <c r="AM148" s="78"/>
      <c r="AN148" s="78"/>
      <c r="AO148" s="78"/>
      <c r="AP148" s="78">
        <f t="shared" si="751"/>
        <v>0</v>
      </c>
      <c r="AQ148" s="78">
        <f t="shared" si="751"/>
        <v>0</v>
      </c>
      <c r="AR148" s="78"/>
      <c r="AS148" s="78"/>
      <c r="AT148" s="78"/>
      <c r="AU148" s="78"/>
      <c r="AV148" s="78"/>
      <c r="AW148" s="78"/>
      <c r="AX148" s="78"/>
      <c r="AY148" s="78">
        <f t="shared" si="729"/>
        <v>0</v>
      </c>
      <c r="AZ148" s="78">
        <f t="shared" si="729"/>
        <v>0</v>
      </c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>
        <f t="shared" si="730"/>
        <v>346.51</v>
      </c>
      <c r="BR148" s="78">
        <f t="shared" si="730"/>
        <v>0</v>
      </c>
      <c r="BS148" s="78"/>
      <c r="BT148" s="78">
        <v>346.51</v>
      </c>
      <c r="BU148" s="78"/>
      <c r="BV148" s="78">
        <f t="shared" si="752"/>
        <v>0</v>
      </c>
      <c r="BW148" s="78"/>
      <c r="BX148" s="78"/>
      <c r="BY148" s="78"/>
      <c r="BZ148" s="78">
        <f t="shared" si="731"/>
        <v>0</v>
      </c>
      <c r="CA148" s="78">
        <f t="shared" si="731"/>
        <v>0</v>
      </c>
      <c r="CB148" s="78"/>
      <c r="CC148" s="78"/>
      <c r="CD148" s="78"/>
      <c r="CE148" s="78"/>
      <c r="CF148" s="78"/>
      <c r="CG148" s="78"/>
      <c r="CH148" s="78"/>
      <c r="CI148" s="79"/>
      <c r="CJ148" s="78">
        <f t="shared" si="732"/>
        <v>0</v>
      </c>
      <c r="CK148" s="78">
        <f t="shared" si="732"/>
        <v>0</v>
      </c>
      <c r="CL148" s="78"/>
      <c r="CM148" s="78"/>
      <c r="CN148" s="78"/>
      <c r="CO148" s="78"/>
      <c r="CP148" s="78"/>
      <c r="CQ148" s="78"/>
      <c r="CR148" s="78"/>
      <c r="CS148" s="78">
        <f t="shared" si="733"/>
        <v>0</v>
      </c>
      <c r="CT148" s="78">
        <f t="shared" si="733"/>
        <v>0</v>
      </c>
      <c r="CU148" s="78"/>
      <c r="CV148" s="78"/>
      <c r="CW148" s="78"/>
      <c r="CX148" s="78"/>
      <c r="CY148" s="78"/>
      <c r="CZ148" s="78"/>
      <c r="DA148" s="78"/>
      <c r="DB148" s="78">
        <f t="shared" si="734"/>
        <v>0</v>
      </c>
      <c r="DC148" s="78">
        <f t="shared" si="734"/>
        <v>0</v>
      </c>
      <c r="DD148" s="78"/>
      <c r="DE148" s="78"/>
      <c r="DF148" s="78"/>
      <c r="DG148" s="78"/>
      <c r="DH148" s="78"/>
      <c r="DI148" s="78"/>
      <c r="DJ148" s="78"/>
      <c r="DK148" s="78">
        <f t="shared" si="735"/>
        <v>0</v>
      </c>
      <c r="DL148" s="78">
        <f t="shared" si="735"/>
        <v>0</v>
      </c>
      <c r="DM148" s="78"/>
      <c r="DN148" s="78"/>
      <c r="DO148" s="78"/>
      <c r="DP148" s="78"/>
      <c r="DQ148" s="78"/>
      <c r="DR148" s="78"/>
      <c r="DS148" s="78"/>
      <c r="DT148" s="78">
        <f t="shared" si="736"/>
        <v>0</v>
      </c>
      <c r="DU148" s="78">
        <f t="shared" si="736"/>
        <v>0</v>
      </c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>
        <f t="shared" si="737"/>
        <v>0</v>
      </c>
      <c r="EG148" s="78">
        <f t="shared" si="737"/>
        <v>0</v>
      </c>
      <c r="EH148" s="78"/>
      <c r="EI148" s="80"/>
      <c r="EJ148" s="78"/>
      <c r="EK148" s="78"/>
      <c r="EL148" s="78"/>
      <c r="EM148" s="78"/>
      <c r="EN148" s="78"/>
      <c r="EO148" s="78">
        <f t="shared" si="738"/>
        <v>0</v>
      </c>
      <c r="EP148" s="78">
        <f t="shared" si="738"/>
        <v>0</v>
      </c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>
        <f t="shared" si="739"/>
        <v>0</v>
      </c>
      <c r="FH148" s="78">
        <f t="shared" si="739"/>
        <v>0</v>
      </c>
      <c r="FI148" s="78"/>
      <c r="FJ148" s="78"/>
      <c r="FK148" s="78"/>
      <c r="FL148" s="78"/>
      <c r="FM148" s="78"/>
      <c r="FN148" s="78"/>
      <c r="FO148" s="78"/>
      <c r="FP148" s="78">
        <f t="shared" si="740"/>
        <v>0</v>
      </c>
      <c r="FQ148" s="78">
        <f t="shared" si="740"/>
        <v>0</v>
      </c>
      <c r="FR148" s="78"/>
      <c r="FS148" s="78"/>
      <c r="FT148" s="78"/>
      <c r="FU148" s="78"/>
      <c r="FV148" s="78"/>
      <c r="FW148" s="78"/>
      <c r="FX148" s="78"/>
      <c r="FY148" s="78">
        <f t="shared" si="741"/>
        <v>0</v>
      </c>
      <c r="FZ148" s="78">
        <f t="shared" si="741"/>
        <v>0</v>
      </c>
      <c r="GA148" s="75"/>
      <c r="GB148" s="78"/>
      <c r="GC148" s="78"/>
      <c r="GD148" s="78"/>
      <c r="GE148" s="78"/>
      <c r="GF148" s="78"/>
      <c r="GG148" s="78"/>
      <c r="GH148" s="78">
        <f t="shared" si="742"/>
        <v>0</v>
      </c>
      <c r="GI148" s="78">
        <f t="shared" si="742"/>
        <v>0</v>
      </c>
      <c r="GJ148" s="78"/>
      <c r="GK148" s="78"/>
      <c r="GL148" s="78"/>
      <c r="GM148" s="78"/>
      <c r="GN148" s="78"/>
      <c r="GO148" s="78"/>
      <c r="GP148" s="78"/>
      <c r="GQ148" s="78">
        <f t="shared" si="743"/>
        <v>0</v>
      </c>
      <c r="GR148" s="78">
        <f t="shared" si="743"/>
        <v>0</v>
      </c>
      <c r="GS148" s="78"/>
      <c r="GT148" s="78"/>
      <c r="GU148" s="78"/>
      <c r="GV148" s="78"/>
      <c r="GW148" s="78"/>
      <c r="GX148" s="78"/>
      <c r="GY148" s="78"/>
      <c r="GZ148" s="78">
        <f t="shared" si="744"/>
        <v>0</v>
      </c>
      <c r="HA148" s="78">
        <f t="shared" si="744"/>
        <v>0</v>
      </c>
      <c r="HB148" s="78"/>
      <c r="HC148" s="78"/>
      <c r="HD148" s="78"/>
      <c r="HE148" s="78"/>
      <c r="HF148" s="78"/>
      <c r="HG148" s="78"/>
      <c r="HH148" s="78"/>
      <c r="HI148" s="78">
        <f t="shared" si="753"/>
        <v>0</v>
      </c>
      <c r="HJ148" s="78">
        <f t="shared" si="753"/>
        <v>0</v>
      </c>
      <c r="HK148" s="78"/>
      <c r="HL148" s="78"/>
      <c r="HM148" s="78"/>
      <c r="HN148" s="78"/>
      <c r="HO148" s="78"/>
      <c r="HP148" s="78"/>
      <c r="HQ148" s="78"/>
      <c r="HR148" s="78">
        <f t="shared" si="754"/>
        <v>0</v>
      </c>
      <c r="HS148" s="78">
        <f t="shared" si="754"/>
        <v>0</v>
      </c>
      <c r="HT148" s="78"/>
      <c r="HU148" s="78"/>
      <c r="HV148" s="78"/>
      <c r="HW148" s="78"/>
      <c r="HX148" s="78"/>
      <c r="HY148" s="78"/>
      <c r="HZ148" s="78"/>
      <c r="IA148" s="78">
        <f t="shared" si="755"/>
        <v>0</v>
      </c>
      <c r="IB148" s="78">
        <f t="shared" si="755"/>
        <v>0</v>
      </c>
      <c r="IC148" s="78"/>
      <c r="ID148" s="78"/>
      <c r="IE148" s="78"/>
      <c r="IF148" s="78"/>
      <c r="IG148" s="78"/>
      <c r="IH148" s="78"/>
      <c r="II148" s="78"/>
      <c r="IJ148" s="78">
        <f t="shared" si="756"/>
        <v>0</v>
      </c>
      <c r="IK148" s="78">
        <f t="shared" si="756"/>
        <v>0</v>
      </c>
      <c r="IL148" s="78"/>
      <c r="IM148" s="78"/>
      <c r="IN148" s="78"/>
      <c r="IO148" s="78"/>
      <c r="IP148" s="78"/>
      <c r="IQ148" s="78"/>
      <c r="IR148" s="78"/>
      <c r="IS148" s="78"/>
      <c r="IT148" s="78"/>
      <c r="IU148" s="78"/>
      <c r="IV148" s="78">
        <v>291.8854</v>
      </c>
      <c r="IW148" s="78"/>
      <c r="IX148" s="78"/>
    </row>
    <row r="149" spans="1:258" ht="18.75" customHeight="1">
      <c r="A149" s="1" t="s">
        <v>121</v>
      </c>
      <c r="B149" s="78">
        <v>0</v>
      </c>
      <c r="C149" s="78">
        <v>0</v>
      </c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9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>
        <f t="shared" si="730"/>
        <v>0</v>
      </c>
      <c r="BR149" s="78">
        <f t="shared" si="730"/>
        <v>0</v>
      </c>
      <c r="BS149" s="78"/>
      <c r="BT149" s="80"/>
      <c r="BU149" s="78"/>
      <c r="BV149" s="78"/>
      <c r="BW149" s="78"/>
      <c r="BX149" s="78"/>
      <c r="BY149" s="78"/>
      <c r="BZ149" s="78">
        <f t="shared" si="731"/>
        <v>0</v>
      </c>
      <c r="CA149" s="78">
        <f t="shared" si="731"/>
        <v>0</v>
      </c>
      <c r="CB149" s="78"/>
      <c r="CC149" s="78"/>
      <c r="CD149" s="78"/>
      <c r="CE149" s="78"/>
      <c r="CF149" s="78"/>
      <c r="CG149" s="78"/>
      <c r="CH149" s="78"/>
      <c r="CI149" s="79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80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  <c r="FO149" s="78"/>
      <c r="FP149" s="78"/>
      <c r="FQ149" s="78"/>
      <c r="FR149" s="78"/>
      <c r="FS149" s="78"/>
      <c r="FT149" s="78"/>
      <c r="FU149" s="78"/>
      <c r="FV149" s="78"/>
      <c r="FW149" s="78"/>
      <c r="FX149" s="78"/>
      <c r="FY149" s="78"/>
      <c r="FZ149" s="78"/>
      <c r="GA149" s="75"/>
      <c r="GB149" s="78"/>
      <c r="GC149" s="78"/>
      <c r="GD149" s="78"/>
      <c r="GE149" s="78"/>
      <c r="GF149" s="78"/>
      <c r="GG149" s="78"/>
      <c r="GH149" s="78"/>
      <c r="GI149" s="78"/>
      <c r="GJ149" s="78"/>
      <c r="GK149" s="78"/>
      <c r="GL149" s="78"/>
      <c r="GM149" s="78"/>
      <c r="GN149" s="78"/>
      <c r="GO149" s="78"/>
      <c r="GP149" s="78"/>
      <c r="GQ149" s="78"/>
      <c r="GR149" s="78"/>
      <c r="GS149" s="78"/>
      <c r="GT149" s="78"/>
      <c r="GU149" s="78"/>
      <c r="GV149" s="78"/>
      <c r="GW149" s="78"/>
      <c r="GX149" s="78"/>
      <c r="GY149" s="78"/>
      <c r="GZ149" s="78"/>
      <c r="HA149" s="78"/>
      <c r="HB149" s="78"/>
      <c r="HC149" s="78"/>
      <c r="HD149" s="78"/>
      <c r="HE149" s="78"/>
      <c r="HF149" s="78"/>
      <c r="HG149" s="78"/>
      <c r="HH149" s="78"/>
      <c r="HI149" s="78"/>
      <c r="HJ149" s="78"/>
      <c r="HK149" s="78"/>
      <c r="HL149" s="78"/>
      <c r="HM149" s="78"/>
      <c r="HN149" s="78"/>
      <c r="HO149" s="78"/>
      <c r="HP149" s="78"/>
      <c r="HQ149" s="78"/>
      <c r="HR149" s="78"/>
      <c r="HS149" s="78"/>
      <c r="HT149" s="78"/>
      <c r="HU149" s="78"/>
      <c r="HV149" s="78"/>
      <c r="HW149" s="78"/>
      <c r="HX149" s="78"/>
      <c r="HY149" s="78"/>
      <c r="HZ149" s="78"/>
      <c r="IA149" s="78"/>
      <c r="IB149" s="78"/>
      <c r="IC149" s="78"/>
      <c r="ID149" s="78"/>
      <c r="IE149" s="78"/>
      <c r="IF149" s="78"/>
      <c r="IG149" s="78"/>
      <c r="IH149" s="78"/>
      <c r="II149" s="78"/>
      <c r="IJ149" s="78"/>
      <c r="IK149" s="78"/>
      <c r="IL149" s="78"/>
      <c r="IM149" s="78"/>
      <c r="IN149" s="78"/>
      <c r="IO149" s="78"/>
      <c r="IP149" s="78"/>
      <c r="IQ149" s="78"/>
      <c r="IR149" s="78"/>
      <c r="IS149" s="78"/>
      <c r="IT149" s="78"/>
      <c r="IU149" s="78"/>
      <c r="IV149" s="78"/>
      <c r="IW149" s="78"/>
      <c r="IX149" s="78"/>
    </row>
    <row r="150" spans="1:258">
      <c r="A150" s="3" t="s">
        <v>126</v>
      </c>
      <c r="B150" s="78">
        <v>25.955749999999998</v>
      </c>
      <c r="C150" s="78">
        <v>0</v>
      </c>
      <c r="D150" s="78">
        <v>0</v>
      </c>
      <c r="E150" s="78"/>
      <c r="F150" s="78"/>
      <c r="G150" s="78"/>
      <c r="H150" s="78">
        <f t="shared" si="725"/>
        <v>0</v>
      </c>
      <c r="I150" s="78">
        <f t="shared" si="725"/>
        <v>0</v>
      </c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9"/>
      <c r="X150" s="78">
        <f t="shared" si="726"/>
        <v>0</v>
      </c>
      <c r="Y150" s="78">
        <f t="shared" si="726"/>
        <v>0</v>
      </c>
      <c r="Z150" s="78"/>
      <c r="AA150" s="78"/>
      <c r="AB150" s="78"/>
      <c r="AC150" s="78"/>
      <c r="AD150" s="78"/>
      <c r="AE150" s="78"/>
      <c r="AF150" s="78"/>
      <c r="AG150" s="78">
        <f t="shared" si="727"/>
        <v>0</v>
      </c>
      <c r="AH150" s="78">
        <f t="shared" si="727"/>
        <v>0</v>
      </c>
      <c r="AI150" s="78"/>
      <c r="AJ150" s="78"/>
      <c r="AK150" s="78"/>
      <c r="AL150" s="78"/>
      <c r="AM150" s="78"/>
      <c r="AN150" s="78"/>
      <c r="AO150" s="78"/>
      <c r="AP150" s="78">
        <f t="shared" ref="AP150:AQ150" si="757">AS150+AV150</f>
        <v>0</v>
      </c>
      <c r="AQ150" s="78">
        <f t="shared" si="757"/>
        <v>0</v>
      </c>
      <c r="AR150" s="78"/>
      <c r="AS150" s="78"/>
      <c r="AT150" s="78"/>
      <c r="AU150" s="78"/>
      <c r="AV150" s="78"/>
      <c r="AW150" s="78"/>
      <c r="AX150" s="78"/>
      <c r="AY150" s="78">
        <f t="shared" si="729"/>
        <v>0</v>
      </c>
      <c r="AZ150" s="78">
        <f t="shared" si="729"/>
        <v>0</v>
      </c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>
        <f t="shared" si="730"/>
        <v>0</v>
      </c>
      <c r="BR150" s="78">
        <f t="shared" si="730"/>
        <v>0</v>
      </c>
      <c r="BS150" s="78"/>
      <c r="BT150" s="80"/>
      <c r="BU150" s="80"/>
      <c r="BV150" s="78"/>
      <c r="BW150" s="78"/>
      <c r="BX150" s="78"/>
      <c r="BY150" s="78"/>
      <c r="BZ150" s="78">
        <f t="shared" si="731"/>
        <v>0</v>
      </c>
      <c r="CA150" s="78">
        <f t="shared" si="731"/>
        <v>0</v>
      </c>
      <c r="CB150" s="78"/>
      <c r="CC150" s="78"/>
      <c r="CD150" s="78"/>
      <c r="CE150" s="78"/>
      <c r="CF150" s="78"/>
      <c r="CG150" s="78"/>
      <c r="CH150" s="78"/>
      <c r="CI150" s="79"/>
      <c r="CJ150" s="78">
        <f t="shared" si="732"/>
        <v>0</v>
      </c>
      <c r="CK150" s="78">
        <f t="shared" si="732"/>
        <v>0</v>
      </c>
      <c r="CL150" s="78"/>
      <c r="CM150" s="78"/>
      <c r="CN150" s="78"/>
      <c r="CO150" s="78"/>
      <c r="CP150" s="78"/>
      <c r="CQ150" s="78"/>
      <c r="CR150" s="78"/>
      <c r="CS150" s="78">
        <f t="shared" si="733"/>
        <v>0</v>
      </c>
      <c r="CT150" s="78">
        <f t="shared" si="733"/>
        <v>0</v>
      </c>
      <c r="CU150" s="78"/>
      <c r="CV150" s="78"/>
      <c r="CW150" s="78"/>
      <c r="CX150" s="78"/>
      <c r="CY150" s="78"/>
      <c r="CZ150" s="78"/>
      <c r="DA150" s="78"/>
      <c r="DB150" s="78">
        <f t="shared" si="734"/>
        <v>0</v>
      </c>
      <c r="DC150" s="78">
        <f t="shared" si="734"/>
        <v>0</v>
      </c>
      <c r="DD150" s="78"/>
      <c r="DE150" s="78"/>
      <c r="DF150" s="78"/>
      <c r="DG150" s="78"/>
      <c r="DH150" s="78"/>
      <c r="DI150" s="78"/>
      <c r="DJ150" s="78"/>
      <c r="DK150" s="78">
        <f t="shared" si="735"/>
        <v>0</v>
      </c>
      <c r="DL150" s="78">
        <f t="shared" si="735"/>
        <v>0</v>
      </c>
      <c r="DM150" s="78"/>
      <c r="DN150" s="78"/>
      <c r="DO150" s="78"/>
      <c r="DP150" s="78"/>
      <c r="DQ150" s="78"/>
      <c r="DR150" s="78"/>
      <c r="DS150" s="78"/>
      <c r="DT150" s="78">
        <f t="shared" si="736"/>
        <v>0</v>
      </c>
      <c r="DU150" s="78">
        <f t="shared" si="736"/>
        <v>0</v>
      </c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>
        <f t="shared" si="737"/>
        <v>0</v>
      </c>
      <c r="EG150" s="78">
        <f t="shared" si="737"/>
        <v>0</v>
      </c>
      <c r="EH150" s="78"/>
      <c r="EI150" s="80"/>
      <c r="EJ150" s="78"/>
      <c r="EK150" s="78"/>
      <c r="EL150" s="78"/>
      <c r="EM150" s="78"/>
      <c r="EN150" s="78"/>
      <c r="EO150" s="78">
        <f t="shared" si="738"/>
        <v>0</v>
      </c>
      <c r="EP150" s="78">
        <f t="shared" si="738"/>
        <v>0</v>
      </c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>
        <f t="shared" si="739"/>
        <v>0</v>
      </c>
      <c r="FH150" s="78">
        <f t="shared" si="739"/>
        <v>0</v>
      </c>
      <c r="FI150" s="78"/>
      <c r="FJ150" s="78"/>
      <c r="FK150" s="78"/>
      <c r="FL150" s="78"/>
      <c r="FM150" s="78"/>
      <c r="FN150" s="78"/>
      <c r="FO150" s="78"/>
      <c r="FP150" s="78">
        <f t="shared" si="740"/>
        <v>0</v>
      </c>
      <c r="FQ150" s="78">
        <f t="shared" si="740"/>
        <v>0</v>
      </c>
      <c r="FR150" s="78"/>
      <c r="FS150" s="78"/>
      <c r="FT150" s="78"/>
      <c r="FU150" s="78"/>
      <c r="FV150" s="78"/>
      <c r="FW150" s="78"/>
      <c r="FX150" s="78"/>
      <c r="FY150" s="78">
        <f t="shared" si="741"/>
        <v>0</v>
      </c>
      <c r="FZ150" s="78">
        <f t="shared" si="741"/>
        <v>0</v>
      </c>
      <c r="GA150" s="75"/>
      <c r="GB150" s="78"/>
      <c r="GC150" s="78"/>
      <c r="GD150" s="78"/>
      <c r="GE150" s="78"/>
      <c r="GF150" s="78"/>
      <c r="GG150" s="78"/>
      <c r="GH150" s="78">
        <f t="shared" si="742"/>
        <v>0</v>
      </c>
      <c r="GI150" s="78">
        <f t="shared" si="742"/>
        <v>0</v>
      </c>
      <c r="GJ150" s="78"/>
      <c r="GK150" s="78"/>
      <c r="GL150" s="78"/>
      <c r="GM150" s="78"/>
      <c r="GN150" s="78"/>
      <c r="GO150" s="78"/>
      <c r="GP150" s="78"/>
      <c r="GQ150" s="78">
        <f t="shared" si="743"/>
        <v>0</v>
      </c>
      <c r="GR150" s="78">
        <f t="shared" si="743"/>
        <v>0</v>
      </c>
      <c r="GS150" s="78"/>
      <c r="GT150" s="78"/>
      <c r="GU150" s="78"/>
      <c r="GV150" s="78"/>
      <c r="GW150" s="78"/>
      <c r="GX150" s="78"/>
      <c r="GY150" s="78"/>
      <c r="GZ150" s="78">
        <f t="shared" si="744"/>
        <v>0</v>
      </c>
      <c r="HA150" s="78">
        <f t="shared" si="744"/>
        <v>0</v>
      </c>
      <c r="HB150" s="78"/>
      <c r="HC150" s="78"/>
      <c r="HD150" s="78"/>
      <c r="HE150" s="78"/>
      <c r="HF150" s="78"/>
      <c r="HG150" s="78"/>
      <c r="HH150" s="78"/>
      <c r="HI150" s="78">
        <f t="shared" ref="HI150:HJ150" si="758">HL150+HO150</f>
        <v>0</v>
      </c>
      <c r="HJ150" s="78">
        <f t="shared" si="758"/>
        <v>0</v>
      </c>
      <c r="HK150" s="78"/>
      <c r="HL150" s="78"/>
      <c r="HM150" s="78"/>
      <c r="HN150" s="78"/>
      <c r="HO150" s="78"/>
      <c r="HP150" s="78"/>
      <c r="HQ150" s="78"/>
      <c r="HR150" s="78">
        <f t="shared" ref="HR150:HS150" si="759">HU150+HX150</f>
        <v>0</v>
      </c>
      <c r="HS150" s="78">
        <f t="shared" si="759"/>
        <v>0</v>
      </c>
      <c r="HT150" s="78"/>
      <c r="HU150" s="78"/>
      <c r="HV150" s="78"/>
      <c r="HW150" s="78"/>
      <c r="HX150" s="78"/>
      <c r="HY150" s="78"/>
      <c r="HZ150" s="78"/>
      <c r="IA150" s="78">
        <f t="shared" ref="IA150:IB150" si="760">ID150+IG150</f>
        <v>0</v>
      </c>
      <c r="IB150" s="78">
        <f t="shared" si="760"/>
        <v>0</v>
      </c>
      <c r="IC150" s="78"/>
      <c r="ID150" s="78"/>
      <c r="IE150" s="78"/>
      <c r="IF150" s="78"/>
      <c r="IG150" s="78"/>
      <c r="IH150" s="78"/>
      <c r="II150" s="78"/>
      <c r="IJ150" s="78">
        <f t="shared" ref="IJ150:IK150" si="761">IM150+IP150</f>
        <v>0</v>
      </c>
      <c r="IK150" s="78">
        <f t="shared" si="761"/>
        <v>0</v>
      </c>
      <c r="IL150" s="78"/>
      <c r="IM150" s="78"/>
      <c r="IN150" s="78"/>
      <c r="IO150" s="78"/>
      <c r="IP150" s="78"/>
      <c r="IQ150" s="78"/>
      <c r="IR150" s="78"/>
      <c r="IS150" s="78"/>
      <c r="IT150" s="78"/>
      <c r="IU150" s="78"/>
      <c r="IV150" s="78">
        <v>25.955749999999998</v>
      </c>
      <c r="IW150" s="78"/>
      <c r="IX150" s="78"/>
    </row>
    <row r="151" spans="1:258" s="8" customFormat="1" ht="18" customHeight="1">
      <c r="A151" s="7" t="s">
        <v>140</v>
      </c>
      <c r="B151" s="75">
        <v>185913.02282000001</v>
      </c>
      <c r="C151" s="75">
        <v>17296.069909999998</v>
      </c>
      <c r="D151" s="75">
        <v>9.3033127252984098</v>
      </c>
      <c r="E151" s="75">
        <f>E152+E153</f>
        <v>7114.7</v>
      </c>
      <c r="F151" s="75">
        <f>F152+F153</f>
        <v>1778.7</v>
      </c>
      <c r="G151" s="75">
        <f>F151/E151*100</f>
        <v>25.0003513851603</v>
      </c>
      <c r="H151" s="75">
        <f>H152+H153</f>
        <v>814.51202999999998</v>
      </c>
      <c r="I151" s="75">
        <f>I152+I153</f>
        <v>814.51202999999998</v>
      </c>
      <c r="J151" s="75">
        <f>I151/H151*100</f>
        <v>100</v>
      </c>
      <c r="K151" s="75">
        <f>K152+K153</f>
        <v>806.36690999999996</v>
      </c>
      <c r="L151" s="75">
        <f>L152+L153</f>
        <v>806.36690999999996</v>
      </c>
      <c r="M151" s="75">
        <f>L151/K151*100</f>
        <v>100</v>
      </c>
      <c r="N151" s="75">
        <f>N152+N153</f>
        <v>8.1451200000000004</v>
      </c>
      <c r="O151" s="75">
        <f>O152+O153</f>
        <v>8.1451200000000004</v>
      </c>
      <c r="P151" s="75">
        <f>O151/N151*100</f>
        <v>100</v>
      </c>
      <c r="Q151" s="75">
        <f>Q152+Q153</f>
        <v>698.1</v>
      </c>
      <c r="R151" s="75">
        <f>R152+R153</f>
        <v>0</v>
      </c>
      <c r="S151" s="75">
        <f>R151/Q151*100</f>
        <v>0</v>
      </c>
      <c r="T151" s="75">
        <f>T152+T153</f>
        <v>10251.934999999999</v>
      </c>
      <c r="U151" s="75">
        <f>U152+U153</f>
        <v>0</v>
      </c>
      <c r="V151" s="75">
        <f>U151/T151*100</f>
        <v>0</v>
      </c>
      <c r="W151" s="76">
        <f>W152+W153</f>
        <v>20683.467000000001</v>
      </c>
      <c r="X151" s="75">
        <f>X152+X153</f>
        <v>20683.467000000001</v>
      </c>
      <c r="Y151" s="75">
        <f>Y152+Y153</f>
        <v>5349.1725000000006</v>
      </c>
      <c r="Z151" s="75">
        <f>Y151/X151*100</f>
        <v>25.862068965517242</v>
      </c>
      <c r="AA151" s="75">
        <f>AA152+AA153</f>
        <v>13046.125260000001</v>
      </c>
      <c r="AB151" s="75">
        <f>AB152+AB153</f>
        <v>3373.99791</v>
      </c>
      <c r="AC151" s="75">
        <f>AB151/AA151*100</f>
        <v>25.86206894965839</v>
      </c>
      <c r="AD151" s="75">
        <f>AD152+AD153</f>
        <v>7637.3417399999998</v>
      </c>
      <c r="AE151" s="75">
        <f>AE152+AE153</f>
        <v>1975.1745900000001</v>
      </c>
      <c r="AF151" s="75">
        <f>AE151/AD151*100</f>
        <v>25.862068992607369</v>
      </c>
      <c r="AG151" s="75">
        <f>AG152+AG153</f>
        <v>0</v>
      </c>
      <c r="AH151" s="75">
        <f>AH152+AH153</f>
        <v>0</v>
      </c>
      <c r="AI151" s="75"/>
      <c r="AJ151" s="75">
        <f>AJ152+AJ153</f>
        <v>0</v>
      </c>
      <c r="AK151" s="75">
        <f>AK152+AK153</f>
        <v>0</v>
      </c>
      <c r="AL151" s="75"/>
      <c r="AM151" s="75">
        <f>AM152+AM153</f>
        <v>0</v>
      </c>
      <c r="AN151" s="75">
        <f>AN152+AN153</f>
        <v>0</v>
      </c>
      <c r="AO151" s="75"/>
      <c r="AP151" s="75">
        <f>AP152+AP153</f>
        <v>4390.2526699999999</v>
      </c>
      <c r="AQ151" s="75">
        <f>AQ152+AQ153</f>
        <v>0</v>
      </c>
      <c r="AR151" s="75"/>
      <c r="AS151" s="75">
        <f>AS152+AS153</f>
        <v>4302.4476199999999</v>
      </c>
      <c r="AT151" s="75">
        <f>AT152+AT153</f>
        <v>0</v>
      </c>
      <c r="AU151" s="75"/>
      <c r="AV151" s="75">
        <f>AV152+AV153</f>
        <v>87.805049999999994</v>
      </c>
      <c r="AW151" s="75">
        <f>AW152+AW153</f>
        <v>0</v>
      </c>
      <c r="AX151" s="75"/>
      <c r="AY151" s="75">
        <f>AY152+AY153</f>
        <v>0</v>
      </c>
      <c r="AZ151" s="75">
        <f>AZ152+AZ153</f>
        <v>0</v>
      </c>
      <c r="BA151" s="75"/>
      <c r="BB151" s="75">
        <f>BB152+BB153</f>
        <v>0</v>
      </c>
      <c r="BC151" s="75">
        <f>BC152+BC153</f>
        <v>0</v>
      </c>
      <c r="BD151" s="75"/>
      <c r="BE151" s="75">
        <f>BE152+BE153</f>
        <v>0</v>
      </c>
      <c r="BF151" s="75">
        <f>BF152+BF153</f>
        <v>0</v>
      </c>
      <c r="BG151" s="75"/>
      <c r="BH151" s="75">
        <f>BH152+BH153</f>
        <v>9588.67713</v>
      </c>
      <c r="BI151" s="75">
        <f>BI152+BI153</f>
        <v>0</v>
      </c>
      <c r="BJ151" s="75">
        <f>BI151/BH151*100</f>
        <v>0</v>
      </c>
      <c r="BK151" s="75">
        <f>BK152+BK153</f>
        <v>9396.9035700000004</v>
      </c>
      <c r="BL151" s="75">
        <f>BL152+BL153</f>
        <v>0</v>
      </c>
      <c r="BM151" s="75">
        <f>BL151/BK151*100</f>
        <v>0</v>
      </c>
      <c r="BN151" s="75">
        <f>BN152+BN153</f>
        <v>191.77356</v>
      </c>
      <c r="BO151" s="75">
        <f>BO152+BO153</f>
        <v>0</v>
      </c>
      <c r="BP151" s="75">
        <f>BO151/BN151*100</f>
        <v>0</v>
      </c>
      <c r="BQ151" s="75">
        <f>BQ152+BQ153</f>
        <v>3373.5236700000005</v>
      </c>
      <c r="BR151" s="75">
        <f>BR152+BR153</f>
        <v>0</v>
      </c>
      <c r="BS151" s="75">
        <f>BR151/BQ151*100</f>
        <v>0</v>
      </c>
      <c r="BT151" s="77">
        <f>BT152+BT153</f>
        <v>3373.5236700000005</v>
      </c>
      <c r="BU151" s="75">
        <f>BU152+BU153</f>
        <v>0</v>
      </c>
      <c r="BV151" s="75">
        <f>BU151/BT151*100</f>
        <v>0</v>
      </c>
      <c r="BW151" s="75">
        <f>BW152+BW153</f>
        <v>0</v>
      </c>
      <c r="BX151" s="75">
        <f>BX152+BX153</f>
        <v>0</v>
      </c>
      <c r="BY151" s="75"/>
      <c r="BZ151" s="75">
        <f>BZ152+BZ153</f>
        <v>0</v>
      </c>
      <c r="CA151" s="75">
        <f>CA152+CA153</f>
        <v>0</v>
      </c>
      <c r="CB151" s="75"/>
      <c r="CC151" s="75">
        <f>CC152+CC153</f>
        <v>0</v>
      </c>
      <c r="CD151" s="75">
        <f>CD152+CD153</f>
        <v>0</v>
      </c>
      <c r="CE151" s="75"/>
      <c r="CF151" s="75">
        <f>CF152+CF153</f>
        <v>0</v>
      </c>
      <c r="CG151" s="75">
        <f>CG152+CG153</f>
        <v>0</v>
      </c>
      <c r="CH151" s="75"/>
      <c r="CI151" s="76">
        <f>CI152+CI153</f>
        <v>0</v>
      </c>
      <c r="CJ151" s="75">
        <f>CJ152+CJ153</f>
        <v>0</v>
      </c>
      <c r="CK151" s="75">
        <f>CK152+CK153</f>
        <v>0</v>
      </c>
      <c r="CL151" s="75"/>
      <c r="CM151" s="75">
        <f>CM152+CM153</f>
        <v>0</v>
      </c>
      <c r="CN151" s="75">
        <f>CN152+CN153</f>
        <v>0</v>
      </c>
      <c r="CO151" s="75"/>
      <c r="CP151" s="75">
        <f>CP152+CP153</f>
        <v>0</v>
      </c>
      <c r="CQ151" s="75">
        <f>CQ152+CQ153</f>
        <v>0</v>
      </c>
      <c r="CR151" s="75"/>
      <c r="CS151" s="75">
        <f>CS152+CS153</f>
        <v>0</v>
      </c>
      <c r="CT151" s="75">
        <f>CT152+CT153</f>
        <v>0</v>
      </c>
      <c r="CU151" s="75"/>
      <c r="CV151" s="75"/>
      <c r="CW151" s="75"/>
      <c r="CX151" s="75"/>
      <c r="CY151" s="75"/>
      <c r="CZ151" s="75"/>
      <c r="DA151" s="75"/>
      <c r="DB151" s="75">
        <f t="shared" ref="DB151:DB161" si="762">DE151+DH151</f>
        <v>0</v>
      </c>
      <c r="DC151" s="75">
        <f t="shared" ref="DC151:DC161" si="763">DF151+DI151</f>
        <v>0</v>
      </c>
      <c r="DD151" s="75"/>
      <c r="DE151" s="75">
        <f>DE152+DE153</f>
        <v>0</v>
      </c>
      <c r="DF151" s="75">
        <v>0</v>
      </c>
      <c r="DG151" s="75"/>
      <c r="DH151" s="75">
        <f>DH152+DH153</f>
        <v>0</v>
      </c>
      <c r="DI151" s="75">
        <f>DI152+DI153</f>
        <v>0</v>
      </c>
      <c r="DJ151" s="75"/>
      <c r="DK151" s="75">
        <f>DK152+DK153</f>
        <v>0</v>
      </c>
      <c r="DL151" s="75">
        <f>DL152+DL153</f>
        <v>0</v>
      </c>
      <c r="DM151" s="75"/>
      <c r="DN151" s="75">
        <f>DN152+DN153</f>
        <v>0</v>
      </c>
      <c r="DO151" s="75">
        <f>DO152+DO153</f>
        <v>0</v>
      </c>
      <c r="DP151" s="75"/>
      <c r="DQ151" s="75">
        <f>DQ152+DQ153</f>
        <v>0</v>
      </c>
      <c r="DR151" s="75">
        <f>DR152+DR153</f>
        <v>0</v>
      </c>
      <c r="DS151" s="75"/>
      <c r="DT151" s="75">
        <f>DT152+DT153</f>
        <v>0</v>
      </c>
      <c r="DU151" s="75">
        <f>DU152+DU153</f>
        <v>0</v>
      </c>
      <c r="DV151" s="75"/>
      <c r="DW151" s="75">
        <f>DW152+DW153</f>
        <v>0</v>
      </c>
      <c r="DX151" s="75">
        <f>DX152+DX153</f>
        <v>0</v>
      </c>
      <c r="DY151" s="75"/>
      <c r="DZ151" s="75">
        <f>DZ152+DZ153</f>
        <v>0</v>
      </c>
      <c r="EA151" s="75">
        <f>EA152+EA153</f>
        <v>0</v>
      </c>
      <c r="EB151" s="75"/>
      <c r="EC151" s="75">
        <f>EC152+EC153</f>
        <v>0</v>
      </c>
      <c r="ED151" s="75">
        <f>ED152+ED153</f>
        <v>0</v>
      </c>
      <c r="EE151" s="75"/>
      <c r="EF151" s="75">
        <f>EF152+EF153</f>
        <v>3419.806</v>
      </c>
      <c r="EG151" s="75">
        <f>EG152+EG153</f>
        <v>0</v>
      </c>
      <c r="EH151" s="75">
        <f>EG151/EF151*100</f>
        <v>0</v>
      </c>
      <c r="EI151" s="77">
        <f>EI152+EI153</f>
        <v>3419.806</v>
      </c>
      <c r="EJ151" s="75">
        <f>EJ152+EJ153</f>
        <v>0</v>
      </c>
      <c r="EK151" s="75">
        <f>EJ151/EI151*100</f>
        <v>0</v>
      </c>
      <c r="EL151" s="75">
        <f>EL152+EL153</f>
        <v>0</v>
      </c>
      <c r="EM151" s="75">
        <f>EM152+EM153</f>
        <v>0</v>
      </c>
      <c r="EN151" s="75"/>
      <c r="EO151" s="75">
        <f>EO152+EO153</f>
        <v>0</v>
      </c>
      <c r="EP151" s="75">
        <f>EP152+EP153</f>
        <v>0</v>
      </c>
      <c r="EQ151" s="75"/>
      <c r="ER151" s="75">
        <f>ER152+ER153</f>
        <v>0</v>
      </c>
      <c r="ES151" s="75">
        <f>ES152+ES153</f>
        <v>0</v>
      </c>
      <c r="ET151" s="75"/>
      <c r="EU151" s="75">
        <f>EU152+EU153</f>
        <v>0</v>
      </c>
      <c r="EV151" s="75">
        <f>EV152+EV153</f>
        <v>0</v>
      </c>
      <c r="EW151" s="75"/>
      <c r="EX151" s="75">
        <f>EX152+EX153</f>
        <v>236.50133000000002</v>
      </c>
      <c r="EY151" s="75">
        <f>EY152+EY153</f>
        <v>236.50133000000002</v>
      </c>
      <c r="EZ151" s="75">
        <f>EY151/EX151*100</f>
        <v>100</v>
      </c>
      <c r="FA151" s="75">
        <f>FA152+FA153</f>
        <v>233.11590000000001</v>
      </c>
      <c r="FB151" s="75">
        <f>FB152+FB153</f>
        <v>233.11590000000001</v>
      </c>
      <c r="FC151" s="75">
        <f>FB151/FA151*100</f>
        <v>100</v>
      </c>
      <c r="FD151" s="75">
        <f>FD152+FD153</f>
        <v>3.3854299999999999</v>
      </c>
      <c r="FE151" s="75">
        <f>FE152+FE153</f>
        <v>3.3854299999999999</v>
      </c>
      <c r="FF151" s="75">
        <f>FE151/FD151*100</f>
        <v>100</v>
      </c>
      <c r="FG151" s="75">
        <f>FG152+FG153</f>
        <v>0</v>
      </c>
      <c r="FH151" s="75">
        <f>FH152+FH153</f>
        <v>0</v>
      </c>
      <c r="FI151" s="75"/>
      <c r="FJ151" s="75">
        <f>FJ152+FJ153</f>
        <v>0</v>
      </c>
      <c r="FK151" s="75">
        <f>FK152+FK153</f>
        <v>0</v>
      </c>
      <c r="FL151" s="75"/>
      <c r="FM151" s="75">
        <f>FM152+FM153</f>
        <v>0</v>
      </c>
      <c r="FN151" s="75">
        <f>FN152+FN153</f>
        <v>0</v>
      </c>
      <c r="FO151" s="75"/>
      <c r="FP151" s="75">
        <f>FP152+FP153</f>
        <v>0</v>
      </c>
      <c r="FQ151" s="75">
        <f>FQ152+FQ153</f>
        <v>0</v>
      </c>
      <c r="FR151" s="75"/>
      <c r="FS151" s="75">
        <f>FS152+FS153</f>
        <v>0</v>
      </c>
      <c r="FT151" s="75">
        <f>FT152+FT153</f>
        <v>0</v>
      </c>
      <c r="FU151" s="75"/>
      <c r="FV151" s="75">
        <f>FV152+FV153</f>
        <v>0</v>
      </c>
      <c r="FW151" s="75">
        <f>FW152+FW153</f>
        <v>0</v>
      </c>
      <c r="FX151" s="75"/>
      <c r="FY151" s="75">
        <f>FY152+FY153</f>
        <v>12753.58028</v>
      </c>
      <c r="FZ151" s="75">
        <f>FZ152+FZ153</f>
        <v>4302.9554599999992</v>
      </c>
      <c r="GA151" s="75">
        <f t="shared" si="713"/>
        <v>33.739196096548966</v>
      </c>
      <c r="GB151" s="75">
        <f>GB152+GB153</f>
        <v>12626.04448</v>
      </c>
      <c r="GC151" s="75">
        <f>GC152+GC153</f>
        <v>4259.9259199999997</v>
      </c>
      <c r="GD151" s="75">
        <f>GC151/GB151*100</f>
        <v>33.739196204700839</v>
      </c>
      <c r="GE151" s="75">
        <f>GE152+GE153</f>
        <v>127.53579999999999</v>
      </c>
      <c r="GF151" s="75">
        <f>GF152+GF153</f>
        <v>43.029539999999997</v>
      </c>
      <c r="GG151" s="75">
        <f>GF151/GE151*100</f>
        <v>33.739185389514162</v>
      </c>
      <c r="GH151" s="75">
        <f>GH152+GH153</f>
        <v>0</v>
      </c>
      <c r="GI151" s="75">
        <f>GI152+GI153</f>
        <v>0</v>
      </c>
      <c r="GJ151" s="75"/>
      <c r="GK151" s="75">
        <f>GK152+GK153</f>
        <v>0</v>
      </c>
      <c r="GL151" s="75">
        <f>GL152+GL153</f>
        <v>0</v>
      </c>
      <c r="GM151" s="75"/>
      <c r="GN151" s="75">
        <f>GN152+GN153</f>
        <v>0</v>
      </c>
      <c r="GO151" s="75">
        <f>GO152+GO153</f>
        <v>0</v>
      </c>
      <c r="GP151" s="75"/>
      <c r="GQ151" s="75">
        <f>GQ152+GQ153</f>
        <v>36556.969700000001</v>
      </c>
      <c r="GR151" s="75">
        <f>GR152+GR153</f>
        <v>4389.7387900000003</v>
      </c>
      <c r="GS151" s="75">
        <f t="shared" ref="GS151:GS152" si="764">GR151/GQ151*100</f>
        <v>12.007939460036809</v>
      </c>
      <c r="GT151" s="75">
        <f>GT152+GT153</f>
        <v>36191.4</v>
      </c>
      <c r="GU151" s="75">
        <f>GU152+GU153</f>
        <v>4345.8414000000002</v>
      </c>
      <c r="GV151" s="75">
        <f>GU151/GT151*100</f>
        <v>12.007939455229694</v>
      </c>
      <c r="GW151" s="75">
        <f>GW152+GW153</f>
        <v>365.56970000000001</v>
      </c>
      <c r="GX151" s="75">
        <f>GX152+GX153</f>
        <v>43.897390000000001</v>
      </c>
      <c r="GY151" s="75">
        <f>GX151/GW151*100</f>
        <v>12.007939935941081</v>
      </c>
      <c r="GZ151" s="75">
        <f>GZ152+GZ153</f>
        <v>67332.399399999995</v>
      </c>
      <c r="HA151" s="75">
        <f>HA152+HA153</f>
        <v>0</v>
      </c>
      <c r="HB151" s="75"/>
      <c r="HC151" s="75">
        <f>HC152+HC153</f>
        <v>0</v>
      </c>
      <c r="HD151" s="75">
        <f>HD152+HD153</f>
        <v>0</v>
      </c>
      <c r="HE151" s="75"/>
      <c r="HF151" s="75">
        <f>HF152+HF153</f>
        <v>67332.399399999995</v>
      </c>
      <c r="HG151" s="75">
        <f>HG152+HG153</f>
        <v>0</v>
      </c>
      <c r="HH151" s="75">
        <f>HG151/HF151*100</f>
        <v>0</v>
      </c>
      <c r="HI151" s="75">
        <f>HI152+HI153</f>
        <v>0</v>
      </c>
      <c r="HJ151" s="75">
        <f>HJ152+HJ153</f>
        <v>0</v>
      </c>
      <c r="HK151" s="75"/>
      <c r="HL151" s="75">
        <f>HL152+HL153</f>
        <v>0</v>
      </c>
      <c r="HM151" s="75">
        <f>HM152+HM153</f>
        <v>0</v>
      </c>
      <c r="HN151" s="75"/>
      <c r="HO151" s="75">
        <f>HO152+HO153</f>
        <v>0</v>
      </c>
      <c r="HP151" s="75">
        <f>HP152+HP153</f>
        <v>0</v>
      </c>
      <c r="HQ151" s="75"/>
      <c r="HR151" s="75">
        <f>HR152+HR153</f>
        <v>424.4898</v>
      </c>
      <c r="HS151" s="75">
        <f>HS152+HS153</f>
        <v>424.4898</v>
      </c>
      <c r="HT151" s="75">
        <f t="shared" ref="HT151:HT152" si="765">HS151/HR151*100</f>
        <v>100</v>
      </c>
      <c r="HU151" s="75">
        <f>HU152+HU153</f>
        <v>416</v>
      </c>
      <c r="HV151" s="75">
        <f>HV152+HV153</f>
        <v>416</v>
      </c>
      <c r="HW151" s="75">
        <f>HV151/HU151*100</f>
        <v>100</v>
      </c>
      <c r="HX151" s="75">
        <f>HX152+HX153</f>
        <v>8.4898000000000007</v>
      </c>
      <c r="HY151" s="75">
        <f>HY152+HY153</f>
        <v>8.4898000000000007</v>
      </c>
      <c r="HZ151" s="75">
        <f>HY151/HX151*100</f>
        <v>100</v>
      </c>
      <c r="IA151" s="75">
        <f>IA152+IA153</f>
        <v>6393.7481299999999</v>
      </c>
      <c r="IB151" s="75">
        <f>IB152+IB153</f>
        <v>0</v>
      </c>
      <c r="IC151" s="75">
        <f t="shared" ref="IC151:IC152" si="766">IB151/IA151*100</f>
        <v>0</v>
      </c>
      <c r="ID151" s="75">
        <f>ID152+ID153</f>
        <v>6265.8731699999998</v>
      </c>
      <c r="IE151" s="75">
        <f>IE152+IE153</f>
        <v>0</v>
      </c>
      <c r="IF151" s="75">
        <f>IE151/ID151*100</f>
        <v>0</v>
      </c>
      <c r="IG151" s="75">
        <f>IG152+IG153</f>
        <v>127.87496</v>
      </c>
      <c r="IH151" s="75">
        <f>IH152+IH153</f>
        <v>0</v>
      </c>
      <c r="II151" s="75">
        <f>IH151/IG151*100</f>
        <v>0</v>
      </c>
      <c r="IJ151" s="75">
        <f>IJ152+IJ153</f>
        <v>0</v>
      </c>
      <c r="IK151" s="75">
        <f>IK152+IK153</f>
        <v>0</v>
      </c>
      <c r="IL151" s="75"/>
      <c r="IM151" s="75">
        <f>IM152+IM153</f>
        <v>0</v>
      </c>
      <c r="IN151" s="75">
        <f>IN152+IN153</f>
        <v>0</v>
      </c>
      <c r="IO151" s="75"/>
      <c r="IP151" s="75">
        <f>IP152+IP153</f>
        <v>0</v>
      </c>
      <c r="IQ151" s="75">
        <f>IQ152+IQ153</f>
        <v>0</v>
      </c>
      <c r="IR151" s="75"/>
      <c r="IS151" s="75">
        <f>IS152+IS153</f>
        <v>0</v>
      </c>
      <c r="IT151" s="75">
        <f>IT152+IT153</f>
        <v>0</v>
      </c>
      <c r="IU151" s="75"/>
      <c r="IV151" s="75">
        <f>IV152+IV153</f>
        <v>1880.3606800000002</v>
      </c>
      <c r="IW151" s="75">
        <f>IW152+IW153</f>
        <v>0</v>
      </c>
      <c r="IX151" s="75"/>
    </row>
    <row r="152" spans="1:258">
      <c r="A152" s="3" t="s">
        <v>141</v>
      </c>
      <c r="B152" s="78">
        <v>100318.25594</v>
      </c>
      <c r="C152" s="78">
        <v>17296.069909999998</v>
      </c>
      <c r="D152" s="78">
        <v>17.24119877078477</v>
      </c>
      <c r="E152" s="49">
        <v>7114.7</v>
      </c>
      <c r="F152" s="78">
        <v>1778.7</v>
      </c>
      <c r="G152" s="78">
        <f>F152/E152*100</f>
        <v>25.0003513851603</v>
      </c>
      <c r="H152" s="78">
        <f>K152+N152</f>
        <v>814.51202999999998</v>
      </c>
      <c r="I152" s="78">
        <f>L152+O152</f>
        <v>814.51202999999998</v>
      </c>
      <c r="J152" s="78">
        <f>I152/H152*100</f>
        <v>100</v>
      </c>
      <c r="K152" s="78">
        <v>806.36690999999996</v>
      </c>
      <c r="L152" s="78">
        <v>806.36690999999996</v>
      </c>
      <c r="M152" s="78">
        <f>L152/K152*100</f>
        <v>100</v>
      </c>
      <c r="N152" s="78">
        <v>8.1451200000000004</v>
      </c>
      <c r="O152" s="78">
        <v>8.1451200000000004</v>
      </c>
      <c r="P152" s="78">
        <f>O152/N152*100</f>
        <v>100</v>
      </c>
      <c r="Q152" s="78">
        <v>698.1</v>
      </c>
      <c r="R152" s="78"/>
      <c r="S152" s="78">
        <f>R152/Q152*100</f>
        <v>0</v>
      </c>
      <c r="T152" s="49">
        <v>10251.934999999999</v>
      </c>
      <c r="U152" s="78"/>
      <c r="V152" s="78">
        <f>U152/T152*100</f>
        <v>0</v>
      </c>
      <c r="W152" s="79">
        <v>20683.467000000001</v>
      </c>
      <c r="X152" s="78">
        <f t="shared" ref="X152" si="767">AA152+AD152</f>
        <v>20683.467000000001</v>
      </c>
      <c r="Y152" s="78">
        <f>AB152+AE152</f>
        <v>5349.1725000000006</v>
      </c>
      <c r="Z152" s="78">
        <f>Y152/X152*100</f>
        <v>25.862068965517242</v>
      </c>
      <c r="AA152" s="78">
        <v>13046.125260000001</v>
      </c>
      <c r="AB152" s="78">
        <v>3373.99791</v>
      </c>
      <c r="AC152" s="78">
        <f>AB152/AA152*100</f>
        <v>25.86206894965839</v>
      </c>
      <c r="AD152" s="78">
        <v>7637.3417399999998</v>
      </c>
      <c r="AE152" s="78">
        <v>1975.1745900000001</v>
      </c>
      <c r="AF152" s="78">
        <f>AE152/AD152*100</f>
        <v>25.862068992607369</v>
      </c>
      <c r="AG152" s="78">
        <f>AJ152+AM152</f>
        <v>0</v>
      </c>
      <c r="AH152" s="78">
        <f>AK152+AN152</f>
        <v>0</v>
      </c>
      <c r="AI152" s="78"/>
      <c r="AJ152" s="78">
        <v>0</v>
      </c>
      <c r="AK152" s="78"/>
      <c r="AL152" s="78"/>
      <c r="AM152" s="78">
        <v>0</v>
      </c>
      <c r="AN152" s="78"/>
      <c r="AO152" s="78"/>
      <c r="AP152" s="78">
        <f>AS152+AV152</f>
        <v>4390.2526699999999</v>
      </c>
      <c r="AQ152" s="78">
        <f>AT152+AW152</f>
        <v>0</v>
      </c>
      <c r="AR152" s="78">
        <f>AQ152/AP152*100</f>
        <v>0</v>
      </c>
      <c r="AS152" s="78">
        <v>4302.4476199999999</v>
      </c>
      <c r="AT152" s="78"/>
      <c r="AU152" s="78">
        <f>AT152/AS152*100</f>
        <v>0</v>
      </c>
      <c r="AV152" s="78">
        <v>87.805049999999994</v>
      </c>
      <c r="AW152" s="78"/>
      <c r="AX152" s="78">
        <f>AW152/AV152*100</f>
        <v>0</v>
      </c>
      <c r="AY152" s="78">
        <f>BB152+BE152</f>
        <v>0</v>
      </c>
      <c r="AZ152" s="78">
        <f>BC152+BF152</f>
        <v>0</v>
      </c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>
        <f t="shared" ref="BQ152:BR152" si="768">BT152+BW152</f>
        <v>0</v>
      </c>
      <c r="BR152" s="78">
        <f t="shared" si="768"/>
        <v>0</v>
      </c>
      <c r="BS152" s="78"/>
      <c r="BT152" s="86"/>
      <c r="BU152" s="78"/>
      <c r="BV152" s="78"/>
      <c r="BW152" s="78"/>
      <c r="BX152" s="78"/>
      <c r="BY152" s="78"/>
      <c r="BZ152" s="78">
        <f>CC152+CF152</f>
        <v>0</v>
      </c>
      <c r="CA152" s="78">
        <f>CD152+CG152</f>
        <v>0</v>
      </c>
      <c r="CB152" s="78"/>
      <c r="CC152" s="78"/>
      <c r="CD152" s="78"/>
      <c r="CE152" s="78"/>
      <c r="CF152" s="78"/>
      <c r="CG152" s="78"/>
      <c r="CH152" s="78"/>
      <c r="CI152" s="79"/>
      <c r="CJ152" s="78">
        <f>CM152+CP152</f>
        <v>0</v>
      </c>
      <c r="CK152" s="78">
        <f>CN152+CQ152</f>
        <v>0</v>
      </c>
      <c r="CL152" s="78"/>
      <c r="CM152" s="78"/>
      <c r="CN152" s="78"/>
      <c r="CO152" s="78"/>
      <c r="CP152" s="78"/>
      <c r="CQ152" s="78"/>
      <c r="CR152" s="78"/>
      <c r="CS152" s="78">
        <f>CV152+CY152</f>
        <v>0</v>
      </c>
      <c r="CT152" s="78">
        <f>CW152+CZ152</f>
        <v>0</v>
      </c>
      <c r="CU152" s="78"/>
      <c r="CV152" s="78"/>
      <c r="CW152" s="78"/>
      <c r="CX152" s="78"/>
      <c r="CY152" s="78"/>
      <c r="CZ152" s="78"/>
      <c r="DA152" s="78"/>
      <c r="DB152" s="78">
        <f t="shared" si="762"/>
        <v>0</v>
      </c>
      <c r="DC152" s="78">
        <f t="shared" si="763"/>
        <v>0</v>
      </c>
      <c r="DD152" s="78"/>
      <c r="DE152" s="78"/>
      <c r="DF152" s="78"/>
      <c r="DG152" s="78"/>
      <c r="DH152" s="78"/>
      <c r="DI152" s="78"/>
      <c r="DJ152" s="78"/>
      <c r="DK152" s="78">
        <f>DN152+DQ152</f>
        <v>0</v>
      </c>
      <c r="DL152" s="78">
        <f>DO152+DR152</f>
        <v>0</v>
      </c>
      <c r="DM152" s="78"/>
      <c r="DN152" s="78"/>
      <c r="DO152" s="78"/>
      <c r="DP152" s="78"/>
      <c r="DQ152" s="78"/>
      <c r="DR152" s="78"/>
      <c r="DS152" s="78"/>
      <c r="DT152" s="78">
        <f>DW152+DZ152</f>
        <v>0</v>
      </c>
      <c r="DU152" s="78">
        <f>DX152+EA152</f>
        <v>0</v>
      </c>
      <c r="DV152" s="78"/>
      <c r="DW152" s="78"/>
      <c r="DX152" s="78"/>
      <c r="DY152" s="78"/>
      <c r="DZ152" s="78"/>
      <c r="EA152" s="78"/>
      <c r="EB152" s="78"/>
      <c r="EC152" s="49"/>
      <c r="ED152" s="78"/>
      <c r="EE152" s="78"/>
      <c r="EF152" s="78">
        <f t="shared" ref="EF152:EG152" si="769">EI152+EL152</f>
        <v>0</v>
      </c>
      <c r="EG152" s="78">
        <f t="shared" si="769"/>
        <v>0</v>
      </c>
      <c r="EH152" s="78"/>
      <c r="EI152" s="86"/>
      <c r="EJ152" s="78"/>
      <c r="EK152" s="78"/>
      <c r="EL152" s="78"/>
      <c r="EM152" s="78"/>
      <c r="EN152" s="78"/>
      <c r="EO152" s="78">
        <f>ER152+EU152</f>
        <v>0</v>
      </c>
      <c r="EP152" s="80">
        <f>ES152+EV152</f>
        <v>0</v>
      </c>
      <c r="EQ152" s="78"/>
      <c r="ER152" s="78"/>
      <c r="ES152" s="78"/>
      <c r="ET152" s="78"/>
      <c r="EU152" s="78"/>
      <c r="EV152" s="78"/>
      <c r="EW152" s="78"/>
      <c r="EX152" s="78">
        <f>FA152+FD152</f>
        <v>236.50133000000002</v>
      </c>
      <c r="EY152" s="78">
        <f>FB152+FE152</f>
        <v>236.50133000000002</v>
      </c>
      <c r="EZ152" s="78">
        <f>EY152/EX152*100</f>
        <v>100</v>
      </c>
      <c r="FA152" s="78">
        <v>233.11590000000001</v>
      </c>
      <c r="FB152" s="78">
        <v>233.11590000000001</v>
      </c>
      <c r="FC152" s="78">
        <f>FB152/FA152*100</f>
        <v>100</v>
      </c>
      <c r="FD152" s="78">
        <v>3.3854299999999999</v>
      </c>
      <c r="FE152" s="78">
        <v>3.3854299999999999</v>
      </c>
      <c r="FF152" s="78">
        <f>FE152/FD152*100</f>
        <v>100</v>
      </c>
      <c r="FG152" s="78">
        <f t="shared" ref="FG152:FH152" si="770">FJ152+FM152</f>
        <v>0</v>
      </c>
      <c r="FH152" s="78">
        <f t="shared" si="770"/>
        <v>0</v>
      </c>
      <c r="FI152" s="78"/>
      <c r="FJ152" s="78"/>
      <c r="FK152" s="78"/>
      <c r="FL152" s="78"/>
      <c r="FM152" s="78"/>
      <c r="FN152" s="78"/>
      <c r="FO152" s="78"/>
      <c r="FP152" s="78">
        <f>FS152+FV152</f>
        <v>0</v>
      </c>
      <c r="FQ152" s="78">
        <f>FT152+FW152</f>
        <v>0</v>
      </c>
      <c r="FR152" s="78"/>
      <c r="FS152" s="78"/>
      <c r="FT152" s="78"/>
      <c r="FU152" s="78"/>
      <c r="FV152" s="78"/>
      <c r="FW152" s="78"/>
      <c r="FX152" s="78"/>
      <c r="FY152" s="78">
        <f>GB152+GE152</f>
        <v>12753.58028</v>
      </c>
      <c r="FZ152" s="80">
        <f>GC152+GF152</f>
        <v>4302.9554599999992</v>
      </c>
      <c r="GA152" s="75">
        <f t="shared" si="713"/>
        <v>33.739196096548966</v>
      </c>
      <c r="GB152" s="78">
        <v>12626.04448</v>
      </c>
      <c r="GC152" s="78">
        <v>4259.9259199999997</v>
      </c>
      <c r="GD152" s="78">
        <f>GC152/GB152*100</f>
        <v>33.739196204700839</v>
      </c>
      <c r="GE152" s="78">
        <v>127.53579999999999</v>
      </c>
      <c r="GF152" s="78">
        <v>43.029539999999997</v>
      </c>
      <c r="GG152" s="78">
        <f>GF152/GE152*100</f>
        <v>33.739185389514162</v>
      </c>
      <c r="GH152" s="78">
        <f>GK152+GN152</f>
        <v>0</v>
      </c>
      <c r="GI152" s="78">
        <f>GL152+GO152</f>
        <v>0</v>
      </c>
      <c r="GJ152" s="78"/>
      <c r="GK152" s="78"/>
      <c r="GL152" s="78"/>
      <c r="GM152" s="78"/>
      <c r="GN152" s="78"/>
      <c r="GO152" s="78"/>
      <c r="GP152" s="78"/>
      <c r="GQ152" s="78">
        <f>GT152+GW152</f>
        <v>36556.969700000001</v>
      </c>
      <c r="GR152" s="78">
        <f>GU152+GX152</f>
        <v>4389.7387900000003</v>
      </c>
      <c r="GS152" s="75">
        <f t="shared" si="764"/>
        <v>12.007939460036809</v>
      </c>
      <c r="GT152" s="78">
        <v>36191.4</v>
      </c>
      <c r="GU152" s="78">
        <v>4345.8414000000002</v>
      </c>
      <c r="GV152" s="78">
        <f>GU152/GT152*100</f>
        <v>12.007939455229694</v>
      </c>
      <c r="GW152" s="78">
        <v>365.56970000000001</v>
      </c>
      <c r="GX152" s="78">
        <v>43.897390000000001</v>
      </c>
      <c r="GY152" s="78">
        <f>GX152/GW152*100</f>
        <v>12.007939935941081</v>
      </c>
      <c r="GZ152" s="78">
        <f>HC152+HF152</f>
        <v>0</v>
      </c>
      <c r="HA152" s="78">
        <f>HD152+HG152</f>
        <v>0</v>
      </c>
      <c r="HB152" s="78"/>
      <c r="HC152" s="78"/>
      <c r="HD152" s="78"/>
      <c r="HE152" s="78"/>
      <c r="HF152" s="78"/>
      <c r="HG152" s="78"/>
      <c r="HH152" s="78"/>
      <c r="HI152" s="78">
        <f>HL152+HO152</f>
        <v>0</v>
      </c>
      <c r="HJ152" s="78">
        <f>HM152+HP152</f>
        <v>0</v>
      </c>
      <c r="HK152" s="78"/>
      <c r="HL152" s="78"/>
      <c r="HM152" s="78"/>
      <c r="HN152" s="78"/>
      <c r="HO152" s="78"/>
      <c r="HP152" s="78"/>
      <c r="HQ152" s="78"/>
      <c r="HR152" s="78">
        <f>HU152+HX152</f>
        <v>424.4898</v>
      </c>
      <c r="HS152" s="78">
        <f>HV152+HY152</f>
        <v>424.4898</v>
      </c>
      <c r="HT152" s="78">
        <f t="shared" si="765"/>
        <v>100</v>
      </c>
      <c r="HU152" s="78">
        <v>416</v>
      </c>
      <c r="HV152" s="78">
        <v>416</v>
      </c>
      <c r="HW152" s="78">
        <f>HV152/HU152*100</f>
        <v>100</v>
      </c>
      <c r="HX152" s="78">
        <v>8.4898000000000007</v>
      </c>
      <c r="HY152" s="78">
        <v>8.4898000000000007</v>
      </c>
      <c r="HZ152" s="78">
        <f>HY152/HX152*100</f>
        <v>100</v>
      </c>
      <c r="IA152" s="78">
        <f>ID152+IG152</f>
        <v>6393.7481299999999</v>
      </c>
      <c r="IB152" s="78">
        <f>IE152+IH152</f>
        <v>0</v>
      </c>
      <c r="IC152" s="78">
        <f t="shared" si="766"/>
        <v>0</v>
      </c>
      <c r="ID152" s="78">
        <v>6265.8731699999998</v>
      </c>
      <c r="IE152" s="78"/>
      <c r="IF152" s="78">
        <f>IE152/ID152*100</f>
        <v>0</v>
      </c>
      <c r="IG152" s="78">
        <v>127.87496</v>
      </c>
      <c r="IH152" s="78"/>
      <c r="II152" s="78">
        <f>IH152/IG152*100</f>
        <v>0</v>
      </c>
      <c r="IJ152" s="78">
        <f>IM152+IP152</f>
        <v>0</v>
      </c>
      <c r="IK152" s="78">
        <f>IN152+IQ152</f>
        <v>0</v>
      </c>
      <c r="IL152" s="78"/>
      <c r="IM152" s="78">
        <v>0</v>
      </c>
      <c r="IN152" s="78"/>
      <c r="IO152" s="78"/>
      <c r="IP152" s="78">
        <v>0</v>
      </c>
      <c r="IQ152" s="78"/>
      <c r="IR152" s="78"/>
      <c r="IS152" s="49"/>
      <c r="IT152" s="78"/>
      <c r="IU152" s="78"/>
      <c r="IV152" s="49"/>
      <c r="IW152" s="78"/>
      <c r="IX152" s="78"/>
    </row>
    <row r="153" spans="1:258" s="8" customFormat="1" ht="18.75" customHeight="1">
      <c r="A153" s="7" t="s">
        <v>161</v>
      </c>
      <c r="B153" s="75">
        <v>85594.76688000001</v>
      </c>
      <c r="C153" s="75">
        <v>0</v>
      </c>
      <c r="D153" s="75">
        <v>0</v>
      </c>
      <c r="E153" s="75">
        <f>SUM(E154:E161)</f>
        <v>0</v>
      </c>
      <c r="F153" s="75">
        <f>SUM(F154:F161)</f>
        <v>0</v>
      </c>
      <c r="G153" s="75"/>
      <c r="H153" s="75">
        <f>SUM(H154:H161)</f>
        <v>0</v>
      </c>
      <c r="I153" s="75">
        <f>SUM(I154:I161)</f>
        <v>0</v>
      </c>
      <c r="J153" s="75"/>
      <c r="K153" s="75">
        <f>SUM(K154:K161)</f>
        <v>0</v>
      </c>
      <c r="L153" s="75">
        <f>SUM(L154:L161)</f>
        <v>0</v>
      </c>
      <c r="M153" s="75"/>
      <c r="N153" s="75">
        <f>SUM(N154:N161)</f>
        <v>0</v>
      </c>
      <c r="O153" s="75">
        <f>SUM(O154:O161)</f>
        <v>0</v>
      </c>
      <c r="P153" s="75"/>
      <c r="Q153" s="75">
        <f>SUM(Q154:Q161)</f>
        <v>0</v>
      </c>
      <c r="R153" s="75">
        <f>SUM(R154:R161)</f>
        <v>0</v>
      </c>
      <c r="S153" s="75"/>
      <c r="T153" s="75">
        <f>SUM(T154:T161)</f>
        <v>0</v>
      </c>
      <c r="U153" s="75">
        <f>SUM(U154:U161)</f>
        <v>0</v>
      </c>
      <c r="V153" s="75"/>
      <c r="W153" s="76">
        <f>SUM(W154:W161)</f>
        <v>0</v>
      </c>
      <c r="X153" s="75">
        <f>SUM(X154:X161)</f>
        <v>0</v>
      </c>
      <c r="Y153" s="75">
        <f>SUM(Y154:Y161)</f>
        <v>0</v>
      </c>
      <c r="Z153" s="75"/>
      <c r="AA153" s="75">
        <f>SUM(AA154:AA161)</f>
        <v>0</v>
      </c>
      <c r="AB153" s="75">
        <f>SUM(AB154:AB161)</f>
        <v>0</v>
      </c>
      <c r="AC153" s="75"/>
      <c r="AD153" s="75">
        <f>SUM(AD154:AD161)</f>
        <v>0</v>
      </c>
      <c r="AE153" s="75">
        <f>SUM(AE154:AE161)</f>
        <v>0</v>
      </c>
      <c r="AF153" s="75"/>
      <c r="AG153" s="75">
        <f>SUM(AG154:AG161)</f>
        <v>0</v>
      </c>
      <c r="AH153" s="75">
        <f>SUM(AH154:AH161)</f>
        <v>0</v>
      </c>
      <c r="AI153" s="75"/>
      <c r="AJ153" s="75">
        <f>SUM(AJ154:AJ161)</f>
        <v>0</v>
      </c>
      <c r="AK153" s="75">
        <f>SUM(AK154:AK161)</f>
        <v>0</v>
      </c>
      <c r="AL153" s="75"/>
      <c r="AM153" s="75">
        <f>SUM(AM154:AM161)</f>
        <v>0</v>
      </c>
      <c r="AN153" s="75">
        <f>SUM(AN154:AN161)</f>
        <v>0</v>
      </c>
      <c r="AO153" s="75"/>
      <c r="AP153" s="75">
        <f>SUM(AP154:AP161)</f>
        <v>0</v>
      </c>
      <c r="AQ153" s="75">
        <f>SUM(AQ154:AQ161)</f>
        <v>0</v>
      </c>
      <c r="AR153" s="75"/>
      <c r="AS153" s="75">
        <f>SUM(AS154:AS161)</f>
        <v>0</v>
      </c>
      <c r="AT153" s="75">
        <f>SUM(AT154:AT161)</f>
        <v>0</v>
      </c>
      <c r="AU153" s="75"/>
      <c r="AV153" s="75">
        <f>SUM(AV154:AV161)</f>
        <v>0</v>
      </c>
      <c r="AW153" s="75">
        <f>SUM(AW154:AW161)</f>
        <v>0</v>
      </c>
      <c r="AX153" s="75"/>
      <c r="AY153" s="75">
        <f>SUM(AY154:AY161)</f>
        <v>0</v>
      </c>
      <c r="AZ153" s="75">
        <f>SUM(AZ154:AZ161)</f>
        <v>0</v>
      </c>
      <c r="BA153" s="75"/>
      <c r="BB153" s="75">
        <f>SUM(BB154:BB161)</f>
        <v>0</v>
      </c>
      <c r="BC153" s="75">
        <f>SUM(BC154:BC161)</f>
        <v>0</v>
      </c>
      <c r="BD153" s="75"/>
      <c r="BE153" s="75">
        <f>SUM(BE154:BE161)</f>
        <v>0</v>
      </c>
      <c r="BF153" s="75">
        <f>SUM(BF154:BF161)</f>
        <v>0</v>
      </c>
      <c r="BG153" s="75"/>
      <c r="BH153" s="75">
        <f>SUM(BH154:BH161)</f>
        <v>9588.67713</v>
      </c>
      <c r="BI153" s="75">
        <f>SUM(BI154:BI161)</f>
        <v>0</v>
      </c>
      <c r="BJ153" s="75">
        <f>BI153/BH153*100</f>
        <v>0</v>
      </c>
      <c r="BK153" s="75">
        <f>SUM(BK154:BK161)</f>
        <v>9396.9035700000004</v>
      </c>
      <c r="BL153" s="75">
        <f>SUM(BL154:BL161)</f>
        <v>0</v>
      </c>
      <c r="BM153" s="75">
        <f>BL153/BK153*100</f>
        <v>0</v>
      </c>
      <c r="BN153" s="75">
        <f>SUM(BN154:BN161)</f>
        <v>191.77356</v>
      </c>
      <c r="BO153" s="75">
        <f>SUM(BO154:BO161)</f>
        <v>0</v>
      </c>
      <c r="BP153" s="75">
        <f>BO153/BN153*100</f>
        <v>0</v>
      </c>
      <c r="BQ153" s="75">
        <f>SUM(BQ154:BQ161)</f>
        <v>3373.5236700000005</v>
      </c>
      <c r="BR153" s="75">
        <f>SUM(BR154:BR161)</f>
        <v>0</v>
      </c>
      <c r="BS153" s="75">
        <f>BR153/BQ153*100</f>
        <v>0</v>
      </c>
      <c r="BT153" s="77">
        <f>BT154+BT155+BT156+BT157+BT158+BT159+BT160+BT161</f>
        <v>3373.5236700000005</v>
      </c>
      <c r="BU153" s="75">
        <f>SUM(BU154:BU161)</f>
        <v>0</v>
      </c>
      <c r="BV153" s="75">
        <f>BU153/BT153*100</f>
        <v>0</v>
      </c>
      <c r="BW153" s="75">
        <f>SUM(BW154:BW161)</f>
        <v>0</v>
      </c>
      <c r="BX153" s="75">
        <f>SUM(BX154:BX161)</f>
        <v>0</v>
      </c>
      <c r="BY153" s="75"/>
      <c r="BZ153" s="75">
        <f>SUM(BZ154:BZ161)</f>
        <v>0</v>
      </c>
      <c r="CA153" s="75">
        <f>SUM(CA154:CA161)</f>
        <v>0</v>
      </c>
      <c r="CB153" s="75"/>
      <c r="CC153" s="75">
        <f>SUM(CC154:CC161)</f>
        <v>0</v>
      </c>
      <c r="CD153" s="75">
        <f>SUM(CD154:CD161)</f>
        <v>0</v>
      </c>
      <c r="CE153" s="75"/>
      <c r="CF153" s="75">
        <f>SUM(CF154:CF161)</f>
        <v>0</v>
      </c>
      <c r="CG153" s="75">
        <f>SUM(CG154:CG161)</f>
        <v>0</v>
      </c>
      <c r="CH153" s="75"/>
      <c r="CI153" s="76">
        <f>SUM(CI154:CI161)</f>
        <v>0</v>
      </c>
      <c r="CJ153" s="75">
        <f>SUM(CJ154:CJ161)</f>
        <v>0</v>
      </c>
      <c r="CK153" s="75">
        <f>SUM(CK154:CK161)</f>
        <v>0</v>
      </c>
      <c r="CL153" s="75"/>
      <c r="CM153" s="75">
        <f>SUM(CM154:CM161)</f>
        <v>0</v>
      </c>
      <c r="CN153" s="75">
        <f>SUM(CN154:CN161)</f>
        <v>0</v>
      </c>
      <c r="CO153" s="75"/>
      <c r="CP153" s="75">
        <f>SUM(CP154:CP161)</f>
        <v>0</v>
      </c>
      <c r="CQ153" s="75">
        <f>SUM(CQ154:CQ161)</f>
        <v>0</v>
      </c>
      <c r="CR153" s="75"/>
      <c r="CS153" s="75">
        <f>SUM(CS154:CS161)</f>
        <v>0</v>
      </c>
      <c r="CT153" s="75">
        <f>SUM(CT154:CT161)</f>
        <v>0</v>
      </c>
      <c r="CU153" s="75"/>
      <c r="CV153" s="75"/>
      <c r="CW153" s="75"/>
      <c r="CX153" s="75"/>
      <c r="CY153" s="75"/>
      <c r="CZ153" s="75"/>
      <c r="DA153" s="75"/>
      <c r="DB153" s="75">
        <f t="shared" si="762"/>
        <v>0</v>
      </c>
      <c r="DC153" s="75">
        <f t="shared" si="763"/>
        <v>0</v>
      </c>
      <c r="DD153" s="75"/>
      <c r="DE153" s="75">
        <f>SUM(DE154:DE161)</f>
        <v>0</v>
      </c>
      <c r="DF153" s="75">
        <v>0</v>
      </c>
      <c r="DG153" s="75"/>
      <c r="DH153" s="75">
        <f>SUM(DH154:DH161)</f>
        <v>0</v>
      </c>
      <c r="DI153" s="75">
        <f>SUM(DI154:DI161)</f>
        <v>0</v>
      </c>
      <c r="DJ153" s="75"/>
      <c r="DK153" s="75">
        <f>SUM(DK154:DK161)</f>
        <v>0</v>
      </c>
      <c r="DL153" s="75">
        <f>SUM(DL154:DL161)</f>
        <v>0</v>
      </c>
      <c r="DM153" s="75"/>
      <c r="DN153" s="75">
        <f>SUM(DN154:DN161)</f>
        <v>0</v>
      </c>
      <c r="DO153" s="75">
        <f>SUM(DO154:DO161)</f>
        <v>0</v>
      </c>
      <c r="DP153" s="75"/>
      <c r="DQ153" s="75">
        <f>SUM(DQ154:DQ161)</f>
        <v>0</v>
      </c>
      <c r="DR153" s="75">
        <f>SUM(DR154:DR161)</f>
        <v>0</v>
      </c>
      <c r="DS153" s="75"/>
      <c r="DT153" s="75">
        <f>SUM(DT154:DT161)</f>
        <v>0</v>
      </c>
      <c r="DU153" s="75">
        <f>SUM(DU154:DU161)</f>
        <v>0</v>
      </c>
      <c r="DV153" s="75"/>
      <c r="DW153" s="75">
        <f>SUM(DW154:DW161)</f>
        <v>0</v>
      </c>
      <c r="DX153" s="75">
        <f>SUM(DX154:DX161)</f>
        <v>0</v>
      </c>
      <c r="DY153" s="75"/>
      <c r="DZ153" s="75">
        <f>SUM(DZ154:DZ161)</f>
        <v>0</v>
      </c>
      <c r="EA153" s="75">
        <f>SUM(EA154:EA161)</f>
        <v>0</v>
      </c>
      <c r="EB153" s="75"/>
      <c r="EC153" s="75">
        <f>SUM(EC154:EC161)</f>
        <v>0</v>
      </c>
      <c r="ED153" s="75">
        <f>SUM(ED154:ED161)</f>
        <v>0</v>
      </c>
      <c r="EE153" s="75"/>
      <c r="EF153" s="75">
        <f>SUM(EF154:EF161)</f>
        <v>3419.806</v>
      </c>
      <c r="EG153" s="75">
        <f>SUM(EG154:EG161)</f>
        <v>0</v>
      </c>
      <c r="EH153" s="75">
        <f>EG153/EF153*100</f>
        <v>0</v>
      </c>
      <c r="EI153" s="77">
        <f>EI154+EI155+EI156+EI157+EI158+EI159+EI160+EI161</f>
        <v>3419.806</v>
      </c>
      <c r="EJ153" s="75">
        <f>SUM(EJ154:EJ161)</f>
        <v>0</v>
      </c>
      <c r="EK153" s="75">
        <f>EJ153/EI153*100</f>
        <v>0</v>
      </c>
      <c r="EL153" s="75">
        <f>SUM(EL154:EL161)</f>
        <v>0</v>
      </c>
      <c r="EM153" s="75">
        <f>SUM(EM154:EM161)</f>
        <v>0</v>
      </c>
      <c r="EN153" s="75"/>
      <c r="EO153" s="75">
        <f>SUM(EO154:EO161)</f>
        <v>0</v>
      </c>
      <c r="EP153" s="75">
        <f>SUM(EP154:EP161)</f>
        <v>0</v>
      </c>
      <c r="EQ153" s="75"/>
      <c r="ER153" s="75">
        <f>SUM(ER154:ER161)</f>
        <v>0</v>
      </c>
      <c r="ES153" s="75">
        <f>SUM(ES154:ES161)</f>
        <v>0</v>
      </c>
      <c r="ET153" s="75"/>
      <c r="EU153" s="75">
        <f>SUM(EU154:EU161)</f>
        <v>0</v>
      </c>
      <c r="EV153" s="75">
        <f>SUM(EV154:EV161)</f>
        <v>0</v>
      </c>
      <c r="EW153" s="75"/>
      <c r="EX153" s="75">
        <f>EX154+EX155</f>
        <v>0</v>
      </c>
      <c r="EY153" s="75">
        <f>EY154+EY155</f>
        <v>0</v>
      </c>
      <c r="EZ153" s="75"/>
      <c r="FA153" s="75">
        <f>FA154+FA155</f>
        <v>0</v>
      </c>
      <c r="FB153" s="75">
        <f>FB154+FB155</f>
        <v>0</v>
      </c>
      <c r="FC153" s="75"/>
      <c r="FD153" s="75">
        <f>FD154+FD155</f>
        <v>0</v>
      </c>
      <c r="FE153" s="75">
        <f>FE154+FE155</f>
        <v>0</v>
      </c>
      <c r="FF153" s="75"/>
      <c r="FG153" s="75">
        <f>SUM(FG154:FG161)</f>
        <v>0</v>
      </c>
      <c r="FH153" s="75">
        <f>SUM(FH154:FH161)</f>
        <v>0</v>
      </c>
      <c r="FI153" s="75"/>
      <c r="FJ153" s="75">
        <f>FJ154+FJ155</f>
        <v>0</v>
      </c>
      <c r="FK153" s="75">
        <f>FK154+FK155</f>
        <v>0</v>
      </c>
      <c r="FL153" s="75"/>
      <c r="FM153" s="75">
        <f>FM154+FM155</f>
        <v>0</v>
      </c>
      <c r="FN153" s="75">
        <f>FN154+FN155</f>
        <v>0</v>
      </c>
      <c r="FO153" s="75"/>
      <c r="FP153" s="75">
        <f>SUM(FP154:FP161)</f>
        <v>0</v>
      </c>
      <c r="FQ153" s="75">
        <f>SUM(FQ154:FQ161)</f>
        <v>0</v>
      </c>
      <c r="FR153" s="75"/>
      <c r="FS153" s="75">
        <f>FS154+FS155</f>
        <v>0</v>
      </c>
      <c r="FT153" s="75">
        <f>FT154+FT155</f>
        <v>0</v>
      </c>
      <c r="FU153" s="75"/>
      <c r="FV153" s="75">
        <f>FV154+FV155</f>
        <v>0</v>
      </c>
      <c r="FW153" s="75">
        <f>FW154+FW155</f>
        <v>0</v>
      </c>
      <c r="FX153" s="75"/>
      <c r="FY153" s="75">
        <f>SUM(FY154:FY161)</f>
        <v>0</v>
      </c>
      <c r="FZ153" s="75">
        <f>SUM(FZ154:FZ161)</f>
        <v>0</v>
      </c>
      <c r="GA153" s="75"/>
      <c r="GB153" s="75">
        <f>GB154+GB155</f>
        <v>0</v>
      </c>
      <c r="GC153" s="75">
        <f>GC154+GC155</f>
        <v>0</v>
      </c>
      <c r="GD153" s="75"/>
      <c r="GE153" s="75">
        <f>GE154+GE155</f>
        <v>0</v>
      </c>
      <c r="GF153" s="75">
        <f>GF154+GF155</f>
        <v>0</v>
      </c>
      <c r="GG153" s="75"/>
      <c r="GH153" s="75">
        <f>SUM(GH154:GH161)</f>
        <v>0</v>
      </c>
      <c r="GI153" s="75">
        <f>SUM(GI154:GI161)</f>
        <v>0</v>
      </c>
      <c r="GJ153" s="75"/>
      <c r="GK153" s="75">
        <f>GK154+GK155</f>
        <v>0</v>
      </c>
      <c r="GL153" s="75">
        <f>GL154+GL155</f>
        <v>0</v>
      </c>
      <c r="GM153" s="75"/>
      <c r="GN153" s="75">
        <f>GN154+GN155</f>
        <v>0</v>
      </c>
      <c r="GO153" s="75">
        <f>GO154+GO155</f>
        <v>0</v>
      </c>
      <c r="GP153" s="75"/>
      <c r="GQ153" s="75">
        <f>SUM(GQ154:GQ161)</f>
        <v>0</v>
      </c>
      <c r="GR153" s="75">
        <f>SUM(GR154:GR161)</f>
        <v>0</v>
      </c>
      <c r="GS153" s="75"/>
      <c r="GT153" s="75">
        <f>GT154+GT155</f>
        <v>0</v>
      </c>
      <c r="GU153" s="75">
        <f>GU154+GU155</f>
        <v>0</v>
      </c>
      <c r="GV153" s="75"/>
      <c r="GW153" s="75">
        <f>GW154+GW155</f>
        <v>0</v>
      </c>
      <c r="GX153" s="75">
        <f>GX154+GX155</f>
        <v>0</v>
      </c>
      <c r="GY153" s="75"/>
      <c r="GZ153" s="75">
        <f>SUM(GZ154:GZ161)</f>
        <v>67332.399399999995</v>
      </c>
      <c r="HA153" s="75">
        <f>SUM(HA154:HA161)</f>
        <v>0</v>
      </c>
      <c r="HB153" s="75"/>
      <c r="HC153" s="75">
        <f>HC154+HC155</f>
        <v>0</v>
      </c>
      <c r="HD153" s="75">
        <f>HD154+HD155</f>
        <v>0</v>
      </c>
      <c r="HE153" s="75"/>
      <c r="HF153" s="75">
        <f>HF154+HF155</f>
        <v>67332.399399999995</v>
      </c>
      <c r="HG153" s="75">
        <f>HG154+HG155</f>
        <v>0</v>
      </c>
      <c r="HH153" s="75"/>
      <c r="HI153" s="75">
        <f>SUM(HI154:HI161)</f>
        <v>0</v>
      </c>
      <c r="HJ153" s="75">
        <f>SUM(HJ154:HJ161)</f>
        <v>0</v>
      </c>
      <c r="HK153" s="75"/>
      <c r="HL153" s="75">
        <f>HL154+HL155</f>
        <v>0</v>
      </c>
      <c r="HM153" s="75">
        <f>HM154+HM155</f>
        <v>0</v>
      </c>
      <c r="HN153" s="75"/>
      <c r="HO153" s="75">
        <f>HO154+HO155</f>
        <v>0</v>
      </c>
      <c r="HP153" s="75">
        <f>HP154+HP155</f>
        <v>0</v>
      </c>
      <c r="HQ153" s="75"/>
      <c r="HR153" s="75">
        <f>SUM(HR154:HR161)</f>
        <v>0</v>
      </c>
      <c r="HS153" s="75">
        <f>SUM(HS154:HS161)</f>
        <v>0</v>
      </c>
      <c r="HT153" s="75"/>
      <c r="HU153" s="75">
        <f>HU154+HU155</f>
        <v>0</v>
      </c>
      <c r="HV153" s="75">
        <f>HV154+HV155</f>
        <v>0</v>
      </c>
      <c r="HW153" s="75"/>
      <c r="HX153" s="75">
        <f>HX154+HX155</f>
        <v>0</v>
      </c>
      <c r="HY153" s="75">
        <f>HY154+HY155</f>
        <v>0</v>
      </c>
      <c r="HZ153" s="75"/>
      <c r="IA153" s="75">
        <f>SUM(IA154:IA161)</f>
        <v>0</v>
      </c>
      <c r="IB153" s="75">
        <f>SUM(IB154:IB161)</f>
        <v>0</v>
      </c>
      <c r="IC153" s="75"/>
      <c r="ID153" s="75">
        <f>ID154+ID155</f>
        <v>0</v>
      </c>
      <c r="IE153" s="75">
        <f>IE154+IE155</f>
        <v>0</v>
      </c>
      <c r="IF153" s="75"/>
      <c r="IG153" s="75">
        <f>IG154+IG155</f>
        <v>0</v>
      </c>
      <c r="IH153" s="75">
        <f>IH154+IH155</f>
        <v>0</v>
      </c>
      <c r="II153" s="75"/>
      <c r="IJ153" s="75">
        <f>SUM(IJ154:IJ161)</f>
        <v>0</v>
      </c>
      <c r="IK153" s="75">
        <f>SUM(IK154:IK161)</f>
        <v>0</v>
      </c>
      <c r="IL153" s="75"/>
      <c r="IM153" s="75">
        <f>SUM(IM154:IM161)</f>
        <v>0</v>
      </c>
      <c r="IN153" s="75">
        <f>SUM(IN154:IN161)</f>
        <v>0</v>
      </c>
      <c r="IO153" s="75"/>
      <c r="IP153" s="75">
        <f>SUM(IP154:IP161)</f>
        <v>0</v>
      </c>
      <c r="IQ153" s="75">
        <f>SUM(IQ154:IQ161)</f>
        <v>0</v>
      </c>
      <c r="IR153" s="75"/>
      <c r="IS153" s="75">
        <f>SUM(IS154:IS161)</f>
        <v>0</v>
      </c>
      <c r="IT153" s="75">
        <f>SUM(IT154:IT161)</f>
        <v>0</v>
      </c>
      <c r="IU153" s="75"/>
      <c r="IV153" s="75">
        <f>SUM(IV154:IV161)</f>
        <v>1880.3606800000002</v>
      </c>
      <c r="IW153" s="75">
        <f>SUM(IW154:IW161)</f>
        <v>0</v>
      </c>
      <c r="IX153" s="75"/>
    </row>
    <row r="154" spans="1:258">
      <c r="A154" s="3" t="s">
        <v>11</v>
      </c>
      <c r="B154" s="78">
        <v>73830.214540000001</v>
      </c>
      <c r="C154" s="78">
        <v>0</v>
      </c>
      <c r="D154" s="78">
        <v>0</v>
      </c>
      <c r="E154" s="78"/>
      <c r="F154" s="78"/>
      <c r="G154" s="78"/>
      <c r="H154" s="78">
        <f t="shared" ref="H154:I161" si="771">K154+N154</f>
        <v>0</v>
      </c>
      <c r="I154" s="78">
        <f t="shared" si="771"/>
        <v>0</v>
      </c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9"/>
      <c r="X154" s="78">
        <f t="shared" ref="X154:Y161" si="772">AA154+AD154</f>
        <v>0</v>
      </c>
      <c r="Y154" s="78">
        <f t="shared" si="772"/>
        <v>0</v>
      </c>
      <c r="Z154" s="78"/>
      <c r="AA154" s="78"/>
      <c r="AB154" s="78"/>
      <c r="AC154" s="78"/>
      <c r="AD154" s="78"/>
      <c r="AE154" s="78"/>
      <c r="AF154" s="78"/>
      <c r="AG154" s="78">
        <f t="shared" ref="AG154:AH161" si="773">AJ154+AM154</f>
        <v>0</v>
      </c>
      <c r="AH154" s="78">
        <f t="shared" si="773"/>
        <v>0</v>
      </c>
      <c r="AI154" s="78"/>
      <c r="AJ154" s="78"/>
      <c r="AK154" s="78"/>
      <c r="AL154" s="78"/>
      <c r="AM154" s="78"/>
      <c r="AN154" s="78"/>
      <c r="AO154" s="78"/>
      <c r="AP154" s="78">
        <f t="shared" ref="AP154:AQ161" si="774">AS154+AV154</f>
        <v>0</v>
      </c>
      <c r="AQ154" s="78">
        <f t="shared" si="774"/>
        <v>0</v>
      </c>
      <c r="AR154" s="78"/>
      <c r="AS154" s="78"/>
      <c r="AT154" s="78"/>
      <c r="AU154" s="78"/>
      <c r="AV154" s="78"/>
      <c r="AW154" s="78"/>
      <c r="AX154" s="78"/>
      <c r="AY154" s="78">
        <f t="shared" ref="AY154:AZ160" si="775">BB154+BE154</f>
        <v>0</v>
      </c>
      <c r="AZ154" s="78">
        <f t="shared" si="775"/>
        <v>0</v>
      </c>
      <c r="BA154" s="78"/>
      <c r="BB154" s="78"/>
      <c r="BC154" s="78"/>
      <c r="BD154" s="78"/>
      <c r="BE154" s="78"/>
      <c r="BF154" s="78"/>
      <c r="BG154" s="78"/>
      <c r="BH154" s="78">
        <f t="shared" ref="BH154:BI161" si="776">BK154+BN154</f>
        <v>6204.4381300000005</v>
      </c>
      <c r="BI154" s="78">
        <f>BL154+BO154</f>
        <v>0</v>
      </c>
      <c r="BJ154" s="78">
        <f>BI154/BH154*100</f>
        <v>0</v>
      </c>
      <c r="BK154" s="78">
        <v>6080.3493600000002</v>
      </c>
      <c r="BL154" s="78"/>
      <c r="BM154" s="78">
        <f>BL154/BK154*100</f>
        <v>0</v>
      </c>
      <c r="BN154" s="78">
        <v>124.08877</v>
      </c>
      <c r="BO154" s="78"/>
      <c r="BP154" s="78">
        <f>BO154/BN154*100</f>
        <v>0</v>
      </c>
      <c r="BQ154" s="78">
        <f t="shared" ref="BQ154:BR161" si="777">BT154+BW154</f>
        <v>0</v>
      </c>
      <c r="BR154" s="78">
        <f t="shared" si="777"/>
        <v>0</v>
      </c>
      <c r="BS154" s="78"/>
      <c r="BT154" s="80"/>
      <c r="BU154" s="78"/>
      <c r="BV154" s="78"/>
      <c r="BW154" s="78"/>
      <c r="BX154" s="78"/>
      <c r="BY154" s="78"/>
      <c r="BZ154" s="78">
        <f t="shared" ref="BZ154:CA161" si="778">CC154+CF154</f>
        <v>0</v>
      </c>
      <c r="CA154" s="78">
        <f t="shared" si="778"/>
        <v>0</v>
      </c>
      <c r="CB154" s="78"/>
      <c r="CC154" s="78"/>
      <c r="CD154" s="78"/>
      <c r="CE154" s="78"/>
      <c r="CF154" s="78"/>
      <c r="CG154" s="78"/>
      <c r="CH154" s="78"/>
      <c r="CI154" s="79"/>
      <c r="CJ154" s="78">
        <f t="shared" ref="CJ154:CK161" si="779">CM154+CP154</f>
        <v>0</v>
      </c>
      <c r="CK154" s="78">
        <f t="shared" si="779"/>
        <v>0</v>
      </c>
      <c r="CL154" s="78"/>
      <c r="CM154" s="78"/>
      <c r="CN154" s="78"/>
      <c r="CO154" s="78"/>
      <c r="CP154" s="78"/>
      <c r="CQ154" s="78"/>
      <c r="CR154" s="78"/>
      <c r="CS154" s="78">
        <f t="shared" ref="CS154:CT161" si="780">CV154+CY154</f>
        <v>0</v>
      </c>
      <c r="CT154" s="78">
        <f t="shared" si="780"/>
        <v>0</v>
      </c>
      <c r="CU154" s="78"/>
      <c r="CV154" s="78"/>
      <c r="CW154" s="78"/>
      <c r="CX154" s="78"/>
      <c r="CY154" s="78"/>
      <c r="CZ154" s="78"/>
      <c r="DA154" s="78"/>
      <c r="DB154" s="78">
        <f t="shared" si="762"/>
        <v>0</v>
      </c>
      <c r="DC154" s="78">
        <f t="shared" si="763"/>
        <v>0</v>
      </c>
      <c r="DD154" s="78"/>
      <c r="DE154" s="78"/>
      <c r="DF154" s="78"/>
      <c r="DG154" s="78"/>
      <c r="DH154" s="78"/>
      <c r="DI154" s="78"/>
      <c r="DJ154" s="78"/>
      <c r="DK154" s="78">
        <f t="shared" ref="DK154:DL161" si="781">DN154+DQ154</f>
        <v>0</v>
      </c>
      <c r="DL154" s="78">
        <f t="shared" si="781"/>
        <v>0</v>
      </c>
      <c r="DM154" s="78"/>
      <c r="DN154" s="78"/>
      <c r="DO154" s="78"/>
      <c r="DP154" s="78"/>
      <c r="DQ154" s="78"/>
      <c r="DR154" s="78"/>
      <c r="DS154" s="78"/>
      <c r="DT154" s="78">
        <f t="shared" ref="DT154:DU161" si="782">DW154+DZ154</f>
        <v>0</v>
      </c>
      <c r="DU154" s="78">
        <f t="shared" si="782"/>
        <v>0</v>
      </c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>
        <f t="shared" ref="EF154:EG161" si="783">EI154+EL154</f>
        <v>0</v>
      </c>
      <c r="EG154" s="78">
        <f t="shared" si="783"/>
        <v>0</v>
      </c>
      <c r="EH154" s="78"/>
      <c r="EI154" s="80"/>
      <c r="EJ154" s="78"/>
      <c r="EK154" s="78"/>
      <c r="EL154" s="78"/>
      <c r="EM154" s="78"/>
      <c r="EN154" s="78"/>
      <c r="EO154" s="78">
        <f t="shared" ref="EO154:EP161" si="784">ER154+EU154</f>
        <v>0</v>
      </c>
      <c r="EP154" s="78">
        <f t="shared" si="784"/>
        <v>0</v>
      </c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>
        <f t="shared" ref="FG154:FH161" si="785">FJ154+FM154</f>
        <v>0</v>
      </c>
      <c r="FH154" s="78">
        <f t="shared" si="785"/>
        <v>0</v>
      </c>
      <c r="FI154" s="78"/>
      <c r="FJ154" s="78"/>
      <c r="FK154" s="78"/>
      <c r="FL154" s="78"/>
      <c r="FM154" s="78"/>
      <c r="FN154" s="78"/>
      <c r="FO154" s="78"/>
      <c r="FP154" s="78">
        <f t="shared" ref="FP154:FQ161" si="786">FS154+FV154</f>
        <v>0</v>
      </c>
      <c r="FQ154" s="78">
        <f t="shared" si="786"/>
        <v>0</v>
      </c>
      <c r="FR154" s="78"/>
      <c r="FS154" s="78"/>
      <c r="FT154" s="78"/>
      <c r="FU154" s="78"/>
      <c r="FV154" s="78"/>
      <c r="FW154" s="78"/>
      <c r="FX154" s="78"/>
      <c r="FY154" s="78">
        <f t="shared" ref="FY154:FZ161" si="787">GB154+GE154</f>
        <v>0</v>
      </c>
      <c r="FZ154" s="78">
        <f t="shared" si="787"/>
        <v>0</v>
      </c>
      <c r="GA154" s="75"/>
      <c r="GB154" s="78"/>
      <c r="GC154" s="78"/>
      <c r="GD154" s="78"/>
      <c r="GE154" s="78"/>
      <c r="GF154" s="78"/>
      <c r="GG154" s="78"/>
      <c r="GH154" s="78">
        <f t="shared" ref="GH154:GI161" si="788">GK154+GN154</f>
        <v>0</v>
      </c>
      <c r="GI154" s="78">
        <f t="shared" si="788"/>
        <v>0</v>
      </c>
      <c r="GJ154" s="78"/>
      <c r="GK154" s="78"/>
      <c r="GL154" s="78"/>
      <c r="GM154" s="78"/>
      <c r="GN154" s="78"/>
      <c r="GO154" s="78"/>
      <c r="GP154" s="78"/>
      <c r="GQ154" s="78">
        <f t="shared" ref="GQ154:GR161" si="789">GT154+GW154</f>
        <v>0</v>
      </c>
      <c r="GR154" s="78">
        <f t="shared" si="789"/>
        <v>0</v>
      </c>
      <c r="GS154" s="78"/>
      <c r="GT154" s="78"/>
      <c r="GU154" s="78"/>
      <c r="GV154" s="78"/>
      <c r="GW154" s="78"/>
      <c r="GX154" s="78"/>
      <c r="GY154" s="78"/>
      <c r="GZ154" s="78">
        <f t="shared" ref="GZ154:HA161" si="790">HC154+HF154</f>
        <v>67332.399399999995</v>
      </c>
      <c r="HA154" s="78">
        <f t="shared" si="790"/>
        <v>0</v>
      </c>
      <c r="HB154" s="78"/>
      <c r="HC154" s="78"/>
      <c r="HD154" s="78"/>
      <c r="HE154" s="78"/>
      <c r="HF154" s="78">
        <v>67332.399399999995</v>
      </c>
      <c r="HG154" s="78"/>
      <c r="HH154" s="78"/>
      <c r="HI154" s="78">
        <f t="shared" ref="HI154:HJ161" si="791">HL154+HO154</f>
        <v>0</v>
      </c>
      <c r="HJ154" s="78">
        <f t="shared" si="791"/>
        <v>0</v>
      </c>
      <c r="HK154" s="78"/>
      <c r="HL154" s="78"/>
      <c r="HM154" s="78"/>
      <c r="HN154" s="78"/>
      <c r="HO154" s="78"/>
      <c r="HP154" s="78"/>
      <c r="HQ154" s="78"/>
      <c r="HR154" s="78">
        <f t="shared" ref="HR154:HS161" si="792">HU154+HX154</f>
        <v>0</v>
      </c>
      <c r="HS154" s="78">
        <f t="shared" si="792"/>
        <v>0</v>
      </c>
      <c r="HT154" s="78"/>
      <c r="HU154" s="78"/>
      <c r="HV154" s="78"/>
      <c r="HW154" s="78"/>
      <c r="HX154" s="78"/>
      <c r="HY154" s="78"/>
      <c r="HZ154" s="78"/>
      <c r="IA154" s="78">
        <f t="shared" ref="IA154:IB161" si="793">ID154+IG154</f>
        <v>0</v>
      </c>
      <c r="IB154" s="78">
        <f t="shared" si="793"/>
        <v>0</v>
      </c>
      <c r="IC154" s="78"/>
      <c r="ID154" s="78"/>
      <c r="IE154" s="78"/>
      <c r="IF154" s="78"/>
      <c r="IG154" s="78"/>
      <c r="IH154" s="78"/>
      <c r="II154" s="78"/>
      <c r="IJ154" s="78">
        <f t="shared" ref="IJ154:IK161" si="794">IM154+IP154</f>
        <v>0</v>
      </c>
      <c r="IK154" s="78">
        <f t="shared" si="794"/>
        <v>0</v>
      </c>
      <c r="IL154" s="78"/>
      <c r="IM154" s="78"/>
      <c r="IN154" s="78"/>
      <c r="IO154" s="78"/>
      <c r="IP154" s="78"/>
      <c r="IQ154" s="78"/>
      <c r="IR154" s="78"/>
      <c r="IS154" s="78"/>
      <c r="IT154" s="78"/>
      <c r="IU154" s="78"/>
      <c r="IV154" s="78">
        <v>293.37700999999998</v>
      </c>
      <c r="IW154" s="78"/>
      <c r="IX154" s="78"/>
    </row>
    <row r="155" spans="1:258" ht="19.5" customHeight="1">
      <c r="A155" s="3" t="s">
        <v>35</v>
      </c>
      <c r="B155" s="78">
        <v>2270.7984900000001</v>
      </c>
      <c r="C155" s="78">
        <v>0</v>
      </c>
      <c r="D155" s="78">
        <v>0</v>
      </c>
      <c r="E155" s="78"/>
      <c r="F155" s="78"/>
      <c r="G155" s="78"/>
      <c r="H155" s="78">
        <f t="shared" si="771"/>
        <v>0</v>
      </c>
      <c r="I155" s="78">
        <f t="shared" si="771"/>
        <v>0</v>
      </c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9"/>
      <c r="X155" s="78">
        <f t="shared" si="772"/>
        <v>0</v>
      </c>
      <c r="Y155" s="78">
        <f t="shared" si="772"/>
        <v>0</v>
      </c>
      <c r="Z155" s="78"/>
      <c r="AA155" s="78"/>
      <c r="AB155" s="78"/>
      <c r="AC155" s="78"/>
      <c r="AD155" s="78"/>
      <c r="AE155" s="78"/>
      <c r="AF155" s="78"/>
      <c r="AG155" s="78">
        <f t="shared" si="773"/>
        <v>0</v>
      </c>
      <c r="AH155" s="78">
        <f t="shared" si="773"/>
        <v>0</v>
      </c>
      <c r="AI155" s="78"/>
      <c r="AJ155" s="78"/>
      <c r="AK155" s="78"/>
      <c r="AL155" s="78"/>
      <c r="AM155" s="78"/>
      <c r="AN155" s="78"/>
      <c r="AO155" s="78"/>
      <c r="AP155" s="78">
        <f t="shared" si="774"/>
        <v>0</v>
      </c>
      <c r="AQ155" s="78">
        <f t="shared" si="774"/>
        <v>0</v>
      </c>
      <c r="AR155" s="78"/>
      <c r="AS155" s="78"/>
      <c r="AT155" s="78"/>
      <c r="AU155" s="78"/>
      <c r="AV155" s="78"/>
      <c r="AW155" s="78"/>
      <c r="AX155" s="78"/>
      <c r="AY155" s="78">
        <f t="shared" si="775"/>
        <v>0</v>
      </c>
      <c r="AZ155" s="78">
        <f t="shared" si="775"/>
        <v>0</v>
      </c>
      <c r="BA155" s="78"/>
      <c r="BB155" s="78"/>
      <c r="BC155" s="78"/>
      <c r="BD155" s="78"/>
      <c r="BE155" s="78"/>
      <c r="BF155" s="78"/>
      <c r="BG155" s="78"/>
      <c r="BH155" s="78">
        <f t="shared" si="776"/>
        <v>705.04979000000003</v>
      </c>
      <c r="BI155" s="78">
        <f t="shared" si="776"/>
        <v>0</v>
      </c>
      <c r="BJ155" s="78">
        <f>BI155/BH155*100</f>
        <v>0</v>
      </c>
      <c r="BK155" s="78">
        <v>690.94879000000003</v>
      </c>
      <c r="BL155" s="78"/>
      <c r="BM155" s="78">
        <f>BL155/BK155*100</f>
        <v>0</v>
      </c>
      <c r="BN155" s="78">
        <v>14.101000000000001</v>
      </c>
      <c r="BO155" s="78"/>
      <c r="BP155" s="78">
        <f>BO155/BN155*100</f>
        <v>0</v>
      </c>
      <c r="BQ155" s="78">
        <f t="shared" si="777"/>
        <v>0</v>
      </c>
      <c r="BR155" s="78">
        <f t="shared" si="777"/>
        <v>0</v>
      </c>
      <c r="BS155" s="78"/>
      <c r="BT155" s="80"/>
      <c r="BU155" s="78"/>
      <c r="BV155" s="78"/>
      <c r="BW155" s="78"/>
      <c r="BX155" s="78"/>
      <c r="BY155" s="78"/>
      <c r="BZ155" s="78">
        <f t="shared" si="778"/>
        <v>0</v>
      </c>
      <c r="CA155" s="78">
        <f t="shared" si="778"/>
        <v>0</v>
      </c>
      <c r="CB155" s="78"/>
      <c r="CC155" s="78"/>
      <c r="CD155" s="78"/>
      <c r="CE155" s="78"/>
      <c r="CF155" s="78"/>
      <c r="CG155" s="78"/>
      <c r="CH155" s="78"/>
      <c r="CI155" s="79"/>
      <c r="CJ155" s="78">
        <f t="shared" si="779"/>
        <v>0</v>
      </c>
      <c r="CK155" s="78">
        <f t="shared" si="779"/>
        <v>0</v>
      </c>
      <c r="CL155" s="78"/>
      <c r="CM155" s="78"/>
      <c r="CN155" s="78"/>
      <c r="CO155" s="78"/>
      <c r="CP155" s="78"/>
      <c r="CQ155" s="78"/>
      <c r="CR155" s="78"/>
      <c r="CS155" s="78">
        <f t="shared" si="780"/>
        <v>0</v>
      </c>
      <c r="CT155" s="78">
        <f t="shared" si="780"/>
        <v>0</v>
      </c>
      <c r="CU155" s="78"/>
      <c r="CV155" s="78"/>
      <c r="CW155" s="78"/>
      <c r="CX155" s="78"/>
      <c r="CY155" s="78"/>
      <c r="CZ155" s="78"/>
      <c r="DA155" s="78"/>
      <c r="DB155" s="78">
        <f t="shared" si="762"/>
        <v>0</v>
      </c>
      <c r="DC155" s="78">
        <f t="shared" si="763"/>
        <v>0</v>
      </c>
      <c r="DD155" s="78"/>
      <c r="DE155" s="78"/>
      <c r="DF155" s="78"/>
      <c r="DG155" s="78"/>
      <c r="DH155" s="78"/>
      <c r="DI155" s="78"/>
      <c r="DJ155" s="78"/>
      <c r="DK155" s="78">
        <f t="shared" si="781"/>
        <v>0</v>
      </c>
      <c r="DL155" s="78">
        <f t="shared" si="781"/>
        <v>0</v>
      </c>
      <c r="DM155" s="78"/>
      <c r="DN155" s="78"/>
      <c r="DO155" s="78"/>
      <c r="DP155" s="78"/>
      <c r="DQ155" s="78"/>
      <c r="DR155" s="78"/>
      <c r="DS155" s="78"/>
      <c r="DT155" s="78">
        <f t="shared" si="782"/>
        <v>0</v>
      </c>
      <c r="DU155" s="78">
        <f t="shared" si="782"/>
        <v>0</v>
      </c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>
        <f t="shared" si="783"/>
        <v>1419.806</v>
      </c>
      <c r="EG155" s="78">
        <f t="shared" si="783"/>
        <v>0</v>
      </c>
      <c r="EH155" s="78"/>
      <c r="EI155" s="80">
        <v>1419.806</v>
      </c>
      <c r="EJ155" s="78"/>
      <c r="EK155" s="78">
        <f t="shared" ref="EK155" si="795">EJ155/EI155*100</f>
        <v>0</v>
      </c>
      <c r="EL155" s="78"/>
      <c r="EM155" s="78"/>
      <c r="EN155" s="78"/>
      <c r="EO155" s="78">
        <f t="shared" si="784"/>
        <v>0</v>
      </c>
      <c r="EP155" s="78">
        <f t="shared" si="784"/>
        <v>0</v>
      </c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>
        <f t="shared" si="785"/>
        <v>0</v>
      </c>
      <c r="FH155" s="78">
        <f t="shared" si="785"/>
        <v>0</v>
      </c>
      <c r="FI155" s="78"/>
      <c r="FJ155" s="78"/>
      <c r="FK155" s="78"/>
      <c r="FL155" s="78"/>
      <c r="FM155" s="78"/>
      <c r="FN155" s="78"/>
      <c r="FO155" s="78"/>
      <c r="FP155" s="78">
        <f t="shared" si="786"/>
        <v>0</v>
      </c>
      <c r="FQ155" s="78">
        <f t="shared" si="786"/>
        <v>0</v>
      </c>
      <c r="FR155" s="78"/>
      <c r="FS155" s="78"/>
      <c r="FT155" s="78"/>
      <c r="FU155" s="78"/>
      <c r="FV155" s="78"/>
      <c r="FW155" s="78"/>
      <c r="FX155" s="78"/>
      <c r="FY155" s="78">
        <f t="shared" si="787"/>
        <v>0</v>
      </c>
      <c r="FZ155" s="78">
        <f t="shared" si="787"/>
        <v>0</v>
      </c>
      <c r="GA155" s="75"/>
      <c r="GB155" s="78"/>
      <c r="GC155" s="78"/>
      <c r="GD155" s="78"/>
      <c r="GE155" s="78"/>
      <c r="GF155" s="78"/>
      <c r="GG155" s="78"/>
      <c r="GH155" s="78">
        <f t="shared" si="788"/>
        <v>0</v>
      </c>
      <c r="GI155" s="78">
        <f t="shared" si="788"/>
        <v>0</v>
      </c>
      <c r="GJ155" s="78"/>
      <c r="GK155" s="78"/>
      <c r="GL155" s="78"/>
      <c r="GM155" s="78"/>
      <c r="GN155" s="78"/>
      <c r="GO155" s="78"/>
      <c r="GP155" s="78"/>
      <c r="GQ155" s="78">
        <f t="shared" si="789"/>
        <v>0</v>
      </c>
      <c r="GR155" s="78">
        <f t="shared" si="789"/>
        <v>0</v>
      </c>
      <c r="GS155" s="78"/>
      <c r="GT155" s="78"/>
      <c r="GU155" s="78"/>
      <c r="GV155" s="78"/>
      <c r="GW155" s="78"/>
      <c r="GX155" s="78"/>
      <c r="GY155" s="78"/>
      <c r="GZ155" s="78">
        <f t="shared" si="790"/>
        <v>0</v>
      </c>
      <c r="HA155" s="78">
        <f t="shared" si="790"/>
        <v>0</v>
      </c>
      <c r="HB155" s="78"/>
      <c r="HC155" s="78"/>
      <c r="HD155" s="78"/>
      <c r="HE155" s="78"/>
      <c r="HF155" s="78"/>
      <c r="HG155" s="78"/>
      <c r="HH155" s="78"/>
      <c r="HI155" s="78">
        <f t="shared" si="791"/>
        <v>0</v>
      </c>
      <c r="HJ155" s="78">
        <f t="shared" si="791"/>
        <v>0</v>
      </c>
      <c r="HK155" s="78"/>
      <c r="HL155" s="78"/>
      <c r="HM155" s="78"/>
      <c r="HN155" s="78"/>
      <c r="HO155" s="78"/>
      <c r="HP155" s="78"/>
      <c r="HQ155" s="78"/>
      <c r="HR155" s="78">
        <f t="shared" si="792"/>
        <v>0</v>
      </c>
      <c r="HS155" s="78">
        <f t="shared" si="792"/>
        <v>0</v>
      </c>
      <c r="HT155" s="78"/>
      <c r="HU155" s="78"/>
      <c r="HV155" s="78"/>
      <c r="HW155" s="78"/>
      <c r="HX155" s="78"/>
      <c r="HY155" s="78"/>
      <c r="HZ155" s="78"/>
      <c r="IA155" s="78">
        <f t="shared" si="793"/>
        <v>0</v>
      </c>
      <c r="IB155" s="78">
        <f t="shared" si="793"/>
        <v>0</v>
      </c>
      <c r="IC155" s="78"/>
      <c r="ID155" s="78"/>
      <c r="IE155" s="78"/>
      <c r="IF155" s="78"/>
      <c r="IG155" s="78"/>
      <c r="IH155" s="78"/>
      <c r="II155" s="78"/>
      <c r="IJ155" s="78">
        <f t="shared" si="794"/>
        <v>0</v>
      </c>
      <c r="IK155" s="78">
        <f t="shared" si="794"/>
        <v>0</v>
      </c>
      <c r="IL155" s="78"/>
      <c r="IM155" s="78"/>
      <c r="IN155" s="78"/>
      <c r="IO155" s="78"/>
      <c r="IP155" s="78"/>
      <c r="IQ155" s="78"/>
      <c r="IR155" s="78"/>
      <c r="IS155" s="78"/>
      <c r="IT155" s="78"/>
      <c r="IU155" s="78"/>
      <c r="IV155" s="78">
        <v>145.9427</v>
      </c>
      <c r="IW155" s="78"/>
      <c r="IX155" s="78"/>
    </row>
    <row r="156" spans="1:258">
      <c r="A156" s="3" t="s">
        <v>38</v>
      </c>
      <c r="B156" s="78">
        <v>2012.67282</v>
      </c>
      <c r="C156" s="78">
        <v>0</v>
      </c>
      <c r="D156" s="78">
        <v>0</v>
      </c>
      <c r="E156" s="78"/>
      <c r="F156" s="78"/>
      <c r="G156" s="78"/>
      <c r="H156" s="78">
        <f t="shared" si="771"/>
        <v>0</v>
      </c>
      <c r="I156" s="78">
        <f t="shared" si="771"/>
        <v>0</v>
      </c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9"/>
      <c r="X156" s="78">
        <f t="shared" si="772"/>
        <v>0</v>
      </c>
      <c r="Y156" s="78">
        <f t="shared" si="772"/>
        <v>0</v>
      </c>
      <c r="Z156" s="78"/>
      <c r="AA156" s="78"/>
      <c r="AB156" s="78"/>
      <c r="AC156" s="78"/>
      <c r="AD156" s="78"/>
      <c r="AE156" s="78"/>
      <c r="AF156" s="78"/>
      <c r="AG156" s="78">
        <f t="shared" si="773"/>
        <v>0</v>
      </c>
      <c r="AH156" s="78">
        <f t="shared" si="773"/>
        <v>0</v>
      </c>
      <c r="AI156" s="78"/>
      <c r="AJ156" s="78"/>
      <c r="AK156" s="78"/>
      <c r="AL156" s="78"/>
      <c r="AM156" s="78"/>
      <c r="AN156" s="78"/>
      <c r="AO156" s="78"/>
      <c r="AP156" s="78">
        <f t="shared" si="774"/>
        <v>0</v>
      </c>
      <c r="AQ156" s="78">
        <f t="shared" si="774"/>
        <v>0</v>
      </c>
      <c r="AR156" s="78"/>
      <c r="AS156" s="78"/>
      <c r="AT156" s="78"/>
      <c r="AU156" s="78"/>
      <c r="AV156" s="78"/>
      <c r="AW156" s="78"/>
      <c r="AX156" s="78"/>
      <c r="AY156" s="78">
        <f t="shared" si="775"/>
        <v>0</v>
      </c>
      <c r="AZ156" s="78">
        <f t="shared" si="775"/>
        <v>0</v>
      </c>
      <c r="BA156" s="78"/>
      <c r="BB156" s="78"/>
      <c r="BC156" s="78"/>
      <c r="BD156" s="78"/>
      <c r="BE156" s="78"/>
      <c r="BF156" s="78"/>
      <c r="BG156" s="78"/>
      <c r="BH156" s="78">
        <f t="shared" si="776"/>
        <v>940.06637000000001</v>
      </c>
      <c r="BI156" s="78">
        <f t="shared" si="776"/>
        <v>0</v>
      </c>
      <c r="BJ156" s="78">
        <f>BI156/BH156*100</f>
        <v>0</v>
      </c>
      <c r="BK156" s="78">
        <v>921.26504</v>
      </c>
      <c r="BL156" s="78"/>
      <c r="BM156" s="78">
        <f>BL156/BK156*100</f>
        <v>0</v>
      </c>
      <c r="BN156" s="78">
        <v>18.80133</v>
      </c>
      <c r="BO156" s="78"/>
      <c r="BP156" s="78">
        <f>BO156/BN156*100</f>
        <v>0</v>
      </c>
      <c r="BQ156" s="78">
        <f t="shared" si="777"/>
        <v>780.62567000000001</v>
      </c>
      <c r="BR156" s="78">
        <f t="shared" si="777"/>
        <v>0</v>
      </c>
      <c r="BS156" s="78">
        <f>BR156/BQ156*100</f>
        <v>0</v>
      </c>
      <c r="BT156" s="78">
        <v>780.62567000000001</v>
      </c>
      <c r="BU156" s="78"/>
      <c r="BV156" s="78">
        <f>BU156/BT156*100</f>
        <v>0</v>
      </c>
      <c r="BW156" s="78"/>
      <c r="BX156" s="78"/>
      <c r="BY156" s="78"/>
      <c r="BZ156" s="78">
        <f t="shared" si="778"/>
        <v>0</v>
      </c>
      <c r="CA156" s="78">
        <f t="shared" si="778"/>
        <v>0</v>
      </c>
      <c r="CB156" s="78"/>
      <c r="CC156" s="78"/>
      <c r="CD156" s="78"/>
      <c r="CE156" s="78"/>
      <c r="CF156" s="78"/>
      <c r="CG156" s="78"/>
      <c r="CH156" s="78"/>
      <c r="CI156" s="79"/>
      <c r="CJ156" s="78">
        <f t="shared" si="779"/>
        <v>0</v>
      </c>
      <c r="CK156" s="78">
        <f t="shared" si="779"/>
        <v>0</v>
      </c>
      <c r="CL156" s="78"/>
      <c r="CM156" s="78"/>
      <c r="CN156" s="78"/>
      <c r="CO156" s="78"/>
      <c r="CP156" s="78"/>
      <c r="CQ156" s="78"/>
      <c r="CR156" s="78"/>
      <c r="CS156" s="78">
        <f t="shared" si="780"/>
        <v>0</v>
      </c>
      <c r="CT156" s="78">
        <f t="shared" si="780"/>
        <v>0</v>
      </c>
      <c r="CU156" s="78"/>
      <c r="CV156" s="78"/>
      <c r="CW156" s="78"/>
      <c r="CX156" s="78"/>
      <c r="CY156" s="78"/>
      <c r="CZ156" s="78"/>
      <c r="DA156" s="78"/>
      <c r="DB156" s="78">
        <f t="shared" si="762"/>
        <v>0</v>
      </c>
      <c r="DC156" s="78">
        <f t="shared" si="763"/>
        <v>0</v>
      </c>
      <c r="DD156" s="78"/>
      <c r="DE156" s="78"/>
      <c r="DF156" s="78"/>
      <c r="DG156" s="78"/>
      <c r="DH156" s="78"/>
      <c r="DI156" s="78"/>
      <c r="DJ156" s="78"/>
      <c r="DK156" s="78">
        <f t="shared" si="781"/>
        <v>0</v>
      </c>
      <c r="DL156" s="78">
        <f t="shared" si="781"/>
        <v>0</v>
      </c>
      <c r="DM156" s="78"/>
      <c r="DN156" s="78"/>
      <c r="DO156" s="78"/>
      <c r="DP156" s="78"/>
      <c r="DQ156" s="78"/>
      <c r="DR156" s="78"/>
      <c r="DS156" s="78"/>
      <c r="DT156" s="78">
        <f t="shared" si="782"/>
        <v>0</v>
      </c>
      <c r="DU156" s="78">
        <f t="shared" si="782"/>
        <v>0</v>
      </c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>
        <f t="shared" si="783"/>
        <v>0</v>
      </c>
      <c r="EG156" s="78">
        <f t="shared" si="783"/>
        <v>0</v>
      </c>
      <c r="EH156" s="78"/>
      <c r="EI156" s="80"/>
      <c r="EJ156" s="78"/>
      <c r="EK156" s="78"/>
      <c r="EL156" s="78"/>
      <c r="EM156" s="78"/>
      <c r="EN156" s="78"/>
      <c r="EO156" s="78">
        <f t="shared" si="784"/>
        <v>0</v>
      </c>
      <c r="EP156" s="78">
        <f t="shared" si="784"/>
        <v>0</v>
      </c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>
        <f t="shared" si="785"/>
        <v>0</v>
      </c>
      <c r="FH156" s="78">
        <f t="shared" si="785"/>
        <v>0</v>
      </c>
      <c r="FI156" s="78"/>
      <c r="FJ156" s="78"/>
      <c r="FK156" s="78"/>
      <c r="FL156" s="78"/>
      <c r="FM156" s="78"/>
      <c r="FN156" s="78"/>
      <c r="FO156" s="78"/>
      <c r="FP156" s="78">
        <f t="shared" si="786"/>
        <v>0</v>
      </c>
      <c r="FQ156" s="78">
        <f t="shared" si="786"/>
        <v>0</v>
      </c>
      <c r="FR156" s="78"/>
      <c r="FS156" s="78"/>
      <c r="FT156" s="78"/>
      <c r="FU156" s="78"/>
      <c r="FV156" s="78"/>
      <c r="FW156" s="78"/>
      <c r="FX156" s="78"/>
      <c r="FY156" s="78">
        <f t="shared" si="787"/>
        <v>0</v>
      </c>
      <c r="FZ156" s="78">
        <f t="shared" si="787"/>
        <v>0</v>
      </c>
      <c r="GA156" s="75"/>
      <c r="GB156" s="78"/>
      <c r="GC156" s="78"/>
      <c r="GD156" s="78"/>
      <c r="GE156" s="78"/>
      <c r="GF156" s="78"/>
      <c r="GG156" s="78"/>
      <c r="GH156" s="78">
        <f t="shared" si="788"/>
        <v>0</v>
      </c>
      <c r="GI156" s="78">
        <f t="shared" si="788"/>
        <v>0</v>
      </c>
      <c r="GJ156" s="78"/>
      <c r="GK156" s="78"/>
      <c r="GL156" s="78"/>
      <c r="GM156" s="78"/>
      <c r="GN156" s="78"/>
      <c r="GO156" s="78"/>
      <c r="GP156" s="78"/>
      <c r="GQ156" s="78">
        <f t="shared" si="789"/>
        <v>0</v>
      </c>
      <c r="GR156" s="78">
        <f t="shared" si="789"/>
        <v>0</v>
      </c>
      <c r="GS156" s="78"/>
      <c r="GT156" s="78"/>
      <c r="GU156" s="78"/>
      <c r="GV156" s="78"/>
      <c r="GW156" s="78"/>
      <c r="GX156" s="78"/>
      <c r="GY156" s="78"/>
      <c r="GZ156" s="78">
        <f t="shared" si="790"/>
        <v>0</v>
      </c>
      <c r="HA156" s="78">
        <f t="shared" si="790"/>
        <v>0</v>
      </c>
      <c r="HB156" s="78"/>
      <c r="HC156" s="78"/>
      <c r="HD156" s="78"/>
      <c r="HE156" s="78"/>
      <c r="HF156" s="78"/>
      <c r="HG156" s="78"/>
      <c r="HH156" s="78"/>
      <c r="HI156" s="78">
        <f t="shared" si="791"/>
        <v>0</v>
      </c>
      <c r="HJ156" s="78">
        <f t="shared" si="791"/>
        <v>0</v>
      </c>
      <c r="HK156" s="78"/>
      <c r="HL156" s="78"/>
      <c r="HM156" s="78"/>
      <c r="HN156" s="78"/>
      <c r="HO156" s="78"/>
      <c r="HP156" s="78"/>
      <c r="HQ156" s="78"/>
      <c r="HR156" s="78">
        <f t="shared" si="792"/>
        <v>0</v>
      </c>
      <c r="HS156" s="78">
        <f t="shared" si="792"/>
        <v>0</v>
      </c>
      <c r="HT156" s="78"/>
      <c r="HU156" s="78"/>
      <c r="HV156" s="78"/>
      <c r="HW156" s="78"/>
      <c r="HX156" s="78"/>
      <c r="HY156" s="78"/>
      <c r="HZ156" s="78"/>
      <c r="IA156" s="78">
        <f t="shared" si="793"/>
        <v>0</v>
      </c>
      <c r="IB156" s="78">
        <f t="shared" si="793"/>
        <v>0</v>
      </c>
      <c r="IC156" s="78"/>
      <c r="ID156" s="78"/>
      <c r="IE156" s="78"/>
      <c r="IF156" s="78"/>
      <c r="IG156" s="78"/>
      <c r="IH156" s="78"/>
      <c r="II156" s="78"/>
      <c r="IJ156" s="78">
        <f t="shared" si="794"/>
        <v>0</v>
      </c>
      <c r="IK156" s="78">
        <f t="shared" si="794"/>
        <v>0</v>
      </c>
      <c r="IL156" s="78"/>
      <c r="IM156" s="78"/>
      <c r="IN156" s="78"/>
      <c r="IO156" s="78"/>
      <c r="IP156" s="78"/>
      <c r="IQ156" s="78"/>
      <c r="IR156" s="78"/>
      <c r="IS156" s="78"/>
      <c r="IT156" s="78"/>
      <c r="IU156" s="78"/>
      <c r="IV156" s="78">
        <v>291.98078000000004</v>
      </c>
      <c r="IW156" s="78"/>
      <c r="IX156" s="78"/>
    </row>
    <row r="157" spans="1:258" ht="18.75" customHeight="1">
      <c r="A157" s="3" t="s">
        <v>59</v>
      </c>
      <c r="B157" s="78">
        <v>1947.6734000000001</v>
      </c>
      <c r="C157" s="78">
        <v>0</v>
      </c>
      <c r="D157" s="78">
        <v>0</v>
      </c>
      <c r="E157" s="78"/>
      <c r="F157" s="78"/>
      <c r="G157" s="78"/>
      <c r="H157" s="78">
        <f t="shared" si="771"/>
        <v>0</v>
      </c>
      <c r="I157" s="78">
        <f t="shared" si="771"/>
        <v>0</v>
      </c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9"/>
      <c r="X157" s="78">
        <f t="shared" si="772"/>
        <v>0</v>
      </c>
      <c r="Y157" s="78">
        <f t="shared" si="772"/>
        <v>0</v>
      </c>
      <c r="Z157" s="78"/>
      <c r="AA157" s="78"/>
      <c r="AB157" s="78"/>
      <c r="AC157" s="78"/>
      <c r="AD157" s="78"/>
      <c r="AE157" s="78"/>
      <c r="AF157" s="78"/>
      <c r="AG157" s="78">
        <f t="shared" si="773"/>
        <v>0</v>
      </c>
      <c r="AH157" s="78">
        <f t="shared" si="773"/>
        <v>0</v>
      </c>
      <c r="AI157" s="78"/>
      <c r="AJ157" s="78"/>
      <c r="AK157" s="78"/>
      <c r="AL157" s="78"/>
      <c r="AM157" s="78"/>
      <c r="AN157" s="78"/>
      <c r="AO157" s="78"/>
      <c r="AP157" s="78">
        <f t="shared" si="774"/>
        <v>0</v>
      </c>
      <c r="AQ157" s="78">
        <f t="shared" si="774"/>
        <v>0</v>
      </c>
      <c r="AR157" s="78"/>
      <c r="AS157" s="78"/>
      <c r="AT157" s="78"/>
      <c r="AU157" s="78"/>
      <c r="AV157" s="78"/>
      <c r="AW157" s="78"/>
      <c r="AX157" s="78"/>
      <c r="AY157" s="78">
        <f t="shared" si="775"/>
        <v>0</v>
      </c>
      <c r="AZ157" s="78">
        <f t="shared" si="775"/>
        <v>0</v>
      </c>
      <c r="BA157" s="78"/>
      <c r="BB157" s="78"/>
      <c r="BC157" s="78"/>
      <c r="BD157" s="78"/>
      <c r="BE157" s="78"/>
      <c r="BF157" s="78"/>
      <c r="BG157" s="78"/>
      <c r="BH157" s="78">
        <f t="shared" si="776"/>
        <v>0</v>
      </c>
      <c r="BI157" s="78"/>
      <c r="BJ157" s="78"/>
      <c r="BK157" s="78"/>
      <c r="BL157" s="78"/>
      <c r="BM157" s="78"/>
      <c r="BN157" s="78"/>
      <c r="BO157" s="78"/>
      <c r="BP157" s="78"/>
      <c r="BQ157" s="78">
        <f t="shared" si="777"/>
        <v>1363.6690000000001</v>
      </c>
      <c r="BR157" s="78">
        <f t="shared" si="777"/>
        <v>0</v>
      </c>
      <c r="BS157" s="78">
        <f>BR157/BQ157*100</f>
        <v>0</v>
      </c>
      <c r="BT157" s="78">
        <v>1363.6690000000001</v>
      </c>
      <c r="BU157" s="78"/>
      <c r="BV157" s="78">
        <f>BU157/BT157*100</f>
        <v>0</v>
      </c>
      <c r="BW157" s="78"/>
      <c r="BX157" s="78"/>
      <c r="BY157" s="78"/>
      <c r="BZ157" s="78">
        <f t="shared" si="778"/>
        <v>0</v>
      </c>
      <c r="CA157" s="78">
        <f t="shared" si="778"/>
        <v>0</v>
      </c>
      <c r="CB157" s="78"/>
      <c r="CC157" s="78"/>
      <c r="CD157" s="78"/>
      <c r="CE157" s="78"/>
      <c r="CF157" s="78"/>
      <c r="CG157" s="78"/>
      <c r="CH157" s="78"/>
      <c r="CI157" s="79"/>
      <c r="CJ157" s="78">
        <f t="shared" si="779"/>
        <v>0</v>
      </c>
      <c r="CK157" s="78">
        <f t="shared" si="779"/>
        <v>0</v>
      </c>
      <c r="CL157" s="78"/>
      <c r="CM157" s="78"/>
      <c r="CN157" s="78"/>
      <c r="CO157" s="78"/>
      <c r="CP157" s="78"/>
      <c r="CQ157" s="78"/>
      <c r="CR157" s="78"/>
      <c r="CS157" s="78">
        <f t="shared" si="780"/>
        <v>0</v>
      </c>
      <c r="CT157" s="78">
        <f t="shared" si="780"/>
        <v>0</v>
      </c>
      <c r="CU157" s="78"/>
      <c r="CV157" s="78"/>
      <c r="CW157" s="78"/>
      <c r="CX157" s="78"/>
      <c r="CY157" s="78"/>
      <c r="CZ157" s="78"/>
      <c r="DA157" s="78"/>
      <c r="DB157" s="78">
        <f t="shared" si="762"/>
        <v>0</v>
      </c>
      <c r="DC157" s="78">
        <f t="shared" si="763"/>
        <v>0</v>
      </c>
      <c r="DD157" s="78"/>
      <c r="DE157" s="78"/>
      <c r="DF157" s="78"/>
      <c r="DG157" s="78"/>
      <c r="DH157" s="78"/>
      <c r="DI157" s="78"/>
      <c r="DJ157" s="78"/>
      <c r="DK157" s="78">
        <f t="shared" si="781"/>
        <v>0</v>
      </c>
      <c r="DL157" s="78">
        <f t="shared" si="781"/>
        <v>0</v>
      </c>
      <c r="DM157" s="78"/>
      <c r="DN157" s="78"/>
      <c r="DO157" s="78"/>
      <c r="DP157" s="78"/>
      <c r="DQ157" s="78"/>
      <c r="DR157" s="78"/>
      <c r="DS157" s="78"/>
      <c r="DT157" s="78">
        <f t="shared" si="782"/>
        <v>0</v>
      </c>
      <c r="DU157" s="78">
        <f t="shared" si="782"/>
        <v>0</v>
      </c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>
        <f t="shared" si="783"/>
        <v>0</v>
      </c>
      <c r="EG157" s="78">
        <f t="shared" si="783"/>
        <v>0</v>
      </c>
      <c r="EH157" s="78"/>
      <c r="EI157" s="80"/>
      <c r="EJ157" s="78"/>
      <c r="EK157" s="78"/>
      <c r="EL157" s="78"/>
      <c r="EM157" s="78"/>
      <c r="EN157" s="78"/>
      <c r="EO157" s="78">
        <f t="shared" si="784"/>
        <v>0</v>
      </c>
      <c r="EP157" s="78">
        <f t="shared" si="784"/>
        <v>0</v>
      </c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>
        <f t="shared" si="785"/>
        <v>0</v>
      </c>
      <c r="FH157" s="78">
        <f t="shared" si="785"/>
        <v>0</v>
      </c>
      <c r="FI157" s="78"/>
      <c r="FJ157" s="78"/>
      <c r="FK157" s="78"/>
      <c r="FL157" s="78"/>
      <c r="FM157" s="78"/>
      <c r="FN157" s="78"/>
      <c r="FO157" s="78"/>
      <c r="FP157" s="78">
        <f t="shared" si="786"/>
        <v>0</v>
      </c>
      <c r="FQ157" s="78">
        <f t="shared" si="786"/>
        <v>0</v>
      </c>
      <c r="FR157" s="78"/>
      <c r="FS157" s="78"/>
      <c r="FT157" s="78"/>
      <c r="FU157" s="78"/>
      <c r="FV157" s="78"/>
      <c r="FW157" s="78"/>
      <c r="FX157" s="78"/>
      <c r="FY157" s="78">
        <f t="shared" si="787"/>
        <v>0</v>
      </c>
      <c r="FZ157" s="78">
        <f t="shared" si="787"/>
        <v>0</v>
      </c>
      <c r="GA157" s="75"/>
      <c r="GB157" s="78"/>
      <c r="GC157" s="78"/>
      <c r="GD157" s="78"/>
      <c r="GE157" s="78"/>
      <c r="GF157" s="78"/>
      <c r="GG157" s="78"/>
      <c r="GH157" s="78">
        <f t="shared" si="788"/>
        <v>0</v>
      </c>
      <c r="GI157" s="78">
        <f t="shared" si="788"/>
        <v>0</v>
      </c>
      <c r="GJ157" s="78"/>
      <c r="GK157" s="78"/>
      <c r="GL157" s="78"/>
      <c r="GM157" s="78"/>
      <c r="GN157" s="78"/>
      <c r="GO157" s="78"/>
      <c r="GP157" s="78"/>
      <c r="GQ157" s="78">
        <f t="shared" si="789"/>
        <v>0</v>
      </c>
      <c r="GR157" s="78">
        <f t="shared" si="789"/>
        <v>0</v>
      </c>
      <c r="GS157" s="78"/>
      <c r="GT157" s="78"/>
      <c r="GU157" s="78"/>
      <c r="GV157" s="78"/>
      <c r="GW157" s="78"/>
      <c r="GX157" s="78"/>
      <c r="GY157" s="78"/>
      <c r="GZ157" s="78">
        <f t="shared" si="790"/>
        <v>0</v>
      </c>
      <c r="HA157" s="78">
        <f t="shared" si="790"/>
        <v>0</v>
      </c>
      <c r="HB157" s="78"/>
      <c r="HC157" s="78"/>
      <c r="HD157" s="78"/>
      <c r="HE157" s="78"/>
      <c r="HF157" s="78"/>
      <c r="HG157" s="78"/>
      <c r="HH157" s="78"/>
      <c r="HI157" s="78">
        <f t="shared" si="791"/>
        <v>0</v>
      </c>
      <c r="HJ157" s="78">
        <f t="shared" si="791"/>
        <v>0</v>
      </c>
      <c r="HK157" s="78"/>
      <c r="HL157" s="78"/>
      <c r="HM157" s="78"/>
      <c r="HN157" s="78"/>
      <c r="HO157" s="78"/>
      <c r="HP157" s="78"/>
      <c r="HQ157" s="78"/>
      <c r="HR157" s="78">
        <f t="shared" si="792"/>
        <v>0</v>
      </c>
      <c r="HS157" s="78">
        <f t="shared" si="792"/>
        <v>0</v>
      </c>
      <c r="HT157" s="78"/>
      <c r="HU157" s="78"/>
      <c r="HV157" s="78"/>
      <c r="HW157" s="78"/>
      <c r="HX157" s="78"/>
      <c r="HY157" s="78"/>
      <c r="HZ157" s="78"/>
      <c r="IA157" s="78">
        <f t="shared" si="793"/>
        <v>0</v>
      </c>
      <c r="IB157" s="78">
        <f t="shared" si="793"/>
        <v>0</v>
      </c>
      <c r="IC157" s="78"/>
      <c r="ID157" s="78"/>
      <c r="IE157" s="78"/>
      <c r="IF157" s="78"/>
      <c r="IG157" s="78"/>
      <c r="IH157" s="78"/>
      <c r="II157" s="78"/>
      <c r="IJ157" s="78">
        <f t="shared" si="794"/>
        <v>0</v>
      </c>
      <c r="IK157" s="78">
        <f t="shared" si="794"/>
        <v>0</v>
      </c>
      <c r="IL157" s="78"/>
      <c r="IM157" s="78"/>
      <c r="IN157" s="78"/>
      <c r="IO157" s="78"/>
      <c r="IP157" s="78"/>
      <c r="IQ157" s="78"/>
      <c r="IR157" s="78"/>
      <c r="IS157" s="78"/>
      <c r="IT157" s="78"/>
      <c r="IU157" s="78"/>
      <c r="IV157" s="78">
        <v>584.00440000000003</v>
      </c>
      <c r="IW157" s="78"/>
      <c r="IX157" s="78"/>
    </row>
    <row r="158" spans="1:258">
      <c r="A158" s="3" t="s">
        <v>50</v>
      </c>
      <c r="B158" s="78">
        <v>2987.0697300000002</v>
      </c>
      <c r="C158" s="78">
        <v>0</v>
      </c>
      <c r="D158" s="78">
        <v>0</v>
      </c>
      <c r="E158" s="78"/>
      <c r="F158" s="78"/>
      <c r="G158" s="78"/>
      <c r="H158" s="78">
        <f t="shared" si="771"/>
        <v>0</v>
      </c>
      <c r="I158" s="78">
        <f t="shared" si="771"/>
        <v>0</v>
      </c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9"/>
      <c r="X158" s="78">
        <f t="shared" si="772"/>
        <v>0</v>
      </c>
      <c r="Y158" s="78">
        <f t="shared" si="772"/>
        <v>0</v>
      </c>
      <c r="Z158" s="78"/>
      <c r="AA158" s="78"/>
      <c r="AB158" s="78"/>
      <c r="AC158" s="78"/>
      <c r="AD158" s="78"/>
      <c r="AE158" s="78"/>
      <c r="AF158" s="78"/>
      <c r="AG158" s="78">
        <f t="shared" si="773"/>
        <v>0</v>
      </c>
      <c r="AH158" s="78">
        <f t="shared" si="773"/>
        <v>0</v>
      </c>
      <c r="AI158" s="78"/>
      <c r="AJ158" s="78"/>
      <c r="AK158" s="78"/>
      <c r="AL158" s="78"/>
      <c r="AM158" s="78"/>
      <c r="AN158" s="78"/>
      <c r="AO158" s="78"/>
      <c r="AP158" s="78">
        <f t="shared" si="774"/>
        <v>0</v>
      </c>
      <c r="AQ158" s="78">
        <f t="shared" si="774"/>
        <v>0</v>
      </c>
      <c r="AR158" s="78"/>
      <c r="AS158" s="78"/>
      <c r="AT158" s="78"/>
      <c r="AU158" s="78"/>
      <c r="AV158" s="78"/>
      <c r="AW158" s="78"/>
      <c r="AX158" s="78"/>
      <c r="AY158" s="78">
        <f t="shared" si="775"/>
        <v>0</v>
      </c>
      <c r="AZ158" s="78">
        <f t="shared" si="775"/>
        <v>0</v>
      </c>
      <c r="BA158" s="78"/>
      <c r="BB158" s="78"/>
      <c r="BC158" s="78"/>
      <c r="BD158" s="78"/>
      <c r="BE158" s="78"/>
      <c r="BF158" s="78"/>
      <c r="BG158" s="78"/>
      <c r="BH158" s="78">
        <f t="shared" si="776"/>
        <v>987.06973000000005</v>
      </c>
      <c r="BI158" s="78">
        <f>BL158+BO158</f>
        <v>0</v>
      </c>
      <c r="BJ158" s="78">
        <f>BI158/BH158*100</f>
        <v>0</v>
      </c>
      <c r="BK158" s="78">
        <v>967.32833000000005</v>
      </c>
      <c r="BL158" s="78"/>
      <c r="BM158" s="78">
        <f>BL158/BK158*100</f>
        <v>0</v>
      </c>
      <c r="BN158" s="78">
        <v>19.741399999999999</v>
      </c>
      <c r="BO158" s="78"/>
      <c r="BP158" s="78">
        <f>BO158/BN158*100</f>
        <v>0</v>
      </c>
      <c r="BQ158" s="78">
        <f t="shared" si="777"/>
        <v>0</v>
      </c>
      <c r="BR158" s="78">
        <f t="shared" si="777"/>
        <v>0</v>
      </c>
      <c r="BS158" s="78"/>
      <c r="BT158" s="80"/>
      <c r="BU158" s="78"/>
      <c r="BV158" s="78"/>
      <c r="BW158" s="78"/>
      <c r="BX158" s="78"/>
      <c r="BY158" s="78"/>
      <c r="BZ158" s="78">
        <f t="shared" si="778"/>
        <v>0</v>
      </c>
      <c r="CA158" s="78">
        <f t="shared" si="778"/>
        <v>0</v>
      </c>
      <c r="CB158" s="78"/>
      <c r="CC158" s="78"/>
      <c r="CD158" s="78"/>
      <c r="CE158" s="78"/>
      <c r="CF158" s="78"/>
      <c r="CG158" s="78"/>
      <c r="CH158" s="78"/>
      <c r="CI158" s="79"/>
      <c r="CJ158" s="78">
        <f t="shared" si="779"/>
        <v>0</v>
      </c>
      <c r="CK158" s="78">
        <f t="shared" si="779"/>
        <v>0</v>
      </c>
      <c r="CL158" s="78"/>
      <c r="CM158" s="78"/>
      <c r="CN158" s="78"/>
      <c r="CO158" s="78"/>
      <c r="CP158" s="78"/>
      <c r="CQ158" s="78"/>
      <c r="CR158" s="78"/>
      <c r="CS158" s="78">
        <f t="shared" si="780"/>
        <v>0</v>
      </c>
      <c r="CT158" s="78">
        <f t="shared" si="780"/>
        <v>0</v>
      </c>
      <c r="CU158" s="78"/>
      <c r="CV158" s="78"/>
      <c r="CW158" s="78"/>
      <c r="CX158" s="78"/>
      <c r="CY158" s="78"/>
      <c r="CZ158" s="78"/>
      <c r="DA158" s="78"/>
      <c r="DB158" s="78">
        <f t="shared" si="762"/>
        <v>0</v>
      </c>
      <c r="DC158" s="78">
        <f t="shared" si="763"/>
        <v>0</v>
      </c>
      <c r="DD158" s="78"/>
      <c r="DE158" s="78"/>
      <c r="DF158" s="78"/>
      <c r="DG158" s="78"/>
      <c r="DH158" s="78"/>
      <c r="DI158" s="78"/>
      <c r="DJ158" s="78"/>
      <c r="DK158" s="78">
        <f t="shared" si="781"/>
        <v>0</v>
      </c>
      <c r="DL158" s="78">
        <f t="shared" si="781"/>
        <v>0</v>
      </c>
      <c r="DM158" s="78"/>
      <c r="DN158" s="78"/>
      <c r="DO158" s="78"/>
      <c r="DP158" s="78"/>
      <c r="DQ158" s="78"/>
      <c r="DR158" s="78"/>
      <c r="DS158" s="78"/>
      <c r="DT158" s="78">
        <f t="shared" si="782"/>
        <v>0</v>
      </c>
      <c r="DU158" s="78">
        <f t="shared" si="782"/>
        <v>0</v>
      </c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>
        <f t="shared" si="783"/>
        <v>2000</v>
      </c>
      <c r="EG158" s="78">
        <f t="shared" si="783"/>
        <v>0</v>
      </c>
      <c r="EH158" s="78">
        <f t="shared" ref="EH154:EH161" si="796">EG158/EF158*100</f>
        <v>0</v>
      </c>
      <c r="EI158" s="80">
        <v>2000</v>
      </c>
      <c r="EJ158" s="78"/>
      <c r="EK158" s="78"/>
      <c r="EL158" s="78"/>
      <c r="EM158" s="78"/>
      <c r="EN158" s="78"/>
      <c r="EO158" s="78">
        <f t="shared" si="784"/>
        <v>0</v>
      </c>
      <c r="EP158" s="78">
        <f t="shared" si="784"/>
        <v>0</v>
      </c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>
        <f t="shared" si="785"/>
        <v>0</v>
      </c>
      <c r="FH158" s="78">
        <f t="shared" si="785"/>
        <v>0</v>
      </c>
      <c r="FI158" s="78"/>
      <c r="FJ158" s="78"/>
      <c r="FK158" s="78"/>
      <c r="FL158" s="78"/>
      <c r="FM158" s="78"/>
      <c r="FN158" s="78"/>
      <c r="FO158" s="78"/>
      <c r="FP158" s="78">
        <f t="shared" si="786"/>
        <v>0</v>
      </c>
      <c r="FQ158" s="78">
        <f t="shared" si="786"/>
        <v>0</v>
      </c>
      <c r="FR158" s="78"/>
      <c r="FS158" s="78"/>
      <c r="FT158" s="78"/>
      <c r="FU158" s="78"/>
      <c r="FV158" s="78"/>
      <c r="FW158" s="78"/>
      <c r="FX158" s="78"/>
      <c r="FY158" s="78">
        <f t="shared" si="787"/>
        <v>0</v>
      </c>
      <c r="FZ158" s="78">
        <f t="shared" si="787"/>
        <v>0</v>
      </c>
      <c r="GA158" s="75"/>
      <c r="GB158" s="78"/>
      <c r="GC158" s="78"/>
      <c r="GD158" s="78"/>
      <c r="GE158" s="78"/>
      <c r="GF158" s="78"/>
      <c r="GG158" s="78"/>
      <c r="GH158" s="78">
        <f t="shared" si="788"/>
        <v>0</v>
      </c>
      <c r="GI158" s="78">
        <f t="shared" si="788"/>
        <v>0</v>
      </c>
      <c r="GJ158" s="78"/>
      <c r="GK158" s="78"/>
      <c r="GL158" s="78"/>
      <c r="GM158" s="78"/>
      <c r="GN158" s="78"/>
      <c r="GO158" s="78"/>
      <c r="GP158" s="78"/>
      <c r="GQ158" s="78">
        <f t="shared" si="789"/>
        <v>0</v>
      </c>
      <c r="GR158" s="78">
        <f t="shared" si="789"/>
        <v>0</v>
      </c>
      <c r="GS158" s="78"/>
      <c r="GT158" s="78"/>
      <c r="GU158" s="78"/>
      <c r="GV158" s="78"/>
      <c r="GW158" s="78"/>
      <c r="GX158" s="78"/>
      <c r="GY158" s="78"/>
      <c r="GZ158" s="78">
        <f t="shared" si="790"/>
        <v>0</v>
      </c>
      <c r="HA158" s="78">
        <f t="shared" si="790"/>
        <v>0</v>
      </c>
      <c r="HB158" s="78"/>
      <c r="HC158" s="78"/>
      <c r="HD158" s="78"/>
      <c r="HE158" s="78"/>
      <c r="HF158" s="78"/>
      <c r="HG158" s="78"/>
      <c r="HH158" s="78"/>
      <c r="HI158" s="78">
        <f t="shared" si="791"/>
        <v>0</v>
      </c>
      <c r="HJ158" s="78">
        <f t="shared" si="791"/>
        <v>0</v>
      </c>
      <c r="HK158" s="78"/>
      <c r="HL158" s="78"/>
      <c r="HM158" s="78"/>
      <c r="HN158" s="78"/>
      <c r="HO158" s="78"/>
      <c r="HP158" s="78"/>
      <c r="HQ158" s="78"/>
      <c r="HR158" s="78">
        <f t="shared" si="792"/>
        <v>0</v>
      </c>
      <c r="HS158" s="78">
        <f t="shared" si="792"/>
        <v>0</v>
      </c>
      <c r="HT158" s="78"/>
      <c r="HU158" s="78"/>
      <c r="HV158" s="78"/>
      <c r="HW158" s="78"/>
      <c r="HX158" s="78"/>
      <c r="HY158" s="78"/>
      <c r="HZ158" s="78"/>
      <c r="IA158" s="78">
        <f t="shared" si="793"/>
        <v>0</v>
      </c>
      <c r="IB158" s="78">
        <f t="shared" si="793"/>
        <v>0</v>
      </c>
      <c r="IC158" s="78"/>
      <c r="ID158" s="78"/>
      <c r="IE158" s="78"/>
      <c r="IF158" s="78"/>
      <c r="IG158" s="78"/>
      <c r="IH158" s="78"/>
      <c r="II158" s="78"/>
      <c r="IJ158" s="78">
        <f t="shared" si="794"/>
        <v>0</v>
      </c>
      <c r="IK158" s="78">
        <f t="shared" si="794"/>
        <v>0</v>
      </c>
      <c r="IL158" s="78"/>
      <c r="IM158" s="78"/>
      <c r="IN158" s="78"/>
      <c r="IO158" s="78"/>
      <c r="IP158" s="78"/>
      <c r="IQ158" s="78"/>
      <c r="IR158" s="78"/>
      <c r="IS158" s="78"/>
      <c r="IT158" s="78"/>
      <c r="IU158" s="78"/>
      <c r="IV158" s="78"/>
      <c r="IW158" s="78"/>
      <c r="IX158" s="78"/>
    </row>
    <row r="159" spans="1:258" ht="18.75" customHeight="1">
      <c r="A159" s="3" t="s">
        <v>67</v>
      </c>
      <c r="B159" s="78">
        <v>790.3028700000001</v>
      </c>
      <c r="C159" s="78">
        <v>0</v>
      </c>
      <c r="D159" s="78">
        <v>0</v>
      </c>
      <c r="E159" s="78"/>
      <c r="F159" s="78"/>
      <c r="G159" s="78"/>
      <c r="H159" s="78">
        <f t="shared" si="771"/>
        <v>0</v>
      </c>
      <c r="I159" s="78">
        <f t="shared" si="771"/>
        <v>0</v>
      </c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9"/>
      <c r="X159" s="78">
        <f t="shared" si="772"/>
        <v>0</v>
      </c>
      <c r="Y159" s="78">
        <f t="shared" si="772"/>
        <v>0</v>
      </c>
      <c r="Z159" s="78"/>
      <c r="AA159" s="78"/>
      <c r="AB159" s="78"/>
      <c r="AC159" s="78"/>
      <c r="AD159" s="78"/>
      <c r="AE159" s="78"/>
      <c r="AF159" s="78"/>
      <c r="AG159" s="78">
        <f t="shared" si="773"/>
        <v>0</v>
      </c>
      <c r="AH159" s="78">
        <f t="shared" si="773"/>
        <v>0</v>
      </c>
      <c r="AI159" s="78"/>
      <c r="AJ159" s="78"/>
      <c r="AK159" s="78"/>
      <c r="AL159" s="78"/>
      <c r="AM159" s="78"/>
      <c r="AN159" s="78"/>
      <c r="AO159" s="78"/>
      <c r="AP159" s="78">
        <f t="shared" si="774"/>
        <v>0</v>
      </c>
      <c r="AQ159" s="78">
        <f t="shared" si="774"/>
        <v>0</v>
      </c>
      <c r="AR159" s="78"/>
      <c r="AS159" s="78"/>
      <c r="AT159" s="78"/>
      <c r="AU159" s="78"/>
      <c r="AV159" s="78"/>
      <c r="AW159" s="78"/>
      <c r="AX159" s="78"/>
      <c r="AY159" s="78">
        <f t="shared" si="775"/>
        <v>0</v>
      </c>
      <c r="AZ159" s="78">
        <f t="shared" si="775"/>
        <v>0</v>
      </c>
      <c r="BA159" s="78"/>
      <c r="BB159" s="78"/>
      <c r="BC159" s="78"/>
      <c r="BD159" s="78"/>
      <c r="BE159" s="78"/>
      <c r="BF159" s="78"/>
      <c r="BG159" s="78"/>
      <c r="BH159" s="78">
        <f t="shared" si="776"/>
        <v>0</v>
      </c>
      <c r="BI159" s="78"/>
      <c r="BJ159" s="78"/>
      <c r="BK159" s="78"/>
      <c r="BL159" s="78"/>
      <c r="BM159" s="78"/>
      <c r="BN159" s="78"/>
      <c r="BO159" s="78"/>
      <c r="BP159" s="78"/>
      <c r="BQ159" s="78">
        <f t="shared" si="777"/>
        <v>789.34900000000005</v>
      </c>
      <c r="BR159" s="78">
        <f t="shared" si="777"/>
        <v>0</v>
      </c>
      <c r="BS159" s="78">
        <f>BR159/BQ159*100</f>
        <v>0</v>
      </c>
      <c r="BT159" s="78">
        <v>789.34900000000005</v>
      </c>
      <c r="BU159" s="78"/>
      <c r="BV159" s="78">
        <f t="shared" ref="BV159" si="797">BU159/BT159*100</f>
        <v>0</v>
      </c>
      <c r="BW159" s="78"/>
      <c r="BX159" s="78"/>
      <c r="BY159" s="78"/>
      <c r="BZ159" s="78">
        <f t="shared" si="778"/>
        <v>0</v>
      </c>
      <c r="CA159" s="78">
        <f t="shared" si="778"/>
        <v>0</v>
      </c>
      <c r="CB159" s="78"/>
      <c r="CC159" s="78"/>
      <c r="CD159" s="78"/>
      <c r="CE159" s="78"/>
      <c r="CF159" s="78"/>
      <c r="CG159" s="78"/>
      <c r="CH159" s="78"/>
      <c r="CI159" s="79"/>
      <c r="CJ159" s="78">
        <f t="shared" si="779"/>
        <v>0</v>
      </c>
      <c r="CK159" s="78">
        <f t="shared" si="779"/>
        <v>0</v>
      </c>
      <c r="CL159" s="78"/>
      <c r="CM159" s="78"/>
      <c r="CN159" s="78"/>
      <c r="CO159" s="78"/>
      <c r="CP159" s="78"/>
      <c r="CQ159" s="78"/>
      <c r="CR159" s="78"/>
      <c r="CS159" s="78">
        <f t="shared" si="780"/>
        <v>0</v>
      </c>
      <c r="CT159" s="78">
        <f t="shared" si="780"/>
        <v>0</v>
      </c>
      <c r="CU159" s="78"/>
      <c r="CV159" s="78"/>
      <c r="CW159" s="78"/>
      <c r="CX159" s="78"/>
      <c r="CY159" s="78"/>
      <c r="CZ159" s="78"/>
      <c r="DA159" s="78"/>
      <c r="DB159" s="78">
        <f t="shared" si="762"/>
        <v>0</v>
      </c>
      <c r="DC159" s="78">
        <f t="shared" si="763"/>
        <v>0</v>
      </c>
      <c r="DD159" s="78"/>
      <c r="DE159" s="78"/>
      <c r="DF159" s="78"/>
      <c r="DG159" s="78"/>
      <c r="DH159" s="78"/>
      <c r="DI159" s="78"/>
      <c r="DJ159" s="78"/>
      <c r="DK159" s="78">
        <f t="shared" si="781"/>
        <v>0</v>
      </c>
      <c r="DL159" s="78">
        <f t="shared" si="781"/>
        <v>0</v>
      </c>
      <c r="DM159" s="78"/>
      <c r="DN159" s="78"/>
      <c r="DO159" s="78"/>
      <c r="DP159" s="78"/>
      <c r="DQ159" s="78"/>
      <c r="DR159" s="78"/>
      <c r="DS159" s="78"/>
      <c r="DT159" s="78">
        <f t="shared" si="782"/>
        <v>0</v>
      </c>
      <c r="DU159" s="78">
        <f t="shared" si="782"/>
        <v>0</v>
      </c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>
        <f t="shared" si="783"/>
        <v>0</v>
      </c>
      <c r="EG159" s="78">
        <f t="shared" si="783"/>
        <v>0</v>
      </c>
      <c r="EH159" s="78"/>
      <c r="EI159" s="80"/>
      <c r="EJ159" s="78"/>
      <c r="EK159" s="78"/>
      <c r="EL159" s="78"/>
      <c r="EM159" s="78"/>
      <c r="EN159" s="78"/>
      <c r="EO159" s="78">
        <f t="shared" si="784"/>
        <v>0</v>
      </c>
      <c r="EP159" s="78">
        <f t="shared" si="784"/>
        <v>0</v>
      </c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>
        <f t="shared" si="785"/>
        <v>0</v>
      </c>
      <c r="FH159" s="78">
        <f t="shared" si="785"/>
        <v>0</v>
      </c>
      <c r="FI159" s="78"/>
      <c r="FJ159" s="78"/>
      <c r="FK159" s="78"/>
      <c r="FL159" s="78"/>
      <c r="FM159" s="78"/>
      <c r="FN159" s="78"/>
      <c r="FO159" s="78"/>
      <c r="FP159" s="78">
        <f t="shared" si="786"/>
        <v>0</v>
      </c>
      <c r="FQ159" s="78">
        <f t="shared" si="786"/>
        <v>0</v>
      </c>
      <c r="FR159" s="78"/>
      <c r="FS159" s="78"/>
      <c r="FT159" s="78"/>
      <c r="FU159" s="78"/>
      <c r="FV159" s="78"/>
      <c r="FW159" s="78"/>
      <c r="FX159" s="78"/>
      <c r="FY159" s="78">
        <f t="shared" si="787"/>
        <v>0</v>
      </c>
      <c r="FZ159" s="78">
        <f t="shared" si="787"/>
        <v>0</v>
      </c>
      <c r="GA159" s="75"/>
      <c r="GB159" s="78"/>
      <c r="GC159" s="78"/>
      <c r="GD159" s="78"/>
      <c r="GE159" s="78"/>
      <c r="GF159" s="78"/>
      <c r="GG159" s="78"/>
      <c r="GH159" s="78">
        <f t="shared" si="788"/>
        <v>0</v>
      </c>
      <c r="GI159" s="78">
        <f t="shared" si="788"/>
        <v>0</v>
      </c>
      <c r="GJ159" s="78"/>
      <c r="GK159" s="78"/>
      <c r="GL159" s="78"/>
      <c r="GM159" s="78"/>
      <c r="GN159" s="78"/>
      <c r="GO159" s="78"/>
      <c r="GP159" s="78"/>
      <c r="GQ159" s="78">
        <f t="shared" si="789"/>
        <v>0</v>
      </c>
      <c r="GR159" s="78">
        <f t="shared" si="789"/>
        <v>0</v>
      </c>
      <c r="GS159" s="78"/>
      <c r="GT159" s="78"/>
      <c r="GU159" s="78"/>
      <c r="GV159" s="78"/>
      <c r="GW159" s="78"/>
      <c r="GX159" s="78"/>
      <c r="GY159" s="78"/>
      <c r="GZ159" s="78">
        <f t="shared" si="790"/>
        <v>0</v>
      </c>
      <c r="HA159" s="78">
        <f t="shared" si="790"/>
        <v>0</v>
      </c>
      <c r="HB159" s="78"/>
      <c r="HC159" s="78"/>
      <c r="HD159" s="78"/>
      <c r="HE159" s="78"/>
      <c r="HF159" s="78"/>
      <c r="HG159" s="78"/>
      <c r="HH159" s="78"/>
      <c r="HI159" s="78">
        <f t="shared" si="791"/>
        <v>0</v>
      </c>
      <c r="HJ159" s="78">
        <f t="shared" si="791"/>
        <v>0</v>
      </c>
      <c r="HK159" s="78"/>
      <c r="HL159" s="78"/>
      <c r="HM159" s="78"/>
      <c r="HN159" s="78"/>
      <c r="HO159" s="78"/>
      <c r="HP159" s="78"/>
      <c r="HQ159" s="78"/>
      <c r="HR159" s="78">
        <f t="shared" si="792"/>
        <v>0</v>
      </c>
      <c r="HS159" s="78">
        <f t="shared" si="792"/>
        <v>0</v>
      </c>
      <c r="HT159" s="78"/>
      <c r="HU159" s="78"/>
      <c r="HV159" s="78"/>
      <c r="HW159" s="78"/>
      <c r="HX159" s="78"/>
      <c r="HY159" s="78"/>
      <c r="HZ159" s="78"/>
      <c r="IA159" s="78">
        <f t="shared" si="793"/>
        <v>0</v>
      </c>
      <c r="IB159" s="78">
        <f t="shared" si="793"/>
        <v>0</v>
      </c>
      <c r="IC159" s="78"/>
      <c r="ID159" s="78"/>
      <c r="IE159" s="78"/>
      <c r="IF159" s="78"/>
      <c r="IG159" s="78"/>
      <c r="IH159" s="78"/>
      <c r="II159" s="78"/>
      <c r="IJ159" s="78">
        <f t="shared" si="794"/>
        <v>0</v>
      </c>
      <c r="IK159" s="78">
        <f t="shared" si="794"/>
        <v>0</v>
      </c>
      <c r="IL159" s="78"/>
      <c r="IM159" s="78"/>
      <c r="IN159" s="78"/>
      <c r="IO159" s="78"/>
      <c r="IP159" s="78"/>
      <c r="IQ159" s="78"/>
      <c r="IR159" s="78"/>
      <c r="IS159" s="78"/>
      <c r="IT159" s="78"/>
      <c r="IU159" s="78"/>
      <c r="IV159" s="78">
        <v>0.95387</v>
      </c>
      <c r="IW159" s="78"/>
      <c r="IX159" s="78"/>
    </row>
    <row r="160" spans="1:258">
      <c r="A160" s="3" t="s">
        <v>51</v>
      </c>
      <c r="B160" s="78">
        <v>752.05310999999995</v>
      </c>
      <c r="C160" s="78">
        <v>0</v>
      </c>
      <c r="D160" s="78">
        <v>0</v>
      </c>
      <c r="E160" s="78"/>
      <c r="F160" s="78"/>
      <c r="G160" s="78"/>
      <c r="H160" s="78">
        <f t="shared" si="771"/>
        <v>0</v>
      </c>
      <c r="I160" s="78">
        <f t="shared" si="771"/>
        <v>0</v>
      </c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9"/>
      <c r="X160" s="78">
        <f t="shared" si="772"/>
        <v>0</v>
      </c>
      <c r="Y160" s="78">
        <f t="shared" si="772"/>
        <v>0</v>
      </c>
      <c r="Z160" s="78"/>
      <c r="AA160" s="78"/>
      <c r="AB160" s="78"/>
      <c r="AC160" s="78"/>
      <c r="AD160" s="78"/>
      <c r="AE160" s="78"/>
      <c r="AF160" s="78"/>
      <c r="AG160" s="78">
        <f t="shared" si="773"/>
        <v>0</v>
      </c>
      <c r="AH160" s="78">
        <f t="shared" si="773"/>
        <v>0</v>
      </c>
      <c r="AI160" s="78"/>
      <c r="AJ160" s="78"/>
      <c r="AK160" s="78"/>
      <c r="AL160" s="78"/>
      <c r="AM160" s="78"/>
      <c r="AN160" s="78"/>
      <c r="AO160" s="78"/>
      <c r="AP160" s="78">
        <f t="shared" si="774"/>
        <v>0</v>
      </c>
      <c r="AQ160" s="78">
        <f t="shared" si="774"/>
        <v>0</v>
      </c>
      <c r="AR160" s="78"/>
      <c r="AS160" s="78"/>
      <c r="AT160" s="78"/>
      <c r="AU160" s="78"/>
      <c r="AV160" s="78"/>
      <c r="AW160" s="78"/>
      <c r="AX160" s="78"/>
      <c r="AY160" s="78">
        <f t="shared" si="775"/>
        <v>0</v>
      </c>
      <c r="AZ160" s="78">
        <f t="shared" si="775"/>
        <v>0</v>
      </c>
      <c r="BA160" s="78"/>
      <c r="BB160" s="78"/>
      <c r="BC160" s="78"/>
      <c r="BD160" s="78"/>
      <c r="BE160" s="78"/>
      <c r="BF160" s="78"/>
      <c r="BG160" s="78"/>
      <c r="BH160" s="78">
        <f t="shared" si="776"/>
        <v>752.05311000000006</v>
      </c>
      <c r="BI160" s="78">
        <f t="shared" si="776"/>
        <v>0</v>
      </c>
      <c r="BJ160" s="78">
        <f>BI160/BH160*100</f>
        <v>0</v>
      </c>
      <c r="BK160" s="78">
        <v>737.01205000000004</v>
      </c>
      <c r="BL160" s="78"/>
      <c r="BM160" s="78">
        <f>BL160/BK160*100</f>
        <v>0</v>
      </c>
      <c r="BN160" s="78">
        <v>15.04106</v>
      </c>
      <c r="BO160" s="78"/>
      <c r="BP160" s="78">
        <f>BO160/BN160*100</f>
        <v>0</v>
      </c>
      <c r="BQ160" s="78">
        <f t="shared" si="777"/>
        <v>0</v>
      </c>
      <c r="BR160" s="78">
        <f t="shared" si="777"/>
        <v>0</v>
      </c>
      <c r="BS160" s="78"/>
      <c r="BT160" s="80"/>
      <c r="BU160" s="78"/>
      <c r="BV160" s="78"/>
      <c r="BW160" s="78"/>
      <c r="BX160" s="78"/>
      <c r="BY160" s="78"/>
      <c r="BZ160" s="78">
        <f t="shared" si="778"/>
        <v>0</v>
      </c>
      <c r="CA160" s="78">
        <f t="shared" si="778"/>
        <v>0</v>
      </c>
      <c r="CB160" s="78"/>
      <c r="CC160" s="78"/>
      <c r="CD160" s="78"/>
      <c r="CE160" s="78"/>
      <c r="CF160" s="78"/>
      <c r="CG160" s="78"/>
      <c r="CH160" s="78"/>
      <c r="CI160" s="79"/>
      <c r="CJ160" s="78">
        <f t="shared" si="779"/>
        <v>0</v>
      </c>
      <c r="CK160" s="78">
        <f t="shared" si="779"/>
        <v>0</v>
      </c>
      <c r="CL160" s="78"/>
      <c r="CM160" s="78"/>
      <c r="CN160" s="78"/>
      <c r="CO160" s="78"/>
      <c r="CP160" s="78"/>
      <c r="CQ160" s="78"/>
      <c r="CR160" s="78"/>
      <c r="CS160" s="78">
        <f t="shared" si="780"/>
        <v>0</v>
      </c>
      <c r="CT160" s="78">
        <f t="shared" si="780"/>
        <v>0</v>
      </c>
      <c r="CU160" s="78"/>
      <c r="CV160" s="78"/>
      <c r="CW160" s="78"/>
      <c r="CX160" s="78"/>
      <c r="CY160" s="78"/>
      <c r="CZ160" s="78"/>
      <c r="DA160" s="78"/>
      <c r="DB160" s="78">
        <f t="shared" si="762"/>
        <v>0</v>
      </c>
      <c r="DC160" s="78">
        <f t="shared" si="763"/>
        <v>0</v>
      </c>
      <c r="DD160" s="78"/>
      <c r="DE160" s="78"/>
      <c r="DF160" s="78"/>
      <c r="DG160" s="78"/>
      <c r="DH160" s="78"/>
      <c r="DI160" s="78"/>
      <c r="DJ160" s="78"/>
      <c r="DK160" s="78">
        <f t="shared" si="781"/>
        <v>0</v>
      </c>
      <c r="DL160" s="78">
        <f t="shared" si="781"/>
        <v>0</v>
      </c>
      <c r="DM160" s="78"/>
      <c r="DN160" s="78"/>
      <c r="DO160" s="78"/>
      <c r="DP160" s="78"/>
      <c r="DQ160" s="78"/>
      <c r="DR160" s="78"/>
      <c r="DS160" s="78"/>
      <c r="DT160" s="78">
        <f t="shared" si="782"/>
        <v>0</v>
      </c>
      <c r="DU160" s="78">
        <f t="shared" si="782"/>
        <v>0</v>
      </c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>
        <f t="shared" si="783"/>
        <v>0</v>
      </c>
      <c r="EG160" s="78">
        <f t="shared" si="783"/>
        <v>0</v>
      </c>
      <c r="EH160" s="78"/>
      <c r="EI160" s="80"/>
      <c r="EJ160" s="78"/>
      <c r="EK160" s="78"/>
      <c r="EL160" s="78"/>
      <c r="EM160" s="78"/>
      <c r="EN160" s="78"/>
      <c r="EO160" s="78">
        <f t="shared" si="784"/>
        <v>0</v>
      </c>
      <c r="EP160" s="78">
        <f t="shared" si="784"/>
        <v>0</v>
      </c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>
        <f t="shared" si="785"/>
        <v>0</v>
      </c>
      <c r="FH160" s="78">
        <f t="shared" si="785"/>
        <v>0</v>
      </c>
      <c r="FI160" s="78"/>
      <c r="FJ160" s="78"/>
      <c r="FK160" s="78"/>
      <c r="FL160" s="78"/>
      <c r="FM160" s="78"/>
      <c r="FN160" s="78"/>
      <c r="FO160" s="78"/>
      <c r="FP160" s="78">
        <f t="shared" si="786"/>
        <v>0</v>
      </c>
      <c r="FQ160" s="78">
        <f t="shared" si="786"/>
        <v>0</v>
      </c>
      <c r="FR160" s="78"/>
      <c r="FS160" s="78"/>
      <c r="FT160" s="78"/>
      <c r="FU160" s="78"/>
      <c r="FV160" s="78"/>
      <c r="FW160" s="78"/>
      <c r="FX160" s="78"/>
      <c r="FY160" s="78">
        <f t="shared" si="787"/>
        <v>0</v>
      </c>
      <c r="FZ160" s="78">
        <f t="shared" si="787"/>
        <v>0</v>
      </c>
      <c r="GA160" s="75"/>
      <c r="GB160" s="78"/>
      <c r="GC160" s="78"/>
      <c r="GD160" s="78"/>
      <c r="GE160" s="78"/>
      <c r="GF160" s="78"/>
      <c r="GG160" s="78"/>
      <c r="GH160" s="78">
        <f t="shared" si="788"/>
        <v>0</v>
      </c>
      <c r="GI160" s="78">
        <f t="shared" si="788"/>
        <v>0</v>
      </c>
      <c r="GJ160" s="78"/>
      <c r="GK160" s="78"/>
      <c r="GL160" s="78"/>
      <c r="GM160" s="78"/>
      <c r="GN160" s="78"/>
      <c r="GO160" s="78"/>
      <c r="GP160" s="78"/>
      <c r="GQ160" s="78">
        <f t="shared" si="789"/>
        <v>0</v>
      </c>
      <c r="GR160" s="78">
        <f t="shared" si="789"/>
        <v>0</v>
      </c>
      <c r="GS160" s="78"/>
      <c r="GT160" s="78"/>
      <c r="GU160" s="78"/>
      <c r="GV160" s="78"/>
      <c r="GW160" s="78"/>
      <c r="GX160" s="78"/>
      <c r="GY160" s="78"/>
      <c r="GZ160" s="78">
        <f t="shared" si="790"/>
        <v>0</v>
      </c>
      <c r="HA160" s="78">
        <f t="shared" si="790"/>
        <v>0</v>
      </c>
      <c r="HB160" s="78"/>
      <c r="HC160" s="78"/>
      <c r="HD160" s="78"/>
      <c r="HE160" s="78"/>
      <c r="HF160" s="78"/>
      <c r="HG160" s="78"/>
      <c r="HH160" s="78"/>
      <c r="HI160" s="78">
        <f t="shared" si="791"/>
        <v>0</v>
      </c>
      <c r="HJ160" s="78">
        <f t="shared" si="791"/>
        <v>0</v>
      </c>
      <c r="HK160" s="78"/>
      <c r="HL160" s="78"/>
      <c r="HM160" s="78"/>
      <c r="HN160" s="78"/>
      <c r="HO160" s="78"/>
      <c r="HP160" s="78"/>
      <c r="HQ160" s="78"/>
      <c r="HR160" s="78">
        <f t="shared" si="792"/>
        <v>0</v>
      </c>
      <c r="HS160" s="78">
        <f t="shared" si="792"/>
        <v>0</v>
      </c>
      <c r="HT160" s="78"/>
      <c r="HU160" s="78"/>
      <c r="HV160" s="78"/>
      <c r="HW160" s="78"/>
      <c r="HX160" s="78"/>
      <c r="HY160" s="78"/>
      <c r="HZ160" s="78"/>
      <c r="IA160" s="78">
        <f t="shared" si="793"/>
        <v>0</v>
      </c>
      <c r="IB160" s="78">
        <f t="shared" si="793"/>
        <v>0</v>
      </c>
      <c r="IC160" s="78"/>
      <c r="ID160" s="78"/>
      <c r="IE160" s="78"/>
      <c r="IF160" s="78"/>
      <c r="IG160" s="78"/>
      <c r="IH160" s="78"/>
      <c r="II160" s="78"/>
      <c r="IJ160" s="78">
        <f t="shared" si="794"/>
        <v>0</v>
      </c>
      <c r="IK160" s="78">
        <f t="shared" si="794"/>
        <v>0</v>
      </c>
      <c r="IL160" s="78"/>
      <c r="IM160" s="78"/>
      <c r="IN160" s="78"/>
      <c r="IO160" s="78"/>
      <c r="IP160" s="78"/>
      <c r="IQ160" s="78"/>
      <c r="IR160" s="78"/>
      <c r="IS160" s="78"/>
      <c r="IT160" s="78"/>
      <c r="IU160" s="78"/>
      <c r="IV160" s="78"/>
      <c r="IW160" s="78"/>
      <c r="IX160" s="78"/>
    </row>
    <row r="161" spans="1:259" ht="18.75" customHeight="1">
      <c r="A161" s="3" t="s">
        <v>70</v>
      </c>
      <c r="B161" s="78">
        <v>1003.9819200000001</v>
      </c>
      <c r="C161" s="78">
        <v>0</v>
      </c>
      <c r="D161" s="78">
        <v>0</v>
      </c>
      <c r="E161" s="78"/>
      <c r="F161" s="78"/>
      <c r="G161" s="78"/>
      <c r="H161" s="78">
        <f t="shared" si="771"/>
        <v>0</v>
      </c>
      <c r="I161" s="78">
        <f t="shared" si="771"/>
        <v>0</v>
      </c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9"/>
      <c r="X161" s="78">
        <f t="shared" si="772"/>
        <v>0</v>
      </c>
      <c r="Y161" s="78">
        <f t="shared" si="772"/>
        <v>0</v>
      </c>
      <c r="Z161" s="78"/>
      <c r="AA161" s="78"/>
      <c r="AB161" s="78"/>
      <c r="AC161" s="78"/>
      <c r="AD161" s="78"/>
      <c r="AE161" s="78"/>
      <c r="AF161" s="78"/>
      <c r="AG161" s="78">
        <f t="shared" si="773"/>
        <v>0</v>
      </c>
      <c r="AH161" s="78">
        <f t="shared" si="773"/>
        <v>0</v>
      </c>
      <c r="AI161" s="78"/>
      <c r="AJ161" s="78"/>
      <c r="AK161" s="78"/>
      <c r="AL161" s="78"/>
      <c r="AM161" s="78"/>
      <c r="AN161" s="78"/>
      <c r="AO161" s="78"/>
      <c r="AP161" s="78">
        <f t="shared" si="774"/>
        <v>0</v>
      </c>
      <c r="AQ161" s="78">
        <f t="shared" si="774"/>
        <v>0</v>
      </c>
      <c r="AR161" s="78"/>
      <c r="AS161" s="78"/>
      <c r="AT161" s="78"/>
      <c r="AU161" s="78"/>
      <c r="AV161" s="78"/>
      <c r="AW161" s="78"/>
      <c r="AX161" s="78"/>
      <c r="AY161" s="78">
        <f>BB161+BE161</f>
        <v>0</v>
      </c>
      <c r="AZ161" s="78">
        <f>BC161+BF161</f>
        <v>0</v>
      </c>
      <c r="BA161" s="78"/>
      <c r="BB161" s="78"/>
      <c r="BC161" s="78"/>
      <c r="BD161" s="78"/>
      <c r="BE161" s="78"/>
      <c r="BF161" s="78"/>
      <c r="BG161" s="78"/>
      <c r="BH161" s="78">
        <f t="shared" si="776"/>
        <v>0</v>
      </c>
      <c r="BI161" s="78"/>
      <c r="BJ161" s="78"/>
      <c r="BK161" s="78"/>
      <c r="BL161" s="78"/>
      <c r="BM161" s="78"/>
      <c r="BN161" s="78"/>
      <c r="BO161" s="78"/>
      <c r="BP161" s="78"/>
      <c r="BQ161" s="78">
        <f t="shared" si="777"/>
        <v>439.88</v>
      </c>
      <c r="BR161" s="78">
        <f t="shared" si="777"/>
        <v>0</v>
      </c>
      <c r="BS161" s="78"/>
      <c r="BT161" s="78">
        <v>439.88</v>
      </c>
      <c r="BU161" s="78"/>
      <c r="BV161" s="78">
        <f t="shared" ref="BV161" si="798">BU161/BT161*100</f>
        <v>0</v>
      </c>
      <c r="BW161" s="78"/>
      <c r="BX161" s="78"/>
      <c r="BY161" s="78"/>
      <c r="BZ161" s="78">
        <f t="shared" si="778"/>
        <v>0</v>
      </c>
      <c r="CA161" s="78">
        <f t="shared" si="778"/>
        <v>0</v>
      </c>
      <c r="CB161" s="78"/>
      <c r="CC161" s="78"/>
      <c r="CD161" s="78"/>
      <c r="CE161" s="78"/>
      <c r="CF161" s="78"/>
      <c r="CG161" s="78"/>
      <c r="CH161" s="78"/>
      <c r="CI161" s="79"/>
      <c r="CJ161" s="78">
        <f t="shared" si="779"/>
        <v>0</v>
      </c>
      <c r="CK161" s="78">
        <f t="shared" si="779"/>
        <v>0</v>
      </c>
      <c r="CL161" s="78"/>
      <c r="CM161" s="78"/>
      <c r="CN161" s="78"/>
      <c r="CO161" s="78"/>
      <c r="CP161" s="78"/>
      <c r="CQ161" s="78"/>
      <c r="CR161" s="78"/>
      <c r="CS161" s="78">
        <f t="shared" si="780"/>
        <v>0</v>
      </c>
      <c r="CT161" s="78">
        <f t="shared" si="780"/>
        <v>0</v>
      </c>
      <c r="CU161" s="78"/>
      <c r="CV161" s="78"/>
      <c r="CW161" s="78"/>
      <c r="CX161" s="78"/>
      <c r="CY161" s="78"/>
      <c r="CZ161" s="78"/>
      <c r="DA161" s="78"/>
      <c r="DB161" s="78">
        <f t="shared" si="762"/>
        <v>0</v>
      </c>
      <c r="DC161" s="78">
        <f t="shared" si="763"/>
        <v>0</v>
      </c>
      <c r="DD161" s="78"/>
      <c r="DE161" s="78"/>
      <c r="DF161" s="78"/>
      <c r="DG161" s="78"/>
      <c r="DH161" s="78"/>
      <c r="DI161" s="78"/>
      <c r="DJ161" s="78"/>
      <c r="DK161" s="78">
        <f t="shared" si="781"/>
        <v>0</v>
      </c>
      <c r="DL161" s="78">
        <f t="shared" si="781"/>
        <v>0</v>
      </c>
      <c r="DM161" s="78"/>
      <c r="DN161" s="78"/>
      <c r="DO161" s="78"/>
      <c r="DP161" s="78"/>
      <c r="DQ161" s="78"/>
      <c r="DR161" s="78"/>
      <c r="DS161" s="78"/>
      <c r="DT161" s="78">
        <f t="shared" si="782"/>
        <v>0</v>
      </c>
      <c r="DU161" s="78">
        <f t="shared" si="782"/>
        <v>0</v>
      </c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>
        <f t="shared" si="783"/>
        <v>0</v>
      </c>
      <c r="EG161" s="78">
        <f t="shared" si="783"/>
        <v>0</v>
      </c>
      <c r="EH161" s="78"/>
      <c r="EI161" s="80"/>
      <c r="EJ161" s="78"/>
      <c r="EK161" s="78"/>
      <c r="EL161" s="78"/>
      <c r="EM161" s="78"/>
      <c r="EN161" s="78"/>
      <c r="EO161" s="78">
        <f t="shared" si="784"/>
        <v>0</v>
      </c>
      <c r="EP161" s="78">
        <f t="shared" si="784"/>
        <v>0</v>
      </c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>
        <f t="shared" si="785"/>
        <v>0</v>
      </c>
      <c r="FH161" s="78">
        <f t="shared" si="785"/>
        <v>0</v>
      </c>
      <c r="FI161" s="78"/>
      <c r="FJ161" s="78"/>
      <c r="FK161" s="78"/>
      <c r="FL161" s="78"/>
      <c r="FM161" s="78"/>
      <c r="FN161" s="78"/>
      <c r="FO161" s="78"/>
      <c r="FP161" s="78">
        <f t="shared" si="786"/>
        <v>0</v>
      </c>
      <c r="FQ161" s="78">
        <f t="shared" si="786"/>
        <v>0</v>
      </c>
      <c r="FR161" s="78"/>
      <c r="FS161" s="78"/>
      <c r="FT161" s="78"/>
      <c r="FU161" s="78"/>
      <c r="FV161" s="78"/>
      <c r="FW161" s="78"/>
      <c r="FX161" s="78"/>
      <c r="FY161" s="78">
        <f t="shared" si="787"/>
        <v>0</v>
      </c>
      <c r="FZ161" s="78">
        <f t="shared" si="787"/>
        <v>0</v>
      </c>
      <c r="GA161" s="75"/>
      <c r="GB161" s="78"/>
      <c r="GC161" s="78"/>
      <c r="GD161" s="78"/>
      <c r="GE161" s="78"/>
      <c r="GF161" s="78"/>
      <c r="GG161" s="78"/>
      <c r="GH161" s="78">
        <f t="shared" si="788"/>
        <v>0</v>
      </c>
      <c r="GI161" s="78">
        <f t="shared" si="788"/>
        <v>0</v>
      </c>
      <c r="GJ161" s="78"/>
      <c r="GK161" s="78"/>
      <c r="GL161" s="78"/>
      <c r="GM161" s="78"/>
      <c r="GN161" s="78"/>
      <c r="GO161" s="78"/>
      <c r="GP161" s="78"/>
      <c r="GQ161" s="78">
        <f t="shared" si="789"/>
        <v>0</v>
      </c>
      <c r="GR161" s="78">
        <f t="shared" si="789"/>
        <v>0</v>
      </c>
      <c r="GS161" s="78"/>
      <c r="GT161" s="78"/>
      <c r="GU161" s="78"/>
      <c r="GV161" s="78"/>
      <c r="GW161" s="78"/>
      <c r="GX161" s="78"/>
      <c r="GY161" s="78"/>
      <c r="GZ161" s="78">
        <f t="shared" si="790"/>
        <v>0</v>
      </c>
      <c r="HA161" s="78">
        <f t="shared" si="790"/>
        <v>0</v>
      </c>
      <c r="HB161" s="78"/>
      <c r="HC161" s="78"/>
      <c r="HD161" s="78"/>
      <c r="HE161" s="78"/>
      <c r="HF161" s="78"/>
      <c r="HG161" s="78"/>
      <c r="HH161" s="78"/>
      <c r="HI161" s="78">
        <f t="shared" si="791"/>
        <v>0</v>
      </c>
      <c r="HJ161" s="78">
        <f t="shared" si="791"/>
        <v>0</v>
      </c>
      <c r="HK161" s="78"/>
      <c r="HL161" s="78"/>
      <c r="HM161" s="78"/>
      <c r="HN161" s="78"/>
      <c r="HO161" s="78"/>
      <c r="HP161" s="78"/>
      <c r="HQ161" s="78"/>
      <c r="HR161" s="78">
        <f t="shared" si="792"/>
        <v>0</v>
      </c>
      <c r="HS161" s="78">
        <f t="shared" si="792"/>
        <v>0</v>
      </c>
      <c r="HT161" s="78"/>
      <c r="HU161" s="78"/>
      <c r="HV161" s="78"/>
      <c r="HW161" s="78"/>
      <c r="HX161" s="78"/>
      <c r="HY161" s="78"/>
      <c r="HZ161" s="78"/>
      <c r="IA161" s="78">
        <f t="shared" si="793"/>
        <v>0</v>
      </c>
      <c r="IB161" s="78">
        <f t="shared" si="793"/>
        <v>0</v>
      </c>
      <c r="IC161" s="78"/>
      <c r="ID161" s="78"/>
      <c r="IE161" s="78"/>
      <c r="IF161" s="78"/>
      <c r="IG161" s="78"/>
      <c r="IH161" s="78"/>
      <c r="II161" s="78"/>
      <c r="IJ161" s="78">
        <f t="shared" si="794"/>
        <v>0</v>
      </c>
      <c r="IK161" s="78">
        <f t="shared" si="794"/>
        <v>0</v>
      </c>
      <c r="IL161" s="78"/>
      <c r="IM161" s="78"/>
      <c r="IN161" s="78"/>
      <c r="IO161" s="78"/>
      <c r="IP161" s="78"/>
      <c r="IQ161" s="78"/>
      <c r="IR161" s="78"/>
      <c r="IS161" s="78"/>
      <c r="IT161" s="78"/>
      <c r="IU161" s="78"/>
      <c r="IV161" s="78">
        <v>564.10192000000006</v>
      </c>
      <c r="IW161" s="78"/>
      <c r="IX161" s="78"/>
    </row>
    <row r="162" spans="1:259" s="8" customFormat="1">
      <c r="A162" s="7" t="s">
        <v>142</v>
      </c>
      <c r="B162" s="75">
        <v>111709.30162999999</v>
      </c>
      <c r="C162" s="75">
        <v>17879.429390000001</v>
      </c>
      <c r="D162" s="75">
        <v>16.005318383620086</v>
      </c>
      <c r="E162" s="75">
        <f>E163+E164</f>
        <v>6976.7</v>
      </c>
      <c r="F162" s="75">
        <f>F163+F164</f>
        <v>1770</v>
      </c>
      <c r="G162" s="75">
        <f>F162/E162*100</f>
        <v>25.370160677684297</v>
      </c>
      <c r="H162" s="75">
        <f>H163+H164</f>
        <v>497.75735000000003</v>
      </c>
      <c r="I162" s="75">
        <f>I163+I164</f>
        <v>497.75735000000003</v>
      </c>
      <c r="J162" s="75">
        <f>I162/H162*100</f>
        <v>100</v>
      </c>
      <c r="K162" s="75">
        <f>K163+K164</f>
        <v>492.77978000000002</v>
      </c>
      <c r="L162" s="75">
        <f>L163+L164</f>
        <v>492.77978000000002</v>
      </c>
      <c r="M162" s="75">
        <f>L162/K162*100</f>
        <v>100</v>
      </c>
      <c r="N162" s="75">
        <f>N163+N164</f>
        <v>4.9775700000000001</v>
      </c>
      <c r="O162" s="75">
        <f>O163+O164</f>
        <v>4.9775700000000001</v>
      </c>
      <c r="P162" s="75">
        <f>O162/N162*100</f>
        <v>100</v>
      </c>
      <c r="Q162" s="75">
        <f>Q163+Q164</f>
        <v>259.8</v>
      </c>
      <c r="R162" s="75">
        <f>R163+R164</f>
        <v>0</v>
      </c>
      <c r="S162" s="75">
        <f>R162/Q162*100</f>
        <v>0</v>
      </c>
      <c r="T162" s="75">
        <f>T163+T164</f>
        <v>0</v>
      </c>
      <c r="U162" s="75">
        <f>U163+U164</f>
        <v>0</v>
      </c>
      <c r="V162" s="75"/>
      <c r="W162" s="76">
        <f>W163+W164</f>
        <v>0</v>
      </c>
      <c r="X162" s="75">
        <f>X163+X164</f>
        <v>0</v>
      </c>
      <c r="Y162" s="75">
        <f>Y163+Y164</f>
        <v>0</v>
      </c>
      <c r="Z162" s="75"/>
      <c r="AA162" s="75">
        <f>AA163+AA164</f>
        <v>0</v>
      </c>
      <c r="AB162" s="75">
        <f>AB163+AB164</f>
        <v>0</v>
      </c>
      <c r="AC162" s="75"/>
      <c r="AD162" s="75">
        <f>AD163+AD164</f>
        <v>0</v>
      </c>
      <c r="AE162" s="75">
        <f>AE163+AE164</f>
        <v>0</v>
      </c>
      <c r="AF162" s="75"/>
      <c r="AG162" s="75">
        <f>AG163+AG164</f>
        <v>0</v>
      </c>
      <c r="AH162" s="75">
        <f>AH163+AH164</f>
        <v>0</v>
      </c>
      <c r="AI162" s="75"/>
      <c r="AJ162" s="75">
        <f>AJ163+AJ164</f>
        <v>0</v>
      </c>
      <c r="AK162" s="75">
        <f>AK163+AK164</f>
        <v>0</v>
      </c>
      <c r="AL162" s="75"/>
      <c r="AM162" s="75">
        <f>AM163+AM164</f>
        <v>0</v>
      </c>
      <c r="AN162" s="75">
        <f>AN163+AN164</f>
        <v>0</v>
      </c>
      <c r="AO162" s="75"/>
      <c r="AP162" s="75">
        <f>AP163+AP164</f>
        <v>0</v>
      </c>
      <c r="AQ162" s="75">
        <f>AQ163+AQ164</f>
        <v>0</v>
      </c>
      <c r="AR162" s="75"/>
      <c r="AS162" s="75">
        <f>AS163+AS164</f>
        <v>0</v>
      </c>
      <c r="AT162" s="75">
        <f>AT163+AT164</f>
        <v>0</v>
      </c>
      <c r="AU162" s="75"/>
      <c r="AV162" s="75">
        <f>AV163+AV164</f>
        <v>0</v>
      </c>
      <c r="AW162" s="75">
        <f>AW163+AW164</f>
        <v>0</v>
      </c>
      <c r="AX162" s="75"/>
      <c r="AY162" s="75">
        <f>AY163+AY164</f>
        <v>0</v>
      </c>
      <c r="AZ162" s="75">
        <f>AZ163+AZ164</f>
        <v>0</v>
      </c>
      <c r="BA162" s="75"/>
      <c r="BB162" s="75">
        <f>BB163+BB164</f>
        <v>0</v>
      </c>
      <c r="BC162" s="75">
        <f>BC163+BC164</f>
        <v>0</v>
      </c>
      <c r="BD162" s="75"/>
      <c r="BE162" s="75">
        <f>BE163+BE164</f>
        <v>0</v>
      </c>
      <c r="BF162" s="75">
        <f>BF163+BF164</f>
        <v>0</v>
      </c>
      <c r="BG162" s="75"/>
      <c r="BH162" s="75">
        <f>BH163+BH164</f>
        <v>1269.0895799999998</v>
      </c>
      <c r="BI162" s="75">
        <f>BI163+BI164</f>
        <v>0</v>
      </c>
      <c r="BJ162" s="75">
        <f>BI162/BH162*100</f>
        <v>0</v>
      </c>
      <c r="BK162" s="75">
        <f>BK163+BK164</f>
        <v>1243.7077899999999</v>
      </c>
      <c r="BL162" s="75">
        <f>BL163+BL164</f>
        <v>0</v>
      </c>
      <c r="BM162" s="75">
        <f>BL162/BK162*100</f>
        <v>0</v>
      </c>
      <c r="BN162" s="75">
        <f>BN163+BN164</f>
        <v>25.381789999999999</v>
      </c>
      <c r="BO162" s="75">
        <f>BO163+BO164</f>
        <v>0</v>
      </c>
      <c r="BP162" s="75">
        <f>BO162/BN162*100</f>
        <v>0</v>
      </c>
      <c r="BQ162" s="75">
        <f>BQ163+BQ164</f>
        <v>1097.8499999999999</v>
      </c>
      <c r="BR162" s="75">
        <f>BR163+BR164</f>
        <v>0</v>
      </c>
      <c r="BS162" s="75">
        <f>BR162/BQ162*100</f>
        <v>0</v>
      </c>
      <c r="BT162" s="77">
        <f>BT163+BT164</f>
        <v>1097.8499999999999</v>
      </c>
      <c r="BU162" s="75">
        <f>BU163+BU164</f>
        <v>0</v>
      </c>
      <c r="BV162" s="75">
        <f>BU162/BT162*100</f>
        <v>0</v>
      </c>
      <c r="BW162" s="75">
        <f>BW163+BW164</f>
        <v>0</v>
      </c>
      <c r="BX162" s="75">
        <f>BX163+BX164</f>
        <v>0</v>
      </c>
      <c r="BY162" s="75"/>
      <c r="BZ162" s="75">
        <f>BZ163+BZ164</f>
        <v>0</v>
      </c>
      <c r="CA162" s="75">
        <f>CA163+CA164</f>
        <v>0</v>
      </c>
      <c r="CB162" s="75"/>
      <c r="CC162" s="75">
        <f>CC163+CC164</f>
        <v>0</v>
      </c>
      <c r="CD162" s="75">
        <f>CD163+CD164</f>
        <v>0</v>
      </c>
      <c r="CE162" s="75"/>
      <c r="CF162" s="75">
        <f>CF163+CF164</f>
        <v>0</v>
      </c>
      <c r="CG162" s="75">
        <f>CG163+CG164</f>
        <v>0</v>
      </c>
      <c r="CH162" s="75"/>
      <c r="CI162" s="76">
        <f>CI163+CI164</f>
        <v>0</v>
      </c>
      <c r="CJ162" s="75">
        <f>CJ163+CJ164</f>
        <v>0</v>
      </c>
      <c r="CK162" s="75">
        <f>CK163+CK164</f>
        <v>0</v>
      </c>
      <c r="CL162" s="75"/>
      <c r="CM162" s="75">
        <f>CM163+CM164</f>
        <v>0</v>
      </c>
      <c r="CN162" s="75">
        <f>CN163+CN164</f>
        <v>0</v>
      </c>
      <c r="CO162" s="75"/>
      <c r="CP162" s="75">
        <f>CP163+CP164</f>
        <v>0</v>
      </c>
      <c r="CQ162" s="75">
        <f>CQ163+CQ164</f>
        <v>0</v>
      </c>
      <c r="CR162" s="75"/>
      <c r="CS162" s="75">
        <f>CS163+CS164</f>
        <v>13506.349910000001</v>
      </c>
      <c r="CT162" s="75">
        <f>CT163+CT164</f>
        <v>427.59291999999999</v>
      </c>
      <c r="CU162" s="75"/>
      <c r="CV162" s="75">
        <f>SUM(CV163:CV171)</f>
        <v>13236.2</v>
      </c>
      <c r="CW162" s="75">
        <f>SUM(CW163:CW171)</f>
        <v>419.04034000000001</v>
      </c>
      <c r="CX162" s="75">
        <f>CW162/CV162*100</f>
        <v>3.1658658829573443</v>
      </c>
      <c r="CY162" s="75">
        <f>SUM(CY163:CY171)</f>
        <v>270.14990999999998</v>
      </c>
      <c r="CZ162" s="75">
        <f>SUM(CZ163:CZ171)</f>
        <v>8.5525800000000007</v>
      </c>
      <c r="DA162" s="75">
        <f>CZ162/CY162*100</f>
        <v>3.165864463919311</v>
      </c>
      <c r="DB162" s="75">
        <f>DB163+DB164</f>
        <v>0</v>
      </c>
      <c r="DC162" s="75">
        <f>DC163+DC164</f>
        <v>0</v>
      </c>
      <c r="DD162" s="75"/>
      <c r="DE162" s="75">
        <f>DE163+DE164</f>
        <v>0</v>
      </c>
      <c r="DF162" s="75">
        <v>0</v>
      </c>
      <c r="DG162" s="75"/>
      <c r="DH162" s="75">
        <f>DH163+DH164</f>
        <v>0</v>
      </c>
      <c r="DI162" s="75">
        <f>DI163+DI164</f>
        <v>0</v>
      </c>
      <c r="DJ162" s="75"/>
      <c r="DK162" s="75">
        <f>DK163+DK164</f>
        <v>0</v>
      </c>
      <c r="DL162" s="75">
        <f>DL163+DL164</f>
        <v>0</v>
      </c>
      <c r="DM162" s="75"/>
      <c r="DN162" s="75">
        <f>DN163+DN164</f>
        <v>0</v>
      </c>
      <c r="DO162" s="75">
        <f>DO163+DO164</f>
        <v>0</v>
      </c>
      <c r="DP162" s="75"/>
      <c r="DQ162" s="75">
        <f>DQ163+DQ164</f>
        <v>0</v>
      </c>
      <c r="DR162" s="75">
        <f>DR163+DR164</f>
        <v>0</v>
      </c>
      <c r="DS162" s="75"/>
      <c r="DT162" s="75">
        <f>DT163+DT164</f>
        <v>0</v>
      </c>
      <c r="DU162" s="75">
        <f>DU163+DU164</f>
        <v>0</v>
      </c>
      <c r="DV162" s="75"/>
      <c r="DW162" s="75">
        <f>DW163+DW164</f>
        <v>0</v>
      </c>
      <c r="DX162" s="75">
        <f>DX163+DX164</f>
        <v>0</v>
      </c>
      <c r="DY162" s="75"/>
      <c r="DZ162" s="75">
        <f>DZ163+DZ164</f>
        <v>0</v>
      </c>
      <c r="EA162" s="75">
        <f>EA163+EA164</f>
        <v>0</v>
      </c>
      <c r="EB162" s="75"/>
      <c r="EC162" s="75">
        <f>EC163+EC164</f>
        <v>0</v>
      </c>
      <c r="ED162" s="75">
        <f>ED163+ED164</f>
        <v>0</v>
      </c>
      <c r="EE162" s="75"/>
      <c r="EF162" s="75">
        <f>EF163+EF164</f>
        <v>2226.16</v>
      </c>
      <c r="EG162" s="75">
        <f>EG163+EG164</f>
        <v>0</v>
      </c>
      <c r="EH162" s="75">
        <f t="shared" ref="EH162" si="799">EG162/EF162*100</f>
        <v>0</v>
      </c>
      <c r="EI162" s="77">
        <f>EI163+EI164</f>
        <v>2226.16</v>
      </c>
      <c r="EJ162" s="75">
        <f>EJ163+EJ164</f>
        <v>0</v>
      </c>
      <c r="EK162" s="75">
        <f>EJ162/EI162*100</f>
        <v>0</v>
      </c>
      <c r="EL162" s="75">
        <f>EL163+EL164</f>
        <v>0</v>
      </c>
      <c r="EM162" s="75">
        <f>EM163+EM164</f>
        <v>0</v>
      </c>
      <c r="EN162" s="75"/>
      <c r="EO162" s="75">
        <f>EO163+EO164</f>
        <v>0</v>
      </c>
      <c r="EP162" s="75">
        <f>EP163+EP164</f>
        <v>0</v>
      </c>
      <c r="EQ162" s="75"/>
      <c r="ER162" s="75">
        <f>ER163+ER164</f>
        <v>0</v>
      </c>
      <c r="ES162" s="75">
        <f>ES163+ES164</f>
        <v>0</v>
      </c>
      <c r="ET162" s="75"/>
      <c r="EU162" s="75">
        <f>EU163+EU164</f>
        <v>0</v>
      </c>
      <c r="EV162" s="75">
        <f>EV163+EV164</f>
        <v>0</v>
      </c>
      <c r="EW162" s="75"/>
      <c r="EX162" s="75">
        <f>EX163+EX164</f>
        <v>81.961129999999997</v>
      </c>
      <c r="EY162" s="75">
        <f>EY163+EY164</f>
        <v>81.961129999999997</v>
      </c>
      <c r="EZ162" s="75"/>
      <c r="FA162" s="75">
        <f>FA163+FA164</f>
        <v>80.631309999999999</v>
      </c>
      <c r="FB162" s="75">
        <f>FB163+FB164</f>
        <v>80.631309999999999</v>
      </c>
      <c r="FC162" s="75">
        <f>FB162/FA162*100</f>
        <v>100</v>
      </c>
      <c r="FD162" s="75">
        <f>FD163+FD164</f>
        <v>1.32982</v>
      </c>
      <c r="FE162" s="75">
        <f>FE163+FE164</f>
        <v>1.32982</v>
      </c>
      <c r="FF162" s="75">
        <f>FE162/FD162*100</f>
        <v>100</v>
      </c>
      <c r="FG162" s="75">
        <f>FG163+FG164</f>
        <v>0</v>
      </c>
      <c r="FH162" s="75">
        <f>FH163+FH164</f>
        <v>0</v>
      </c>
      <c r="FI162" s="75"/>
      <c r="FJ162" s="75">
        <f>FJ163+FJ164</f>
        <v>0</v>
      </c>
      <c r="FK162" s="75">
        <f>FK163+FK164</f>
        <v>0</v>
      </c>
      <c r="FL162" s="75"/>
      <c r="FM162" s="75">
        <f>FM163+FM164</f>
        <v>0</v>
      </c>
      <c r="FN162" s="75">
        <f>FN163+FN164</f>
        <v>0</v>
      </c>
      <c r="FO162" s="75"/>
      <c r="FP162" s="75">
        <f>FP163+FP164</f>
        <v>0</v>
      </c>
      <c r="FQ162" s="75">
        <f>FQ163+FQ164</f>
        <v>0</v>
      </c>
      <c r="FR162" s="75"/>
      <c r="FS162" s="75">
        <f>FS163+FS164</f>
        <v>0</v>
      </c>
      <c r="FT162" s="75">
        <f>FT163+FT164</f>
        <v>0</v>
      </c>
      <c r="FU162" s="75"/>
      <c r="FV162" s="75">
        <f>FV163+FV164</f>
        <v>0</v>
      </c>
      <c r="FW162" s="75">
        <f>FW163+FW164</f>
        <v>0</v>
      </c>
      <c r="FX162" s="75"/>
      <c r="FY162" s="75">
        <f>FY163+FY164</f>
        <v>3305.57404</v>
      </c>
      <c r="FZ162" s="75">
        <f>FZ163+FZ164</f>
        <v>943.99635000000001</v>
      </c>
      <c r="GA162" s="75">
        <f t="shared" si="713"/>
        <v>28.557713080297546</v>
      </c>
      <c r="GB162" s="75">
        <f>GB163+GB164</f>
        <v>3272.5183000000002</v>
      </c>
      <c r="GC162" s="75">
        <f>GC163+GC164</f>
        <v>937.73882000000003</v>
      </c>
      <c r="GD162" s="75">
        <f>GC162/GB162*100</f>
        <v>28.654960309924011</v>
      </c>
      <c r="GE162" s="75">
        <f>GE163+GE164</f>
        <v>33.05574</v>
      </c>
      <c r="GF162" s="75">
        <f>GF163+GF164</f>
        <v>6.25753</v>
      </c>
      <c r="GG162" s="75">
        <f>GF162/GE162*100</f>
        <v>18.930237229600667</v>
      </c>
      <c r="GH162" s="75">
        <f>GH163+GH164</f>
        <v>0</v>
      </c>
      <c r="GI162" s="75">
        <f>GI163+GI164</f>
        <v>0</v>
      </c>
      <c r="GJ162" s="75"/>
      <c r="GK162" s="75">
        <f>GK163+GK164</f>
        <v>0</v>
      </c>
      <c r="GL162" s="75">
        <f>GL163+GL164</f>
        <v>0</v>
      </c>
      <c r="GM162" s="75"/>
      <c r="GN162" s="75">
        <f>GN163+GN164</f>
        <v>0</v>
      </c>
      <c r="GO162" s="75">
        <f>GO163+GO164</f>
        <v>0</v>
      </c>
      <c r="GP162" s="75"/>
      <c r="GQ162" s="75">
        <f>GQ163+GQ164</f>
        <v>63397.474750000001</v>
      </c>
      <c r="GR162" s="75">
        <f>GR163+GR164</f>
        <v>11744.851849999999</v>
      </c>
      <c r="GS162" s="75">
        <f t="shared" ref="GS162:GS163" si="800">GR162/GQ162*100</f>
        <v>18.525740806419105</v>
      </c>
      <c r="GT162" s="75">
        <f>GT163+GT164</f>
        <v>62763.5</v>
      </c>
      <c r="GU162" s="75">
        <f>GU163+GU164</f>
        <v>11627.403329999999</v>
      </c>
      <c r="GV162" s="75">
        <f>GU162/GT162*100</f>
        <v>18.525740804767103</v>
      </c>
      <c r="GW162" s="75">
        <f>GW163+GW164</f>
        <v>633.97474999999997</v>
      </c>
      <c r="GX162" s="75">
        <f>GX163+GX164</f>
        <v>117.44852</v>
      </c>
      <c r="GY162" s="75">
        <f>GX162/GW162*100</f>
        <v>18.525740969967654</v>
      </c>
      <c r="GZ162" s="75">
        <f>GZ163+GZ164</f>
        <v>0</v>
      </c>
      <c r="HA162" s="75">
        <f>HA163+HA164</f>
        <v>0</v>
      </c>
      <c r="HB162" s="75"/>
      <c r="HC162" s="75">
        <f>HC163+HC164</f>
        <v>0</v>
      </c>
      <c r="HD162" s="75">
        <f>HD163+HD164</f>
        <v>0</v>
      </c>
      <c r="HE162" s="75"/>
      <c r="HF162" s="75">
        <f>HF163+HF164</f>
        <v>0</v>
      </c>
      <c r="HG162" s="75">
        <f>HG163+HG164</f>
        <v>0</v>
      </c>
      <c r="HH162" s="75"/>
      <c r="HI162" s="75">
        <f>HI163+HI164</f>
        <v>2605.1020400000002</v>
      </c>
      <c r="HJ162" s="75">
        <f>HJ163+HJ164</f>
        <v>0</v>
      </c>
      <c r="HK162" s="75">
        <f t="shared" ref="HK162:HK163" si="801">HJ162/HI162*100</f>
        <v>0</v>
      </c>
      <c r="HL162" s="75">
        <f>HL163+HL164</f>
        <v>2553</v>
      </c>
      <c r="HM162" s="75">
        <f>HM163+HM164</f>
        <v>0</v>
      </c>
      <c r="HN162" s="75">
        <f t="shared" ref="HN162:HN163" si="802">HM162/HL162*100</f>
        <v>0</v>
      </c>
      <c r="HO162" s="75">
        <f>HO163+HO164</f>
        <v>52.102040000000002</v>
      </c>
      <c r="HP162" s="75">
        <f>HP163+HP164</f>
        <v>0</v>
      </c>
      <c r="HQ162" s="75">
        <f t="shared" ref="HQ162:HQ163" si="803">HP162/HO162*100</f>
        <v>0</v>
      </c>
      <c r="HR162" s="75">
        <f>HR163+HR164</f>
        <v>501.02041000000003</v>
      </c>
      <c r="HS162" s="75">
        <f>HS163+HS164</f>
        <v>269.59184000000005</v>
      </c>
      <c r="HT162" s="75">
        <f t="shared" ref="HT162:HT163" si="804">HS162/HR162*100</f>
        <v>53.808554425956423</v>
      </c>
      <c r="HU162" s="75">
        <f>HU163+HU164</f>
        <v>491</v>
      </c>
      <c r="HV162" s="75">
        <f>HV163+HV164</f>
        <v>264.20001000000002</v>
      </c>
      <c r="HW162" s="75">
        <f t="shared" ref="HW162:HW163" si="805">HV162/HU162*100</f>
        <v>53.808556008146645</v>
      </c>
      <c r="HX162" s="75">
        <f>HX163+HX164</f>
        <v>10.02041</v>
      </c>
      <c r="HY162" s="75">
        <f>HY163+HY164</f>
        <v>5.3918299999999997</v>
      </c>
      <c r="HZ162" s="75">
        <f t="shared" ref="HZ162:HZ163" si="806">HY162/HX162*100</f>
        <v>53.80847689864985</v>
      </c>
      <c r="IA162" s="75">
        <f>IA163+IA164</f>
        <v>6393.7481299999999</v>
      </c>
      <c r="IB162" s="75">
        <f>IB163+IB164</f>
        <v>0</v>
      </c>
      <c r="IC162" s="75">
        <f t="shared" ref="IC162:IC163" si="807">IB162/IA162*100</f>
        <v>0</v>
      </c>
      <c r="ID162" s="75">
        <f>ID163+ID164</f>
        <v>6265.8731699999998</v>
      </c>
      <c r="IE162" s="75">
        <f>IE163+IE164</f>
        <v>0</v>
      </c>
      <c r="IF162" s="75">
        <f t="shared" ref="IF162:IF163" si="808">IE162/ID162*100</f>
        <v>0</v>
      </c>
      <c r="IG162" s="75">
        <f>IG163+IG164</f>
        <v>127.87496</v>
      </c>
      <c r="IH162" s="75">
        <f>IH163+IH164</f>
        <v>0</v>
      </c>
      <c r="II162" s="75">
        <f t="shared" ref="II162:II163" si="809">IH162/IG162*100</f>
        <v>0</v>
      </c>
      <c r="IJ162" s="75">
        <f>IJ163+IJ164</f>
        <v>9590.7142899999999</v>
      </c>
      <c r="IK162" s="75">
        <f>IK163+IK164</f>
        <v>2143.6779499999998</v>
      </c>
      <c r="IL162" s="75">
        <f t="shared" ref="IL162:IL163" si="810">IK162/IJ162*100</f>
        <v>22.351598485580578</v>
      </c>
      <c r="IM162" s="75">
        <f>IM163+IM164</f>
        <v>9398.9</v>
      </c>
      <c r="IN162" s="75">
        <f>IN163+IN164</f>
        <v>2100.8043899999998</v>
      </c>
      <c r="IO162" s="75">
        <f t="shared" ref="IO162:IO163" si="811">IN162/IM162*100</f>
        <v>22.351598484929085</v>
      </c>
      <c r="IP162" s="75">
        <f>IP163+IP164</f>
        <v>191.81429</v>
      </c>
      <c r="IQ162" s="75">
        <f>IQ163+IQ164</f>
        <v>42.873559999999998</v>
      </c>
      <c r="IR162" s="75">
        <f t="shared" ref="IR162:IR163" si="812">IQ162/IP162*100</f>
        <v>22.351598517503572</v>
      </c>
      <c r="IS162" s="75">
        <f>IS163+IS164</f>
        <v>0</v>
      </c>
      <c r="IT162" s="75">
        <f>IT163+IT164</f>
        <v>0</v>
      </c>
      <c r="IU162" s="75"/>
      <c r="IV162" s="75">
        <f>IV163+IV164</f>
        <v>0</v>
      </c>
      <c r="IW162" s="75">
        <f>IW163+IW164</f>
        <v>0</v>
      </c>
      <c r="IX162" s="75"/>
    </row>
    <row r="163" spans="1:259">
      <c r="A163" s="3" t="s">
        <v>143</v>
      </c>
      <c r="B163" s="78">
        <v>107116.20204999999</v>
      </c>
      <c r="C163" s="78">
        <v>17879.429390000001</v>
      </c>
      <c r="D163" s="78">
        <v>16.691619986352947</v>
      </c>
      <c r="E163" s="49">
        <v>6976.7</v>
      </c>
      <c r="F163" s="78">
        <v>1770</v>
      </c>
      <c r="G163" s="78">
        <f>F163/E163*100</f>
        <v>25.370160677684297</v>
      </c>
      <c r="H163" s="78">
        <f>K163+N163</f>
        <v>497.75735000000003</v>
      </c>
      <c r="I163" s="78">
        <f>L163+O163</f>
        <v>497.75735000000003</v>
      </c>
      <c r="J163" s="78">
        <f>I163/H163*100</f>
        <v>100</v>
      </c>
      <c r="K163" s="78">
        <v>492.77978000000002</v>
      </c>
      <c r="L163" s="78">
        <v>492.77978000000002</v>
      </c>
      <c r="M163" s="78">
        <f>L163/K163*100</f>
        <v>100</v>
      </c>
      <c r="N163" s="78">
        <v>4.9775700000000001</v>
      </c>
      <c r="O163" s="78">
        <v>4.9775700000000001</v>
      </c>
      <c r="P163" s="78">
        <f>O163/N163*100</f>
        <v>100</v>
      </c>
      <c r="Q163" s="78">
        <v>259.8</v>
      </c>
      <c r="R163" s="78">
        <v>0</v>
      </c>
      <c r="S163" s="78">
        <f>R163/Q163*100</f>
        <v>0</v>
      </c>
      <c r="T163" s="78"/>
      <c r="U163" s="78"/>
      <c r="V163" s="78"/>
      <c r="W163" s="79"/>
      <c r="X163" s="78">
        <f>AA163+AD163</f>
        <v>0</v>
      </c>
      <c r="Y163" s="78">
        <f>AB163+AE163</f>
        <v>0</v>
      </c>
      <c r="Z163" s="78"/>
      <c r="AA163" s="78"/>
      <c r="AB163" s="78"/>
      <c r="AC163" s="78"/>
      <c r="AD163" s="78">
        <v>0</v>
      </c>
      <c r="AE163" s="78"/>
      <c r="AF163" s="78"/>
      <c r="AG163" s="78">
        <f>AJ163+AM163</f>
        <v>0</v>
      </c>
      <c r="AH163" s="78">
        <f>AK163+AN163</f>
        <v>0</v>
      </c>
      <c r="AI163" s="78"/>
      <c r="AJ163" s="78"/>
      <c r="AK163" s="78"/>
      <c r="AL163" s="78"/>
      <c r="AM163" s="78"/>
      <c r="AN163" s="78"/>
      <c r="AO163" s="78"/>
      <c r="AP163" s="78">
        <f>AS163+AV163</f>
        <v>0</v>
      </c>
      <c r="AQ163" s="78">
        <f>AT163+AW163</f>
        <v>0</v>
      </c>
      <c r="AR163" s="78"/>
      <c r="AS163" s="78"/>
      <c r="AT163" s="78"/>
      <c r="AU163" s="78"/>
      <c r="AV163" s="78"/>
      <c r="AW163" s="78"/>
      <c r="AX163" s="78"/>
      <c r="AY163" s="78">
        <f>BB163+BE163</f>
        <v>0</v>
      </c>
      <c r="AZ163" s="78">
        <f>BC163+BF163</f>
        <v>0</v>
      </c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>
        <f t="shared" ref="BQ163:BR163" si="813">BT163+BW163</f>
        <v>0</v>
      </c>
      <c r="BR163" s="78">
        <f t="shared" si="813"/>
        <v>0</v>
      </c>
      <c r="BS163" s="78"/>
      <c r="BT163" s="80"/>
      <c r="BU163" s="78"/>
      <c r="BV163" s="78"/>
      <c r="BW163" s="78"/>
      <c r="BX163" s="78"/>
      <c r="BY163" s="78"/>
      <c r="BZ163" s="78">
        <f>CC163+CF163</f>
        <v>0</v>
      </c>
      <c r="CA163" s="78">
        <f>CD163+CG163</f>
        <v>0</v>
      </c>
      <c r="CB163" s="78"/>
      <c r="CC163" s="78"/>
      <c r="CD163" s="78"/>
      <c r="CE163" s="78"/>
      <c r="CF163" s="78"/>
      <c r="CG163" s="78"/>
      <c r="CH163" s="78"/>
      <c r="CI163" s="79"/>
      <c r="CJ163" s="78">
        <f>CM163+CP163</f>
        <v>0</v>
      </c>
      <c r="CK163" s="78">
        <f>CN163+CQ163</f>
        <v>0</v>
      </c>
      <c r="CL163" s="78"/>
      <c r="CM163" s="78"/>
      <c r="CN163" s="78"/>
      <c r="CO163" s="78"/>
      <c r="CP163" s="78"/>
      <c r="CQ163" s="78"/>
      <c r="CR163" s="78"/>
      <c r="CS163" s="78">
        <f>CV163+CY163</f>
        <v>13506.349910000001</v>
      </c>
      <c r="CT163" s="78">
        <f>CW163+CZ163</f>
        <v>427.59291999999999</v>
      </c>
      <c r="CU163" s="78">
        <f t="shared" ref="CU163" si="814">CT163/CS163*100</f>
        <v>3.1658658545741765</v>
      </c>
      <c r="CV163" s="78">
        <v>13236.2</v>
      </c>
      <c r="CW163" s="78">
        <v>419.04034000000001</v>
      </c>
      <c r="CX163" s="78">
        <f t="shared" ref="CX163" si="815">CW163/CV163*100</f>
        <v>3.1658658829573443</v>
      </c>
      <c r="CY163" s="78">
        <v>270.14990999999998</v>
      </c>
      <c r="CZ163" s="78">
        <v>8.5525800000000007</v>
      </c>
      <c r="DA163" s="78">
        <f t="shared" ref="DA163" si="816">CZ163/CY163*100</f>
        <v>3.165864463919311</v>
      </c>
      <c r="DB163" s="78">
        <f>DE163+DH163</f>
        <v>0</v>
      </c>
      <c r="DC163" s="78">
        <f>DF163+DI163</f>
        <v>0</v>
      </c>
      <c r="DD163" s="78"/>
      <c r="DE163" s="78"/>
      <c r="DF163" s="78"/>
      <c r="DG163" s="78"/>
      <c r="DH163" s="78"/>
      <c r="DI163" s="78"/>
      <c r="DJ163" s="78"/>
      <c r="DK163" s="78">
        <f>DN163+DQ163</f>
        <v>0</v>
      </c>
      <c r="DL163" s="78">
        <f>DO163+DR163</f>
        <v>0</v>
      </c>
      <c r="DM163" s="78"/>
      <c r="DN163" s="78"/>
      <c r="DO163" s="78"/>
      <c r="DP163" s="78"/>
      <c r="DQ163" s="78"/>
      <c r="DR163" s="78"/>
      <c r="DS163" s="78"/>
      <c r="DT163" s="78">
        <f>DW163+DZ163</f>
        <v>0</v>
      </c>
      <c r="DU163" s="78">
        <f>DX163+EA163</f>
        <v>0</v>
      </c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>
        <f t="shared" ref="EF163:EG163" si="817">EI163+EL163</f>
        <v>0</v>
      </c>
      <c r="EG163" s="78">
        <f t="shared" si="817"/>
        <v>0</v>
      </c>
      <c r="EH163" s="75"/>
      <c r="EI163" s="80"/>
      <c r="EJ163" s="78"/>
      <c r="EK163" s="78"/>
      <c r="EL163" s="78"/>
      <c r="EM163" s="78"/>
      <c r="EN163" s="78"/>
      <c r="EO163" s="78">
        <f>ER163+EU163</f>
        <v>0</v>
      </c>
      <c r="EP163" s="78">
        <f>ES163+EV163</f>
        <v>0</v>
      </c>
      <c r="EQ163" s="78"/>
      <c r="ER163" s="78"/>
      <c r="ES163" s="78"/>
      <c r="ET163" s="78"/>
      <c r="EU163" s="78"/>
      <c r="EV163" s="78"/>
      <c r="EW163" s="78"/>
      <c r="EX163" s="78">
        <f>FA163+FD163</f>
        <v>81.961129999999997</v>
      </c>
      <c r="EY163" s="78">
        <f>FB163+FE163</f>
        <v>81.961129999999997</v>
      </c>
      <c r="EZ163" s="78"/>
      <c r="FA163" s="78">
        <v>80.631309999999999</v>
      </c>
      <c r="FB163" s="78">
        <v>80.631309999999999</v>
      </c>
      <c r="FC163" s="78">
        <f>FB163/FA163*100</f>
        <v>100</v>
      </c>
      <c r="FD163" s="78">
        <v>1.32982</v>
      </c>
      <c r="FE163" s="78">
        <v>1.32982</v>
      </c>
      <c r="FF163" s="78">
        <f>FE163/FD163*100</f>
        <v>100</v>
      </c>
      <c r="FG163" s="78">
        <f t="shared" ref="FG163:FH163" si="818">FJ163+FM163</f>
        <v>0</v>
      </c>
      <c r="FH163" s="78">
        <f t="shared" si="818"/>
        <v>0</v>
      </c>
      <c r="FI163" s="78"/>
      <c r="FJ163" s="78"/>
      <c r="FK163" s="78"/>
      <c r="FL163" s="78"/>
      <c r="FM163" s="78"/>
      <c r="FN163" s="78"/>
      <c r="FO163" s="78"/>
      <c r="FP163" s="78">
        <f>FS163+FV163</f>
        <v>0</v>
      </c>
      <c r="FQ163" s="78">
        <f>FT163+FW163</f>
        <v>0</v>
      </c>
      <c r="FR163" s="78"/>
      <c r="FS163" s="78"/>
      <c r="FT163" s="78"/>
      <c r="FU163" s="78"/>
      <c r="FV163" s="78"/>
      <c r="FW163" s="78"/>
      <c r="FX163" s="78"/>
      <c r="FY163" s="78">
        <f>GB163+GE163</f>
        <v>3305.57404</v>
      </c>
      <c r="FZ163" s="78">
        <f>GC163+GF163</f>
        <v>943.99635000000001</v>
      </c>
      <c r="GA163" s="75">
        <f t="shared" si="713"/>
        <v>28.557713080297546</v>
      </c>
      <c r="GB163" s="78">
        <v>3272.5183000000002</v>
      </c>
      <c r="GC163" s="80">
        <v>937.73882000000003</v>
      </c>
      <c r="GD163" s="81">
        <f>GC163/GB163*100</f>
        <v>28.654960309924011</v>
      </c>
      <c r="GE163" s="78">
        <v>33.05574</v>
      </c>
      <c r="GF163" s="80">
        <v>6.25753</v>
      </c>
      <c r="GG163" s="81">
        <f>GF163/GE163*100</f>
        <v>18.930237229600667</v>
      </c>
      <c r="GH163" s="78">
        <f>GK163+GN163</f>
        <v>0</v>
      </c>
      <c r="GI163" s="78">
        <f>GL163+GO163</f>
        <v>0</v>
      </c>
      <c r="GJ163" s="78"/>
      <c r="GK163" s="78"/>
      <c r="GL163" s="78"/>
      <c r="GM163" s="78"/>
      <c r="GN163" s="78"/>
      <c r="GO163" s="78"/>
      <c r="GP163" s="78"/>
      <c r="GQ163" s="78">
        <f>GT163+GW163</f>
        <v>63397.474750000001</v>
      </c>
      <c r="GR163" s="78">
        <f>GU163+GX163</f>
        <v>11744.851849999999</v>
      </c>
      <c r="GS163" s="75">
        <f t="shared" si="800"/>
        <v>18.525740806419105</v>
      </c>
      <c r="GT163" s="78">
        <v>62763.5</v>
      </c>
      <c r="GU163" s="78">
        <v>11627.403329999999</v>
      </c>
      <c r="GV163" s="78">
        <f>GU163/GT163*100</f>
        <v>18.525740804767103</v>
      </c>
      <c r="GW163" s="78">
        <v>633.97474999999997</v>
      </c>
      <c r="GX163" s="78">
        <v>117.44852</v>
      </c>
      <c r="GY163" s="78">
        <f>GX163/GW163*100</f>
        <v>18.525740969967654</v>
      </c>
      <c r="GZ163" s="78">
        <f>HC163+HF163</f>
        <v>0</v>
      </c>
      <c r="HA163" s="78">
        <f>HD163+HG163</f>
        <v>0</v>
      </c>
      <c r="HB163" s="78"/>
      <c r="HC163" s="78"/>
      <c r="HD163" s="78"/>
      <c r="HE163" s="78"/>
      <c r="HF163" s="78"/>
      <c r="HG163" s="78"/>
      <c r="HH163" s="78"/>
      <c r="HI163" s="78">
        <f>HL163+HO163</f>
        <v>2605.1020400000002</v>
      </c>
      <c r="HJ163" s="78">
        <f>HM163+HP163</f>
        <v>0</v>
      </c>
      <c r="HK163" s="78">
        <f t="shared" si="801"/>
        <v>0</v>
      </c>
      <c r="HL163" s="78">
        <v>2553</v>
      </c>
      <c r="HM163" s="78">
        <v>0</v>
      </c>
      <c r="HN163" s="78">
        <f t="shared" si="802"/>
        <v>0</v>
      </c>
      <c r="HO163" s="78">
        <v>52.102040000000002</v>
      </c>
      <c r="HP163" s="78">
        <v>0</v>
      </c>
      <c r="HQ163" s="78">
        <f t="shared" si="803"/>
        <v>0</v>
      </c>
      <c r="HR163" s="78">
        <f>HU163+HX163</f>
        <v>501.02041000000003</v>
      </c>
      <c r="HS163" s="78">
        <f>HV163+HY163</f>
        <v>269.59184000000005</v>
      </c>
      <c r="HT163" s="78">
        <f t="shared" si="804"/>
        <v>53.808554425956423</v>
      </c>
      <c r="HU163" s="78">
        <v>491</v>
      </c>
      <c r="HV163" s="78">
        <v>264.20001000000002</v>
      </c>
      <c r="HW163" s="78">
        <f t="shared" si="805"/>
        <v>53.808556008146645</v>
      </c>
      <c r="HX163" s="78">
        <v>10.02041</v>
      </c>
      <c r="HY163" s="78">
        <v>5.3918299999999997</v>
      </c>
      <c r="HZ163" s="78">
        <f t="shared" si="806"/>
        <v>53.80847689864985</v>
      </c>
      <c r="IA163" s="78">
        <f>ID163+IG163</f>
        <v>6393.7481299999999</v>
      </c>
      <c r="IB163" s="78">
        <f>IE163+IH163</f>
        <v>0</v>
      </c>
      <c r="IC163" s="78">
        <f t="shared" si="807"/>
        <v>0</v>
      </c>
      <c r="ID163" s="78">
        <v>6265.8731699999998</v>
      </c>
      <c r="IE163" s="78">
        <v>0</v>
      </c>
      <c r="IF163" s="78">
        <f t="shared" si="808"/>
        <v>0</v>
      </c>
      <c r="IG163" s="78">
        <v>127.87496</v>
      </c>
      <c r="IH163" s="78">
        <v>0</v>
      </c>
      <c r="II163" s="78">
        <f t="shared" si="809"/>
        <v>0</v>
      </c>
      <c r="IJ163" s="78">
        <f>IM163+IP163</f>
        <v>9590.7142899999999</v>
      </c>
      <c r="IK163" s="78">
        <f>IN163+IQ163</f>
        <v>2143.6779499999998</v>
      </c>
      <c r="IL163" s="78">
        <f t="shared" si="810"/>
        <v>22.351598485580578</v>
      </c>
      <c r="IM163" s="78">
        <v>9398.9</v>
      </c>
      <c r="IN163" s="78">
        <v>2100.8043899999998</v>
      </c>
      <c r="IO163" s="78">
        <f t="shared" si="811"/>
        <v>22.351598484929085</v>
      </c>
      <c r="IP163" s="78">
        <v>191.81429</v>
      </c>
      <c r="IQ163" s="78">
        <v>42.873559999999998</v>
      </c>
      <c r="IR163" s="78">
        <f t="shared" si="812"/>
        <v>22.351598517503572</v>
      </c>
      <c r="IS163" s="78"/>
      <c r="IT163" s="78"/>
      <c r="IU163" s="78"/>
      <c r="IV163" s="78"/>
      <c r="IW163" s="78"/>
      <c r="IX163" s="78"/>
    </row>
    <row r="164" spans="1:259" s="8" customFormat="1">
      <c r="A164" s="7" t="s">
        <v>161</v>
      </c>
      <c r="B164" s="75">
        <v>4593.0995800000001</v>
      </c>
      <c r="C164" s="75">
        <v>0</v>
      </c>
      <c r="D164" s="75">
        <v>0</v>
      </c>
      <c r="E164" s="75">
        <f>SUM(E166:E169)</f>
        <v>0</v>
      </c>
      <c r="F164" s="75">
        <f>SUM(F166:F169)</f>
        <v>0</v>
      </c>
      <c r="G164" s="75"/>
      <c r="H164" s="75">
        <f>SUM(H166:H169)</f>
        <v>0</v>
      </c>
      <c r="I164" s="75">
        <f>SUM(I166:I169)</f>
        <v>0</v>
      </c>
      <c r="J164" s="75"/>
      <c r="K164" s="75">
        <f>SUM(K166:K169)</f>
        <v>0</v>
      </c>
      <c r="L164" s="75">
        <f>SUM(L166:L169)</f>
        <v>0</v>
      </c>
      <c r="M164" s="75"/>
      <c r="N164" s="75">
        <f>SUM(N166:N169)</f>
        <v>0</v>
      </c>
      <c r="O164" s="75">
        <f>SUM(O166:O169)</f>
        <v>0</v>
      </c>
      <c r="P164" s="75"/>
      <c r="Q164" s="75">
        <f>SUM(Q166:Q169)</f>
        <v>0</v>
      </c>
      <c r="R164" s="75">
        <f>SUM(R166:R169)</f>
        <v>0</v>
      </c>
      <c r="S164" s="75"/>
      <c r="T164" s="75">
        <f>SUM(T166:T169)</f>
        <v>0</v>
      </c>
      <c r="U164" s="75">
        <f>SUM(U166:U169)</f>
        <v>0</v>
      </c>
      <c r="V164" s="75"/>
      <c r="W164" s="76">
        <f>SUM(W166:W169)</f>
        <v>0</v>
      </c>
      <c r="X164" s="75">
        <f>SUM(X166:X169)</f>
        <v>0</v>
      </c>
      <c r="Y164" s="75">
        <f>SUM(Y166:Y169)</f>
        <v>0</v>
      </c>
      <c r="Z164" s="75"/>
      <c r="AA164" s="75">
        <f>SUM(AA166:AA169)</f>
        <v>0</v>
      </c>
      <c r="AB164" s="75">
        <f>SUM(AB166:AB169)</f>
        <v>0</v>
      </c>
      <c r="AC164" s="75"/>
      <c r="AD164" s="75">
        <f>SUM(AD166:AD169)</f>
        <v>0</v>
      </c>
      <c r="AE164" s="75">
        <f>SUM(AE166:AE169)</f>
        <v>0</v>
      </c>
      <c r="AF164" s="75"/>
      <c r="AG164" s="75">
        <f>SUM(AG166:AG169)</f>
        <v>0</v>
      </c>
      <c r="AH164" s="75">
        <f>SUM(AH166:AH169)</f>
        <v>0</v>
      </c>
      <c r="AI164" s="75"/>
      <c r="AJ164" s="75">
        <f>SUM(AJ166:AJ169)</f>
        <v>0</v>
      </c>
      <c r="AK164" s="75">
        <f>SUM(AK166:AK169)</f>
        <v>0</v>
      </c>
      <c r="AL164" s="75"/>
      <c r="AM164" s="75">
        <f>SUM(AM166:AM169)</f>
        <v>0</v>
      </c>
      <c r="AN164" s="75">
        <f>SUM(AN166:AN169)</f>
        <v>0</v>
      </c>
      <c r="AO164" s="75"/>
      <c r="AP164" s="75">
        <f>SUM(AP166:AP169)</f>
        <v>0</v>
      </c>
      <c r="AQ164" s="75">
        <f>SUM(AQ166:AQ169)</f>
        <v>0</v>
      </c>
      <c r="AR164" s="75"/>
      <c r="AS164" s="75">
        <f>SUM(AS166:AS169)</f>
        <v>0</v>
      </c>
      <c r="AT164" s="75">
        <f>SUM(AT166:AT169)</f>
        <v>0</v>
      </c>
      <c r="AU164" s="75"/>
      <c r="AV164" s="75">
        <f>SUM(AV166:AV169)</f>
        <v>0</v>
      </c>
      <c r="AW164" s="75">
        <f>SUM(AW166:AW169)</f>
        <v>0</v>
      </c>
      <c r="AX164" s="75"/>
      <c r="AY164" s="75">
        <f>SUM(AY166:AY169)</f>
        <v>0</v>
      </c>
      <c r="AZ164" s="75">
        <f>SUM(AZ166:AZ169)</f>
        <v>0</v>
      </c>
      <c r="BA164" s="75"/>
      <c r="BB164" s="75">
        <f>SUM(BB166:BB169)</f>
        <v>0</v>
      </c>
      <c r="BC164" s="75">
        <f>SUM(BC166:BC169)</f>
        <v>0</v>
      </c>
      <c r="BD164" s="75"/>
      <c r="BE164" s="75">
        <f>SUM(BE166:BE169)</f>
        <v>0</v>
      </c>
      <c r="BF164" s="75">
        <f>SUM(BF166:BF169)</f>
        <v>0</v>
      </c>
      <c r="BG164" s="75"/>
      <c r="BH164" s="75">
        <f>SUM(BH166:BH169)</f>
        <v>1269.0895799999998</v>
      </c>
      <c r="BI164" s="75">
        <f>SUM(BI166:BI169)</f>
        <v>0</v>
      </c>
      <c r="BJ164" s="75">
        <f>BI164/BH164*100</f>
        <v>0</v>
      </c>
      <c r="BK164" s="75">
        <f>SUM(BK166:BK169)</f>
        <v>1243.7077899999999</v>
      </c>
      <c r="BL164" s="75">
        <f>SUM(BL166:BL169)</f>
        <v>0</v>
      </c>
      <c r="BM164" s="75">
        <f>BL164/BK164*100</f>
        <v>0</v>
      </c>
      <c r="BN164" s="75">
        <f>SUM(BN166:BN169)</f>
        <v>25.381789999999999</v>
      </c>
      <c r="BO164" s="75">
        <f>SUM(BO166:BO169)</f>
        <v>0</v>
      </c>
      <c r="BP164" s="75">
        <f>BO164/BN164*100</f>
        <v>0</v>
      </c>
      <c r="BQ164" s="75">
        <f>BQ165+BQ166+BQ167+BQ168+BQ169</f>
        <v>1097.8499999999999</v>
      </c>
      <c r="BR164" s="75">
        <f>SUM(BR165:BR169)</f>
        <v>0</v>
      </c>
      <c r="BS164" s="75"/>
      <c r="BT164" s="77">
        <f>SUM(BT166:BT169)</f>
        <v>1097.8499999999999</v>
      </c>
      <c r="BU164" s="75">
        <f>SUM(BU166:BU169)</f>
        <v>0</v>
      </c>
      <c r="BV164" s="75"/>
      <c r="BW164" s="75">
        <f>BW165+BW166+BW167+BW168+BW169</f>
        <v>0</v>
      </c>
      <c r="BX164" s="75">
        <f>SUM(BX166:BX169)</f>
        <v>0</v>
      </c>
      <c r="BY164" s="75"/>
      <c r="BZ164" s="75">
        <f>SUM(BZ166:BZ169)</f>
        <v>0</v>
      </c>
      <c r="CA164" s="75">
        <f>SUM(CA166:CA169)</f>
        <v>0</v>
      </c>
      <c r="CB164" s="75"/>
      <c r="CC164" s="75">
        <f>SUM(CC166:CC169)</f>
        <v>0</v>
      </c>
      <c r="CD164" s="75">
        <f>SUM(CD166:CD169)</f>
        <v>0</v>
      </c>
      <c r="CE164" s="75"/>
      <c r="CF164" s="75">
        <f>SUM(CF166:CF169)</f>
        <v>0</v>
      </c>
      <c r="CG164" s="75">
        <f>SUM(CG166:CG169)</f>
        <v>0</v>
      </c>
      <c r="CH164" s="75"/>
      <c r="CI164" s="76">
        <f>SUM(CI166:CI169)</f>
        <v>0</v>
      </c>
      <c r="CJ164" s="75">
        <f>SUM(CJ166:CJ169)</f>
        <v>0</v>
      </c>
      <c r="CK164" s="75">
        <f>SUM(CK166:CK169)</f>
        <v>0</v>
      </c>
      <c r="CL164" s="75"/>
      <c r="CM164" s="75">
        <f>SUM(CM166:CM169)</f>
        <v>0</v>
      </c>
      <c r="CN164" s="75">
        <f>SUM(CN166:CN169)</f>
        <v>0</v>
      </c>
      <c r="CO164" s="75"/>
      <c r="CP164" s="75">
        <f>SUM(CP166:CP169)</f>
        <v>0</v>
      </c>
      <c r="CQ164" s="75">
        <f>SUM(CQ166:CQ169)</f>
        <v>0</v>
      </c>
      <c r="CR164" s="75"/>
      <c r="CS164" s="75">
        <f>SUM(CS166:CS169)</f>
        <v>0</v>
      </c>
      <c r="CT164" s="75">
        <f>SUM(CT166:CT169)</f>
        <v>0</v>
      </c>
      <c r="CU164" s="75"/>
      <c r="CV164" s="75"/>
      <c r="CW164" s="75"/>
      <c r="CX164" s="75"/>
      <c r="CY164" s="75"/>
      <c r="CZ164" s="75"/>
      <c r="DA164" s="75"/>
      <c r="DB164" s="75">
        <f>SUM(DB166:DB169)</f>
        <v>0</v>
      </c>
      <c r="DC164" s="75">
        <f>SUM(DC166:DC169)</f>
        <v>0</v>
      </c>
      <c r="DD164" s="75"/>
      <c r="DE164" s="75">
        <f>SUM(DE166:DE169)</f>
        <v>0</v>
      </c>
      <c r="DF164" s="75">
        <v>0</v>
      </c>
      <c r="DG164" s="75"/>
      <c r="DH164" s="75">
        <f>SUM(DH166:DH169)</f>
        <v>0</v>
      </c>
      <c r="DI164" s="75">
        <f>SUM(DI166:DI169)</f>
        <v>0</v>
      </c>
      <c r="DJ164" s="75"/>
      <c r="DK164" s="75">
        <f>SUM(DK166:DK169)</f>
        <v>0</v>
      </c>
      <c r="DL164" s="75">
        <f>SUM(DL166:DL169)</f>
        <v>0</v>
      </c>
      <c r="DM164" s="75"/>
      <c r="DN164" s="75">
        <f>SUM(DN166:DN169)</f>
        <v>0</v>
      </c>
      <c r="DO164" s="75">
        <f>SUM(DO166:DO169)</f>
        <v>0</v>
      </c>
      <c r="DP164" s="75"/>
      <c r="DQ164" s="75">
        <f>SUM(DQ166:DQ169)</f>
        <v>0</v>
      </c>
      <c r="DR164" s="75">
        <f>SUM(DR166:DR169)</f>
        <v>0</v>
      </c>
      <c r="DS164" s="75"/>
      <c r="DT164" s="75">
        <f>SUM(DT166:DT169)</f>
        <v>0</v>
      </c>
      <c r="DU164" s="75">
        <f>SUM(DU166:DU169)</f>
        <v>0</v>
      </c>
      <c r="DV164" s="75"/>
      <c r="DW164" s="75">
        <f>SUM(DW166:DW169)</f>
        <v>0</v>
      </c>
      <c r="DX164" s="75">
        <f>SUM(DX166:DX169)</f>
        <v>0</v>
      </c>
      <c r="DY164" s="75"/>
      <c r="DZ164" s="75">
        <f>SUM(DZ166:DZ169)</f>
        <v>0</v>
      </c>
      <c r="EA164" s="75">
        <f>SUM(EA166:EA169)</f>
        <v>0</v>
      </c>
      <c r="EB164" s="75"/>
      <c r="EC164" s="75">
        <f>SUM(EC166:EC169)</f>
        <v>0</v>
      </c>
      <c r="ED164" s="75">
        <f>SUM(ED166:ED169)</f>
        <v>0</v>
      </c>
      <c r="EE164" s="75"/>
      <c r="EF164" s="75">
        <f>SUM(EF165:EF169)</f>
        <v>2226.16</v>
      </c>
      <c r="EG164" s="75">
        <f>SUM(EG166:EG169)</f>
        <v>0</v>
      </c>
      <c r="EH164" s="75">
        <f>EG164/EF164*100</f>
        <v>0</v>
      </c>
      <c r="EI164" s="77">
        <f>SUM(EI166:EI169)</f>
        <v>2226.16</v>
      </c>
      <c r="EJ164" s="75">
        <f>SUM(EJ166:EJ169)</f>
        <v>0</v>
      </c>
      <c r="EK164" s="75"/>
      <c r="EL164" s="75">
        <f>EL165+EL166+EL167+EL168+EL169</f>
        <v>0</v>
      </c>
      <c r="EM164" s="75">
        <f>SUM(EM166:EM169)</f>
        <v>0</v>
      </c>
      <c r="EN164" s="75"/>
      <c r="EO164" s="75">
        <f>SUM(EO166:EO169)</f>
        <v>0</v>
      </c>
      <c r="EP164" s="75">
        <f>SUM(EP166:EP169)</f>
        <v>0</v>
      </c>
      <c r="EQ164" s="75"/>
      <c r="ER164" s="75">
        <f>SUM(ER166:ER169)</f>
        <v>0</v>
      </c>
      <c r="ES164" s="75">
        <f>SUM(ES166:ES169)</f>
        <v>0</v>
      </c>
      <c r="ET164" s="75"/>
      <c r="EU164" s="75">
        <f>SUM(EU166:EU169)</f>
        <v>0</v>
      </c>
      <c r="EV164" s="75">
        <f>SUM(EV166:EV169)</f>
        <v>0</v>
      </c>
      <c r="EW164" s="75"/>
      <c r="EX164" s="75">
        <f>EX165+EX166</f>
        <v>0</v>
      </c>
      <c r="EY164" s="75">
        <f>EY165+EY166</f>
        <v>0</v>
      </c>
      <c r="EZ164" s="75"/>
      <c r="FA164" s="75">
        <f>FA165+FA166</f>
        <v>0</v>
      </c>
      <c r="FB164" s="75">
        <f>FB165+FB166</f>
        <v>0</v>
      </c>
      <c r="FC164" s="75"/>
      <c r="FD164" s="75">
        <f>FD165+FD166</f>
        <v>0</v>
      </c>
      <c r="FE164" s="75">
        <f>FE165+FE166</f>
        <v>0</v>
      </c>
      <c r="FF164" s="75"/>
      <c r="FG164" s="75">
        <f>SUM(FG166:FG169)</f>
        <v>0</v>
      </c>
      <c r="FH164" s="75">
        <f>SUM(FH166:FH169)</f>
        <v>0</v>
      </c>
      <c r="FI164" s="75"/>
      <c r="FJ164" s="75">
        <f>FJ165+FJ166</f>
        <v>0</v>
      </c>
      <c r="FK164" s="75">
        <f>FK165+FK166</f>
        <v>0</v>
      </c>
      <c r="FL164" s="75"/>
      <c r="FM164" s="75">
        <f>FM165+FM166</f>
        <v>0</v>
      </c>
      <c r="FN164" s="75">
        <f>FN165+FN166</f>
        <v>0</v>
      </c>
      <c r="FO164" s="75"/>
      <c r="FP164" s="75">
        <f>SUM(FP166:FP169)</f>
        <v>0</v>
      </c>
      <c r="FQ164" s="75">
        <f>SUM(FQ166:FQ169)</f>
        <v>0</v>
      </c>
      <c r="FR164" s="75"/>
      <c r="FS164" s="75">
        <f>FS165+FS166</f>
        <v>0</v>
      </c>
      <c r="FT164" s="75">
        <f>FT165+FT166</f>
        <v>0</v>
      </c>
      <c r="FU164" s="75"/>
      <c r="FV164" s="75">
        <f>FV165+FV166</f>
        <v>0</v>
      </c>
      <c r="FW164" s="75">
        <f>FW165+FW166</f>
        <v>0</v>
      </c>
      <c r="FX164" s="75"/>
      <c r="FY164" s="75">
        <f>SUM(FY166:FY169)</f>
        <v>0</v>
      </c>
      <c r="FZ164" s="75">
        <f>SUM(FZ166:FZ169)</f>
        <v>0</v>
      </c>
      <c r="GA164" s="75"/>
      <c r="GB164" s="75">
        <f>GB165+GB166</f>
        <v>0</v>
      </c>
      <c r="GC164" s="75">
        <f>GC165+GC166</f>
        <v>0</v>
      </c>
      <c r="GD164" s="75"/>
      <c r="GE164" s="75">
        <f>GE165+GE166</f>
        <v>0</v>
      </c>
      <c r="GF164" s="75">
        <f>GF165+GF166</f>
        <v>0</v>
      </c>
      <c r="GG164" s="75"/>
      <c r="GH164" s="75">
        <f>SUM(GH166:GH169)</f>
        <v>0</v>
      </c>
      <c r="GI164" s="75">
        <f>SUM(GI166:GI169)</f>
        <v>0</v>
      </c>
      <c r="GJ164" s="75"/>
      <c r="GK164" s="75">
        <f>GK165+GK166</f>
        <v>0</v>
      </c>
      <c r="GL164" s="75">
        <f>GL165+GL166</f>
        <v>0</v>
      </c>
      <c r="GM164" s="75"/>
      <c r="GN164" s="75">
        <f>GN165+GN166</f>
        <v>0</v>
      </c>
      <c r="GO164" s="75">
        <f>GO165+GO166</f>
        <v>0</v>
      </c>
      <c r="GP164" s="75"/>
      <c r="GQ164" s="75">
        <f>SUM(GQ166:GQ169)</f>
        <v>0</v>
      </c>
      <c r="GR164" s="75">
        <f>SUM(GR166:GR169)</f>
        <v>0</v>
      </c>
      <c r="GS164" s="75"/>
      <c r="GT164" s="75">
        <f>GT165+GT166</f>
        <v>0</v>
      </c>
      <c r="GU164" s="75">
        <f>GU165+GU166</f>
        <v>0</v>
      </c>
      <c r="GV164" s="75"/>
      <c r="GW164" s="75">
        <f>GW165+GW166</f>
        <v>0</v>
      </c>
      <c r="GX164" s="75">
        <f>GX165+GX166</f>
        <v>0</v>
      </c>
      <c r="GY164" s="75"/>
      <c r="GZ164" s="75">
        <f>SUM(GZ166:GZ169)</f>
        <v>0</v>
      </c>
      <c r="HA164" s="75">
        <f>SUM(HA166:HA169)</f>
        <v>0</v>
      </c>
      <c r="HB164" s="75"/>
      <c r="HC164" s="75">
        <f>HC165+HC166</f>
        <v>0</v>
      </c>
      <c r="HD164" s="75">
        <f>HD165+HD166</f>
        <v>0</v>
      </c>
      <c r="HE164" s="75"/>
      <c r="HF164" s="75">
        <f>HF165+HF166</f>
        <v>0</v>
      </c>
      <c r="HG164" s="75">
        <f>HG165+HG166</f>
        <v>0</v>
      </c>
      <c r="HH164" s="75"/>
      <c r="HI164" s="75">
        <f>SUM(HI165:HI169)</f>
        <v>0</v>
      </c>
      <c r="HJ164" s="75">
        <f>SUM(HJ166:HJ169)</f>
        <v>0</v>
      </c>
      <c r="HK164" s="75"/>
      <c r="HL164" s="75">
        <f t="shared" ref="HL164:HM164" si="819">SUM(HL166:HL169)</f>
        <v>0</v>
      </c>
      <c r="HM164" s="75">
        <f t="shared" si="819"/>
        <v>0</v>
      </c>
      <c r="HN164" s="75"/>
      <c r="HO164" s="75">
        <f t="shared" ref="HO164:HP164" si="820">SUM(HO166:HO169)</f>
        <v>0</v>
      </c>
      <c r="HP164" s="75">
        <f t="shared" si="820"/>
        <v>0</v>
      </c>
      <c r="HQ164" s="75"/>
      <c r="HR164" s="75">
        <f>SUM(HR165:HR169)</f>
        <v>0</v>
      </c>
      <c r="HS164" s="75">
        <f>SUM(HS166:HS169)</f>
        <v>0</v>
      </c>
      <c r="HT164" s="75"/>
      <c r="HU164" s="75">
        <f t="shared" ref="HU164:HV164" si="821">SUM(HU166:HU169)</f>
        <v>0</v>
      </c>
      <c r="HV164" s="75">
        <f t="shared" si="821"/>
        <v>0</v>
      </c>
      <c r="HW164" s="75"/>
      <c r="HX164" s="75">
        <f t="shared" ref="HX164:HY164" si="822">SUM(HX166:HX169)</f>
        <v>0</v>
      </c>
      <c r="HY164" s="75">
        <f t="shared" si="822"/>
        <v>0</v>
      </c>
      <c r="HZ164" s="75"/>
      <c r="IA164" s="75">
        <f>SUM(IA165:IA169)</f>
        <v>0</v>
      </c>
      <c r="IB164" s="75">
        <f>SUM(IB166:IB169)</f>
        <v>0</v>
      </c>
      <c r="IC164" s="75"/>
      <c r="ID164" s="75">
        <f t="shared" ref="ID164:IE164" si="823">SUM(ID166:ID169)</f>
        <v>0</v>
      </c>
      <c r="IE164" s="75">
        <f t="shared" si="823"/>
        <v>0</v>
      </c>
      <c r="IF164" s="75"/>
      <c r="IG164" s="75">
        <f t="shared" ref="IG164:IH164" si="824">SUM(IG166:IG169)</f>
        <v>0</v>
      </c>
      <c r="IH164" s="75">
        <f t="shared" si="824"/>
        <v>0</v>
      </c>
      <c r="II164" s="75"/>
      <c r="IJ164" s="75">
        <f>SUM(IJ166:IJ169)</f>
        <v>0</v>
      </c>
      <c r="IK164" s="75">
        <f>SUM(IK166:IK169)</f>
        <v>0</v>
      </c>
      <c r="IL164" s="75"/>
      <c r="IM164" s="75">
        <f>SUM(IM166:IM169)</f>
        <v>0</v>
      </c>
      <c r="IN164" s="75">
        <f>SUM(IN166:IN169)</f>
        <v>0</v>
      </c>
      <c r="IO164" s="75"/>
      <c r="IP164" s="75">
        <f>SUM(IP166:IP169)</f>
        <v>0</v>
      </c>
      <c r="IQ164" s="75">
        <f>SUM(IQ166:IQ169)</f>
        <v>0</v>
      </c>
      <c r="IR164" s="75"/>
      <c r="IS164" s="75">
        <f>SUM(IS166:IS169)</f>
        <v>0</v>
      </c>
      <c r="IT164" s="75">
        <f>SUM(IT166:IT169)</f>
        <v>0</v>
      </c>
      <c r="IU164" s="75"/>
      <c r="IV164" s="75">
        <f>SUM(IV166:IV169)</f>
        <v>0</v>
      </c>
      <c r="IW164" s="75">
        <f>SUM(IW166:IW169)</f>
        <v>0</v>
      </c>
      <c r="IX164" s="75"/>
    </row>
    <row r="165" spans="1:259">
      <c r="A165" s="3" t="s">
        <v>78</v>
      </c>
      <c r="B165" s="78">
        <v>0</v>
      </c>
      <c r="C165" s="78">
        <v>0</v>
      </c>
      <c r="D165" s="78"/>
      <c r="E165" s="78"/>
      <c r="F165" s="78"/>
      <c r="G165" s="78"/>
      <c r="H165" s="78">
        <f t="shared" ref="H165:I169" si="825">K165+N165</f>
        <v>0</v>
      </c>
      <c r="I165" s="78">
        <f t="shared" si="825"/>
        <v>0</v>
      </c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9"/>
      <c r="X165" s="78">
        <f t="shared" ref="X165:Y169" si="826">AA165+AD165</f>
        <v>0</v>
      </c>
      <c r="Y165" s="78">
        <f t="shared" si="826"/>
        <v>0</v>
      </c>
      <c r="Z165" s="78"/>
      <c r="AA165" s="78"/>
      <c r="AB165" s="78"/>
      <c r="AC165" s="78"/>
      <c r="AD165" s="78"/>
      <c r="AE165" s="78"/>
      <c r="AF165" s="78"/>
      <c r="AG165" s="78">
        <f t="shared" ref="AG165:AH169" si="827">AJ165+AM165</f>
        <v>0</v>
      </c>
      <c r="AH165" s="78">
        <f t="shared" si="827"/>
        <v>0</v>
      </c>
      <c r="AI165" s="78"/>
      <c r="AJ165" s="78"/>
      <c r="AK165" s="78"/>
      <c r="AL165" s="78"/>
      <c r="AM165" s="78"/>
      <c r="AN165" s="78"/>
      <c r="AO165" s="78"/>
      <c r="AP165" s="78">
        <f t="shared" ref="AP165:AQ169" si="828">AS165+AV165</f>
        <v>0</v>
      </c>
      <c r="AQ165" s="78">
        <f t="shared" si="828"/>
        <v>0</v>
      </c>
      <c r="AR165" s="78"/>
      <c r="AS165" s="78"/>
      <c r="AT165" s="78"/>
      <c r="AU165" s="78"/>
      <c r="AV165" s="78"/>
      <c r="AW165" s="78"/>
      <c r="AX165" s="78"/>
      <c r="AY165" s="78">
        <f t="shared" ref="AY165:AZ169" si="829">BB165+BE165</f>
        <v>0</v>
      </c>
      <c r="AZ165" s="78">
        <f t="shared" si="829"/>
        <v>0</v>
      </c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>
        <f t="shared" ref="BQ165:BR169" si="830">BT165+BW165</f>
        <v>0</v>
      </c>
      <c r="BR165" s="78">
        <f t="shared" si="830"/>
        <v>0</v>
      </c>
      <c r="BS165" s="78"/>
      <c r="BT165" s="80"/>
      <c r="BU165" s="78"/>
      <c r="BV165" s="78"/>
      <c r="BW165" s="78"/>
      <c r="BX165" s="78"/>
      <c r="BY165" s="78"/>
      <c r="BZ165" s="78">
        <f t="shared" ref="BZ165:CA169" si="831">CC165+CF165</f>
        <v>0</v>
      </c>
      <c r="CA165" s="78">
        <f t="shared" si="831"/>
        <v>0</v>
      </c>
      <c r="CB165" s="78"/>
      <c r="CC165" s="78"/>
      <c r="CD165" s="78"/>
      <c r="CE165" s="78"/>
      <c r="CF165" s="78"/>
      <c r="CG165" s="78"/>
      <c r="CH165" s="78"/>
      <c r="CI165" s="79"/>
      <c r="CJ165" s="78">
        <f t="shared" ref="CJ165:CK169" si="832">CM165+CP165</f>
        <v>0</v>
      </c>
      <c r="CK165" s="78">
        <f t="shared" si="832"/>
        <v>0</v>
      </c>
      <c r="CL165" s="78"/>
      <c r="CM165" s="78"/>
      <c r="CN165" s="78"/>
      <c r="CO165" s="78"/>
      <c r="CP165" s="78"/>
      <c r="CQ165" s="78"/>
      <c r="CR165" s="78"/>
      <c r="CS165" s="78">
        <f t="shared" ref="CS165:CT169" si="833">CV165+CY165</f>
        <v>0</v>
      </c>
      <c r="CT165" s="78">
        <f t="shared" si="833"/>
        <v>0</v>
      </c>
      <c r="CU165" s="78"/>
      <c r="CV165" s="78"/>
      <c r="CW165" s="78"/>
      <c r="CX165" s="78"/>
      <c r="CY165" s="78"/>
      <c r="CZ165" s="78"/>
      <c r="DA165" s="78"/>
      <c r="DB165" s="78">
        <f t="shared" ref="DB165:DC169" si="834">DE165+DH165</f>
        <v>0</v>
      </c>
      <c r="DC165" s="78">
        <f t="shared" si="834"/>
        <v>0</v>
      </c>
      <c r="DD165" s="78"/>
      <c r="DE165" s="78"/>
      <c r="DF165" s="78"/>
      <c r="DG165" s="78"/>
      <c r="DH165" s="78"/>
      <c r="DI165" s="78"/>
      <c r="DJ165" s="78"/>
      <c r="DK165" s="78">
        <f t="shared" ref="DK165:DL169" si="835">DN165+DQ165</f>
        <v>0</v>
      </c>
      <c r="DL165" s="78">
        <f t="shared" si="835"/>
        <v>0</v>
      </c>
      <c r="DM165" s="78"/>
      <c r="DN165" s="78"/>
      <c r="DO165" s="78"/>
      <c r="DP165" s="78"/>
      <c r="DQ165" s="78"/>
      <c r="DR165" s="78"/>
      <c r="DS165" s="78"/>
      <c r="DT165" s="78">
        <f t="shared" ref="DT165:DU169" si="836">DW165+DZ165</f>
        <v>0</v>
      </c>
      <c r="DU165" s="78">
        <f t="shared" si="836"/>
        <v>0</v>
      </c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>
        <f t="shared" ref="EF165:EG169" si="837">EI165+EL165</f>
        <v>0</v>
      </c>
      <c r="EG165" s="78">
        <f t="shared" si="837"/>
        <v>0</v>
      </c>
      <c r="EH165" s="75"/>
      <c r="EI165" s="80"/>
      <c r="EJ165" s="78"/>
      <c r="EK165" s="78"/>
      <c r="EL165" s="78"/>
      <c r="EM165" s="78">
        <v>0</v>
      </c>
      <c r="EN165" s="78"/>
      <c r="EO165" s="78">
        <f t="shared" ref="EO165:EP169" si="838">ER165+EU165</f>
        <v>0</v>
      </c>
      <c r="EP165" s="78">
        <f t="shared" si="838"/>
        <v>0</v>
      </c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5"/>
      <c r="FE165" s="75"/>
      <c r="FF165" s="78"/>
      <c r="FG165" s="78">
        <f t="shared" ref="FG165:FH169" si="839">FJ165+FM165</f>
        <v>0</v>
      </c>
      <c r="FH165" s="78">
        <f t="shared" si="839"/>
        <v>0</v>
      </c>
      <c r="FI165" s="78"/>
      <c r="FJ165" s="78"/>
      <c r="FK165" s="78"/>
      <c r="FL165" s="78"/>
      <c r="FM165" s="75"/>
      <c r="FN165" s="75"/>
      <c r="FO165" s="78"/>
      <c r="FP165" s="78">
        <f t="shared" ref="FP165:FQ169" si="840">FS165+FV165</f>
        <v>0</v>
      </c>
      <c r="FQ165" s="78">
        <f t="shared" si="840"/>
        <v>0</v>
      </c>
      <c r="FR165" s="78"/>
      <c r="FS165" s="78"/>
      <c r="FT165" s="78"/>
      <c r="FU165" s="78"/>
      <c r="FV165" s="75"/>
      <c r="FW165" s="75"/>
      <c r="FX165" s="78"/>
      <c r="FY165" s="78">
        <f t="shared" ref="FY165:FZ169" si="841">GB165+GE165</f>
        <v>0</v>
      </c>
      <c r="FZ165" s="78">
        <f t="shared" si="841"/>
        <v>0</v>
      </c>
      <c r="GA165" s="75"/>
      <c r="GB165" s="78"/>
      <c r="GC165" s="80"/>
      <c r="GD165" s="78"/>
      <c r="GE165" s="75"/>
      <c r="GF165" s="77"/>
      <c r="GG165" s="78"/>
      <c r="GH165" s="78">
        <f t="shared" ref="GH165:GI169" si="842">GK165+GN165</f>
        <v>0</v>
      </c>
      <c r="GI165" s="78">
        <f t="shared" si="842"/>
        <v>0</v>
      </c>
      <c r="GJ165" s="78"/>
      <c r="GK165" s="78"/>
      <c r="GL165" s="78"/>
      <c r="GM165" s="78"/>
      <c r="GN165" s="75"/>
      <c r="GO165" s="75"/>
      <c r="GP165" s="78"/>
      <c r="GQ165" s="78">
        <f t="shared" ref="GQ165:GR169" si="843">GT165+GW165</f>
        <v>0</v>
      </c>
      <c r="GR165" s="78">
        <f t="shared" si="843"/>
        <v>0</v>
      </c>
      <c r="GS165" s="78"/>
      <c r="GT165" s="78"/>
      <c r="GU165" s="78"/>
      <c r="GV165" s="78"/>
      <c r="GW165" s="75"/>
      <c r="GX165" s="75"/>
      <c r="GY165" s="78"/>
      <c r="GZ165" s="78">
        <f t="shared" ref="GZ165:HA169" si="844">HC165+HF165</f>
        <v>0</v>
      </c>
      <c r="HA165" s="78">
        <f t="shared" si="844"/>
        <v>0</v>
      </c>
      <c r="HB165" s="78"/>
      <c r="HC165" s="78"/>
      <c r="HD165" s="78"/>
      <c r="HE165" s="78"/>
      <c r="HF165" s="75"/>
      <c r="HG165" s="75"/>
      <c r="HH165" s="78"/>
      <c r="HI165" s="78">
        <f t="shared" ref="HI165:HJ169" si="845">HL165+HO165</f>
        <v>0</v>
      </c>
      <c r="HJ165" s="78">
        <f t="shared" si="845"/>
        <v>0</v>
      </c>
      <c r="HK165" s="78"/>
      <c r="HL165" s="78"/>
      <c r="HM165" s="78"/>
      <c r="HN165" s="78"/>
      <c r="HO165" s="75"/>
      <c r="HP165" s="75"/>
      <c r="HQ165" s="78"/>
      <c r="HR165" s="78">
        <f t="shared" ref="HR165:HS169" si="846">HU165+HX165</f>
        <v>0</v>
      </c>
      <c r="HS165" s="78">
        <f t="shared" si="846"/>
        <v>0</v>
      </c>
      <c r="HT165" s="78"/>
      <c r="HU165" s="78"/>
      <c r="HV165" s="78"/>
      <c r="HW165" s="78"/>
      <c r="HX165" s="75"/>
      <c r="HY165" s="75"/>
      <c r="HZ165" s="78"/>
      <c r="IA165" s="78">
        <f t="shared" ref="IA165:IB169" si="847">ID165+IG165</f>
        <v>0</v>
      </c>
      <c r="IB165" s="78">
        <f t="shared" si="847"/>
        <v>0</v>
      </c>
      <c r="IC165" s="78"/>
      <c r="ID165" s="78"/>
      <c r="IE165" s="78"/>
      <c r="IF165" s="78"/>
      <c r="IG165" s="75"/>
      <c r="IH165" s="75"/>
      <c r="II165" s="78"/>
      <c r="IJ165" s="78">
        <f t="shared" ref="IJ165:IK169" si="848">IM165+IP165</f>
        <v>0</v>
      </c>
      <c r="IK165" s="78">
        <f t="shared" si="848"/>
        <v>0</v>
      </c>
      <c r="IL165" s="78"/>
      <c r="IM165" s="78"/>
      <c r="IN165" s="78"/>
      <c r="IO165" s="78"/>
      <c r="IP165" s="78"/>
      <c r="IQ165" s="78"/>
      <c r="IR165" s="78"/>
      <c r="IS165" s="78"/>
      <c r="IT165" s="78"/>
      <c r="IU165" s="78"/>
      <c r="IV165" s="78"/>
      <c r="IW165" s="78"/>
      <c r="IX165" s="78"/>
    </row>
    <row r="166" spans="1:259">
      <c r="A166" s="3" t="s">
        <v>77</v>
      </c>
      <c r="B166" s="78">
        <v>93.274000000000001</v>
      </c>
      <c r="C166" s="78">
        <v>0</v>
      </c>
      <c r="D166" s="78"/>
      <c r="E166" s="78"/>
      <c r="F166" s="78"/>
      <c r="G166" s="78"/>
      <c r="H166" s="78">
        <f t="shared" si="825"/>
        <v>0</v>
      </c>
      <c r="I166" s="78">
        <f t="shared" si="825"/>
        <v>0</v>
      </c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9"/>
      <c r="X166" s="78">
        <f t="shared" si="826"/>
        <v>0</v>
      </c>
      <c r="Y166" s="78">
        <f t="shared" si="826"/>
        <v>0</v>
      </c>
      <c r="Z166" s="78"/>
      <c r="AA166" s="78"/>
      <c r="AB166" s="78"/>
      <c r="AC166" s="78"/>
      <c r="AD166" s="78"/>
      <c r="AE166" s="78"/>
      <c r="AF166" s="78"/>
      <c r="AG166" s="78">
        <f t="shared" si="827"/>
        <v>0</v>
      </c>
      <c r="AH166" s="78">
        <f t="shared" si="827"/>
        <v>0</v>
      </c>
      <c r="AI166" s="78"/>
      <c r="AJ166" s="78"/>
      <c r="AK166" s="78"/>
      <c r="AL166" s="78"/>
      <c r="AM166" s="78"/>
      <c r="AN166" s="78"/>
      <c r="AO166" s="78"/>
      <c r="AP166" s="78">
        <f t="shared" si="828"/>
        <v>0</v>
      </c>
      <c r="AQ166" s="78">
        <f t="shared" si="828"/>
        <v>0</v>
      </c>
      <c r="AR166" s="78"/>
      <c r="AS166" s="78"/>
      <c r="AT166" s="78"/>
      <c r="AU166" s="78"/>
      <c r="AV166" s="78"/>
      <c r="AW166" s="78"/>
      <c r="AX166" s="78"/>
      <c r="AY166" s="78">
        <f t="shared" si="829"/>
        <v>0</v>
      </c>
      <c r="AZ166" s="78">
        <f t="shared" si="829"/>
        <v>0</v>
      </c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>
        <f t="shared" si="830"/>
        <v>93.274000000000001</v>
      </c>
      <c r="BR166" s="78">
        <f t="shared" si="830"/>
        <v>0</v>
      </c>
      <c r="BS166" s="78"/>
      <c r="BT166" s="78">
        <v>93.274000000000001</v>
      </c>
      <c r="BU166" s="78">
        <v>0</v>
      </c>
      <c r="BV166" s="78">
        <f t="shared" ref="BV166:BV167" si="849">BU166/BT166*100</f>
        <v>0</v>
      </c>
      <c r="BW166" s="78"/>
      <c r="BX166" s="78"/>
      <c r="BY166" s="78"/>
      <c r="BZ166" s="78">
        <f t="shared" si="831"/>
        <v>0</v>
      </c>
      <c r="CA166" s="78">
        <f t="shared" si="831"/>
        <v>0</v>
      </c>
      <c r="CB166" s="78"/>
      <c r="CC166" s="78"/>
      <c r="CD166" s="78"/>
      <c r="CE166" s="78"/>
      <c r="CF166" s="78"/>
      <c r="CG166" s="78"/>
      <c r="CH166" s="78"/>
      <c r="CI166" s="79"/>
      <c r="CJ166" s="78">
        <f t="shared" si="832"/>
        <v>0</v>
      </c>
      <c r="CK166" s="78">
        <f t="shared" si="832"/>
        <v>0</v>
      </c>
      <c r="CL166" s="78"/>
      <c r="CM166" s="78"/>
      <c r="CN166" s="78"/>
      <c r="CO166" s="78"/>
      <c r="CP166" s="78"/>
      <c r="CQ166" s="78"/>
      <c r="CR166" s="78"/>
      <c r="CS166" s="78">
        <f t="shared" si="833"/>
        <v>0</v>
      </c>
      <c r="CT166" s="78">
        <f t="shared" si="833"/>
        <v>0</v>
      </c>
      <c r="CU166" s="78"/>
      <c r="CV166" s="78"/>
      <c r="CW166" s="78"/>
      <c r="CX166" s="78"/>
      <c r="CY166" s="78"/>
      <c r="CZ166" s="78"/>
      <c r="DA166" s="78"/>
      <c r="DB166" s="78">
        <f t="shared" si="834"/>
        <v>0</v>
      </c>
      <c r="DC166" s="78">
        <f t="shared" si="834"/>
        <v>0</v>
      </c>
      <c r="DD166" s="78"/>
      <c r="DE166" s="78"/>
      <c r="DF166" s="78"/>
      <c r="DG166" s="78"/>
      <c r="DH166" s="78"/>
      <c r="DI166" s="78"/>
      <c r="DJ166" s="78"/>
      <c r="DK166" s="78">
        <f t="shared" si="835"/>
        <v>0</v>
      </c>
      <c r="DL166" s="78">
        <f t="shared" si="835"/>
        <v>0</v>
      </c>
      <c r="DM166" s="78"/>
      <c r="DN166" s="78"/>
      <c r="DO166" s="78"/>
      <c r="DP166" s="78"/>
      <c r="DQ166" s="78"/>
      <c r="DR166" s="78"/>
      <c r="DS166" s="78"/>
      <c r="DT166" s="78">
        <f t="shared" si="836"/>
        <v>0</v>
      </c>
      <c r="DU166" s="78">
        <f t="shared" si="836"/>
        <v>0</v>
      </c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>
        <f t="shared" si="837"/>
        <v>0</v>
      </c>
      <c r="EG166" s="78">
        <f t="shared" si="837"/>
        <v>0</v>
      </c>
      <c r="EH166" s="78"/>
      <c r="EI166" s="80"/>
      <c r="EJ166" s="78"/>
      <c r="EK166" s="78"/>
      <c r="EL166" s="78"/>
      <c r="EM166" s="78"/>
      <c r="EN166" s="78"/>
      <c r="EO166" s="78">
        <f t="shared" si="838"/>
        <v>0</v>
      </c>
      <c r="EP166" s="78">
        <f t="shared" si="838"/>
        <v>0</v>
      </c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>
        <f t="shared" si="839"/>
        <v>0</v>
      </c>
      <c r="FH166" s="78">
        <f t="shared" si="839"/>
        <v>0</v>
      </c>
      <c r="FI166" s="78"/>
      <c r="FJ166" s="78"/>
      <c r="FK166" s="78"/>
      <c r="FL166" s="78"/>
      <c r="FM166" s="78"/>
      <c r="FN166" s="78"/>
      <c r="FO166" s="78"/>
      <c r="FP166" s="78">
        <f t="shared" si="840"/>
        <v>0</v>
      </c>
      <c r="FQ166" s="78">
        <f t="shared" si="840"/>
        <v>0</v>
      </c>
      <c r="FR166" s="78"/>
      <c r="FS166" s="78"/>
      <c r="FT166" s="78"/>
      <c r="FU166" s="78"/>
      <c r="FV166" s="78"/>
      <c r="FW166" s="78"/>
      <c r="FX166" s="78"/>
      <c r="FY166" s="78">
        <f t="shared" si="841"/>
        <v>0</v>
      </c>
      <c r="FZ166" s="78">
        <f t="shared" si="841"/>
        <v>0</v>
      </c>
      <c r="GA166" s="75"/>
      <c r="GB166" s="78"/>
      <c r="GC166" s="80"/>
      <c r="GD166" s="78"/>
      <c r="GE166" s="78"/>
      <c r="GF166" s="80"/>
      <c r="GG166" s="78"/>
      <c r="GH166" s="78">
        <f>GK166+GN166</f>
        <v>0</v>
      </c>
      <c r="GI166" s="78">
        <f t="shared" si="842"/>
        <v>0</v>
      </c>
      <c r="GJ166" s="78"/>
      <c r="GK166" s="78"/>
      <c r="GL166" s="78"/>
      <c r="GM166" s="78"/>
      <c r="GN166" s="78"/>
      <c r="GO166" s="78"/>
      <c r="GP166" s="78"/>
      <c r="GQ166" s="78">
        <f>GT166+GW166</f>
        <v>0</v>
      </c>
      <c r="GR166" s="78">
        <f t="shared" si="843"/>
        <v>0</v>
      </c>
      <c r="GS166" s="78"/>
      <c r="GT166" s="78"/>
      <c r="GU166" s="78"/>
      <c r="GV166" s="78"/>
      <c r="GW166" s="78"/>
      <c r="GX166" s="78"/>
      <c r="GY166" s="78"/>
      <c r="GZ166" s="78">
        <f>HC166+HF166</f>
        <v>0</v>
      </c>
      <c r="HA166" s="78">
        <f t="shared" si="844"/>
        <v>0</v>
      </c>
      <c r="HB166" s="78"/>
      <c r="HC166" s="78"/>
      <c r="HD166" s="78"/>
      <c r="HE166" s="78"/>
      <c r="HF166" s="78"/>
      <c r="HG166" s="78"/>
      <c r="HH166" s="78"/>
      <c r="HI166" s="78">
        <f>HL166+HO166</f>
        <v>0</v>
      </c>
      <c r="HJ166" s="78">
        <f t="shared" si="845"/>
        <v>0</v>
      </c>
      <c r="HK166" s="78"/>
      <c r="HL166" s="78"/>
      <c r="HM166" s="78"/>
      <c r="HN166" s="78"/>
      <c r="HO166" s="78"/>
      <c r="HP166" s="78"/>
      <c r="HQ166" s="78"/>
      <c r="HR166" s="78">
        <f>HU166+HX166</f>
        <v>0</v>
      </c>
      <c r="HS166" s="78">
        <f t="shared" si="846"/>
        <v>0</v>
      </c>
      <c r="HT166" s="78"/>
      <c r="HU166" s="78"/>
      <c r="HV166" s="78"/>
      <c r="HW166" s="78"/>
      <c r="HX166" s="78"/>
      <c r="HY166" s="78"/>
      <c r="HZ166" s="78"/>
      <c r="IA166" s="78">
        <f>ID166+IG166</f>
        <v>0</v>
      </c>
      <c r="IB166" s="78">
        <f t="shared" si="847"/>
        <v>0</v>
      </c>
      <c r="IC166" s="78"/>
      <c r="ID166" s="78"/>
      <c r="IE166" s="78"/>
      <c r="IF166" s="78"/>
      <c r="IG166" s="78"/>
      <c r="IH166" s="78"/>
      <c r="II166" s="78"/>
      <c r="IJ166" s="78">
        <f t="shared" si="848"/>
        <v>0</v>
      </c>
      <c r="IK166" s="78">
        <f t="shared" si="848"/>
        <v>0</v>
      </c>
      <c r="IL166" s="78"/>
      <c r="IM166" s="78"/>
      <c r="IN166" s="78"/>
      <c r="IO166" s="78"/>
      <c r="IP166" s="78"/>
      <c r="IQ166" s="78"/>
      <c r="IR166" s="78"/>
      <c r="IS166" s="78"/>
      <c r="IT166" s="78"/>
      <c r="IU166" s="78"/>
      <c r="IV166" s="78"/>
      <c r="IW166" s="78"/>
      <c r="IX166" s="78"/>
    </row>
    <row r="167" spans="1:259">
      <c r="A167" s="3" t="s">
        <v>21</v>
      </c>
      <c r="B167" s="78">
        <v>4499.8255799999997</v>
      </c>
      <c r="C167" s="78">
        <v>0</v>
      </c>
      <c r="D167" s="78">
        <v>0</v>
      </c>
      <c r="E167" s="78"/>
      <c r="F167" s="78"/>
      <c r="G167" s="78"/>
      <c r="H167" s="78">
        <f t="shared" si="825"/>
        <v>0</v>
      </c>
      <c r="I167" s="78">
        <f t="shared" si="825"/>
        <v>0</v>
      </c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9"/>
      <c r="X167" s="78">
        <f t="shared" si="826"/>
        <v>0</v>
      </c>
      <c r="Y167" s="78">
        <f t="shared" si="826"/>
        <v>0</v>
      </c>
      <c r="Z167" s="78"/>
      <c r="AA167" s="78"/>
      <c r="AB167" s="78"/>
      <c r="AC167" s="78"/>
      <c r="AD167" s="78"/>
      <c r="AE167" s="78"/>
      <c r="AF167" s="78"/>
      <c r="AG167" s="78">
        <f t="shared" si="827"/>
        <v>0</v>
      </c>
      <c r="AH167" s="78">
        <f t="shared" si="827"/>
        <v>0</v>
      </c>
      <c r="AI167" s="78"/>
      <c r="AJ167" s="78"/>
      <c r="AK167" s="78"/>
      <c r="AL167" s="78"/>
      <c r="AM167" s="78"/>
      <c r="AN167" s="78"/>
      <c r="AO167" s="78"/>
      <c r="AP167" s="78">
        <f t="shared" si="828"/>
        <v>0</v>
      </c>
      <c r="AQ167" s="78">
        <f t="shared" si="828"/>
        <v>0</v>
      </c>
      <c r="AR167" s="78"/>
      <c r="AS167" s="78"/>
      <c r="AT167" s="78"/>
      <c r="AU167" s="78"/>
      <c r="AV167" s="78"/>
      <c r="AW167" s="78"/>
      <c r="AX167" s="78"/>
      <c r="AY167" s="78">
        <f t="shared" si="829"/>
        <v>0</v>
      </c>
      <c r="AZ167" s="78">
        <f t="shared" si="829"/>
        <v>0</v>
      </c>
      <c r="BA167" s="78"/>
      <c r="BB167" s="78"/>
      <c r="BC167" s="78"/>
      <c r="BD167" s="78"/>
      <c r="BE167" s="78"/>
      <c r="BF167" s="78"/>
      <c r="BG167" s="78"/>
      <c r="BH167" s="78">
        <f>BK167+BN167</f>
        <v>1269.0895799999998</v>
      </c>
      <c r="BI167" s="78">
        <f>BL167+BO167</f>
        <v>0</v>
      </c>
      <c r="BJ167" s="78">
        <f>BI167/BH167*100</f>
        <v>0</v>
      </c>
      <c r="BK167" s="78">
        <v>1243.7077899999999</v>
      </c>
      <c r="BL167" s="78">
        <v>0</v>
      </c>
      <c r="BM167" s="78">
        <f>BL167/BK167*100</f>
        <v>0</v>
      </c>
      <c r="BN167" s="78">
        <v>25.381789999999999</v>
      </c>
      <c r="BO167" s="78">
        <v>0</v>
      </c>
      <c r="BP167" s="78">
        <f>BO167/BN167*100</f>
        <v>0</v>
      </c>
      <c r="BQ167" s="78">
        <f t="shared" si="830"/>
        <v>1004.576</v>
      </c>
      <c r="BR167" s="78">
        <f t="shared" si="830"/>
        <v>0</v>
      </c>
      <c r="BS167" s="78"/>
      <c r="BT167" s="78">
        <v>1004.576</v>
      </c>
      <c r="BU167" s="78">
        <v>0</v>
      </c>
      <c r="BV167" s="78">
        <f t="shared" si="849"/>
        <v>0</v>
      </c>
      <c r="BW167" s="78"/>
      <c r="BX167" s="78"/>
      <c r="BY167" s="78"/>
      <c r="BZ167" s="78">
        <f t="shared" si="831"/>
        <v>0</v>
      </c>
      <c r="CA167" s="78">
        <f t="shared" si="831"/>
        <v>0</v>
      </c>
      <c r="CB167" s="78"/>
      <c r="CC167" s="78"/>
      <c r="CD167" s="78"/>
      <c r="CE167" s="78"/>
      <c r="CF167" s="78"/>
      <c r="CG167" s="78"/>
      <c r="CH167" s="78"/>
      <c r="CI167" s="79"/>
      <c r="CJ167" s="78">
        <f t="shared" si="832"/>
        <v>0</v>
      </c>
      <c r="CK167" s="78">
        <f t="shared" si="832"/>
        <v>0</v>
      </c>
      <c r="CL167" s="78"/>
      <c r="CM167" s="78"/>
      <c r="CN167" s="78"/>
      <c r="CO167" s="78"/>
      <c r="CP167" s="78"/>
      <c r="CQ167" s="78"/>
      <c r="CR167" s="78"/>
      <c r="CS167" s="78">
        <f t="shared" si="833"/>
        <v>0</v>
      </c>
      <c r="CT167" s="78">
        <f t="shared" si="833"/>
        <v>0</v>
      </c>
      <c r="CU167" s="78"/>
      <c r="CV167" s="78"/>
      <c r="CW167" s="78"/>
      <c r="CX167" s="78"/>
      <c r="CY167" s="78"/>
      <c r="CZ167" s="78"/>
      <c r="DA167" s="78"/>
      <c r="DB167" s="78">
        <f t="shared" si="834"/>
        <v>0</v>
      </c>
      <c r="DC167" s="78">
        <f t="shared" si="834"/>
        <v>0</v>
      </c>
      <c r="DD167" s="78"/>
      <c r="DE167" s="78"/>
      <c r="DF167" s="78"/>
      <c r="DG167" s="78"/>
      <c r="DH167" s="78"/>
      <c r="DI167" s="78"/>
      <c r="DJ167" s="78"/>
      <c r="DK167" s="78">
        <f t="shared" si="835"/>
        <v>0</v>
      </c>
      <c r="DL167" s="78">
        <f t="shared" si="835"/>
        <v>0</v>
      </c>
      <c r="DM167" s="78"/>
      <c r="DN167" s="78"/>
      <c r="DO167" s="78"/>
      <c r="DP167" s="78"/>
      <c r="DQ167" s="78"/>
      <c r="DR167" s="78"/>
      <c r="DS167" s="78"/>
      <c r="DT167" s="78">
        <f t="shared" si="836"/>
        <v>0</v>
      </c>
      <c r="DU167" s="78">
        <f t="shared" si="836"/>
        <v>0</v>
      </c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>
        <f t="shared" si="837"/>
        <v>2226.16</v>
      </c>
      <c r="EG167" s="78">
        <f t="shared" si="837"/>
        <v>0</v>
      </c>
      <c r="EH167" s="78">
        <f>EG167/EF167*100</f>
        <v>0</v>
      </c>
      <c r="EI167" s="80">
        <v>2226.16</v>
      </c>
      <c r="EJ167" s="78"/>
      <c r="EK167" s="78">
        <f t="shared" ref="EK167" si="850">EJ167/EI167*100</f>
        <v>0</v>
      </c>
      <c r="EL167" s="78"/>
      <c r="EM167" s="78"/>
      <c r="EN167" s="78"/>
      <c r="EO167" s="78">
        <f t="shared" si="838"/>
        <v>0</v>
      </c>
      <c r="EP167" s="78">
        <f t="shared" si="838"/>
        <v>0</v>
      </c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>
        <f t="shared" si="839"/>
        <v>0</v>
      </c>
      <c r="FH167" s="78">
        <f t="shared" si="839"/>
        <v>0</v>
      </c>
      <c r="FI167" s="78"/>
      <c r="FJ167" s="78"/>
      <c r="FK167" s="78"/>
      <c r="FL167" s="78"/>
      <c r="FM167" s="78"/>
      <c r="FN167" s="78"/>
      <c r="FO167" s="78"/>
      <c r="FP167" s="78">
        <f t="shared" si="840"/>
        <v>0</v>
      </c>
      <c r="FQ167" s="78">
        <f t="shared" si="840"/>
        <v>0</v>
      </c>
      <c r="FR167" s="78"/>
      <c r="FS167" s="78"/>
      <c r="FT167" s="78"/>
      <c r="FU167" s="78"/>
      <c r="FV167" s="78"/>
      <c r="FW167" s="78"/>
      <c r="FX167" s="78"/>
      <c r="FY167" s="78">
        <f t="shared" si="841"/>
        <v>0</v>
      </c>
      <c r="FZ167" s="78">
        <f t="shared" si="841"/>
        <v>0</v>
      </c>
      <c r="GA167" s="75"/>
      <c r="GB167" s="78"/>
      <c r="GC167" s="80"/>
      <c r="GD167" s="78"/>
      <c r="GE167" s="78"/>
      <c r="GF167" s="80"/>
      <c r="GG167" s="78"/>
      <c r="GH167" s="78">
        <f t="shared" si="842"/>
        <v>0</v>
      </c>
      <c r="GI167" s="78">
        <f t="shared" si="842"/>
        <v>0</v>
      </c>
      <c r="GJ167" s="78"/>
      <c r="GK167" s="78"/>
      <c r="GL167" s="78"/>
      <c r="GM167" s="78"/>
      <c r="GN167" s="78"/>
      <c r="GO167" s="78"/>
      <c r="GP167" s="78"/>
      <c r="GQ167" s="78">
        <f t="shared" ref="GQ167:GQ169" si="851">GT167+GW167</f>
        <v>0</v>
      </c>
      <c r="GR167" s="78">
        <f t="shared" si="843"/>
        <v>0</v>
      </c>
      <c r="GS167" s="78"/>
      <c r="GT167" s="78"/>
      <c r="GU167" s="78"/>
      <c r="GV167" s="78"/>
      <c r="GW167" s="78"/>
      <c r="GX167" s="78"/>
      <c r="GY167" s="78"/>
      <c r="GZ167" s="78">
        <f t="shared" ref="GZ167:GZ169" si="852">HC167+HF167</f>
        <v>0</v>
      </c>
      <c r="HA167" s="78">
        <f t="shared" si="844"/>
        <v>0</v>
      </c>
      <c r="HB167" s="78"/>
      <c r="HC167" s="78"/>
      <c r="HD167" s="78"/>
      <c r="HE167" s="78"/>
      <c r="HF167" s="78"/>
      <c r="HG167" s="78"/>
      <c r="HH167" s="78"/>
      <c r="HI167" s="78">
        <f t="shared" ref="HI167:HI169" si="853">HL167+HO167</f>
        <v>0</v>
      </c>
      <c r="HJ167" s="78">
        <f t="shared" si="845"/>
        <v>0</v>
      </c>
      <c r="HK167" s="78"/>
      <c r="HL167" s="78"/>
      <c r="HM167" s="78"/>
      <c r="HN167" s="78"/>
      <c r="HO167" s="78"/>
      <c r="HP167" s="78"/>
      <c r="HQ167" s="78"/>
      <c r="HR167" s="78">
        <f t="shared" ref="HR167:HR169" si="854">HU167+HX167</f>
        <v>0</v>
      </c>
      <c r="HS167" s="78">
        <f t="shared" si="846"/>
        <v>0</v>
      </c>
      <c r="HT167" s="78"/>
      <c r="HU167" s="78"/>
      <c r="HV167" s="78"/>
      <c r="HW167" s="78"/>
      <c r="HX167" s="78"/>
      <c r="HY167" s="78"/>
      <c r="HZ167" s="78"/>
      <c r="IA167" s="78">
        <f t="shared" ref="IA167:IA169" si="855">ID167+IG167</f>
        <v>0</v>
      </c>
      <c r="IB167" s="78">
        <f t="shared" si="847"/>
        <v>0</v>
      </c>
      <c r="IC167" s="78"/>
      <c r="ID167" s="78"/>
      <c r="IE167" s="78"/>
      <c r="IF167" s="78"/>
      <c r="IG167" s="78"/>
      <c r="IH167" s="78"/>
      <c r="II167" s="78"/>
      <c r="IJ167" s="78">
        <f t="shared" si="848"/>
        <v>0</v>
      </c>
      <c r="IK167" s="78">
        <f t="shared" si="848"/>
        <v>0</v>
      </c>
      <c r="IL167" s="78"/>
      <c r="IM167" s="78"/>
      <c r="IN167" s="78"/>
      <c r="IO167" s="78"/>
      <c r="IP167" s="78"/>
      <c r="IQ167" s="78"/>
      <c r="IR167" s="78"/>
      <c r="IS167" s="78"/>
      <c r="IT167" s="78"/>
      <c r="IU167" s="78"/>
      <c r="IV167" s="78"/>
      <c r="IW167" s="78"/>
      <c r="IX167" s="78"/>
    </row>
    <row r="168" spans="1:259">
      <c r="A168" s="3" t="s">
        <v>65</v>
      </c>
      <c r="B168" s="78">
        <v>0</v>
      </c>
      <c r="C168" s="78">
        <v>0</v>
      </c>
      <c r="D168" s="78"/>
      <c r="E168" s="78"/>
      <c r="F168" s="78"/>
      <c r="G168" s="78"/>
      <c r="H168" s="78">
        <f t="shared" si="825"/>
        <v>0</v>
      </c>
      <c r="I168" s="78">
        <f t="shared" si="825"/>
        <v>0</v>
      </c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9"/>
      <c r="X168" s="78">
        <f t="shared" si="826"/>
        <v>0</v>
      </c>
      <c r="Y168" s="78">
        <f t="shared" si="826"/>
        <v>0</v>
      </c>
      <c r="Z168" s="78"/>
      <c r="AA168" s="78"/>
      <c r="AB168" s="78"/>
      <c r="AC168" s="78"/>
      <c r="AD168" s="78"/>
      <c r="AE168" s="78"/>
      <c r="AF168" s="78"/>
      <c r="AG168" s="78">
        <f t="shared" si="827"/>
        <v>0</v>
      </c>
      <c r="AH168" s="78">
        <f t="shared" si="827"/>
        <v>0</v>
      </c>
      <c r="AI168" s="78"/>
      <c r="AJ168" s="78"/>
      <c r="AK168" s="78"/>
      <c r="AL168" s="78"/>
      <c r="AM168" s="78"/>
      <c r="AN168" s="78"/>
      <c r="AO168" s="78"/>
      <c r="AP168" s="78">
        <f t="shared" si="828"/>
        <v>0</v>
      </c>
      <c r="AQ168" s="78">
        <f t="shared" si="828"/>
        <v>0</v>
      </c>
      <c r="AR168" s="78"/>
      <c r="AS168" s="78"/>
      <c r="AT168" s="78"/>
      <c r="AU168" s="78"/>
      <c r="AV168" s="78"/>
      <c r="AW168" s="78"/>
      <c r="AX168" s="78"/>
      <c r="AY168" s="78">
        <f t="shared" si="829"/>
        <v>0</v>
      </c>
      <c r="AZ168" s="78">
        <f t="shared" si="829"/>
        <v>0</v>
      </c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>
        <f t="shared" si="830"/>
        <v>0</v>
      </c>
      <c r="BR168" s="78">
        <f t="shared" si="830"/>
        <v>0</v>
      </c>
      <c r="BS168" s="78"/>
      <c r="BT168" s="80"/>
      <c r="BU168" s="78"/>
      <c r="BV168" s="78"/>
      <c r="BW168" s="78"/>
      <c r="BX168" s="78"/>
      <c r="BY168" s="78"/>
      <c r="BZ168" s="78">
        <f t="shared" si="831"/>
        <v>0</v>
      </c>
      <c r="CA168" s="78">
        <f t="shared" si="831"/>
        <v>0</v>
      </c>
      <c r="CB168" s="78"/>
      <c r="CC168" s="78"/>
      <c r="CD168" s="78"/>
      <c r="CE168" s="78"/>
      <c r="CF168" s="78"/>
      <c r="CG168" s="78"/>
      <c r="CH168" s="78"/>
      <c r="CI168" s="79"/>
      <c r="CJ168" s="78">
        <f t="shared" si="832"/>
        <v>0</v>
      </c>
      <c r="CK168" s="78">
        <f t="shared" si="832"/>
        <v>0</v>
      </c>
      <c r="CL168" s="78"/>
      <c r="CM168" s="78"/>
      <c r="CN168" s="78"/>
      <c r="CO168" s="78"/>
      <c r="CP168" s="78"/>
      <c r="CQ168" s="78"/>
      <c r="CR168" s="78"/>
      <c r="CS168" s="78">
        <f t="shared" si="833"/>
        <v>0</v>
      </c>
      <c r="CT168" s="78">
        <f t="shared" si="833"/>
        <v>0</v>
      </c>
      <c r="CU168" s="78"/>
      <c r="CV168" s="78"/>
      <c r="CW168" s="78"/>
      <c r="CX168" s="78"/>
      <c r="CY168" s="78"/>
      <c r="CZ168" s="78"/>
      <c r="DA168" s="78"/>
      <c r="DB168" s="78">
        <f t="shared" si="834"/>
        <v>0</v>
      </c>
      <c r="DC168" s="78">
        <f t="shared" si="834"/>
        <v>0</v>
      </c>
      <c r="DD168" s="78"/>
      <c r="DE168" s="78"/>
      <c r="DF168" s="78"/>
      <c r="DG168" s="78"/>
      <c r="DH168" s="78"/>
      <c r="DI168" s="78"/>
      <c r="DJ168" s="78"/>
      <c r="DK168" s="78">
        <f t="shared" si="835"/>
        <v>0</v>
      </c>
      <c r="DL168" s="78">
        <f t="shared" si="835"/>
        <v>0</v>
      </c>
      <c r="DM168" s="78"/>
      <c r="DN168" s="78"/>
      <c r="DO168" s="78"/>
      <c r="DP168" s="78"/>
      <c r="DQ168" s="78"/>
      <c r="DR168" s="78"/>
      <c r="DS168" s="78"/>
      <c r="DT168" s="78">
        <f t="shared" si="836"/>
        <v>0</v>
      </c>
      <c r="DU168" s="78">
        <f t="shared" si="836"/>
        <v>0</v>
      </c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>
        <f t="shared" si="837"/>
        <v>0</v>
      </c>
      <c r="EG168" s="78">
        <f t="shared" si="837"/>
        <v>0</v>
      </c>
      <c r="EH168" s="75"/>
      <c r="EI168" s="80"/>
      <c r="EJ168" s="78"/>
      <c r="EK168" s="78"/>
      <c r="EL168" s="78"/>
      <c r="EM168" s="78"/>
      <c r="EN168" s="78"/>
      <c r="EO168" s="78">
        <f t="shared" si="838"/>
        <v>0</v>
      </c>
      <c r="EP168" s="78">
        <f t="shared" si="838"/>
        <v>0</v>
      </c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>
        <f t="shared" si="839"/>
        <v>0</v>
      </c>
      <c r="FH168" s="78">
        <f t="shared" si="839"/>
        <v>0</v>
      </c>
      <c r="FI168" s="78"/>
      <c r="FJ168" s="78"/>
      <c r="FK168" s="78"/>
      <c r="FL168" s="78"/>
      <c r="FM168" s="78"/>
      <c r="FN168" s="78"/>
      <c r="FO168" s="78"/>
      <c r="FP168" s="78">
        <f t="shared" si="840"/>
        <v>0</v>
      </c>
      <c r="FQ168" s="78">
        <f t="shared" si="840"/>
        <v>0</v>
      </c>
      <c r="FR168" s="78"/>
      <c r="FS168" s="78"/>
      <c r="FT168" s="78"/>
      <c r="FU168" s="78"/>
      <c r="FV168" s="78"/>
      <c r="FW168" s="78"/>
      <c r="FX168" s="78"/>
      <c r="FY168" s="78">
        <f t="shared" si="841"/>
        <v>0</v>
      </c>
      <c r="FZ168" s="78">
        <f t="shared" si="841"/>
        <v>0</v>
      </c>
      <c r="GA168" s="75"/>
      <c r="GB168" s="78"/>
      <c r="GC168" s="80"/>
      <c r="GD168" s="78"/>
      <c r="GE168" s="78"/>
      <c r="GF168" s="80"/>
      <c r="GG168" s="78"/>
      <c r="GH168" s="78">
        <f t="shared" si="842"/>
        <v>0</v>
      </c>
      <c r="GI168" s="78">
        <f t="shared" si="842"/>
        <v>0</v>
      </c>
      <c r="GJ168" s="78"/>
      <c r="GK168" s="78"/>
      <c r="GL168" s="78"/>
      <c r="GM168" s="78"/>
      <c r="GN168" s="78"/>
      <c r="GO168" s="78"/>
      <c r="GP168" s="78"/>
      <c r="GQ168" s="78">
        <f t="shared" si="851"/>
        <v>0</v>
      </c>
      <c r="GR168" s="78">
        <f t="shared" si="843"/>
        <v>0</v>
      </c>
      <c r="GS168" s="78"/>
      <c r="GT168" s="78"/>
      <c r="GU168" s="78"/>
      <c r="GV168" s="78"/>
      <c r="GW168" s="78"/>
      <c r="GX168" s="78"/>
      <c r="GY168" s="78"/>
      <c r="GZ168" s="78">
        <f t="shared" si="852"/>
        <v>0</v>
      </c>
      <c r="HA168" s="78">
        <f t="shared" si="844"/>
        <v>0</v>
      </c>
      <c r="HB168" s="78"/>
      <c r="HC168" s="78"/>
      <c r="HD168" s="78"/>
      <c r="HE168" s="78"/>
      <c r="HF168" s="78"/>
      <c r="HG168" s="78"/>
      <c r="HH168" s="78"/>
      <c r="HI168" s="78">
        <f t="shared" si="853"/>
        <v>0</v>
      </c>
      <c r="HJ168" s="78">
        <f t="shared" si="845"/>
        <v>0</v>
      </c>
      <c r="HK168" s="78"/>
      <c r="HL168" s="78"/>
      <c r="HM168" s="78"/>
      <c r="HN168" s="78"/>
      <c r="HO168" s="78"/>
      <c r="HP168" s="78"/>
      <c r="HQ168" s="78"/>
      <c r="HR168" s="78">
        <f t="shared" si="854"/>
        <v>0</v>
      </c>
      <c r="HS168" s="78">
        <f t="shared" si="846"/>
        <v>0</v>
      </c>
      <c r="HT168" s="78"/>
      <c r="HU168" s="78"/>
      <c r="HV168" s="78"/>
      <c r="HW168" s="78"/>
      <c r="HX168" s="78"/>
      <c r="HY168" s="78"/>
      <c r="HZ168" s="78"/>
      <c r="IA168" s="78">
        <f t="shared" si="855"/>
        <v>0</v>
      </c>
      <c r="IB168" s="78">
        <f t="shared" si="847"/>
        <v>0</v>
      </c>
      <c r="IC168" s="78"/>
      <c r="ID168" s="78"/>
      <c r="IE168" s="78"/>
      <c r="IF168" s="78"/>
      <c r="IG168" s="78"/>
      <c r="IH168" s="78"/>
      <c r="II168" s="78"/>
      <c r="IJ168" s="78">
        <f t="shared" si="848"/>
        <v>0</v>
      </c>
      <c r="IK168" s="78">
        <f t="shared" si="848"/>
        <v>0</v>
      </c>
      <c r="IL168" s="78"/>
      <c r="IM168" s="78"/>
      <c r="IN168" s="78"/>
      <c r="IO168" s="78"/>
      <c r="IP168" s="78"/>
      <c r="IQ168" s="78"/>
      <c r="IR168" s="78"/>
      <c r="IS168" s="78"/>
      <c r="IT168" s="78"/>
      <c r="IU168" s="78"/>
      <c r="IV168" s="78"/>
      <c r="IW168" s="78"/>
      <c r="IX168" s="78"/>
    </row>
    <row r="169" spans="1:259">
      <c r="A169" s="3" t="s">
        <v>82</v>
      </c>
      <c r="B169" s="78">
        <v>0</v>
      </c>
      <c r="C169" s="78">
        <v>0</v>
      </c>
      <c r="D169" s="78"/>
      <c r="E169" s="78"/>
      <c r="F169" s="78"/>
      <c r="G169" s="78"/>
      <c r="H169" s="78">
        <f t="shared" si="825"/>
        <v>0</v>
      </c>
      <c r="I169" s="78">
        <f t="shared" si="825"/>
        <v>0</v>
      </c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9"/>
      <c r="X169" s="78">
        <f t="shared" si="826"/>
        <v>0</v>
      </c>
      <c r="Y169" s="78">
        <f t="shared" si="826"/>
        <v>0</v>
      </c>
      <c r="Z169" s="78"/>
      <c r="AA169" s="78"/>
      <c r="AB169" s="78"/>
      <c r="AC169" s="78"/>
      <c r="AD169" s="78"/>
      <c r="AE169" s="78"/>
      <c r="AF169" s="78"/>
      <c r="AG169" s="78">
        <f t="shared" si="827"/>
        <v>0</v>
      </c>
      <c r="AH169" s="78">
        <f t="shared" si="827"/>
        <v>0</v>
      </c>
      <c r="AI169" s="78"/>
      <c r="AJ169" s="78"/>
      <c r="AK169" s="78"/>
      <c r="AL169" s="78"/>
      <c r="AM169" s="78"/>
      <c r="AN169" s="78"/>
      <c r="AO169" s="78"/>
      <c r="AP169" s="78">
        <f t="shared" si="828"/>
        <v>0</v>
      </c>
      <c r="AQ169" s="78">
        <f t="shared" si="828"/>
        <v>0</v>
      </c>
      <c r="AR169" s="78"/>
      <c r="AS169" s="78"/>
      <c r="AT169" s="78"/>
      <c r="AU169" s="78"/>
      <c r="AV169" s="78"/>
      <c r="AW169" s="78"/>
      <c r="AX169" s="78"/>
      <c r="AY169" s="78">
        <f t="shared" si="829"/>
        <v>0</v>
      </c>
      <c r="AZ169" s="78">
        <f t="shared" si="829"/>
        <v>0</v>
      </c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>
        <f t="shared" si="830"/>
        <v>0</v>
      </c>
      <c r="BR169" s="78">
        <f t="shared" si="830"/>
        <v>0</v>
      </c>
      <c r="BS169" s="78"/>
      <c r="BT169" s="80"/>
      <c r="BU169" s="78"/>
      <c r="BV169" s="78"/>
      <c r="BW169" s="78"/>
      <c r="BX169" s="78"/>
      <c r="BY169" s="78"/>
      <c r="BZ169" s="78">
        <f t="shared" si="831"/>
        <v>0</v>
      </c>
      <c r="CA169" s="78">
        <f t="shared" si="831"/>
        <v>0</v>
      </c>
      <c r="CB169" s="78"/>
      <c r="CC169" s="78"/>
      <c r="CD169" s="78"/>
      <c r="CE169" s="78"/>
      <c r="CF169" s="78"/>
      <c r="CG169" s="78"/>
      <c r="CH169" s="78"/>
      <c r="CI169" s="79"/>
      <c r="CJ169" s="78">
        <f t="shared" si="832"/>
        <v>0</v>
      </c>
      <c r="CK169" s="78">
        <f t="shared" si="832"/>
        <v>0</v>
      </c>
      <c r="CL169" s="78"/>
      <c r="CM169" s="78"/>
      <c r="CN169" s="78"/>
      <c r="CO169" s="78"/>
      <c r="CP169" s="78"/>
      <c r="CQ169" s="78"/>
      <c r="CR169" s="78"/>
      <c r="CS169" s="78">
        <f t="shared" si="833"/>
        <v>0</v>
      </c>
      <c r="CT169" s="78">
        <f t="shared" si="833"/>
        <v>0</v>
      </c>
      <c r="CU169" s="78"/>
      <c r="CV169" s="78"/>
      <c r="CW169" s="78"/>
      <c r="CX169" s="78"/>
      <c r="CY169" s="78"/>
      <c r="CZ169" s="78"/>
      <c r="DA169" s="78"/>
      <c r="DB169" s="78">
        <f t="shared" si="834"/>
        <v>0</v>
      </c>
      <c r="DC169" s="78">
        <f t="shared" si="834"/>
        <v>0</v>
      </c>
      <c r="DD169" s="78"/>
      <c r="DE169" s="78"/>
      <c r="DF169" s="78"/>
      <c r="DG169" s="78"/>
      <c r="DH169" s="78"/>
      <c r="DI169" s="78"/>
      <c r="DJ169" s="78"/>
      <c r="DK169" s="78">
        <f t="shared" si="835"/>
        <v>0</v>
      </c>
      <c r="DL169" s="78">
        <f t="shared" si="835"/>
        <v>0</v>
      </c>
      <c r="DM169" s="78"/>
      <c r="DN169" s="78"/>
      <c r="DO169" s="78"/>
      <c r="DP169" s="78"/>
      <c r="DQ169" s="78"/>
      <c r="DR169" s="78"/>
      <c r="DS169" s="78"/>
      <c r="DT169" s="78">
        <f t="shared" si="836"/>
        <v>0</v>
      </c>
      <c r="DU169" s="78">
        <f t="shared" si="836"/>
        <v>0</v>
      </c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>
        <f t="shared" si="837"/>
        <v>0</v>
      </c>
      <c r="EG169" s="78">
        <f t="shared" si="837"/>
        <v>0</v>
      </c>
      <c r="EH169" s="75"/>
      <c r="EI169" s="80"/>
      <c r="EJ169" s="78"/>
      <c r="EK169" s="78"/>
      <c r="EL169" s="78"/>
      <c r="EM169" s="78">
        <v>0</v>
      </c>
      <c r="EN169" s="78"/>
      <c r="EO169" s="78">
        <f t="shared" si="838"/>
        <v>0</v>
      </c>
      <c r="EP169" s="78">
        <f t="shared" si="838"/>
        <v>0</v>
      </c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>
        <f t="shared" si="839"/>
        <v>0</v>
      </c>
      <c r="FH169" s="78">
        <f t="shared" si="839"/>
        <v>0</v>
      </c>
      <c r="FI169" s="78"/>
      <c r="FJ169" s="78"/>
      <c r="FK169" s="78"/>
      <c r="FL169" s="78"/>
      <c r="FM169" s="78"/>
      <c r="FN169" s="78"/>
      <c r="FO169" s="78"/>
      <c r="FP169" s="78">
        <f t="shared" si="840"/>
        <v>0</v>
      </c>
      <c r="FQ169" s="78">
        <f t="shared" si="840"/>
        <v>0</v>
      </c>
      <c r="FR169" s="78"/>
      <c r="FS169" s="78"/>
      <c r="FT169" s="78"/>
      <c r="FU169" s="78"/>
      <c r="FV169" s="78"/>
      <c r="FW169" s="78"/>
      <c r="FX169" s="78"/>
      <c r="FY169" s="78">
        <f t="shared" si="841"/>
        <v>0</v>
      </c>
      <c r="FZ169" s="78">
        <f t="shared" si="841"/>
        <v>0</v>
      </c>
      <c r="GA169" s="75"/>
      <c r="GB169" s="78"/>
      <c r="GC169" s="80"/>
      <c r="GD169" s="78"/>
      <c r="GE169" s="78"/>
      <c r="GF169" s="80"/>
      <c r="GG169" s="78"/>
      <c r="GH169" s="78">
        <f t="shared" si="842"/>
        <v>0</v>
      </c>
      <c r="GI169" s="78">
        <f t="shared" si="842"/>
        <v>0</v>
      </c>
      <c r="GJ169" s="78"/>
      <c r="GK169" s="78"/>
      <c r="GL169" s="78"/>
      <c r="GM169" s="78"/>
      <c r="GN169" s="78"/>
      <c r="GO169" s="78"/>
      <c r="GP169" s="78"/>
      <c r="GQ169" s="78">
        <f t="shared" si="851"/>
        <v>0</v>
      </c>
      <c r="GR169" s="78">
        <f t="shared" si="843"/>
        <v>0</v>
      </c>
      <c r="GS169" s="78"/>
      <c r="GT169" s="78"/>
      <c r="GU169" s="78"/>
      <c r="GV169" s="78"/>
      <c r="GW169" s="78"/>
      <c r="GX169" s="78"/>
      <c r="GY169" s="78"/>
      <c r="GZ169" s="78">
        <f t="shared" si="852"/>
        <v>0</v>
      </c>
      <c r="HA169" s="78">
        <f t="shared" si="844"/>
        <v>0</v>
      </c>
      <c r="HB169" s="78"/>
      <c r="HC169" s="78"/>
      <c r="HD169" s="78"/>
      <c r="HE169" s="78"/>
      <c r="HF169" s="78"/>
      <c r="HG169" s="78"/>
      <c r="HH169" s="78"/>
      <c r="HI169" s="78">
        <f t="shared" si="853"/>
        <v>0</v>
      </c>
      <c r="HJ169" s="78">
        <f t="shared" si="845"/>
        <v>0</v>
      </c>
      <c r="HK169" s="78"/>
      <c r="HL169" s="78"/>
      <c r="HM169" s="78"/>
      <c r="HN169" s="78"/>
      <c r="HO169" s="78"/>
      <c r="HP169" s="78"/>
      <c r="HQ169" s="78"/>
      <c r="HR169" s="78">
        <f t="shared" si="854"/>
        <v>0</v>
      </c>
      <c r="HS169" s="78">
        <f t="shared" si="846"/>
        <v>0</v>
      </c>
      <c r="HT169" s="78"/>
      <c r="HU169" s="78"/>
      <c r="HV169" s="78"/>
      <c r="HW169" s="78"/>
      <c r="HX169" s="78"/>
      <c r="HY169" s="78"/>
      <c r="HZ169" s="78"/>
      <c r="IA169" s="78">
        <f t="shared" si="855"/>
        <v>0</v>
      </c>
      <c r="IB169" s="78">
        <f t="shared" si="847"/>
        <v>0</v>
      </c>
      <c r="IC169" s="78"/>
      <c r="ID169" s="78"/>
      <c r="IE169" s="78"/>
      <c r="IF169" s="78"/>
      <c r="IG169" s="78"/>
      <c r="IH169" s="78"/>
      <c r="II169" s="78"/>
      <c r="IJ169" s="78">
        <f t="shared" si="848"/>
        <v>0</v>
      </c>
      <c r="IK169" s="78">
        <f t="shared" si="848"/>
        <v>0</v>
      </c>
      <c r="IL169" s="78"/>
      <c r="IM169" s="78"/>
      <c r="IN169" s="78"/>
      <c r="IO169" s="78"/>
      <c r="IP169" s="78"/>
      <c r="IQ169" s="78"/>
      <c r="IR169" s="78"/>
      <c r="IS169" s="78"/>
      <c r="IT169" s="78"/>
      <c r="IU169" s="78"/>
      <c r="IV169" s="78"/>
      <c r="IW169" s="78"/>
      <c r="IX169" s="78"/>
    </row>
    <row r="170" spans="1:259" s="8" customFormat="1">
      <c r="A170" s="7" t="s">
        <v>163</v>
      </c>
      <c r="B170" s="75">
        <v>2162848.5560699999</v>
      </c>
      <c r="C170" s="75">
        <v>488142.51035999996</v>
      </c>
      <c r="D170" s="75">
        <v>22.569426277676065</v>
      </c>
      <c r="E170" s="75">
        <f>SUM(E171:E173)</f>
        <v>0</v>
      </c>
      <c r="F170" s="75">
        <f>SUM(F171:F173)</f>
        <v>0</v>
      </c>
      <c r="G170" s="75"/>
      <c r="H170" s="75">
        <f>SUM(H171:H173)</f>
        <v>0</v>
      </c>
      <c r="I170" s="75">
        <f>SUM(I171:I173)</f>
        <v>0</v>
      </c>
      <c r="J170" s="75"/>
      <c r="K170" s="75">
        <f>SUM(K171:K173)</f>
        <v>0</v>
      </c>
      <c r="L170" s="75">
        <f>SUM(L171:L173)</f>
        <v>0</v>
      </c>
      <c r="M170" s="75"/>
      <c r="N170" s="75">
        <f>SUM(N171:N173)</f>
        <v>0</v>
      </c>
      <c r="O170" s="75">
        <f>SUM(O171:O173)</f>
        <v>0</v>
      </c>
      <c r="P170" s="75"/>
      <c r="Q170" s="75">
        <f>SUM(Q171:Q173)</f>
        <v>2555.1</v>
      </c>
      <c r="R170" s="75">
        <f>SUM(R171:R173)</f>
        <v>0</v>
      </c>
      <c r="S170" s="75">
        <f>R170/Q170*100</f>
        <v>0</v>
      </c>
      <c r="T170" s="75">
        <f>SUM(T171:T173)</f>
        <v>0</v>
      </c>
      <c r="U170" s="75">
        <f>SUM(U171:U173)</f>
        <v>0</v>
      </c>
      <c r="V170" s="75"/>
      <c r="W170" s="76">
        <f>SUM(W171:W173)</f>
        <v>15334.2945</v>
      </c>
      <c r="X170" s="75">
        <f>SUM(X171:X173)</f>
        <v>15334.2945</v>
      </c>
      <c r="Y170" s="75">
        <f>SUM(Y171:Y173)</f>
        <v>3312.31034</v>
      </c>
      <c r="Z170" s="75">
        <f>Y170/X170*100</f>
        <v>21.6006699232234</v>
      </c>
      <c r="AA170" s="75">
        <f>SUM(AA171:AA173)</f>
        <v>9672.1273400000009</v>
      </c>
      <c r="AB170" s="75">
        <f>SUM(AB171:AB173)</f>
        <v>2089.2442999999998</v>
      </c>
      <c r="AC170" s="75">
        <f>AB170/AA170*100</f>
        <v>21.600669910121344</v>
      </c>
      <c r="AD170" s="75">
        <f>SUM(AD171:AD173)</f>
        <v>5662.16716</v>
      </c>
      <c r="AE170" s="75">
        <f>SUM(AE171:AE173)</f>
        <v>1223.0660399999999</v>
      </c>
      <c r="AF170" s="75">
        <f>AE170/AD170*100</f>
        <v>21.600669945604359</v>
      </c>
      <c r="AG170" s="75">
        <f>SUM(AG171:AG173)</f>
        <v>141561.43800000002</v>
      </c>
      <c r="AH170" s="75">
        <f>SUM(AH171:AH173)</f>
        <v>54260.321889999999</v>
      </c>
      <c r="AI170" s="75">
        <f>AH170/AG170*100</f>
        <v>38.329874757276762</v>
      </c>
      <c r="AJ170" s="75">
        <f>SUM(AJ171:AJ173)</f>
        <v>140159.70000000001</v>
      </c>
      <c r="AK170" s="75">
        <f>SUM(AK171:AK173)</f>
        <v>53723.037579999997</v>
      </c>
      <c r="AL170" s="75">
        <f>AK170/AJ170*100</f>
        <v>38.329874835633923</v>
      </c>
      <c r="AM170" s="75">
        <f>SUM(AM171:AM173)</f>
        <v>1401.7380000000001</v>
      </c>
      <c r="AN170" s="75">
        <f>SUM(AN171:AN173)</f>
        <v>537.28431</v>
      </c>
      <c r="AO170" s="75">
        <f>AN170/AM170*100</f>
        <v>38.329866922349254</v>
      </c>
      <c r="AP170" s="75">
        <f>SUM(AP171:AP173)</f>
        <v>21357.040820000002</v>
      </c>
      <c r="AQ170" s="75">
        <f>SUM(AQ171:AQ173)</f>
        <v>483.60230000000001</v>
      </c>
      <c r="AR170" s="75">
        <f>AQ170/AP170*100</f>
        <v>2.2643694137023238</v>
      </c>
      <c r="AS170" s="75">
        <f>SUM(AS171:AS173)</f>
        <v>20929.900000000001</v>
      </c>
      <c r="AT170" s="75">
        <f>SUM(AT171:AT173)</f>
        <v>473.93025</v>
      </c>
      <c r="AU170" s="75">
        <f>AT170/AS170*100</f>
        <v>2.2643693949803865</v>
      </c>
      <c r="AV170" s="75">
        <f>SUM(AV171:AV173)</f>
        <v>427.14082000000002</v>
      </c>
      <c r="AW170" s="75">
        <f>SUM(AW171:AW173)</f>
        <v>9.6720500000000005</v>
      </c>
      <c r="AX170" s="75">
        <f>AW170/AV170*100</f>
        <v>2.264370331077231</v>
      </c>
      <c r="AY170" s="75">
        <f>SUM(AY171:AY173)</f>
        <v>0</v>
      </c>
      <c r="AZ170" s="75">
        <f>SUM(AZ171:AZ173)</f>
        <v>0</v>
      </c>
      <c r="BA170" s="75"/>
      <c r="BB170" s="75">
        <f>SUM(BB171:BB173)</f>
        <v>0</v>
      </c>
      <c r="BC170" s="75">
        <f>SUM(BC171:BC173)</f>
        <v>0</v>
      </c>
      <c r="BD170" s="75"/>
      <c r="BE170" s="75">
        <f>SUM(BE171:BE173)</f>
        <v>0</v>
      </c>
      <c r="BF170" s="75">
        <f>SUM(BF171:BF173)</f>
        <v>0</v>
      </c>
      <c r="BG170" s="75"/>
      <c r="BH170" s="75">
        <f>SUM(BH171:BH173)</f>
        <v>103689.32228999998</v>
      </c>
      <c r="BI170" s="75">
        <f>SUM(BI171:BI173)</f>
        <v>10966.500529999999</v>
      </c>
      <c r="BJ170" s="75">
        <f>BI170/BH170*100</f>
        <v>10.57630649694933</v>
      </c>
      <c r="BK170" s="75">
        <f>SUM(BK171:BK173)</f>
        <v>101615.53578999999</v>
      </c>
      <c r="BL170" s="75">
        <f>SUM(BL171:BL173)</f>
        <v>10747.17051</v>
      </c>
      <c r="BM170" s="75">
        <f>BL170/BK170*100</f>
        <v>10.576306493339999</v>
      </c>
      <c r="BN170" s="75">
        <f>SUM(BN171:BN173)</f>
        <v>2073.7865000000002</v>
      </c>
      <c r="BO170" s="75">
        <f>SUM(BO171:BO173)</f>
        <v>219.33001999999999</v>
      </c>
      <c r="BP170" s="75">
        <f>BO170/BN170*100</f>
        <v>10.576306673806583</v>
      </c>
      <c r="BQ170" s="75">
        <f>SUM(BQ171:BQ173)</f>
        <v>7668.39797</v>
      </c>
      <c r="BR170" s="75">
        <f>SUM(BR171:BR173)</f>
        <v>0</v>
      </c>
      <c r="BS170" s="75">
        <f>BR170/BQ170*100</f>
        <v>0</v>
      </c>
      <c r="BT170" s="77">
        <f>SUM(BT171:BT173)</f>
        <v>2159.9229500000001</v>
      </c>
      <c r="BU170" s="75">
        <f>SUM(BU171:BU173)</f>
        <v>0</v>
      </c>
      <c r="BV170" s="75">
        <f>BU170/BT170*100</f>
        <v>0</v>
      </c>
      <c r="BW170" s="75">
        <f>SUM(BW171:BW173)</f>
        <v>5508.4750199999999</v>
      </c>
      <c r="BX170" s="75">
        <f>SUM(BX171:BX173)</f>
        <v>0</v>
      </c>
      <c r="BY170" s="75"/>
      <c r="BZ170" s="75">
        <f>SUM(BZ171:BZ173)</f>
        <v>209592.42173999999</v>
      </c>
      <c r="CA170" s="75">
        <f>SUM(CA171:CA173)</f>
        <v>44905.032720000003</v>
      </c>
      <c r="CB170" s="75">
        <f>CA170/BZ170*100</f>
        <v>21.424931468039826</v>
      </c>
      <c r="CC170" s="75">
        <f>SUM(CC171:CC173)</f>
        <v>206243.40434000001</v>
      </c>
      <c r="CD170" s="75">
        <f>SUM(CD171:CD173)</f>
        <v>44006.932139999997</v>
      </c>
      <c r="CE170" s="75">
        <f>CD170/CC170*100</f>
        <v>21.337376717973928</v>
      </c>
      <c r="CF170" s="75">
        <f>SUM(CF171:CF173)</f>
        <v>3349.0174000000006</v>
      </c>
      <c r="CG170" s="75">
        <f>SUM(CG171:CG173)</f>
        <v>898.10058000000004</v>
      </c>
      <c r="CH170" s="75">
        <f>CG170/CF170*100</f>
        <v>26.816838276206024</v>
      </c>
      <c r="CI170" s="76">
        <f>SUM(CI171:CI173)</f>
        <v>0</v>
      </c>
      <c r="CJ170" s="75">
        <f>SUM(CJ171:CJ173)</f>
        <v>0</v>
      </c>
      <c r="CK170" s="75">
        <f>SUM(CK171:CK173)</f>
        <v>0</v>
      </c>
      <c r="CL170" s="75"/>
      <c r="CM170" s="75">
        <f>SUM(CM171:CM173)</f>
        <v>0</v>
      </c>
      <c r="CN170" s="75">
        <f>SUM(CN171:CN173)</f>
        <v>0</v>
      </c>
      <c r="CO170" s="75"/>
      <c r="CP170" s="75">
        <f>SUM(CP171:CP173)</f>
        <v>0</v>
      </c>
      <c r="CQ170" s="75">
        <f>SUM(CQ171:CQ173)</f>
        <v>0</v>
      </c>
      <c r="CR170" s="75"/>
      <c r="CS170" s="75">
        <f>SUM(CS171:CS173)</f>
        <v>0</v>
      </c>
      <c r="CT170" s="75">
        <f>SUM(CT171:CT173)</f>
        <v>0</v>
      </c>
      <c r="CU170" s="75"/>
      <c r="CV170" s="75"/>
      <c r="CW170" s="75"/>
      <c r="CX170" s="75"/>
      <c r="CY170" s="75"/>
      <c r="CZ170" s="75"/>
      <c r="DA170" s="75"/>
      <c r="DB170" s="75">
        <f>SUM(DB171:DB173)</f>
        <v>564096.25543000002</v>
      </c>
      <c r="DC170" s="75">
        <f>SUM(DC171:DC173)</f>
        <v>47764.030700000003</v>
      </c>
      <c r="DD170" s="75"/>
      <c r="DE170" s="75">
        <f>SUM(DE171:DE173)</f>
        <v>235281.02041</v>
      </c>
      <c r="DF170" s="75">
        <v>0</v>
      </c>
      <c r="DG170" s="75">
        <f>DF170/DE170*100</f>
        <v>0</v>
      </c>
      <c r="DH170" s="75">
        <f>SUM(DH171:DH173)</f>
        <v>328815.23502000002</v>
      </c>
      <c r="DI170" s="75">
        <f>SUM(DI171:DI173)</f>
        <v>0</v>
      </c>
      <c r="DJ170" s="75">
        <f>DI170/DH170*100</f>
        <v>0</v>
      </c>
      <c r="DK170" s="75">
        <f>SUM(DK171:DK173)</f>
        <v>127279.79591</v>
      </c>
      <c r="DL170" s="75">
        <f>SUM(DL171:DL173)</f>
        <v>122077.59178</v>
      </c>
      <c r="DM170" s="75">
        <f>DL170/DK170*100</f>
        <v>95.912780899115759</v>
      </c>
      <c r="DN170" s="75">
        <f>SUM(DN171:DN173)</f>
        <v>124734.2</v>
      </c>
      <c r="DO170" s="75">
        <f>SUM(DO171:DO173)</f>
        <v>119636.03995000001</v>
      </c>
      <c r="DP170" s="75">
        <f>DO170/DN170*100</f>
        <v>95.912780897300024</v>
      </c>
      <c r="DQ170" s="75">
        <f>SUM(DQ171:DQ173)</f>
        <v>2545.59591</v>
      </c>
      <c r="DR170" s="75">
        <f>SUM(DR171:DR173)</f>
        <v>2441.5518299999999</v>
      </c>
      <c r="DS170" s="75">
        <f>DR170/DQ170*100</f>
        <v>95.912780988086993</v>
      </c>
      <c r="DT170" s="75">
        <f>SUM(DT171:DT173)</f>
        <v>0</v>
      </c>
      <c r="DU170" s="75">
        <f>SUM(DU171:DU173)</f>
        <v>0</v>
      </c>
      <c r="DV170" s="75"/>
      <c r="DW170" s="75">
        <f>SUM(DW171:DW173)</f>
        <v>0</v>
      </c>
      <c r="DX170" s="75">
        <f>SUM(DX171:DX173)</f>
        <v>0</v>
      </c>
      <c r="DY170" s="75"/>
      <c r="DZ170" s="75">
        <f>SUM(DZ171:DZ173)</f>
        <v>0</v>
      </c>
      <c r="EA170" s="75">
        <f>SUM(EA171:EA173)</f>
        <v>0</v>
      </c>
      <c r="EB170" s="75"/>
      <c r="EC170" s="75">
        <f>SUM(EC171:EC173)</f>
        <v>0</v>
      </c>
      <c r="ED170" s="75">
        <f>SUM(ED171:ED173)</f>
        <v>0</v>
      </c>
      <c r="EE170" s="75"/>
      <c r="EF170" s="75">
        <f>EF171+EF172+EF173</f>
        <v>72748.214999999997</v>
      </c>
      <c r="EG170" s="75">
        <f>SUM(EG171:EG173)</f>
        <v>5334.3836300000003</v>
      </c>
      <c r="EH170" s="75">
        <f>EG170/EF170*100</f>
        <v>7.3326660042449161</v>
      </c>
      <c r="EI170" s="77">
        <f>SUM(EI171:EI173)</f>
        <v>72748.214999999997</v>
      </c>
      <c r="EJ170" s="75">
        <f>SUM(EJ171:EJ173)</f>
        <v>5334.3836300000003</v>
      </c>
      <c r="EK170" s="75">
        <f>EJ170/EI170*100</f>
        <v>7.3326660042449161</v>
      </c>
      <c r="EL170" s="75">
        <f>SUM(EL171:EL173)</f>
        <v>0</v>
      </c>
      <c r="EM170" s="75">
        <f>SUM(EM171:EM173)</f>
        <v>0</v>
      </c>
      <c r="EN170" s="75"/>
      <c r="EO170" s="75">
        <f>SUM(EO171:EO173)</f>
        <v>0</v>
      </c>
      <c r="EP170" s="75">
        <f>SUM(EP171:EP173)</f>
        <v>0</v>
      </c>
      <c r="EQ170" s="75"/>
      <c r="ER170" s="75">
        <f>SUM(ER171:ER173)</f>
        <v>0</v>
      </c>
      <c r="ES170" s="75">
        <f>SUM(ES171:ES173)</f>
        <v>0</v>
      </c>
      <c r="ET170" s="75"/>
      <c r="EU170" s="75">
        <f>SUM(EU171:EU173)</f>
        <v>0</v>
      </c>
      <c r="EV170" s="75">
        <f>SUM(EV171:EV173)</f>
        <v>0</v>
      </c>
      <c r="EW170" s="75"/>
      <c r="EX170" s="75">
        <f>EX171+EX172+EX173</f>
        <v>706.42139999999995</v>
      </c>
      <c r="EY170" s="75">
        <f>EY171+EY172+EY173</f>
        <v>351.29068000000001</v>
      </c>
      <c r="EZ170" s="75"/>
      <c r="FA170" s="75">
        <f>FA171+FA172+FA173</f>
        <v>699.35718000000008</v>
      </c>
      <c r="FB170" s="75">
        <f>FB171+FB172+FB173</f>
        <v>347.77776999999998</v>
      </c>
      <c r="FC170" s="75">
        <f>FB170/FA170*100</f>
        <v>49.728204692200336</v>
      </c>
      <c r="FD170" s="75">
        <f>FD171+FD172+FD173</f>
        <v>7.0642199999999997</v>
      </c>
      <c r="FE170" s="75">
        <f>FE171+FE172+FE173</f>
        <v>3.5129099999999998</v>
      </c>
      <c r="FF170" s="75">
        <f>FE170/FD170*100</f>
        <v>49.728207785148257</v>
      </c>
      <c r="FG170" s="75">
        <f>SUM(FG171:FG173)</f>
        <v>0</v>
      </c>
      <c r="FH170" s="75">
        <f>SUM(FH171:FH173)</f>
        <v>0</v>
      </c>
      <c r="FI170" s="75"/>
      <c r="FJ170" s="75">
        <f>FJ171+FJ172</f>
        <v>0</v>
      </c>
      <c r="FK170" s="75">
        <f>FK171+FK172</f>
        <v>0</v>
      </c>
      <c r="FL170" s="75"/>
      <c r="FM170" s="75">
        <f>FM171+FM172</f>
        <v>0</v>
      </c>
      <c r="FN170" s="75">
        <f>FN171+FN172</f>
        <v>0</v>
      </c>
      <c r="FO170" s="75"/>
      <c r="FP170" s="75">
        <f>SUM(FP171:FP173)</f>
        <v>0</v>
      </c>
      <c r="FQ170" s="75">
        <f>SUM(FQ171:FQ173)</f>
        <v>0</v>
      </c>
      <c r="FR170" s="75"/>
      <c r="FS170" s="75">
        <f>FS171+FS172</f>
        <v>0</v>
      </c>
      <c r="FT170" s="75">
        <f>FT171+FT172</f>
        <v>0</v>
      </c>
      <c r="FU170" s="75"/>
      <c r="FV170" s="75">
        <f>FV171+FV172</f>
        <v>0</v>
      </c>
      <c r="FW170" s="75">
        <f>FW171+FW172</f>
        <v>0</v>
      </c>
      <c r="FX170" s="75"/>
      <c r="FY170" s="75">
        <f>SUM(FY171:FY173)</f>
        <v>213657.21445</v>
      </c>
      <c r="FZ170" s="75">
        <f>SUM(FZ171:FZ173)</f>
        <v>67352.176129999993</v>
      </c>
      <c r="GA170" s="75">
        <f t="shared" si="713"/>
        <v>31.523473851973172</v>
      </c>
      <c r="GB170" s="75">
        <f>GB171+GB172+GB173</f>
        <v>211520.64230000004</v>
      </c>
      <c r="GC170" s="75">
        <f>GC171+GC172+GC173</f>
        <v>66678.654410000003</v>
      </c>
      <c r="GD170" s="75">
        <f>GC170/GB170*100</f>
        <v>31.523473872318132</v>
      </c>
      <c r="GE170" s="75">
        <f>GE171+GE172+GE173</f>
        <v>2136.57215</v>
      </c>
      <c r="GF170" s="75">
        <f>GF171+GF172+GF173</f>
        <v>673.52172000000007</v>
      </c>
      <c r="GG170" s="75">
        <f>GF170/GE170*100</f>
        <v>31.523471837822097</v>
      </c>
      <c r="GH170" s="75">
        <f>SUM(GH171:GH173)</f>
        <v>24602.65307</v>
      </c>
      <c r="GI170" s="75">
        <f>SUM(GI171:GI173)</f>
        <v>0</v>
      </c>
      <c r="GJ170" s="75"/>
      <c r="GK170" s="75">
        <f>GK171+GK172+GK173</f>
        <v>24110.6</v>
      </c>
      <c r="GL170" s="75">
        <f>GL171+GL172+GL173</f>
        <v>0</v>
      </c>
      <c r="GM170" s="75">
        <f>GL170/GK170*100</f>
        <v>0</v>
      </c>
      <c r="GN170" s="75">
        <f>GN171+GN172+GN173</f>
        <v>492.05306999999999</v>
      </c>
      <c r="GO170" s="75">
        <f>GO171+GO172+GO173</f>
        <v>0</v>
      </c>
      <c r="GP170" s="75">
        <f>GO170/GN170*100</f>
        <v>0</v>
      </c>
      <c r="GQ170" s="75">
        <f>SUM(GQ171:GQ173)</f>
        <v>89747.979800000001</v>
      </c>
      <c r="GR170" s="75">
        <f>SUM(GR171:GR173)</f>
        <v>8318.1802800000005</v>
      </c>
      <c r="GS170" s="75">
        <f t="shared" ref="GS170:GS174" si="856">GR170/GQ170*100</f>
        <v>9.2683760665552057</v>
      </c>
      <c r="GT170" s="75">
        <f>GT171+GT172</f>
        <v>88850.5</v>
      </c>
      <c r="GU170" s="75">
        <f>GU171+GU172</f>
        <v>8234.9984800000002</v>
      </c>
      <c r="GV170" s="75">
        <f>GU170/GT170*100</f>
        <v>9.2683760699151954</v>
      </c>
      <c r="GW170" s="75">
        <f>GW171+GW172</f>
        <v>897.47979999999995</v>
      </c>
      <c r="GX170" s="75">
        <f>GX171+GX172</f>
        <v>83.181799999999996</v>
      </c>
      <c r="GY170" s="75">
        <f>GX170/GW170*100</f>
        <v>9.2683757339162405</v>
      </c>
      <c r="GZ170" s="75">
        <f>SUM(GZ171:GZ173)</f>
        <v>556426.74987000006</v>
      </c>
      <c r="HA170" s="75">
        <f>SUM(HA171:HA173)</f>
        <v>120423.90887</v>
      </c>
      <c r="HB170" s="75">
        <f>HA170/GZ170*100</f>
        <v>21.642365126790732</v>
      </c>
      <c r="HC170" s="75">
        <f>HC171+HC172</f>
        <v>0</v>
      </c>
      <c r="HD170" s="75">
        <f>HD171+HD172</f>
        <v>0</v>
      </c>
      <c r="HE170" s="75"/>
      <c r="HF170" s="75">
        <f>HF171+HF172</f>
        <v>556426.74987000006</v>
      </c>
      <c r="HG170" s="75">
        <f>HG171+HG172</f>
        <v>120423.90887</v>
      </c>
      <c r="HH170" s="75">
        <f>HG170/HF170*100</f>
        <v>21.642365126790732</v>
      </c>
      <c r="HI170" s="75">
        <f>SUM(HI171:HI173)</f>
        <v>0</v>
      </c>
      <c r="HJ170" s="75">
        <f>SUM(HJ171:HJ173)</f>
        <v>0</v>
      </c>
      <c r="HK170" s="75"/>
      <c r="HL170" s="75">
        <f>HL171+HL172</f>
        <v>0</v>
      </c>
      <c r="HM170" s="75">
        <f>HM171+HM172</f>
        <v>0</v>
      </c>
      <c r="HN170" s="75"/>
      <c r="HO170" s="75">
        <f>HO171+HO172</f>
        <v>0</v>
      </c>
      <c r="HP170" s="75">
        <f>HP171+HP172</f>
        <v>0</v>
      </c>
      <c r="HQ170" s="75"/>
      <c r="HR170" s="75">
        <f>SUM(HR171:HR173)</f>
        <v>1837.7551000000001</v>
      </c>
      <c r="HS170" s="75">
        <f>SUM(HS171:HS173)</f>
        <v>1668.36734</v>
      </c>
      <c r="HT170" s="75">
        <f>HS170/HR170*100</f>
        <v>90.782898113029304</v>
      </c>
      <c r="HU170" s="75">
        <f>HU171+HU172+HU173</f>
        <v>1801</v>
      </c>
      <c r="HV170" s="75">
        <f>HV171+HV172+HV173</f>
        <v>1634.99999</v>
      </c>
      <c r="HW170" s="75">
        <f>HV170/HU170*100</f>
        <v>90.782897834536371</v>
      </c>
      <c r="HX170" s="75">
        <f>HX171+HX172+HX173</f>
        <v>36.755099999999999</v>
      </c>
      <c r="HY170" s="75">
        <f>HY171+HY172+HY173</f>
        <v>33.367350000000002</v>
      </c>
      <c r="HZ170" s="75">
        <f>HY170/HX170*100</f>
        <v>90.782911759184444</v>
      </c>
      <c r="IA170" s="75">
        <f>SUM(IA171:IA173)</f>
        <v>3196.8740699999998</v>
      </c>
      <c r="IB170" s="75">
        <f>SUM(IB171:IB173)</f>
        <v>0</v>
      </c>
      <c r="IC170" s="75">
        <f>IB170/IA170*100</f>
        <v>0</v>
      </c>
      <c r="ID170" s="75">
        <f>ID171+ID172</f>
        <v>3132.9365899999998</v>
      </c>
      <c r="IE170" s="75">
        <f>IE171+IE172</f>
        <v>0</v>
      </c>
      <c r="IF170" s="75">
        <f>IE170/ID170*100</f>
        <v>0</v>
      </c>
      <c r="IG170" s="75">
        <f>IG171+IG172</f>
        <v>63.937480000000001</v>
      </c>
      <c r="IH170" s="75">
        <f>IH171+IH172</f>
        <v>0</v>
      </c>
      <c r="II170" s="75">
        <f>IH170/IG170*100</f>
        <v>0</v>
      </c>
      <c r="IJ170" s="75">
        <f>SUM(IJ171:IJ173)</f>
        <v>6716.2244899999996</v>
      </c>
      <c r="IK170" s="75">
        <f>SUM(IK171:IK173)</f>
        <v>924.81317000000001</v>
      </c>
      <c r="IL170" s="75">
        <f>IK170/IJ170*100</f>
        <v>13.769837077021229</v>
      </c>
      <c r="IM170" s="75">
        <f>SUM(IM171:IM173)</f>
        <v>6581.9</v>
      </c>
      <c r="IN170" s="75">
        <f>SUM(IN171:IN173)</f>
        <v>906.31691000000001</v>
      </c>
      <c r="IO170" s="75">
        <f>IN170/IM170*100</f>
        <v>13.769837129096462</v>
      </c>
      <c r="IP170" s="75">
        <f>SUM(IP171:IP173)</f>
        <v>134.32449</v>
      </c>
      <c r="IQ170" s="75">
        <f>SUM(IQ171:IQ173)</f>
        <v>18.496259999999999</v>
      </c>
      <c r="IR170" s="75">
        <f>IQ170/IP170*100</f>
        <v>13.769834525334881</v>
      </c>
      <c r="IS170" s="75">
        <f>SUM(IS171:IS173)</f>
        <v>0</v>
      </c>
      <c r="IT170" s="75">
        <f>SUM(IT171:IT173)</f>
        <v>0</v>
      </c>
      <c r="IU170" s="75"/>
      <c r="IV170" s="75">
        <f>SUM(IV171:IV173)</f>
        <v>74.402160000000009</v>
      </c>
      <c r="IW170" s="75">
        <f>SUM(IW171:IW173)</f>
        <v>0</v>
      </c>
      <c r="IX170" s="75"/>
    </row>
    <row r="171" spans="1:259">
      <c r="A171" s="3" t="s">
        <v>1</v>
      </c>
      <c r="B171" s="78">
        <v>1749956.74392</v>
      </c>
      <c r="C171" s="78">
        <v>414069.84665999998</v>
      </c>
      <c r="D171" s="81">
        <v>23.661718959547571</v>
      </c>
      <c r="E171" s="78"/>
      <c r="F171" s="78"/>
      <c r="G171" s="78"/>
      <c r="H171" s="78">
        <f t="shared" ref="H171:I172" si="857">K171+N171</f>
        <v>0</v>
      </c>
      <c r="I171" s="78">
        <f t="shared" si="857"/>
        <v>0</v>
      </c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9">
        <v>9985.1219999999994</v>
      </c>
      <c r="X171" s="78">
        <f t="shared" ref="X171:Y172" si="858">AA171+AD171</f>
        <v>9985.1219999999994</v>
      </c>
      <c r="Y171" s="78">
        <f t="shared" si="858"/>
        <v>3312.31034</v>
      </c>
      <c r="Z171" s="78">
        <f>Y171/X171*100</f>
        <v>33.172457382093079</v>
      </c>
      <c r="AA171" s="78">
        <v>6298.12943</v>
      </c>
      <c r="AB171" s="78">
        <v>2089.2442999999998</v>
      </c>
      <c r="AC171" s="78">
        <f>AB171/AA171*100</f>
        <v>33.172457365646736</v>
      </c>
      <c r="AD171" s="78">
        <v>3686.9925699999999</v>
      </c>
      <c r="AE171" s="78">
        <v>1223.0660399999999</v>
      </c>
      <c r="AF171" s="78">
        <f>AE171/AD171*100</f>
        <v>33.172457410186752</v>
      </c>
      <c r="AG171" s="78">
        <f t="shared" ref="AG171:AH171" si="859">AJ171+AM171</f>
        <v>141561.43800000002</v>
      </c>
      <c r="AH171" s="78">
        <f t="shared" si="859"/>
        <v>54260.321889999999</v>
      </c>
      <c r="AI171" s="78">
        <f>AH171/AG171*100</f>
        <v>38.329874757276762</v>
      </c>
      <c r="AJ171" s="78">
        <v>140159.70000000001</v>
      </c>
      <c r="AK171" s="78">
        <v>53723.037579999997</v>
      </c>
      <c r="AL171" s="81">
        <f>AK171/AJ171*100</f>
        <v>38.329874835633923</v>
      </c>
      <c r="AM171" s="78">
        <v>1401.7380000000001</v>
      </c>
      <c r="AN171" s="78">
        <v>537.28431</v>
      </c>
      <c r="AO171" s="81">
        <f>AN171/AM171*100</f>
        <v>38.329866922349254</v>
      </c>
      <c r="AP171" s="78">
        <f t="shared" ref="AP171:AQ171" si="860">AS171+AV171</f>
        <v>0</v>
      </c>
      <c r="AQ171" s="78">
        <f t="shared" si="860"/>
        <v>0</v>
      </c>
      <c r="AR171" s="78"/>
      <c r="AS171" s="78"/>
      <c r="AT171" s="78"/>
      <c r="AU171" s="81"/>
      <c r="AV171" s="78"/>
      <c r="AW171" s="78"/>
      <c r="AX171" s="81"/>
      <c r="AY171" s="78">
        <f t="shared" ref="AY171:AZ172" si="861">BB171+BE171</f>
        <v>0</v>
      </c>
      <c r="AZ171" s="78">
        <f t="shared" si="861"/>
        <v>0</v>
      </c>
      <c r="BA171" s="78"/>
      <c r="BB171" s="78"/>
      <c r="BC171" s="78"/>
      <c r="BD171" s="78"/>
      <c r="BE171" s="78"/>
      <c r="BF171" s="78"/>
      <c r="BG171" s="78"/>
      <c r="BH171" s="78">
        <f>BK171+BN171</f>
        <v>77649.48341999999</v>
      </c>
      <c r="BI171" s="78">
        <f>BL171+BO171</f>
        <v>10966.500529999999</v>
      </c>
      <c r="BJ171" s="78">
        <f>BI171/BH171*100</f>
        <v>14.123082404403201</v>
      </c>
      <c r="BK171" s="78">
        <v>76096.493709999995</v>
      </c>
      <c r="BL171" s="78">
        <v>10747.17051</v>
      </c>
      <c r="BM171" s="78">
        <f>BL171/BK171*100</f>
        <v>14.123082399771189</v>
      </c>
      <c r="BN171" s="78">
        <v>1552.9897100000001</v>
      </c>
      <c r="BO171" s="78">
        <v>219.33001999999999</v>
      </c>
      <c r="BP171" s="78">
        <f>BO171/BN171*100</f>
        <v>14.123082631371716</v>
      </c>
      <c r="BQ171" s="78">
        <f t="shared" ref="BQ171:BR172" si="862">BT171+BW171</f>
        <v>1649.3</v>
      </c>
      <c r="BR171" s="78">
        <f t="shared" si="862"/>
        <v>0</v>
      </c>
      <c r="BS171" s="78">
        <f>BR171/BQ171*100</f>
        <v>0</v>
      </c>
      <c r="BT171" s="80">
        <v>0</v>
      </c>
      <c r="BU171" s="78"/>
      <c r="BV171" s="78"/>
      <c r="BW171" s="78">
        <v>1649.3</v>
      </c>
      <c r="BX171" s="78">
        <v>0</v>
      </c>
      <c r="BY171" s="78">
        <f t="shared" ref="BY171" si="863">BX171/BW171*100</f>
        <v>0</v>
      </c>
      <c r="BZ171" s="78">
        <f t="shared" ref="BZ171:CA172" si="864">CC171+CF171</f>
        <v>41738.804750000003</v>
      </c>
      <c r="CA171" s="78">
        <f t="shared" si="864"/>
        <v>422.08699999999999</v>
      </c>
      <c r="CB171" s="78">
        <f>CA171/BZ171*100</f>
        <v>1.0112579948758593</v>
      </c>
      <c r="CC171" s="78">
        <v>41706.981060000006</v>
      </c>
      <c r="CD171" s="78">
        <v>413.64526000000001</v>
      </c>
      <c r="CE171" s="81">
        <f>CD171/CC171*100</f>
        <v>0.99178902305330252</v>
      </c>
      <c r="CF171" s="78">
        <v>31.823689999999999</v>
      </c>
      <c r="CG171" s="78">
        <v>8.4417399999999994</v>
      </c>
      <c r="CH171" s="81">
        <f>CG171/CF171*100</f>
        <v>26.526590725337002</v>
      </c>
      <c r="CI171" s="78"/>
      <c r="CJ171" s="78">
        <f t="shared" ref="CJ171:CK172" si="865">CM171+CP171</f>
        <v>0</v>
      </c>
      <c r="CK171" s="78">
        <f t="shared" si="865"/>
        <v>0</v>
      </c>
      <c r="CL171" s="78"/>
      <c r="CM171" s="78"/>
      <c r="CN171" s="78"/>
      <c r="CO171" s="78"/>
      <c r="CP171" s="78"/>
      <c r="CQ171" s="78"/>
      <c r="CR171" s="78"/>
      <c r="CS171" s="78">
        <f>CV171+CY171</f>
        <v>0</v>
      </c>
      <c r="CT171" s="78">
        <f t="shared" ref="CT171" si="866">CW171+CZ171</f>
        <v>0</v>
      </c>
      <c r="CU171" s="78"/>
      <c r="CV171" s="78"/>
      <c r="CW171" s="78"/>
      <c r="CX171" s="78"/>
      <c r="CY171" s="78"/>
      <c r="CZ171" s="78"/>
      <c r="DA171" s="78"/>
      <c r="DB171" s="78">
        <f t="shared" ref="DB171:DC172" si="867">DE171+DH171</f>
        <v>564096.25543000002</v>
      </c>
      <c r="DC171" s="78">
        <f t="shared" si="867"/>
        <v>47764.030700000003</v>
      </c>
      <c r="DD171" s="78"/>
      <c r="DE171" s="78">
        <v>235281.02041</v>
      </c>
      <c r="DF171" s="78">
        <v>47764.030700000003</v>
      </c>
      <c r="DG171" s="75">
        <f>DF171/DE171*100</f>
        <v>20.300843058554637</v>
      </c>
      <c r="DH171" s="78">
        <v>328815.23502000002</v>
      </c>
      <c r="DI171" s="78">
        <v>0</v>
      </c>
      <c r="DJ171" s="78"/>
      <c r="DK171" s="78">
        <f>DN171+DQ171</f>
        <v>127279.79591</v>
      </c>
      <c r="DL171" s="78">
        <f>DO171+DR171</f>
        <v>122077.59178</v>
      </c>
      <c r="DM171" s="78">
        <f>DL171/DK171*100</f>
        <v>95.912780899115759</v>
      </c>
      <c r="DN171" s="78">
        <v>124734.2</v>
      </c>
      <c r="DO171" s="78">
        <v>119636.03995000001</v>
      </c>
      <c r="DP171" s="78">
        <f>DO171/DN171*100</f>
        <v>95.912780897300024</v>
      </c>
      <c r="DQ171" s="78">
        <v>2545.59591</v>
      </c>
      <c r="DR171" s="78">
        <v>2441.5518299999999</v>
      </c>
      <c r="DS171" s="78">
        <f>DR171/DQ171*100</f>
        <v>95.912780988086993</v>
      </c>
      <c r="DT171" s="78">
        <f t="shared" ref="DT171:DU172" si="868">DW171+DZ171</f>
        <v>0</v>
      </c>
      <c r="DU171" s="78">
        <f t="shared" si="868"/>
        <v>0</v>
      </c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>
        <f t="shared" ref="EF171:EG171" si="869">EI171+EL171</f>
        <v>53325.88</v>
      </c>
      <c r="EG171" s="78">
        <f t="shared" si="869"/>
        <v>0</v>
      </c>
      <c r="EH171" s="78">
        <f>EG171/EF171*100</f>
        <v>0</v>
      </c>
      <c r="EI171" s="80">
        <v>53325.88</v>
      </c>
      <c r="EJ171" s="78">
        <v>0</v>
      </c>
      <c r="EK171" s="78">
        <f>EJ171/EI171*100</f>
        <v>0</v>
      </c>
      <c r="EL171" s="78"/>
      <c r="EM171" s="78"/>
      <c r="EN171" s="78"/>
      <c r="EO171" s="78"/>
      <c r="EP171" s="78">
        <f>ES171+EV171</f>
        <v>0</v>
      </c>
      <c r="EQ171" s="78"/>
      <c r="ER171" s="78"/>
      <c r="ES171" s="78"/>
      <c r="ET171" s="78"/>
      <c r="EU171" s="78"/>
      <c r="EV171" s="78"/>
      <c r="EW171" s="78"/>
      <c r="EX171" s="78">
        <f>SUM(FA171,FD171)</f>
        <v>355.13072</v>
      </c>
      <c r="EY171" s="78">
        <f>SUM(FB171,FE171)</f>
        <v>0</v>
      </c>
      <c r="EZ171" s="78"/>
      <c r="FA171" s="78">
        <v>351.57941</v>
      </c>
      <c r="FB171" s="78">
        <v>0</v>
      </c>
      <c r="FC171" s="78">
        <f>FB171/FA171*100</f>
        <v>0</v>
      </c>
      <c r="FD171" s="78">
        <v>3.55131</v>
      </c>
      <c r="FE171" s="78">
        <v>0</v>
      </c>
      <c r="FF171" s="78">
        <f>FE171/FD171*100</f>
        <v>0</v>
      </c>
      <c r="FG171" s="78">
        <f t="shared" ref="FG171:FH172" si="870">FJ171+FM171</f>
        <v>0</v>
      </c>
      <c r="FH171" s="78">
        <f t="shared" si="870"/>
        <v>0</v>
      </c>
      <c r="FI171" s="78"/>
      <c r="FJ171" s="78"/>
      <c r="FK171" s="78"/>
      <c r="FL171" s="78"/>
      <c r="FM171" s="78"/>
      <c r="FN171" s="78"/>
      <c r="FO171" s="78"/>
      <c r="FP171" s="78">
        <f t="shared" ref="FP171:FQ172" si="871">FS171+FV171</f>
        <v>0</v>
      </c>
      <c r="FQ171" s="78">
        <f t="shared" si="871"/>
        <v>0</v>
      </c>
      <c r="FR171" s="78"/>
      <c r="FS171" s="78"/>
      <c r="FT171" s="78"/>
      <c r="FU171" s="78"/>
      <c r="FV171" s="78"/>
      <c r="FW171" s="78"/>
      <c r="FX171" s="78"/>
      <c r="FY171" s="78">
        <f t="shared" ref="FY171:FZ172" si="872">GB171+GE171</f>
        <v>168184.89186</v>
      </c>
      <c r="FZ171" s="78">
        <f t="shared" si="872"/>
        <v>53174.404819999996</v>
      </c>
      <c r="GA171" s="75">
        <f t="shared" si="713"/>
        <v>31.616635853512502</v>
      </c>
      <c r="GB171" s="78">
        <v>166503.04294000001</v>
      </c>
      <c r="GC171" s="78">
        <v>52642.660819999997</v>
      </c>
      <c r="GD171" s="81">
        <f>GC171/GB171*100</f>
        <v>31.616635882726762</v>
      </c>
      <c r="GE171" s="78">
        <v>1681.8489199999999</v>
      </c>
      <c r="GF171" s="78">
        <v>531.74400000000003</v>
      </c>
      <c r="GG171" s="81">
        <f>GF171/GE171*100</f>
        <v>31.616632961300713</v>
      </c>
      <c r="GH171" s="78">
        <f t="shared" ref="GH171:GI172" si="873">GK171+GN171</f>
        <v>0</v>
      </c>
      <c r="GI171" s="78">
        <f t="shared" si="873"/>
        <v>0</v>
      </c>
      <c r="GJ171" s="78"/>
      <c r="GK171" s="78"/>
      <c r="GL171" s="78"/>
      <c r="GM171" s="78"/>
      <c r="GN171" s="78"/>
      <c r="GO171" s="78"/>
      <c r="GP171" s="78"/>
      <c r="GQ171" s="78">
        <f t="shared" ref="GQ171:GR172" si="874">GT171+GW171</f>
        <v>0</v>
      </c>
      <c r="GR171" s="78">
        <f t="shared" si="874"/>
        <v>0</v>
      </c>
      <c r="GS171" s="75"/>
      <c r="GT171" s="78"/>
      <c r="GU171" s="78"/>
      <c r="GV171" s="78"/>
      <c r="GW171" s="78"/>
      <c r="GX171" s="78"/>
      <c r="GY171" s="78"/>
      <c r="GZ171" s="78">
        <f t="shared" ref="GZ171:HA172" si="875">HC171+HF171</f>
        <v>556426.74987000006</v>
      </c>
      <c r="HA171" s="78">
        <f t="shared" si="875"/>
        <v>120423.90887</v>
      </c>
      <c r="HB171" s="81">
        <f>HA171/GZ171*100</f>
        <v>21.642365126790732</v>
      </c>
      <c r="HC171" s="78">
        <v>0</v>
      </c>
      <c r="HD171" s="78">
        <v>0</v>
      </c>
      <c r="HE171" s="81"/>
      <c r="HF171" s="78">
        <v>556426.74987000006</v>
      </c>
      <c r="HG171" s="78">
        <v>120423.90887</v>
      </c>
      <c r="HH171" s="81">
        <f>HG171/HF171*100</f>
        <v>21.642365126790732</v>
      </c>
      <c r="HI171" s="78">
        <f t="shared" ref="HI171:HJ172" si="876">HL171+HO171</f>
        <v>0</v>
      </c>
      <c r="HJ171" s="78">
        <f t="shared" si="876"/>
        <v>0</v>
      </c>
      <c r="HK171" s="81"/>
      <c r="HL171" s="78"/>
      <c r="HM171" s="78"/>
      <c r="HN171" s="81"/>
      <c r="HO171" s="78"/>
      <c r="HP171" s="78"/>
      <c r="HQ171" s="81"/>
      <c r="HR171" s="78">
        <f t="shared" ref="HR171:HS172" si="877">HU171+HX171</f>
        <v>913.26531</v>
      </c>
      <c r="HS171" s="78">
        <f t="shared" si="877"/>
        <v>743.87756000000002</v>
      </c>
      <c r="HT171" s="81">
        <f>HS171/HR171*100</f>
        <v>81.452514603888773</v>
      </c>
      <c r="HU171" s="78">
        <v>895</v>
      </c>
      <c r="HV171" s="78">
        <v>729</v>
      </c>
      <c r="HW171" s="81">
        <f>HV171/HU171*100</f>
        <v>81.452513966480439</v>
      </c>
      <c r="HX171" s="78">
        <v>18.265309999999999</v>
      </c>
      <c r="HY171" s="78">
        <v>14.877560000000001</v>
      </c>
      <c r="HZ171" s="81">
        <f>HY171/HX171*100</f>
        <v>81.452545836889726</v>
      </c>
      <c r="IA171" s="78">
        <f t="shared" ref="IA171:IB172" si="878">ID171+IG171</f>
        <v>0</v>
      </c>
      <c r="IB171" s="78">
        <f t="shared" si="878"/>
        <v>0</v>
      </c>
      <c r="IC171" s="81"/>
      <c r="ID171" s="78"/>
      <c r="IE171" s="78"/>
      <c r="IF171" s="81"/>
      <c r="IG171" s="78"/>
      <c r="IH171" s="78"/>
      <c r="II171" s="81"/>
      <c r="IJ171" s="78">
        <f t="shared" ref="IJ171:IK171" si="879">IM171+IP171</f>
        <v>6716.2244899999996</v>
      </c>
      <c r="IK171" s="78">
        <f t="shared" si="879"/>
        <v>924.81317000000001</v>
      </c>
      <c r="IL171" s="78">
        <f>IK171/IJ171*100</f>
        <v>13.769837077021229</v>
      </c>
      <c r="IM171" s="78">
        <v>6581.9</v>
      </c>
      <c r="IN171" s="78">
        <v>906.31691000000001</v>
      </c>
      <c r="IO171" s="81">
        <f>IN171/IM171*100</f>
        <v>13.769837129096462</v>
      </c>
      <c r="IP171" s="78">
        <v>134.32449</v>
      </c>
      <c r="IQ171" s="78">
        <v>18.496259999999999</v>
      </c>
      <c r="IR171" s="81">
        <f>IQ171/IP171*100</f>
        <v>13.769834525334881</v>
      </c>
      <c r="IS171" s="78"/>
      <c r="IT171" s="78"/>
      <c r="IU171" s="78"/>
      <c r="IV171" s="78">
        <v>74.402160000000009</v>
      </c>
      <c r="IW171" s="78"/>
      <c r="IX171" s="78"/>
      <c r="IY171" s="9"/>
    </row>
    <row r="172" spans="1:259">
      <c r="A172" s="3" t="s">
        <v>237</v>
      </c>
      <c r="B172" s="78">
        <v>331890.76704999997</v>
      </c>
      <c r="C172" s="78">
        <v>64932.582880000002</v>
      </c>
      <c r="D172" s="78">
        <v>19.564443885303319</v>
      </c>
      <c r="E172" s="78"/>
      <c r="F172" s="78"/>
      <c r="G172" s="78"/>
      <c r="H172" s="78">
        <f t="shared" si="857"/>
        <v>0</v>
      </c>
      <c r="I172" s="78">
        <f t="shared" si="857"/>
        <v>0</v>
      </c>
      <c r="J172" s="78"/>
      <c r="K172" s="78"/>
      <c r="L172" s="78"/>
      <c r="M172" s="78"/>
      <c r="N172" s="78"/>
      <c r="O172" s="78"/>
      <c r="P172" s="78"/>
      <c r="Q172" s="78">
        <v>1597.5</v>
      </c>
      <c r="R172" s="78"/>
      <c r="S172" s="78">
        <f>R172/Q172*100</f>
        <v>0</v>
      </c>
      <c r="T172" s="78"/>
      <c r="U172" s="78"/>
      <c r="V172" s="78"/>
      <c r="W172" s="79">
        <v>3566.1149999999998</v>
      </c>
      <c r="X172" s="78">
        <f t="shared" si="858"/>
        <v>3566.1149999999998</v>
      </c>
      <c r="Y172" s="78">
        <f t="shared" si="858"/>
        <v>0</v>
      </c>
      <c r="Z172" s="78">
        <f>Y172/X172*100</f>
        <v>0</v>
      </c>
      <c r="AA172" s="78">
        <v>2249.33194</v>
      </c>
      <c r="AB172" s="78"/>
      <c r="AC172" s="78">
        <f>AB172/AA172*100</f>
        <v>0</v>
      </c>
      <c r="AD172" s="78">
        <v>1316.78306</v>
      </c>
      <c r="AE172" s="78"/>
      <c r="AF172" s="78">
        <f>AE172/AD172*100</f>
        <v>0</v>
      </c>
      <c r="AG172" s="78">
        <f>AJ172+AM172</f>
        <v>0</v>
      </c>
      <c r="AH172" s="78">
        <f>AK172+AN172</f>
        <v>0</v>
      </c>
      <c r="AI172" s="78"/>
      <c r="AJ172" s="78"/>
      <c r="AK172" s="78"/>
      <c r="AL172" s="78"/>
      <c r="AM172" s="78"/>
      <c r="AN172" s="78"/>
      <c r="AO172" s="78"/>
      <c r="AP172" s="78">
        <f>AS172+AV172</f>
        <v>21357.040820000002</v>
      </c>
      <c r="AQ172" s="78">
        <f>AT172+AW172</f>
        <v>483.60230000000001</v>
      </c>
      <c r="AR172" s="78"/>
      <c r="AS172" s="78">
        <v>20929.900000000001</v>
      </c>
      <c r="AT172" s="78">
        <v>473.93025</v>
      </c>
      <c r="AU172" s="81">
        <f>AT172/AS172*100</f>
        <v>2.2643693949803865</v>
      </c>
      <c r="AV172" s="78">
        <v>427.14082000000002</v>
      </c>
      <c r="AW172" s="78">
        <v>9.6720500000000005</v>
      </c>
      <c r="AX172" s="81">
        <f>AW172/AV172*100</f>
        <v>2.264370331077231</v>
      </c>
      <c r="AY172" s="78">
        <f t="shared" si="861"/>
        <v>0</v>
      </c>
      <c r="AZ172" s="78">
        <f t="shared" si="861"/>
        <v>0</v>
      </c>
      <c r="BA172" s="78"/>
      <c r="BB172" s="78"/>
      <c r="BC172" s="78"/>
      <c r="BD172" s="78"/>
      <c r="BE172" s="78"/>
      <c r="BF172" s="78"/>
      <c r="BG172" s="78"/>
      <c r="BH172" s="78">
        <f>BK172+BN172</f>
        <v>17015.201569999997</v>
      </c>
      <c r="BI172" s="78">
        <f t="shared" ref="BI172" si="880">BL172+BO172</f>
        <v>0</v>
      </c>
      <c r="BJ172" s="78">
        <f>BI172/BH172*100</f>
        <v>0</v>
      </c>
      <c r="BK172" s="78">
        <v>16674.897529999998</v>
      </c>
      <c r="BL172" s="78"/>
      <c r="BM172" s="78">
        <f>BL172/BK172*100</f>
        <v>0</v>
      </c>
      <c r="BN172" s="78">
        <v>340.30403999999999</v>
      </c>
      <c r="BO172" s="78"/>
      <c r="BP172" s="78">
        <f>BO172/BN172*100</f>
        <v>0</v>
      </c>
      <c r="BQ172" s="78">
        <f t="shared" si="862"/>
        <v>2159.9229500000001</v>
      </c>
      <c r="BR172" s="78">
        <f t="shared" si="862"/>
        <v>0</v>
      </c>
      <c r="BS172" s="78"/>
      <c r="BT172" s="78">
        <v>2159.9229500000001</v>
      </c>
      <c r="BU172" s="78"/>
      <c r="BV172" s="78">
        <f t="shared" ref="BV172" si="881">BU172/BT172*100</f>
        <v>0</v>
      </c>
      <c r="BW172" s="78"/>
      <c r="BX172" s="78"/>
      <c r="BY172" s="78"/>
      <c r="BZ172" s="78">
        <f t="shared" si="864"/>
        <v>149497.37326999998</v>
      </c>
      <c r="CA172" s="78">
        <f t="shared" si="864"/>
        <v>44482.945720000003</v>
      </c>
      <c r="CB172" s="78">
        <f>CA172/BZ172*100</f>
        <v>29.755001540837444</v>
      </c>
      <c r="CC172" s="78">
        <v>146547.30447999999</v>
      </c>
      <c r="CD172" s="78">
        <v>43593.28688</v>
      </c>
      <c r="CE172" s="78">
        <f>CD172/CC172*100</f>
        <v>29.746904615328074</v>
      </c>
      <c r="CF172" s="78">
        <v>2950.0687900000003</v>
      </c>
      <c r="CG172" s="78">
        <v>889.65884000000005</v>
      </c>
      <c r="CH172" s="78">
        <f>CG172/CF172*100</f>
        <v>30.157223554098884</v>
      </c>
      <c r="CI172" s="78"/>
      <c r="CJ172" s="78">
        <f t="shared" si="865"/>
        <v>0</v>
      </c>
      <c r="CK172" s="78">
        <f t="shared" si="865"/>
        <v>0</v>
      </c>
      <c r="CL172" s="78"/>
      <c r="CM172" s="78"/>
      <c r="CN172" s="78"/>
      <c r="CO172" s="78"/>
      <c r="CP172" s="78"/>
      <c r="CQ172" s="78"/>
      <c r="CR172" s="78"/>
      <c r="CS172" s="78">
        <f>CV172+CY172</f>
        <v>0</v>
      </c>
      <c r="CT172" s="78">
        <f>CW172+CZ172</f>
        <v>0</v>
      </c>
      <c r="CU172" s="78"/>
      <c r="CV172" s="78"/>
      <c r="CW172" s="78"/>
      <c r="CX172" s="78"/>
      <c r="CY172" s="78"/>
      <c r="CZ172" s="78"/>
      <c r="DA172" s="78"/>
      <c r="DB172" s="78">
        <f t="shared" si="867"/>
        <v>0</v>
      </c>
      <c r="DC172" s="78">
        <f t="shared" si="867"/>
        <v>0</v>
      </c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>
        <f t="shared" si="868"/>
        <v>0</v>
      </c>
      <c r="DU172" s="78">
        <f t="shared" si="868"/>
        <v>0</v>
      </c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>
        <f>EI172+EL172</f>
        <v>8918.7749999999996</v>
      </c>
      <c r="EG172" s="78">
        <f>EJ172+EM172</f>
        <v>0</v>
      </c>
      <c r="EH172" s="78">
        <f>EG172/EF172*100</f>
        <v>0</v>
      </c>
      <c r="EI172" s="80">
        <v>8918.7749999999996</v>
      </c>
      <c r="EJ172" s="78"/>
      <c r="EK172" s="78">
        <f>EJ172/EI172*100</f>
        <v>0</v>
      </c>
      <c r="EL172" s="78"/>
      <c r="EM172" s="78"/>
      <c r="EN172" s="78"/>
      <c r="EO172" s="78">
        <f>ER172+EU172</f>
        <v>0</v>
      </c>
      <c r="EP172" s="78">
        <v>0</v>
      </c>
      <c r="EQ172" s="78"/>
      <c r="ER172" s="78"/>
      <c r="ES172" s="78"/>
      <c r="ET172" s="78"/>
      <c r="EU172" s="78"/>
      <c r="EV172" s="78"/>
      <c r="EW172" s="78"/>
      <c r="EX172" s="78">
        <f>SUM(FA172,FD172)</f>
        <v>254.50716</v>
      </c>
      <c r="EY172" s="78">
        <v>254.50716</v>
      </c>
      <c r="EZ172" s="78"/>
      <c r="FA172" s="79">
        <v>251.96208999999999</v>
      </c>
      <c r="FB172" s="79">
        <v>251.96208999999999</v>
      </c>
      <c r="FC172" s="79"/>
      <c r="FD172" s="79">
        <v>2.5450699999999999</v>
      </c>
      <c r="FE172" s="79">
        <v>2.5450699999999999</v>
      </c>
      <c r="FF172" s="79"/>
      <c r="FG172" s="78">
        <f t="shared" si="870"/>
        <v>0</v>
      </c>
      <c r="FH172" s="78">
        <f t="shared" si="870"/>
        <v>0</v>
      </c>
      <c r="FI172" s="78"/>
      <c r="FJ172" s="78"/>
      <c r="FK172" s="78"/>
      <c r="FL172" s="78"/>
      <c r="FM172" s="78"/>
      <c r="FN172" s="78"/>
      <c r="FO172" s="78"/>
      <c r="FP172" s="78">
        <f t="shared" si="871"/>
        <v>0</v>
      </c>
      <c r="FQ172" s="78">
        <f t="shared" si="871"/>
        <v>0</v>
      </c>
      <c r="FR172" s="78"/>
      <c r="FS172" s="78"/>
      <c r="FT172" s="78"/>
      <c r="FU172" s="78"/>
      <c r="FV172" s="78"/>
      <c r="FW172" s="78"/>
      <c r="FX172" s="78"/>
      <c r="FY172" s="78">
        <f t="shared" si="872"/>
        <v>33997.84476</v>
      </c>
      <c r="FZ172" s="78">
        <f t="shared" si="872"/>
        <v>10811.71477</v>
      </c>
      <c r="GA172" s="75">
        <f t="shared" si="713"/>
        <v>31.801176946135335</v>
      </c>
      <c r="GB172" s="78">
        <v>33657.866309999998</v>
      </c>
      <c r="GC172" s="78">
        <v>10703.59762</v>
      </c>
      <c r="GD172" s="78">
        <f>GC172/GB172*100</f>
        <v>31.801176941569476</v>
      </c>
      <c r="GE172" s="78">
        <v>339.97845000000001</v>
      </c>
      <c r="GF172" s="78">
        <v>108.11715</v>
      </c>
      <c r="GG172" s="78">
        <f>GF172/GE172*100</f>
        <v>31.801177398155673</v>
      </c>
      <c r="GH172" s="78">
        <f t="shared" si="873"/>
        <v>0</v>
      </c>
      <c r="GI172" s="78">
        <f t="shared" si="873"/>
        <v>0</v>
      </c>
      <c r="GJ172" s="78"/>
      <c r="GK172" s="78"/>
      <c r="GL172" s="78"/>
      <c r="GM172" s="78"/>
      <c r="GN172" s="78"/>
      <c r="GO172" s="78"/>
      <c r="GP172" s="78"/>
      <c r="GQ172" s="78">
        <f t="shared" si="874"/>
        <v>89747.979800000001</v>
      </c>
      <c r="GR172" s="78">
        <f t="shared" si="874"/>
        <v>8318.1802800000005</v>
      </c>
      <c r="GS172" s="75">
        <f t="shared" si="856"/>
        <v>9.2683760665552057</v>
      </c>
      <c r="GT172" s="78">
        <v>88850.5</v>
      </c>
      <c r="GU172" s="78">
        <v>8234.9984800000002</v>
      </c>
      <c r="GV172" s="78">
        <f>GU172/GT172*100</f>
        <v>9.2683760699151954</v>
      </c>
      <c r="GW172" s="78">
        <v>897.47979999999995</v>
      </c>
      <c r="GX172" s="78">
        <v>83.181799999999996</v>
      </c>
      <c r="GY172" s="78">
        <f>GX172/GW172*100</f>
        <v>9.2683757339162405</v>
      </c>
      <c r="GZ172" s="78">
        <f t="shared" si="875"/>
        <v>0</v>
      </c>
      <c r="HA172" s="78">
        <f t="shared" si="875"/>
        <v>0</v>
      </c>
      <c r="HB172" s="78"/>
      <c r="HC172" s="78"/>
      <c r="HD172" s="78"/>
      <c r="HE172" s="78"/>
      <c r="HF172" s="78"/>
      <c r="HG172" s="78"/>
      <c r="HH172" s="78"/>
      <c r="HI172" s="78">
        <f t="shared" si="876"/>
        <v>0</v>
      </c>
      <c r="HJ172" s="78">
        <f t="shared" si="876"/>
        <v>0</v>
      </c>
      <c r="HK172" s="78"/>
      <c r="HL172" s="78"/>
      <c r="HM172" s="78"/>
      <c r="HN172" s="78"/>
      <c r="HO172" s="78"/>
      <c r="HP172" s="78"/>
      <c r="HQ172" s="78"/>
      <c r="HR172" s="78">
        <f t="shared" si="877"/>
        <v>581.63265000000001</v>
      </c>
      <c r="HS172" s="78">
        <f t="shared" si="877"/>
        <v>581.63265000000001</v>
      </c>
      <c r="HT172" s="81"/>
      <c r="HU172" s="78">
        <v>570</v>
      </c>
      <c r="HV172" s="78">
        <v>570</v>
      </c>
      <c r="HW172" s="81">
        <f t="shared" ref="HW172" si="882">HV172/HU172*100</f>
        <v>100</v>
      </c>
      <c r="HX172" s="78">
        <v>11.63265</v>
      </c>
      <c r="HY172" s="78">
        <v>11.63265</v>
      </c>
      <c r="HZ172" s="81">
        <f t="shared" ref="HZ172" si="883">HY172/HX172*100</f>
        <v>100</v>
      </c>
      <c r="IA172" s="78">
        <f t="shared" si="878"/>
        <v>3196.8740699999998</v>
      </c>
      <c r="IB172" s="78">
        <f t="shared" si="878"/>
        <v>0</v>
      </c>
      <c r="IC172" s="78">
        <f>IB172/IA172*100</f>
        <v>0</v>
      </c>
      <c r="ID172" s="78">
        <v>3132.9365899999998</v>
      </c>
      <c r="IE172" s="78"/>
      <c r="IF172" s="78">
        <f>IE172/ID172*100</f>
        <v>0</v>
      </c>
      <c r="IG172" s="78">
        <v>63.937480000000001</v>
      </c>
      <c r="IH172" s="78"/>
      <c r="II172" s="78">
        <f>IH172/IG172*100</f>
        <v>0</v>
      </c>
      <c r="IJ172" s="78">
        <f>IM172+IP172</f>
        <v>0</v>
      </c>
      <c r="IK172" s="78">
        <f>IN172+IQ172</f>
        <v>0</v>
      </c>
      <c r="IL172" s="78"/>
      <c r="IM172" s="78"/>
      <c r="IN172" s="78"/>
      <c r="IO172" s="78"/>
      <c r="IP172" s="78"/>
      <c r="IQ172" s="78"/>
      <c r="IR172" s="78"/>
      <c r="IS172" s="78"/>
      <c r="IT172" s="78"/>
      <c r="IU172" s="78"/>
      <c r="IV172" s="78"/>
      <c r="IW172" s="78"/>
      <c r="IX172" s="78"/>
      <c r="IY172" s="9"/>
    </row>
    <row r="173" spans="1:259">
      <c r="A173" s="3" t="s">
        <v>3</v>
      </c>
      <c r="B173" s="78">
        <v>81001.045099999988</v>
      </c>
      <c r="C173" s="78">
        <v>9140.080820000001</v>
      </c>
      <c r="D173" s="78">
        <v>11.283904804828255</v>
      </c>
      <c r="E173" s="78"/>
      <c r="F173" s="78"/>
      <c r="G173" s="78"/>
      <c r="H173" s="78">
        <f t="shared" ref="H173:I173" si="884">K173+N173</f>
        <v>0</v>
      </c>
      <c r="I173" s="78">
        <f t="shared" si="884"/>
        <v>0</v>
      </c>
      <c r="J173" s="78"/>
      <c r="K173" s="78"/>
      <c r="L173" s="78"/>
      <c r="M173" s="78"/>
      <c r="N173" s="78"/>
      <c r="O173" s="78"/>
      <c r="P173" s="78"/>
      <c r="Q173" s="78">
        <v>957.6</v>
      </c>
      <c r="R173" s="78"/>
      <c r="S173" s="78">
        <f>R173/Q173*100</f>
        <v>0</v>
      </c>
      <c r="T173" s="78"/>
      <c r="U173" s="78"/>
      <c r="V173" s="78"/>
      <c r="W173" s="79">
        <v>1783.0574999999999</v>
      </c>
      <c r="X173" s="78">
        <f t="shared" ref="X173:Y173" si="885">AA173+AD173</f>
        <v>1783.0574999999999</v>
      </c>
      <c r="Y173" s="78">
        <f t="shared" si="885"/>
        <v>0</v>
      </c>
      <c r="Z173" s="78">
        <f>Y173/X173*100</f>
        <v>0</v>
      </c>
      <c r="AA173" s="78">
        <v>1124.66597</v>
      </c>
      <c r="AB173" s="78"/>
      <c r="AC173" s="78">
        <f>AB173/AA173*100</f>
        <v>0</v>
      </c>
      <c r="AD173" s="78">
        <v>658.39152999999999</v>
      </c>
      <c r="AE173" s="78"/>
      <c r="AF173" s="78">
        <f>AE173/AD173*100</f>
        <v>0</v>
      </c>
      <c r="AG173" s="78">
        <f>AJ173+AM173</f>
        <v>0</v>
      </c>
      <c r="AH173" s="78">
        <f>AK173+AN173</f>
        <v>0</v>
      </c>
      <c r="AI173" s="78"/>
      <c r="AJ173" s="78"/>
      <c r="AK173" s="78"/>
      <c r="AL173" s="78"/>
      <c r="AM173" s="78"/>
      <c r="AN173" s="78"/>
      <c r="AO173" s="78"/>
      <c r="AP173" s="78">
        <f>AS173+AV173</f>
        <v>0</v>
      </c>
      <c r="AQ173" s="78">
        <f>AT173+AW173</f>
        <v>0</v>
      </c>
      <c r="AR173" s="78"/>
      <c r="AS173" s="78"/>
      <c r="AT173" s="78"/>
      <c r="AU173" s="78"/>
      <c r="AV173" s="78"/>
      <c r="AW173" s="78"/>
      <c r="AX173" s="78"/>
      <c r="AY173" s="78">
        <f t="shared" ref="AY173:AZ173" si="886">BB173+BE173</f>
        <v>0</v>
      </c>
      <c r="AZ173" s="78">
        <f t="shared" si="886"/>
        <v>0</v>
      </c>
      <c r="BA173" s="78"/>
      <c r="BB173" s="78"/>
      <c r="BC173" s="78"/>
      <c r="BD173" s="78"/>
      <c r="BE173" s="78"/>
      <c r="BF173" s="78"/>
      <c r="BG173" s="78"/>
      <c r="BH173" s="78">
        <f>BK173+BN173</f>
        <v>9024.6373000000003</v>
      </c>
      <c r="BI173" s="78">
        <f t="shared" ref="BI173" si="887">BL173+BO173</f>
        <v>0</v>
      </c>
      <c r="BJ173" s="78">
        <f>BI173/BH173*100</f>
        <v>0</v>
      </c>
      <c r="BK173" s="78">
        <v>8844.1445500000009</v>
      </c>
      <c r="BL173" s="78"/>
      <c r="BM173" s="78">
        <f>BL173/BK173*100</f>
        <v>0</v>
      </c>
      <c r="BN173" s="78">
        <v>180.49275</v>
      </c>
      <c r="BO173" s="78"/>
      <c r="BP173" s="78">
        <f>BO173/BN173*100</f>
        <v>0</v>
      </c>
      <c r="BQ173" s="78">
        <f t="shared" ref="BQ173:BR173" si="888">BT173+BW173</f>
        <v>3859.1750200000001</v>
      </c>
      <c r="BR173" s="78">
        <f t="shared" si="888"/>
        <v>0</v>
      </c>
      <c r="BS173" s="78">
        <f>BR173/BQ173*100</f>
        <v>0</v>
      </c>
      <c r="BT173" s="80"/>
      <c r="BU173" s="78"/>
      <c r="BV173" s="78"/>
      <c r="BW173" s="78">
        <v>3859.1750200000001</v>
      </c>
      <c r="BX173" s="78"/>
      <c r="BY173" s="78">
        <f t="shared" ref="BY173" si="889">BX173/BW173*100</f>
        <v>0</v>
      </c>
      <c r="BZ173" s="78">
        <f t="shared" ref="BZ173:CA173" si="890">CC173+CF173</f>
        <v>18356.243719999999</v>
      </c>
      <c r="CA173" s="78">
        <f t="shared" si="890"/>
        <v>0</v>
      </c>
      <c r="CB173" s="78">
        <f>CA173/BZ173*100</f>
        <v>0</v>
      </c>
      <c r="CC173" s="78">
        <v>17989.1188</v>
      </c>
      <c r="CD173" s="78"/>
      <c r="CE173" s="78">
        <f>CD173/CC173*100</f>
        <v>0</v>
      </c>
      <c r="CF173" s="78">
        <v>367.12491999999997</v>
      </c>
      <c r="CG173" s="78"/>
      <c r="CH173" s="78">
        <f>CG173/CF173*100</f>
        <v>0</v>
      </c>
      <c r="CI173" s="78"/>
      <c r="CJ173" s="78">
        <f t="shared" ref="CJ173:CK173" si="891">CM173+CP173</f>
        <v>0</v>
      </c>
      <c r="CK173" s="78">
        <f t="shared" si="891"/>
        <v>0</v>
      </c>
      <c r="CL173" s="78"/>
      <c r="CM173" s="78"/>
      <c r="CN173" s="78"/>
      <c r="CO173" s="78"/>
      <c r="CP173" s="78"/>
      <c r="CQ173" s="78"/>
      <c r="CR173" s="78"/>
      <c r="CS173" s="78">
        <f t="shared" ref="CS173:CT173" si="892">CV173+CY173</f>
        <v>0</v>
      </c>
      <c r="CT173" s="78">
        <f t="shared" si="892"/>
        <v>0</v>
      </c>
      <c r="CU173" s="78"/>
      <c r="CV173" s="78"/>
      <c r="CW173" s="78"/>
      <c r="CX173" s="78"/>
      <c r="CY173" s="78"/>
      <c r="CZ173" s="78"/>
      <c r="DA173" s="78"/>
      <c r="DB173" s="78">
        <f t="shared" ref="DB173:DC173" si="893">DE173+DH173</f>
        <v>0</v>
      </c>
      <c r="DC173" s="78">
        <f t="shared" si="893"/>
        <v>0</v>
      </c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>
        <f t="shared" ref="DT173:DU173" si="894">DW173+DZ173</f>
        <v>0</v>
      </c>
      <c r="DU173" s="78">
        <f t="shared" si="894"/>
        <v>0</v>
      </c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>
        <f t="shared" ref="EF173:EG173" si="895">EI173+EL173</f>
        <v>10503.56</v>
      </c>
      <c r="EG173" s="78">
        <f t="shared" si="895"/>
        <v>5334.3836300000003</v>
      </c>
      <c r="EH173" s="78">
        <f>EG173/EF173*100</f>
        <v>50.786434599316813</v>
      </c>
      <c r="EI173" s="80">
        <v>10503.56</v>
      </c>
      <c r="EJ173" s="78">
        <v>5334.3836300000003</v>
      </c>
      <c r="EK173" s="78">
        <f>EJ173/EI173*100</f>
        <v>50.786434599316813</v>
      </c>
      <c r="EL173" s="78"/>
      <c r="EM173" s="78"/>
      <c r="EN173" s="78"/>
      <c r="EO173" s="78"/>
      <c r="EP173" s="78">
        <f>ES173+EV173</f>
        <v>0</v>
      </c>
      <c r="EQ173" s="78"/>
      <c r="ER173" s="78"/>
      <c r="ES173" s="78"/>
      <c r="ET173" s="78"/>
      <c r="EU173" s="78"/>
      <c r="EV173" s="78"/>
      <c r="EW173" s="78"/>
      <c r="EX173" s="78">
        <f>FA173+FD173</f>
        <v>96.783519999999996</v>
      </c>
      <c r="EY173" s="78">
        <f>FB173+FE173</f>
        <v>96.783519999999996</v>
      </c>
      <c r="EZ173" s="78"/>
      <c r="FA173" s="78">
        <v>95.81568</v>
      </c>
      <c r="FB173" s="78">
        <v>95.81568</v>
      </c>
      <c r="FC173" s="78"/>
      <c r="FD173" s="78">
        <v>0.96784000000000003</v>
      </c>
      <c r="FE173" s="78">
        <v>0.96784000000000003</v>
      </c>
      <c r="FF173" s="78"/>
      <c r="FG173" s="78">
        <f t="shared" ref="FG173:FH173" si="896">FJ173+FM173</f>
        <v>0</v>
      </c>
      <c r="FH173" s="78">
        <f t="shared" si="896"/>
        <v>0</v>
      </c>
      <c r="FI173" s="78"/>
      <c r="FJ173" s="78"/>
      <c r="FK173" s="78"/>
      <c r="FL173" s="78"/>
      <c r="FM173" s="78"/>
      <c r="FN173" s="78"/>
      <c r="FO173" s="78"/>
      <c r="FP173" s="78">
        <f t="shared" ref="FP173:FQ173" si="897">FS173+FV173</f>
        <v>0</v>
      </c>
      <c r="FQ173" s="78">
        <f t="shared" si="897"/>
        <v>0</v>
      </c>
      <c r="FR173" s="78"/>
      <c r="FS173" s="78"/>
      <c r="FT173" s="78"/>
      <c r="FU173" s="78"/>
      <c r="FV173" s="78"/>
      <c r="FW173" s="78"/>
      <c r="FX173" s="78"/>
      <c r="FY173" s="78">
        <f t="shared" ref="FY173:FZ173" si="898">GB173+GE173</f>
        <v>11474.477830000002</v>
      </c>
      <c r="FZ173" s="78">
        <f t="shared" si="898"/>
        <v>3366.05654</v>
      </c>
      <c r="GA173" s="75">
        <f t="shared" si="713"/>
        <v>29.335160953463618</v>
      </c>
      <c r="GB173" s="78">
        <v>11359.733050000001</v>
      </c>
      <c r="GC173" s="78">
        <v>3332.39597</v>
      </c>
      <c r="GD173" s="78">
        <f>GC173/GB173*100</f>
        <v>29.335160917359758</v>
      </c>
      <c r="GE173" s="78">
        <v>114.74478000000001</v>
      </c>
      <c r="GF173" s="78">
        <v>33.66057</v>
      </c>
      <c r="GG173" s="78">
        <f>GF173/GE173*100</f>
        <v>29.335164527745839</v>
      </c>
      <c r="GH173" s="78">
        <f t="shared" ref="GH173:GI173" si="899">GK173+GN173</f>
        <v>24602.65307</v>
      </c>
      <c r="GI173" s="78">
        <f t="shared" si="899"/>
        <v>0</v>
      </c>
      <c r="GJ173" s="78"/>
      <c r="GK173" s="78">
        <v>24110.6</v>
      </c>
      <c r="GL173" s="78"/>
      <c r="GM173" s="78">
        <f>GL173/GK173*100</f>
        <v>0</v>
      </c>
      <c r="GN173" s="78">
        <v>492.05306999999999</v>
      </c>
      <c r="GO173" s="78"/>
      <c r="GP173" s="78">
        <f>GO173/GN173*100</f>
        <v>0</v>
      </c>
      <c r="GQ173" s="78">
        <f t="shared" ref="GQ173:GR173" si="900">GT173+GW173</f>
        <v>0</v>
      </c>
      <c r="GR173" s="78">
        <f t="shared" si="900"/>
        <v>0</v>
      </c>
      <c r="GS173" s="75"/>
      <c r="GT173" s="78"/>
      <c r="GU173" s="78"/>
      <c r="GV173" s="78"/>
      <c r="GW173" s="78"/>
      <c r="GX173" s="78"/>
      <c r="GY173" s="78"/>
      <c r="GZ173" s="78">
        <f t="shared" ref="GZ173:HA173" si="901">HC173+HF173</f>
        <v>0</v>
      </c>
      <c r="HA173" s="78">
        <f t="shared" si="901"/>
        <v>0</v>
      </c>
      <c r="HB173" s="78"/>
      <c r="HC173" s="78"/>
      <c r="HD173" s="78"/>
      <c r="HE173" s="78"/>
      <c r="HF173" s="78"/>
      <c r="HG173" s="78"/>
      <c r="HH173" s="78"/>
      <c r="HI173" s="78">
        <f t="shared" ref="HI173:HJ173" si="902">HL173+HO173</f>
        <v>0</v>
      </c>
      <c r="HJ173" s="78">
        <f t="shared" si="902"/>
        <v>0</v>
      </c>
      <c r="HK173" s="78"/>
      <c r="HL173" s="78"/>
      <c r="HM173" s="78"/>
      <c r="HN173" s="78"/>
      <c r="HO173" s="78"/>
      <c r="HP173" s="78"/>
      <c r="HQ173" s="78"/>
      <c r="HR173" s="78">
        <f t="shared" ref="HR173:HS173" si="903">HU173+HX173</f>
        <v>342.85714000000002</v>
      </c>
      <c r="HS173" s="78">
        <f t="shared" si="903"/>
        <v>342.85713000000004</v>
      </c>
      <c r="HT173" s="81">
        <f t="shared" ref="HT173" si="904">HS173/HR173*100</f>
        <v>99.999997083333312</v>
      </c>
      <c r="HU173" s="78">
        <v>336</v>
      </c>
      <c r="HV173" s="78">
        <v>335.99999000000003</v>
      </c>
      <c r="HW173" s="81">
        <f t="shared" ref="HW173" si="905">HV173/HU173*100</f>
        <v>99.999997023809527</v>
      </c>
      <c r="HX173" s="78">
        <v>6.8571400000000002</v>
      </c>
      <c r="HY173" s="78">
        <v>6.8571400000000002</v>
      </c>
      <c r="HZ173" s="81">
        <f t="shared" ref="HZ173" si="906">HY173/HX173*100</f>
        <v>100</v>
      </c>
      <c r="IA173" s="78">
        <f t="shared" ref="IA173:IB173" si="907">ID173+IG173</f>
        <v>0</v>
      </c>
      <c r="IB173" s="78">
        <f t="shared" si="907"/>
        <v>0</v>
      </c>
      <c r="IC173" s="78"/>
      <c r="ID173" s="78"/>
      <c r="IE173" s="78"/>
      <c r="IF173" s="78"/>
      <c r="IG173" s="78"/>
      <c r="IH173" s="78"/>
      <c r="II173" s="78"/>
      <c r="IJ173" s="78">
        <f>IM173+IP173</f>
        <v>0</v>
      </c>
      <c r="IK173" s="78">
        <f>IN173+IQ173</f>
        <v>0</v>
      </c>
      <c r="IL173" s="78"/>
      <c r="IM173" s="78"/>
      <c r="IN173" s="78"/>
      <c r="IO173" s="78"/>
      <c r="IP173" s="78"/>
      <c r="IQ173" s="78"/>
      <c r="IR173" s="78"/>
      <c r="IS173" s="78"/>
      <c r="IT173" s="78"/>
      <c r="IU173" s="78"/>
      <c r="IV173" s="78"/>
      <c r="IW173" s="78"/>
      <c r="IX173" s="78"/>
    </row>
    <row r="174" spans="1:259" s="20" customFormat="1">
      <c r="A174" s="7" t="s">
        <v>5</v>
      </c>
      <c r="B174" s="75">
        <v>5205368.6829700004</v>
      </c>
      <c r="C174" s="75">
        <v>1114584.8986199999</v>
      </c>
      <c r="D174" s="75">
        <v>21.412218163652856</v>
      </c>
      <c r="E174" s="75">
        <f>E170+E8</f>
        <v>136210</v>
      </c>
      <c r="F174" s="75">
        <f>F170+F8</f>
        <v>34426.799999999996</v>
      </c>
      <c r="G174" s="75">
        <f>F174/E174*100</f>
        <v>25.274796270464723</v>
      </c>
      <c r="H174" s="75">
        <f>H170+H8</f>
        <v>12308.181819999998</v>
      </c>
      <c r="I174" s="75">
        <f>I170+I8</f>
        <v>11357.91778</v>
      </c>
      <c r="J174" s="75">
        <f>I174/H174*100</f>
        <v>92.279411744991606</v>
      </c>
      <c r="K174" s="75">
        <f>K170+K8</f>
        <v>12185.100000000002</v>
      </c>
      <c r="L174" s="75">
        <f>L170+L8</f>
        <v>11244.338600000003</v>
      </c>
      <c r="M174" s="75">
        <f>L174/K174*100</f>
        <v>92.279411740568406</v>
      </c>
      <c r="N174" s="75">
        <f>N170+N8</f>
        <v>123.08182000000001</v>
      </c>
      <c r="O174" s="75">
        <f>O170+O8</f>
        <v>113.57918000000002</v>
      </c>
      <c r="P174" s="75">
        <f>O174/N174*100</f>
        <v>92.279412182887782</v>
      </c>
      <c r="Q174" s="75">
        <f>Q170+Q8</f>
        <v>11622.199999999999</v>
      </c>
      <c r="R174" s="75">
        <f>R170+R8</f>
        <v>0</v>
      </c>
      <c r="S174" s="75">
        <f>R174/Q174*100</f>
        <v>0</v>
      </c>
      <c r="T174" s="75">
        <f>T170+T8</f>
        <v>20132.059999999998</v>
      </c>
      <c r="U174" s="75">
        <f>U170+U8</f>
        <v>0</v>
      </c>
      <c r="V174" s="75">
        <f>U174/T174*100</f>
        <v>0</v>
      </c>
      <c r="W174" s="76">
        <f>W170+W8</f>
        <v>112097.10000000002</v>
      </c>
      <c r="X174" s="75">
        <f>X170+X8</f>
        <v>112097.10000000002</v>
      </c>
      <c r="Y174" s="75">
        <f>Y170+Y8</f>
        <v>17327.14229</v>
      </c>
      <c r="Z174" s="75">
        <f>Y174/X174*100</f>
        <v>15.457261864936736</v>
      </c>
      <c r="AA174" s="75">
        <f>AA170+AA8</f>
        <v>70705.400000000009</v>
      </c>
      <c r="AB174" s="75">
        <f>AB170+AB8</f>
        <v>10929.118830000001</v>
      </c>
      <c r="AC174" s="75">
        <f>AB174/AA174*100</f>
        <v>15.457261864016045</v>
      </c>
      <c r="AD174" s="75">
        <f>AD170+AD8</f>
        <v>41391.699999999997</v>
      </c>
      <c r="AE174" s="75">
        <f>AE170+AE8</f>
        <v>6398.0234600000003</v>
      </c>
      <c r="AF174" s="75">
        <f>AE174/AD174*100</f>
        <v>15.457261866509473</v>
      </c>
      <c r="AG174" s="75">
        <f>AG170+AG8</f>
        <v>141561.43800000002</v>
      </c>
      <c r="AH174" s="75">
        <f>AH170+AH8</f>
        <v>54260.321889999999</v>
      </c>
      <c r="AI174" s="75">
        <f>AH174/AG174*100</f>
        <v>38.329874757276762</v>
      </c>
      <c r="AJ174" s="75">
        <f>AJ170+AJ8</f>
        <v>140159.70000000001</v>
      </c>
      <c r="AK174" s="75">
        <f>AK170+AK8</f>
        <v>53723.037579999997</v>
      </c>
      <c r="AL174" s="75">
        <f>AK174/AJ174*100</f>
        <v>38.329874835633923</v>
      </c>
      <c r="AM174" s="75">
        <f>AM170+AM8</f>
        <v>1401.7380000000001</v>
      </c>
      <c r="AN174" s="75">
        <f>AN170+AN8</f>
        <v>537.28431</v>
      </c>
      <c r="AO174" s="75">
        <f>AN174/AM174*100</f>
        <v>38.329866922349254</v>
      </c>
      <c r="AP174" s="75">
        <f>AP170+AP8</f>
        <v>67454.693880000006</v>
      </c>
      <c r="AQ174" s="75">
        <f>AQ170+AQ8</f>
        <v>483.60230000000001</v>
      </c>
      <c r="AR174" s="75">
        <f>AQ174/AP174*100</f>
        <v>0.71692905590871825</v>
      </c>
      <c r="AS174" s="75">
        <f>AS170+AS8</f>
        <v>66105.600000000006</v>
      </c>
      <c r="AT174" s="75">
        <f>AT170+AT8</f>
        <v>473.93025</v>
      </c>
      <c r="AU174" s="75">
        <f>AT174/AS174*100</f>
        <v>0.71692904988382211</v>
      </c>
      <c r="AV174" s="75">
        <f>AV170+AV8</f>
        <v>1349.0938799999999</v>
      </c>
      <c r="AW174" s="75">
        <f>AW170+AW8</f>
        <v>9.6720500000000005</v>
      </c>
      <c r="AX174" s="75">
        <f>AW174/AV174*100</f>
        <v>0.71692935112862577</v>
      </c>
      <c r="AY174" s="75">
        <f>AY170+AY8</f>
        <v>8037.8571499999998</v>
      </c>
      <c r="AZ174" s="75">
        <f>AZ170+AZ8</f>
        <v>2860.70543</v>
      </c>
      <c r="BA174" s="75">
        <f>AZ174/AY174*100</f>
        <v>35.590398990855412</v>
      </c>
      <c r="BB174" s="75">
        <f>BB170+BB8</f>
        <v>7877.1</v>
      </c>
      <c r="BC174" s="75">
        <f>BC170+BC8</f>
        <v>2803.4913200000001</v>
      </c>
      <c r="BD174" s="75">
        <f>BC174/BB174*100</f>
        <v>35.590399004709852</v>
      </c>
      <c r="BE174" s="75">
        <f>BE170+BE8</f>
        <v>160.75714999999997</v>
      </c>
      <c r="BF174" s="75">
        <f>BF170+BF8</f>
        <v>57.214110000000005</v>
      </c>
      <c r="BG174" s="75">
        <f>BF174/BE174*100</f>
        <v>35.590398311987997</v>
      </c>
      <c r="BH174" s="75">
        <f>BH170+BH8</f>
        <v>177155.51029999997</v>
      </c>
      <c r="BI174" s="75">
        <f>BI170+BI8</f>
        <v>12575.370949999999</v>
      </c>
      <c r="BJ174" s="75">
        <f>BI174/BH174*100</f>
        <v>7.0984926908028561</v>
      </c>
      <c r="BK174" s="75">
        <f>BK170+BK8</f>
        <v>173612.4</v>
      </c>
      <c r="BL174" s="75">
        <f>BL170+BL8</f>
        <v>12323.863519999999</v>
      </c>
      <c r="BM174" s="75">
        <f>BL174/BK174*100</f>
        <v>7.0984926883102819</v>
      </c>
      <c r="BN174" s="75">
        <f>BN170+BN8</f>
        <v>3543.1103000000003</v>
      </c>
      <c r="BO174" s="75">
        <f>BO170+BO8</f>
        <v>251.50743</v>
      </c>
      <c r="BP174" s="75">
        <f>BO174/BN174*100</f>
        <v>7.0984928129389582</v>
      </c>
      <c r="BQ174" s="75">
        <f>BQ170+BQ8</f>
        <v>49992.740339999997</v>
      </c>
      <c r="BR174" s="75">
        <f>BR170+BR8</f>
        <v>0</v>
      </c>
      <c r="BS174" s="75">
        <f>BR174/BQ174*100</f>
        <v>0</v>
      </c>
      <c r="BT174" s="77">
        <f>BT170+BT8</f>
        <v>41990.869919999997</v>
      </c>
      <c r="BU174" s="75">
        <f>BU170+BU8</f>
        <v>0</v>
      </c>
      <c r="BV174" s="75">
        <f>BU174/BT174*100</f>
        <v>0</v>
      </c>
      <c r="BW174" s="75">
        <f>BW170+BW8</f>
        <v>8001.8704199999993</v>
      </c>
      <c r="BX174" s="75">
        <f>BX170+BX8</f>
        <v>0</v>
      </c>
      <c r="BY174" s="75">
        <f>BX174/BW174*100</f>
        <v>0</v>
      </c>
      <c r="BZ174" s="75">
        <f>BZ170+BZ8</f>
        <v>646295.57996999996</v>
      </c>
      <c r="CA174" s="75">
        <f>CA170+CA8</f>
        <v>198641.54412999999</v>
      </c>
      <c r="CB174" s="75">
        <f>CA174/BZ174*100</f>
        <v>30.735401925419424</v>
      </c>
      <c r="CC174" s="75">
        <f>CC170+CC8</f>
        <v>614045.92975999997</v>
      </c>
      <c r="CD174" s="75">
        <f>CD170+CD8</f>
        <v>194668.71332999997</v>
      </c>
      <c r="CE174" s="75">
        <f>CD174/CC174*100</f>
        <v>31.702630682054401</v>
      </c>
      <c r="CF174" s="75">
        <f>CF170+CF8</f>
        <v>32249.650209999996</v>
      </c>
      <c r="CG174" s="75">
        <f>CG170+CG8</f>
        <v>3972.8307999999997</v>
      </c>
      <c r="CH174" s="75">
        <f>CG174/CF174*100</f>
        <v>12.318988808033959</v>
      </c>
      <c r="CI174" s="76">
        <f>CI170+CI8</f>
        <v>1445.3242</v>
      </c>
      <c r="CJ174" s="75">
        <f>CJ170+CJ8</f>
        <v>1445.3242</v>
      </c>
      <c r="CK174" s="75">
        <f>CK170+CK8</f>
        <v>1331.9091999999998</v>
      </c>
      <c r="CL174" s="75">
        <f>CK174/CJ174*100</f>
        <v>92.152971630863163</v>
      </c>
      <c r="CM174" s="75">
        <f>CM170+CM8</f>
        <v>1430.8</v>
      </c>
      <c r="CN174" s="75">
        <f>CN170+CN8</f>
        <v>1318.5247199999999</v>
      </c>
      <c r="CO174" s="75">
        <f>CN174/CM174*100</f>
        <v>92.152971764048075</v>
      </c>
      <c r="CP174" s="75">
        <f>CP170+CP8</f>
        <v>14.5242</v>
      </c>
      <c r="CQ174" s="75">
        <f>CQ170+CQ8</f>
        <v>13.38448</v>
      </c>
      <c r="CR174" s="75">
        <f>CQ174/CP174*100</f>
        <v>92.152958510623648</v>
      </c>
      <c r="CS174" s="75">
        <f>CS170+CS8</f>
        <v>157912.91008999999</v>
      </c>
      <c r="CT174" s="75">
        <f>CT170+CT8</f>
        <v>37150.235220000002</v>
      </c>
      <c r="CU174" s="75">
        <f>CT174/CS174*100</f>
        <v>23.525774554358353</v>
      </c>
      <c r="CV174" s="75">
        <f>CV170+CV8</f>
        <v>154754.30000000002</v>
      </c>
      <c r="CW174" s="75">
        <f>CW170+CW8</f>
        <v>36407.123789999998</v>
      </c>
      <c r="CX174" s="75">
        <f>CW174/CV174*100</f>
        <v>23.525759083915595</v>
      </c>
      <c r="CY174" s="75">
        <f>CY170+CY8</f>
        <v>3158.6100900000001</v>
      </c>
      <c r="CZ174" s="75">
        <f>CZ170+CZ8</f>
        <v>743.11143000000015</v>
      </c>
      <c r="DA174" s="75">
        <f>CZ174/CY174*100</f>
        <v>23.526532519878074</v>
      </c>
      <c r="DB174" s="75">
        <f>DB170+DB8</f>
        <v>564096.25543000002</v>
      </c>
      <c r="DC174" s="75">
        <f>DC170+DC8</f>
        <v>47764.030700000003</v>
      </c>
      <c r="DD174" s="75">
        <f>DC174/DB174*100</f>
        <v>8.467354682861771</v>
      </c>
      <c r="DE174" s="75">
        <f>DE170+DE8</f>
        <v>235281.02041</v>
      </c>
      <c r="DF174" s="75">
        <f>DF170+DF8</f>
        <v>0</v>
      </c>
      <c r="DG174" s="75">
        <f>DF174/DE174*100</f>
        <v>0</v>
      </c>
      <c r="DH174" s="75">
        <f>DH170+DH8</f>
        <v>328815.23502000002</v>
      </c>
      <c r="DI174" s="75">
        <f>DI170+DI8</f>
        <v>0</v>
      </c>
      <c r="DJ174" s="75">
        <f>DI174/DH174*100</f>
        <v>0</v>
      </c>
      <c r="DK174" s="75">
        <f>DK170+DK8</f>
        <v>290818.87754999998</v>
      </c>
      <c r="DL174" s="75">
        <f>DL170+DL8</f>
        <v>178815.68885000001</v>
      </c>
      <c r="DM174" s="75">
        <f>DL174/DK174*100</f>
        <v>61.48696066652569</v>
      </c>
      <c r="DN174" s="75">
        <f>DN170+DN8</f>
        <v>285002.5</v>
      </c>
      <c r="DO174" s="75">
        <f>DO170+DO8</f>
        <v>175239.37508</v>
      </c>
      <c r="DP174" s="75">
        <f>DO174/DN174*100</f>
        <v>61.486960668766066</v>
      </c>
      <c r="DQ174" s="75">
        <f>DQ170+DQ8</f>
        <v>5816.3775500000002</v>
      </c>
      <c r="DR174" s="75">
        <f>DR170+DR8</f>
        <v>3576.3137699999997</v>
      </c>
      <c r="DS174" s="75">
        <f>DR174/DQ174*100</f>
        <v>61.486960556747206</v>
      </c>
      <c r="DT174" s="75">
        <f>DT170+DT8</f>
        <v>56718.36735</v>
      </c>
      <c r="DU174" s="75">
        <f>DU170+DU8</f>
        <v>56718.36735</v>
      </c>
      <c r="DV174" s="75">
        <f>DU174/DT174*100</f>
        <v>100</v>
      </c>
      <c r="DW174" s="75">
        <f>DW170+DW8</f>
        <v>55584</v>
      </c>
      <c r="DX174" s="75">
        <f>DX170+DX8</f>
        <v>55584</v>
      </c>
      <c r="DY174" s="75">
        <f>DX174/DW174*100</f>
        <v>100</v>
      </c>
      <c r="DZ174" s="75">
        <f>DZ170+DZ8</f>
        <v>1134.36735</v>
      </c>
      <c r="EA174" s="75">
        <f>EA170+EA8</f>
        <v>1134.36735</v>
      </c>
      <c r="EB174" s="75">
        <f>EA174/DZ174*100</f>
        <v>100</v>
      </c>
      <c r="EC174" s="75">
        <f>EC170+EC8</f>
        <v>191947.31734000001</v>
      </c>
      <c r="ED174" s="75">
        <f>ED170+ED8</f>
        <v>688.75908000000004</v>
      </c>
      <c r="EE174" s="75">
        <f>ED174/EC174*100</f>
        <v>0.35882714566934409</v>
      </c>
      <c r="EF174" s="75">
        <f>EF170+EF8</f>
        <v>400159.42200000002</v>
      </c>
      <c r="EG174" s="75">
        <f>EG170+EG8</f>
        <v>42272.905450000006</v>
      </c>
      <c r="EH174" s="75">
        <f>EG174/EF174*100</f>
        <v>10.564016021094712</v>
      </c>
      <c r="EI174" s="77">
        <f>EI170+EI8</f>
        <v>191870.63999999998</v>
      </c>
      <c r="EJ174" s="75">
        <f>EJ170+EJ8</f>
        <v>5334.3836300000003</v>
      </c>
      <c r="EK174" s="75">
        <f>EJ174/EI174*100</f>
        <v>2.7801979656710376</v>
      </c>
      <c r="EL174" s="75">
        <f>EL170+EL8</f>
        <v>208288.78199999998</v>
      </c>
      <c r="EM174" s="75">
        <f>EM170+EM8</f>
        <v>36938.521820000002</v>
      </c>
      <c r="EN174" s="75">
        <f>EM174/EL174*100</f>
        <v>17.734282886151789</v>
      </c>
      <c r="EO174" s="75">
        <f>EO170+EO8</f>
        <v>5943.6734800000004</v>
      </c>
      <c r="EP174" s="75">
        <f>EP170+EP8</f>
        <v>0</v>
      </c>
      <c r="EQ174" s="75">
        <f>EP174/EO174*100</f>
        <v>0</v>
      </c>
      <c r="ER174" s="75">
        <f>ER170+ER8</f>
        <v>5824.8</v>
      </c>
      <c r="ES174" s="75">
        <f>ES170+ES8</f>
        <v>0</v>
      </c>
      <c r="ET174" s="75">
        <f>ES174/ER174*100</f>
        <v>0</v>
      </c>
      <c r="EU174" s="75">
        <f>EU170+EU8</f>
        <v>118.87348</v>
      </c>
      <c r="EV174" s="75">
        <f>EV170+EV8</f>
        <v>0</v>
      </c>
      <c r="EW174" s="75">
        <f>EV174/EU174*100</f>
        <v>0</v>
      </c>
      <c r="EX174" s="75">
        <f>EX170+EX8</f>
        <v>54161.55661</v>
      </c>
      <c r="EY174" s="75">
        <f>EY170+EY8</f>
        <v>14472.00052</v>
      </c>
      <c r="EZ174" s="75">
        <f>EY174/EX174*100</f>
        <v>26.720060178861242</v>
      </c>
      <c r="FA174" s="75">
        <f>FA170+FA8</f>
        <v>53100.574709999994</v>
      </c>
      <c r="FB174" s="75">
        <f>FB170+FB8</f>
        <v>14197.739690671886</v>
      </c>
      <c r="FC174" s="75">
        <f>FB174/FA174*100</f>
        <v>26.737450146651881</v>
      </c>
      <c r="FD174" s="75">
        <f>FD170+FD8</f>
        <v>1060.9819</v>
      </c>
      <c r="FE174" s="75">
        <f>FE170+FE8</f>
        <v>274.26082932811624</v>
      </c>
      <c r="FF174" s="75">
        <f>FE174/FD174*100</f>
        <v>25.849718013862088</v>
      </c>
      <c r="FG174" s="75">
        <f>FG170+FG8</f>
        <v>48165.277000000002</v>
      </c>
      <c r="FH174" s="75">
        <f>FH170+FH8</f>
        <v>0</v>
      </c>
      <c r="FI174" s="75"/>
      <c r="FJ174" s="75">
        <f>FJ170+FJ8</f>
        <v>45085.4</v>
      </c>
      <c r="FK174" s="75">
        <f>FK170+FK8</f>
        <v>0</v>
      </c>
      <c r="FL174" s="75">
        <f>FK174/FJ174*100</f>
        <v>0</v>
      </c>
      <c r="FM174" s="75">
        <f>FM170+FM8</f>
        <v>3079.877</v>
      </c>
      <c r="FN174" s="75">
        <f>FN170+FN8</f>
        <v>0</v>
      </c>
      <c r="FO174" s="75">
        <f>FN174/FM174*100</f>
        <v>0</v>
      </c>
      <c r="FP174" s="75">
        <f>FP170+FP8</f>
        <v>30474.897960000002</v>
      </c>
      <c r="FQ174" s="75">
        <f>FQ170+FQ8</f>
        <v>6128.5514400000002</v>
      </c>
      <c r="FR174" s="75"/>
      <c r="FS174" s="75">
        <f>FS170+FS8</f>
        <v>29865.4</v>
      </c>
      <c r="FT174" s="75">
        <f>FT170+FT8</f>
        <v>6005.9804100000001</v>
      </c>
      <c r="FU174" s="75">
        <f>FT174/FS174*100</f>
        <v>20.110162294829468</v>
      </c>
      <c r="FV174" s="75">
        <f>FV170+FV8</f>
        <v>609.49796000000003</v>
      </c>
      <c r="FW174" s="75">
        <f>FW170+FW8</f>
        <v>122.57102999999999</v>
      </c>
      <c r="FX174" s="75">
        <f>FW174/FV174*100</f>
        <v>20.110162468796446</v>
      </c>
      <c r="FY174" s="75">
        <f>FY170+FY8</f>
        <v>397092.20007999998</v>
      </c>
      <c r="FZ174" s="75">
        <f>FZ170+FZ8</f>
        <v>120212.66611999999</v>
      </c>
      <c r="GA174" s="75">
        <f t="shared" si="713"/>
        <v>30.273237826323811</v>
      </c>
      <c r="GB174" s="75">
        <f>GB170+GB8</f>
        <v>393121.27807</v>
      </c>
      <c r="GC174" s="75">
        <f>GC170+GC8</f>
        <v>119013.7253780585</v>
      </c>
      <c r="GD174" s="75">
        <f>GC174/GB174*100</f>
        <v>30.274048243419344</v>
      </c>
      <c r="GE174" s="75">
        <f>GE170+GE8</f>
        <v>3970.9220100000002</v>
      </c>
      <c r="GF174" s="75">
        <f>GF170+GF8</f>
        <v>1198.9407419415074</v>
      </c>
      <c r="GG174" s="75">
        <f>GF174/GE174*100</f>
        <v>30.193006534054479</v>
      </c>
      <c r="GH174" s="75">
        <f>GH170+GH8</f>
        <v>24602.65307</v>
      </c>
      <c r="GI174" s="75">
        <f>GI170+GI8</f>
        <v>0</v>
      </c>
      <c r="GJ174" s="75"/>
      <c r="GK174" s="75">
        <f>GK170+GK8</f>
        <v>24110.6</v>
      </c>
      <c r="GL174" s="75">
        <f>GL170+GL8</f>
        <v>0</v>
      </c>
      <c r="GM174" s="75">
        <f>GL174/GK174*100</f>
        <v>0</v>
      </c>
      <c r="GN174" s="75">
        <f>GN170+GN8</f>
        <v>492.05306999999999</v>
      </c>
      <c r="GO174" s="75">
        <f>GO170+GO8</f>
        <v>0</v>
      </c>
      <c r="GP174" s="75">
        <f>GO174/GN174*100</f>
        <v>0</v>
      </c>
      <c r="GQ174" s="75">
        <f>GQ170+GQ8</f>
        <v>728129.3939400001</v>
      </c>
      <c r="GR174" s="75">
        <f>GR170+GR8</f>
        <v>129859.45035999999</v>
      </c>
      <c r="GS174" s="75">
        <f t="shared" si="856"/>
        <v>17.834666673366133</v>
      </c>
      <c r="GT174" s="75">
        <f>GT170+GT8</f>
        <v>720848.1</v>
      </c>
      <c r="GU174" s="75">
        <f>GU170+GU8</f>
        <v>128560.85586</v>
      </c>
      <c r="GV174" s="75">
        <f>GU174/GT174*100</f>
        <v>17.834666673880392</v>
      </c>
      <c r="GW174" s="75">
        <f>GW170+GW8</f>
        <v>7281.2939399999996</v>
      </c>
      <c r="GX174" s="75">
        <f>GX170+GX8</f>
        <v>1298.5944999999999</v>
      </c>
      <c r="GY174" s="75">
        <f>GX174/GW174*100</f>
        <v>17.834666622454744</v>
      </c>
      <c r="GZ174" s="75">
        <f>GZ170+GZ8</f>
        <v>690125.75987000007</v>
      </c>
      <c r="HA174" s="75">
        <f>HA170+HA8</f>
        <v>132066.71346</v>
      </c>
      <c r="HB174" s="75">
        <f>HA174/GZ174*100</f>
        <v>19.136615547415239</v>
      </c>
      <c r="HC174" s="75">
        <f>HC170+HC8</f>
        <v>0</v>
      </c>
      <c r="HD174" s="75">
        <f>HD170+HD8</f>
        <v>0</v>
      </c>
      <c r="HE174" s="75"/>
      <c r="HF174" s="75">
        <f>HF170+HF8</f>
        <v>690125.75987000007</v>
      </c>
      <c r="HG174" s="75">
        <f>HG170+HG8</f>
        <v>132066.71346</v>
      </c>
      <c r="HH174" s="75">
        <f>HG174/HF174*100</f>
        <v>19.136615547415239</v>
      </c>
      <c r="HI174" s="75">
        <f>HI170+HI8</f>
        <v>11378.061229999999</v>
      </c>
      <c r="HJ174" s="75">
        <f>HJ170+HJ8</f>
        <v>549.88891000000001</v>
      </c>
      <c r="HK174" s="75">
        <f>HJ174/HI174*100</f>
        <v>4.832887597318722</v>
      </c>
      <c r="HL174" s="77">
        <f>HL170+HL8</f>
        <v>11150.5</v>
      </c>
      <c r="HM174" s="75">
        <f>HM170+HM8</f>
        <v>538.89112999999998</v>
      </c>
      <c r="HN174" s="75">
        <f>HM174/HL174*100</f>
        <v>4.8328875835164338</v>
      </c>
      <c r="HO174" s="75">
        <f>HO170+HO8</f>
        <v>227.56123000000002</v>
      </c>
      <c r="HP174" s="75">
        <f>HP170+HP8</f>
        <v>10.997780000000001</v>
      </c>
      <c r="HQ174" s="75">
        <f>HP174/HO174*100</f>
        <v>4.8328882736307932</v>
      </c>
      <c r="HR174" s="75">
        <f>HR170+HR8</f>
        <v>8858.6734700000015</v>
      </c>
      <c r="HS174" s="75">
        <f>HS170+HS8</f>
        <v>6551.8360700000003</v>
      </c>
      <c r="HT174" s="75">
        <f>HS174/HR174*100</f>
        <v>73.959561690447984</v>
      </c>
      <c r="HU174" s="77">
        <f>HU170+HU8</f>
        <v>8681.5</v>
      </c>
      <c r="HV174" s="75">
        <f>HV170+HV8</f>
        <v>6420.9999135794333</v>
      </c>
      <c r="HW174" s="75">
        <f>HV174/HU174*100</f>
        <v>73.961871952766614</v>
      </c>
      <c r="HX174" s="75">
        <f>HX170+HX8</f>
        <v>177.17346999999998</v>
      </c>
      <c r="HY174" s="75">
        <f>HY170+HY8</f>
        <v>130.83615642056736</v>
      </c>
      <c r="HZ174" s="75">
        <f>HY174/HX174*100</f>
        <v>73.84635883722737</v>
      </c>
      <c r="IA174" s="75">
        <f>IA170+IA8</f>
        <v>124678.08854000001</v>
      </c>
      <c r="IB174" s="75">
        <f>IB170+IB8</f>
        <v>0</v>
      </c>
      <c r="IC174" s="75">
        <f>IB174/IA174*100</f>
        <v>0</v>
      </c>
      <c r="ID174" s="77">
        <f>ID170+ID8</f>
        <v>122184.52680000002</v>
      </c>
      <c r="IE174" s="75">
        <f>IE170+IE8</f>
        <v>0</v>
      </c>
      <c r="IF174" s="75">
        <f>IE174/ID174*100</f>
        <v>0</v>
      </c>
      <c r="IG174" s="75">
        <f>IG170+IG8</f>
        <v>2493.5617400000006</v>
      </c>
      <c r="IH174" s="75">
        <f>IH170+IH8</f>
        <v>0</v>
      </c>
      <c r="II174" s="75">
        <f>IH174/IG174*100</f>
        <v>0</v>
      </c>
      <c r="IJ174" s="75">
        <f>IJ170+IJ8</f>
        <v>24335.612250000002</v>
      </c>
      <c r="IK174" s="75">
        <f>IK170+IK8</f>
        <v>8068.4911199999997</v>
      </c>
      <c r="IL174" s="75">
        <f>IK174/IJ174*100</f>
        <v>33.155077575662801</v>
      </c>
      <c r="IM174" s="75">
        <f>IM170+IM8</f>
        <v>23848.9</v>
      </c>
      <c r="IN174" s="75">
        <f>IN170+IN8</f>
        <v>7907.1212999999989</v>
      </c>
      <c r="IO174" s="75">
        <f>IN174/IM174*100</f>
        <v>33.155077592677223</v>
      </c>
      <c r="IP174" s="75">
        <f>IP170+IP8</f>
        <v>486.71224999999993</v>
      </c>
      <c r="IQ174" s="75">
        <f>IQ170+IQ8</f>
        <v>161.36982</v>
      </c>
      <c r="IR174" s="75">
        <f>IQ174/IP174*100</f>
        <v>33.155076741955853</v>
      </c>
      <c r="IS174" s="75">
        <f>IS170+IS8</f>
        <v>100</v>
      </c>
      <c r="IT174" s="75">
        <f>IT170+IT8</f>
        <v>0</v>
      </c>
      <c r="IU174" s="75">
        <f>IT174/IS174*100</f>
        <v>0</v>
      </c>
      <c r="IV174" s="75">
        <f>IV170+IV8</f>
        <v>11357</v>
      </c>
      <c r="IW174" s="75">
        <f>IW170+IW8</f>
        <v>0</v>
      </c>
      <c r="IX174" s="75">
        <f>IW174/IV174*100</f>
        <v>0</v>
      </c>
    </row>
    <row r="175" spans="1:259" s="16" customFormat="1" ht="18.75" customHeight="1">
      <c r="G175" s="26"/>
      <c r="J175" s="26"/>
      <c r="M175" s="26"/>
      <c r="P175" s="26"/>
      <c r="S175" s="26"/>
      <c r="V175" s="26"/>
      <c r="W175" s="17"/>
      <c r="Z175" s="26"/>
      <c r="AC175" s="26"/>
      <c r="AF175" s="26"/>
      <c r="AI175" s="26"/>
      <c r="AL175" s="26"/>
      <c r="AO175" s="26"/>
      <c r="AR175" s="26"/>
      <c r="AU175" s="26"/>
      <c r="AX175" s="26"/>
      <c r="BA175" s="26"/>
      <c r="BD175" s="26"/>
      <c r="BG175" s="26"/>
      <c r="BJ175" s="26"/>
      <c r="BM175" s="26"/>
      <c r="BP175" s="26"/>
      <c r="BS175" s="26"/>
      <c r="BT175" s="14"/>
      <c r="BV175" s="26"/>
      <c r="BY175" s="26"/>
      <c r="CB175" s="26"/>
      <c r="CE175" s="26"/>
      <c r="CH175" s="26"/>
      <c r="CI175" s="17"/>
      <c r="CL175" s="26"/>
      <c r="CO175" s="26"/>
      <c r="CR175" s="26"/>
      <c r="CU175" s="26"/>
      <c r="CX175" s="26"/>
      <c r="DA175" s="26"/>
      <c r="DD175" s="26"/>
      <c r="DG175" s="26"/>
      <c r="DJ175" s="26"/>
      <c r="DM175" s="26"/>
      <c r="DP175" s="26"/>
      <c r="DS175" s="26"/>
      <c r="DV175" s="26"/>
      <c r="DY175" s="26"/>
      <c r="EB175" s="26"/>
      <c r="EE175" s="26"/>
      <c r="EH175" s="26"/>
      <c r="EI175" s="14"/>
      <c r="EK175" s="26"/>
      <c r="EN175" s="26"/>
      <c r="EQ175" s="26"/>
      <c r="ET175" s="26"/>
      <c r="EW175" s="26"/>
      <c r="EZ175" s="26"/>
      <c r="FC175" s="26"/>
      <c r="FF175" s="26"/>
      <c r="FI175" s="26"/>
      <c r="FL175" s="26"/>
      <c r="FO175" s="26"/>
      <c r="FR175" s="26"/>
      <c r="FU175" s="26"/>
      <c r="FX175" s="26"/>
      <c r="GA175" s="26"/>
      <c r="GD175" s="26"/>
      <c r="GG175" s="26"/>
      <c r="GJ175" s="26"/>
      <c r="GM175" s="26"/>
      <c r="GP175" s="26"/>
      <c r="GS175" s="26"/>
      <c r="GV175" s="26"/>
      <c r="GY175" s="26"/>
      <c r="HB175" s="26"/>
      <c r="HE175" s="26"/>
      <c r="HH175" s="26"/>
      <c r="HK175" s="26"/>
      <c r="HN175" s="26"/>
      <c r="HQ175" s="26"/>
      <c r="HT175" s="26"/>
      <c r="HW175" s="26"/>
      <c r="HZ175" s="26"/>
      <c r="IC175" s="26"/>
      <c r="IF175" s="26"/>
      <c r="II175" s="26"/>
      <c r="IL175" s="26"/>
      <c r="IO175" s="26"/>
      <c r="IR175" s="26"/>
      <c r="IU175" s="26"/>
      <c r="IX175" s="26"/>
      <c r="IY175" s="21"/>
    </row>
    <row r="176" spans="1:259" s="16" customFormat="1">
      <c r="G176" s="26"/>
      <c r="J176" s="26"/>
      <c r="M176" s="26"/>
      <c r="P176" s="26"/>
      <c r="S176" s="26"/>
      <c r="V176" s="26"/>
      <c r="W176" s="17"/>
      <c r="Z176" s="26"/>
      <c r="AC176" s="26"/>
      <c r="AF176" s="26"/>
      <c r="AI176" s="26"/>
      <c r="AL176" s="26"/>
      <c r="AO176" s="26"/>
      <c r="AR176" s="26"/>
      <c r="AU176" s="26"/>
      <c r="AX176" s="26"/>
      <c r="BA176" s="26"/>
      <c r="BD176" s="26"/>
      <c r="BG176" s="26"/>
      <c r="BJ176" s="26"/>
      <c r="BM176" s="26"/>
      <c r="BP176" s="26"/>
      <c r="BS176" s="26"/>
      <c r="BT176" s="14"/>
      <c r="BV176" s="26"/>
      <c r="BY176" s="26"/>
      <c r="CB176" s="26"/>
      <c r="CE176" s="26"/>
      <c r="CH176" s="26"/>
      <c r="CI176" s="17"/>
      <c r="CL176" s="26"/>
      <c r="CO176" s="26"/>
      <c r="CR176" s="26"/>
      <c r="CU176" s="26"/>
      <c r="CX176" s="26"/>
      <c r="DA176" s="26"/>
      <c r="DD176" s="26"/>
      <c r="DG176" s="26"/>
      <c r="DJ176" s="26"/>
      <c r="DM176" s="26"/>
      <c r="DP176" s="26"/>
      <c r="DS176" s="26"/>
      <c r="DV176" s="26"/>
      <c r="DY176" s="26"/>
      <c r="EB176" s="26"/>
      <c r="EE176" s="26"/>
      <c r="EH176" s="26"/>
      <c r="EI176" s="14"/>
      <c r="EK176" s="26"/>
      <c r="EN176" s="26"/>
      <c r="EQ176" s="26"/>
      <c r="ET176" s="26"/>
      <c r="EW176" s="26"/>
      <c r="EZ176" s="26"/>
      <c r="FC176" s="26"/>
      <c r="FF176" s="26"/>
      <c r="FI176" s="26"/>
      <c r="FL176" s="26"/>
      <c r="FO176" s="26"/>
      <c r="FR176" s="26"/>
      <c r="FU176" s="26"/>
      <c r="FX176" s="26"/>
      <c r="GA176" s="26"/>
      <c r="GD176" s="26"/>
      <c r="GG176" s="26"/>
      <c r="GJ176" s="26"/>
      <c r="GM176" s="26"/>
      <c r="GP176" s="26"/>
      <c r="GS176" s="26"/>
      <c r="GV176" s="26"/>
      <c r="GY176" s="26"/>
      <c r="HB176" s="26"/>
      <c r="HE176" s="26"/>
      <c r="HH176" s="26"/>
      <c r="HK176" s="26"/>
      <c r="HN176" s="26"/>
      <c r="HQ176" s="26"/>
      <c r="HT176" s="26"/>
      <c r="HW176" s="26"/>
      <c r="HZ176" s="26"/>
      <c r="IC176" s="26"/>
      <c r="IF176" s="26"/>
      <c r="II176" s="26"/>
      <c r="IL176" s="26"/>
      <c r="IO176" s="26"/>
      <c r="IR176" s="26"/>
      <c r="IU176" s="26"/>
      <c r="IX176" s="26"/>
      <c r="IY176" s="21"/>
    </row>
    <row r="177" spans="7:259" s="16" customFormat="1" ht="18.75" customHeight="1">
      <c r="G177" s="26"/>
      <c r="J177" s="26"/>
      <c r="M177" s="26"/>
      <c r="P177" s="26"/>
      <c r="S177" s="26"/>
      <c r="V177" s="26"/>
      <c r="W177" s="17"/>
      <c r="Z177" s="26"/>
      <c r="AC177" s="26"/>
      <c r="AF177" s="26"/>
      <c r="AI177" s="26"/>
      <c r="AL177" s="26"/>
      <c r="AO177" s="26"/>
      <c r="AR177" s="26"/>
      <c r="AU177" s="26"/>
      <c r="AX177" s="26"/>
      <c r="BA177" s="26"/>
      <c r="BD177" s="26"/>
      <c r="BG177" s="26"/>
      <c r="BJ177" s="26"/>
      <c r="BM177" s="26"/>
      <c r="BP177" s="26"/>
      <c r="BS177" s="26"/>
      <c r="BT177" s="14"/>
      <c r="BV177" s="26"/>
      <c r="BY177" s="26"/>
      <c r="CB177" s="26"/>
      <c r="CE177" s="26"/>
      <c r="CH177" s="26"/>
      <c r="CI177" s="17"/>
      <c r="CL177" s="26"/>
      <c r="CO177" s="26"/>
      <c r="CR177" s="26"/>
      <c r="CU177" s="26"/>
      <c r="CX177" s="26"/>
      <c r="DA177" s="26"/>
      <c r="DD177" s="26"/>
      <c r="DG177" s="26"/>
      <c r="DJ177" s="26"/>
      <c r="DM177" s="26"/>
      <c r="DP177" s="26"/>
      <c r="DS177" s="26"/>
      <c r="DV177" s="26"/>
      <c r="DY177" s="26"/>
      <c r="EB177" s="26"/>
      <c r="EE177" s="26"/>
      <c r="EH177" s="26"/>
      <c r="EI177" s="14"/>
      <c r="EK177" s="26"/>
      <c r="EN177" s="26"/>
      <c r="EQ177" s="26"/>
      <c r="ET177" s="26"/>
      <c r="EW177" s="26"/>
      <c r="EZ177" s="26"/>
      <c r="FC177" s="26"/>
      <c r="FF177" s="26"/>
      <c r="FI177" s="26"/>
      <c r="FL177" s="26"/>
      <c r="FO177" s="26"/>
      <c r="FR177" s="26"/>
      <c r="FU177" s="26"/>
      <c r="FX177" s="26"/>
      <c r="GA177" s="26"/>
      <c r="GD177" s="26"/>
      <c r="GG177" s="26"/>
      <c r="GJ177" s="26"/>
      <c r="GM177" s="26"/>
      <c r="GP177" s="26"/>
      <c r="GS177" s="26"/>
      <c r="GV177" s="26"/>
      <c r="GY177" s="26"/>
      <c r="HB177" s="26"/>
      <c r="HE177" s="26"/>
      <c r="HH177" s="26"/>
      <c r="HK177" s="26"/>
      <c r="HN177" s="26"/>
      <c r="HQ177" s="26"/>
      <c r="HT177" s="26"/>
      <c r="HW177" s="26"/>
      <c r="HZ177" s="26"/>
      <c r="IC177" s="26"/>
      <c r="IF177" s="26"/>
      <c r="II177" s="26"/>
      <c r="IL177" s="26"/>
      <c r="IO177" s="26"/>
      <c r="IR177" s="26"/>
      <c r="IU177" s="26"/>
      <c r="IX177" s="26"/>
      <c r="IY177" s="21"/>
    </row>
    <row r="178" spans="7:259" s="16" customFormat="1">
      <c r="G178" s="26"/>
      <c r="J178" s="26"/>
      <c r="M178" s="26"/>
      <c r="P178" s="26"/>
      <c r="S178" s="26"/>
      <c r="V178" s="26"/>
      <c r="W178" s="17"/>
      <c r="Z178" s="26"/>
      <c r="AC178" s="26"/>
      <c r="AF178" s="26"/>
      <c r="AI178" s="26"/>
      <c r="AL178" s="26"/>
      <c r="AO178" s="26"/>
      <c r="AR178" s="26"/>
      <c r="AU178" s="26"/>
      <c r="AX178" s="26"/>
      <c r="BA178" s="26"/>
      <c r="BD178" s="26"/>
      <c r="BG178" s="26"/>
      <c r="BJ178" s="26"/>
      <c r="BM178" s="26"/>
      <c r="BP178" s="26"/>
      <c r="BS178" s="26"/>
      <c r="BT178" s="14"/>
      <c r="BV178" s="26"/>
      <c r="BY178" s="26"/>
      <c r="CB178" s="26"/>
      <c r="CE178" s="26"/>
      <c r="CH178" s="26"/>
      <c r="CI178" s="17"/>
      <c r="CL178" s="26"/>
      <c r="CO178" s="26"/>
      <c r="CR178" s="26"/>
      <c r="CU178" s="26"/>
      <c r="CX178" s="26"/>
      <c r="DA178" s="26"/>
      <c r="DD178" s="26"/>
      <c r="DG178" s="26"/>
      <c r="DJ178" s="26"/>
      <c r="DM178" s="26"/>
      <c r="DP178" s="26"/>
      <c r="DS178" s="26"/>
      <c r="DV178" s="26"/>
      <c r="DY178" s="26"/>
      <c r="EB178" s="26"/>
      <c r="EE178" s="26"/>
      <c r="EH178" s="26"/>
      <c r="EI178" s="14"/>
      <c r="EK178" s="26"/>
      <c r="EN178" s="26"/>
      <c r="EQ178" s="26"/>
      <c r="ET178" s="26"/>
      <c r="EW178" s="26"/>
      <c r="EZ178" s="26"/>
      <c r="FC178" s="26"/>
      <c r="FF178" s="26"/>
      <c r="FI178" s="26"/>
      <c r="FL178" s="26"/>
      <c r="FO178" s="26"/>
      <c r="FR178" s="26"/>
      <c r="FU178" s="26"/>
      <c r="FX178" s="26"/>
      <c r="GA178" s="26"/>
      <c r="GD178" s="26"/>
      <c r="GG178" s="26"/>
      <c r="GJ178" s="26"/>
      <c r="GM178" s="26"/>
      <c r="GP178" s="26"/>
      <c r="GS178" s="26"/>
      <c r="GV178" s="26"/>
      <c r="GY178" s="26"/>
      <c r="HB178" s="26"/>
      <c r="HE178" s="26"/>
      <c r="HH178" s="26"/>
      <c r="HK178" s="26"/>
      <c r="HN178" s="26"/>
      <c r="HQ178" s="26"/>
      <c r="HT178" s="26"/>
      <c r="HW178" s="26"/>
      <c r="HZ178" s="26"/>
      <c r="IC178" s="26"/>
      <c r="IF178" s="26"/>
      <c r="II178" s="26"/>
      <c r="IL178" s="26"/>
      <c r="IO178" s="26"/>
      <c r="IR178" s="26"/>
      <c r="IU178" s="26"/>
      <c r="IX178" s="26"/>
      <c r="IY178" s="21"/>
    </row>
    <row r="179" spans="7:259" s="16" customFormat="1" ht="18.75" customHeight="1">
      <c r="G179" s="26"/>
      <c r="J179" s="26"/>
      <c r="M179" s="26"/>
      <c r="P179" s="26"/>
      <c r="S179" s="26"/>
      <c r="V179" s="26"/>
      <c r="W179" s="17"/>
      <c r="Z179" s="26"/>
      <c r="AC179" s="26"/>
      <c r="AF179" s="26"/>
      <c r="AI179" s="26"/>
      <c r="AL179" s="26"/>
      <c r="AO179" s="26"/>
      <c r="AR179" s="26"/>
      <c r="AU179" s="26"/>
      <c r="AX179" s="26"/>
      <c r="BA179" s="26"/>
      <c r="BD179" s="26"/>
      <c r="BG179" s="26"/>
      <c r="BJ179" s="26"/>
      <c r="BM179" s="26"/>
      <c r="BP179" s="26"/>
      <c r="BS179" s="26"/>
      <c r="BT179" s="14"/>
      <c r="BV179" s="26"/>
      <c r="BY179" s="26"/>
      <c r="CB179" s="26"/>
      <c r="CE179" s="26"/>
      <c r="CH179" s="26"/>
      <c r="CI179" s="17"/>
      <c r="CL179" s="26"/>
      <c r="CO179" s="26"/>
      <c r="CR179" s="26"/>
      <c r="CU179" s="26"/>
      <c r="CX179" s="26"/>
      <c r="DA179" s="26"/>
      <c r="DD179" s="26"/>
      <c r="DG179" s="26"/>
      <c r="DJ179" s="26"/>
      <c r="DM179" s="26"/>
      <c r="DP179" s="26"/>
      <c r="DS179" s="26"/>
      <c r="DV179" s="26"/>
      <c r="DY179" s="26"/>
      <c r="EB179" s="26"/>
      <c r="EE179" s="26"/>
      <c r="EH179" s="26"/>
      <c r="EI179" s="14"/>
      <c r="EK179" s="26"/>
      <c r="EN179" s="26"/>
      <c r="EQ179" s="26"/>
      <c r="ET179" s="26"/>
      <c r="EW179" s="26"/>
      <c r="EZ179" s="26"/>
      <c r="FC179" s="26"/>
      <c r="FF179" s="26"/>
      <c r="FI179" s="26"/>
      <c r="FL179" s="26"/>
      <c r="FO179" s="26"/>
      <c r="FR179" s="26"/>
      <c r="FU179" s="26"/>
      <c r="FX179" s="26"/>
      <c r="GA179" s="26"/>
      <c r="GD179" s="26"/>
      <c r="GG179" s="26"/>
      <c r="GJ179" s="26"/>
      <c r="GM179" s="26"/>
      <c r="GP179" s="26"/>
      <c r="GS179" s="26"/>
      <c r="GV179" s="26"/>
      <c r="GY179" s="26"/>
      <c r="HB179" s="26"/>
      <c r="HE179" s="26"/>
      <c r="HH179" s="26"/>
      <c r="HK179" s="26"/>
      <c r="HN179" s="26"/>
      <c r="HQ179" s="26"/>
      <c r="HT179" s="26"/>
      <c r="HW179" s="26"/>
      <c r="HZ179" s="26"/>
      <c r="IC179" s="26"/>
      <c r="IF179" s="26"/>
      <c r="II179" s="26"/>
      <c r="IL179" s="26"/>
      <c r="IO179" s="26"/>
      <c r="IR179" s="26"/>
      <c r="IU179" s="26"/>
      <c r="IX179" s="26"/>
      <c r="IY179" s="21"/>
    </row>
    <row r="180" spans="7:259" s="16" customFormat="1">
      <c r="G180" s="26"/>
      <c r="J180" s="26"/>
      <c r="M180" s="26"/>
      <c r="P180" s="26"/>
      <c r="S180" s="26"/>
      <c r="V180" s="26"/>
      <c r="W180" s="17"/>
      <c r="Z180" s="26"/>
      <c r="AC180" s="26"/>
      <c r="AF180" s="26"/>
      <c r="AI180" s="26"/>
      <c r="AL180" s="26"/>
      <c r="AO180" s="26"/>
      <c r="AR180" s="26"/>
      <c r="AU180" s="26"/>
      <c r="AX180" s="26"/>
      <c r="BA180" s="26"/>
      <c r="BD180" s="26"/>
      <c r="BG180" s="26"/>
      <c r="BJ180" s="26"/>
      <c r="BM180" s="26"/>
      <c r="BP180" s="26"/>
      <c r="BS180" s="26"/>
      <c r="BT180" s="14"/>
      <c r="BV180" s="26"/>
      <c r="BY180" s="26"/>
      <c r="CB180" s="26"/>
      <c r="CE180" s="26"/>
      <c r="CH180" s="26"/>
      <c r="CI180" s="17"/>
      <c r="CL180" s="26"/>
      <c r="CO180" s="26"/>
      <c r="CR180" s="26"/>
      <c r="CU180" s="26"/>
      <c r="CX180" s="26"/>
      <c r="DA180" s="26"/>
      <c r="DD180" s="26"/>
      <c r="DG180" s="26"/>
      <c r="DJ180" s="26"/>
      <c r="DM180" s="26"/>
      <c r="DP180" s="26"/>
      <c r="DS180" s="26"/>
      <c r="DV180" s="26"/>
      <c r="DY180" s="26"/>
      <c r="EB180" s="26"/>
      <c r="EE180" s="26"/>
      <c r="EH180" s="26"/>
      <c r="EI180" s="14"/>
      <c r="EK180" s="26"/>
      <c r="EN180" s="26"/>
      <c r="EQ180" s="26"/>
      <c r="ET180" s="26"/>
      <c r="EW180" s="26"/>
      <c r="EZ180" s="26"/>
      <c r="FC180" s="26"/>
      <c r="FF180" s="26"/>
      <c r="FI180" s="26"/>
      <c r="FL180" s="26"/>
      <c r="FO180" s="26"/>
      <c r="FR180" s="26"/>
      <c r="FU180" s="26"/>
      <c r="FX180" s="26"/>
      <c r="GA180" s="26"/>
      <c r="GD180" s="26"/>
      <c r="GG180" s="26"/>
      <c r="GJ180" s="26"/>
      <c r="GM180" s="26"/>
      <c r="GP180" s="26"/>
      <c r="GS180" s="26"/>
      <c r="GV180" s="26"/>
      <c r="GY180" s="26"/>
      <c r="HB180" s="26"/>
      <c r="HE180" s="26"/>
      <c r="HH180" s="26"/>
      <c r="HK180" s="26"/>
      <c r="HN180" s="26"/>
      <c r="HQ180" s="26"/>
      <c r="HT180" s="26"/>
      <c r="HW180" s="26"/>
      <c r="HZ180" s="26"/>
      <c r="IC180" s="26"/>
      <c r="IF180" s="26"/>
      <c r="II180" s="26"/>
      <c r="IL180" s="26"/>
      <c r="IO180" s="26"/>
      <c r="IR180" s="26"/>
      <c r="IU180" s="26"/>
      <c r="IX180" s="26"/>
      <c r="IY180" s="21"/>
    </row>
    <row r="181" spans="7:259" s="16" customFormat="1" ht="18.75" customHeight="1">
      <c r="G181" s="26"/>
      <c r="J181" s="26"/>
      <c r="M181" s="26"/>
      <c r="P181" s="26"/>
      <c r="S181" s="26"/>
      <c r="V181" s="26"/>
      <c r="W181" s="17"/>
      <c r="Z181" s="26"/>
      <c r="AC181" s="26"/>
      <c r="AF181" s="26"/>
      <c r="AI181" s="26"/>
      <c r="AL181" s="26"/>
      <c r="AO181" s="26"/>
      <c r="AR181" s="26"/>
      <c r="AU181" s="26"/>
      <c r="AX181" s="26"/>
      <c r="BA181" s="26"/>
      <c r="BD181" s="26"/>
      <c r="BG181" s="26"/>
      <c r="BJ181" s="26"/>
      <c r="BM181" s="26"/>
      <c r="BP181" s="26"/>
      <c r="BS181" s="26"/>
      <c r="BT181" s="14"/>
      <c r="BV181" s="26"/>
      <c r="BY181" s="26"/>
      <c r="CB181" s="26"/>
      <c r="CE181" s="26"/>
      <c r="CH181" s="26"/>
      <c r="CI181" s="17"/>
      <c r="CL181" s="26"/>
      <c r="CO181" s="26"/>
      <c r="CR181" s="26"/>
      <c r="CU181" s="26"/>
      <c r="CX181" s="26"/>
      <c r="DA181" s="26"/>
      <c r="DD181" s="26"/>
      <c r="DG181" s="26"/>
      <c r="DJ181" s="26"/>
      <c r="DM181" s="26"/>
      <c r="DP181" s="26"/>
      <c r="DS181" s="26"/>
      <c r="DV181" s="26"/>
      <c r="DY181" s="26"/>
      <c r="EB181" s="26"/>
      <c r="EE181" s="26"/>
      <c r="EH181" s="26"/>
      <c r="EI181" s="14"/>
      <c r="EK181" s="26"/>
      <c r="EN181" s="26"/>
      <c r="EQ181" s="26"/>
      <c r="ET181" s="26"/>
      <c r="EW181" s="26"/>
      <c r="EZ181" s="26"/>
      <c r="FC181" s="26"/>
      <c r="FF181" s="26"/>
      <c r="FI181" s="26"/>
      <c r="FL181" s="26"/>
      <c r="FO181" s="26"/>
      <c r="FR181" s="26"/>
      <c r="FU181" s="26"/>
      <c r="FX181" s="26"/>
      <c r="GA181" s="26"/>
      <c r="GD181" s="26"/>
      <c r="GG181" s="26"/>
      <c r="GJ181" s="26"/>
      <c r="GM181" s="26"/>
      <c r="GP181" s="26"/>
      <c r="GS181" s="26"/>
      <c r="GV181" s="26"/>
      <c r="GY181" s="26"/>
      <c r="HB181" s="26"/>
      <c r="HE181" s="26"/>
      <c r="HH181" s="26"/>
      <c r="HK181" s="26"/>
      <c r="HN181" s="26"/>
      <c r="HQ181" s="26"/>
      <c r="HT181" s="26"/>
      <c r="HW181" s="26"/>
      <c r="HZ181" s="26"/>
      <c r="IC181" s="26"/>
      <c r="IF181" s="26"/>
      <c r="II181" s="26"/>
      <c r="IL181" s="26"/>
      <c r="IO181" s="26"/>
      <c r="IR181" s="26"/>
      <c r="IU181" s="26"/>
      <c r="IX181" s="26"/>
      <c r="IY181" s="21"/>
    </row>
    <row r="182" spans="7:259" s="16" customFormat="1">
      <c r="G182" s="26"/>
      <c r="J182" s="26"/>
      <c r="M182" s="26"/>
      <c r="P182" s="26"/>
      <c r="S182" s="26"/>
      <c r="V182" s="26"/>
      <c r="W182" s="17"/>
      <c r="Z182" s="26"/>
      <c r="AC182" s="26"/>
      <c r="AF182" s="26"/>
      <c r="AI182" s="26"/>
      <c r="AL182" s="26"/>
      <c r="AO182" s="26"/>
      <c r="AR182" s="26"/>
      <c r="AU182" s="26"/>
      <c r="AX182" s="26"/>
      <c r="BA182" s="26"/>
      <c r="BD182" s="26"/>
      <c r="BG182" s="26"/>
      <c r="BJ182" s="26"/>
      <c r="BM182" s="26"/>
      <c r="BP182" s="26"/>
      <c r="BS182" s="26"/>
      <c r="BT182" s="14"/>
      <c r="BV182" s="26"/>
      <c r="BY182" s="26"/>
      <c r="CB182" s="26"/>
      <c r="CE182" s="26"/>
      <c r="CH182" s="26"/>
      <c r="CI182" s="17"/>
      <c r="CL182" s="26"/>
      <c r="CO182" s="26"/>
      <c r="CR182" s="26"/>
      <c r="CU182" s="26"/>
      <c r="CX182" s="26"/>
      <c r="DA182" s="26"/>
      <c r="DD182" s="26"/>
      <c r="DG182" s="26"/>
      <c r="DJ182" s="26"/>
      <c r="DM182" s="26"/>
      <c r="DP182" s="26"/>
      <c r="DS182" s="26"/>
      <c r="DV182" s="26"/>
      <c r="DY182" s="26"/>
      <c r="EB182" s="26"/>
      <c r="EE182" s="26"/>
      <c r="EH182" s="26"/>
      <c r="EI182" s="14"/>
      <c r="EK182" s="26"/>
      <c r="EN182" s="26"/>
      <c r="EQ182" s="26"/>
      <c r="ET182" s="26"/>
      <c r="EW182" s="26"/>
      <c r="EZ182" s="26"/>
      <c r="FC182" s="26"/>
      <c r="FF182" s="26"/>
      <c r="FI182" s="26"/>
      <c r="FL182" s="26"/>
      <c r="FO182" s="26"/>
      <c r="FR182" s="26"/>
      <c r="FU182" s="26"/>
      <c r="FX182" s="26"/>
      <c r="GA182" s="26"/>
      <c r="GD182" s="26"/>
      <c r="GG182" s="26"/>
      <c r="GJ182" s="26"/>
      <c r="GM182" s="26"/>
      <c r="GP182" s="26"/>
      <c r="GS182" s="26"/>
      <c r="GV182" s="26"/>
      <c r="GY182" s="26"/>
      <c r="HB182" s="26"/>
      <c r="HE182" s="26"/>
      <c r="HH182" s="26"/>
      <c r="HK182" s="26"/>
      <c r="HN182" s="26"/>
      <c r="HQ182" s="26"/>
      <c r="HT182" s="26"/>
      <c r="HW182" s="26"/>
      <c r="HZ182" s="26"/>
      <c r="IC182" s="26"/>
      <c r="IF182" s="26"/>
      <c r="II182" s="26"/>
      <c r="IL182" s="26"/>
      <c r="IO182" s="26"/>
      <c r="IR182" s="26"/>
      <c r="IU182" s="26"/>
      <c r="IX182" s="26"/>
      <c r="IY182" s="21"/>
    </row>
    <row r="183" spans="7:259" s="16" customFormat="1" ht="18.75" customHeight="1">
      <c r="G183" s="26"/>
      <c r="J183" s="26"/>
      <c r="M183" s="26"/>
      <c r="P183" s="26"/>
      <c r="S183" s="26"/>
      <c r="V183" s="26"/>
      <c r="W183" s="17"/>
      <c r="Z183" s="26"/>
      <c r="AC183" s="26"/>
      <c r="AF183" s="26"/>
      <c r="AI183" s="26"/>
      <c r="AL183" s="26"/>
      <c r="AO183" s="26"/>
      <c r="AR183" s="26"/>
      <c r="AU183" s="26"/>
      <c r="AX183" s="26"/>
      <c r="BA183" s="26"/>
      <c r="BD183" s="26"/>
      <c r="BG183" s="26"/>
      <c r="BJ183" s="26"/>
      <c r="BM183" s="26"/>
      <c r="BP183" s="26"/>
      <c r="BS183" s="26"/>
      <c r="BT183" s="14"/>
      <c r="BV183" s="26"/>
      <c r="BY183" s="26"/>
      <c r="CB183" s="26"/>
      <c r="CE183" s="26"/>
      <c r="CH183" s="26"/>
      <c r="CI183" s="17"/>
      <c r="CL183" s="26"/>
      <c r="CO183" s="26"/>
      <c r="CR183" s="26"/>
      <c r="CU183" s="26"/>
      <c r="CX183" s="26"/>
      <c r="DA183" s="26"/>
      <c r="DD183" s="26"/>
      <c r="DG183" s="26"/>
      <c r="DJ183" s="26"/>
      <c r="DM183" s="26"/>
      <c r="DP183" s="26"/>
      <c r="DS183" s="26"/>
      <c r="DV183" s="26"/>
      <c r="DY183" s="26"/>
      <c r="EB183" s="26"/>
      <c r="EE183" s="26"/>
      <c r="EH183" s="26"/>
      <c r="EI183" s="14"/>
      <c r="EK183" s="26"/>
      <c r="EN183" s="26"/>
      <c r="EQ183" s="26"/>
      <c r="ET183" s="26"/>
      <c r="EW183" s="26"/>
      <c r="EZ183" s="26"/>
      <c r="FC183" s="26"/>
      <c r="FF183" s="26"/>
      <c r="FI183" s="26"/>
      <c r="FL183" s="26"/>
      <c r="FO183" s="26"/>
      <c r="FR183" s="26"/>
      <c r="FU183" s="26"/>
      <c r="FX183" s="26"/>
      <c r="GA183" s="26"/>
      <c r="GD183" s="26"/>
      <c r="GG183" s="26"/>
      <c r="GJ183" s="26"/>
      <c r="GM183" s="26"/>
      <c r="GP183" s="26"/>
      <c r="GS183" s="26"/>
      <c r="GV183" s="26"/>
      <c r="GY183" s="26"/>
      <c r="HB183" s="26"/>
      <c r="HE183" s="26"/>
      <c r="HH183" s="26"/>
      <c r="HK183" s="26"/>
      <c r="HN183" s="26"/>
      <c r="HQ183" s="26"/>
      <c r="HT183" s="26"/>
      <c r="HW183" s="26"/>
      <c r="HZ183" s="26"/>
      <c r="IC183" s="26"/>
      <c r="IF183" s="26"/>
      <c r="II183" s="26"/>
      <c r="IL183" s="26"/>
      <c r="IO183" s="26"/>
      <c r="IR183" s="26"/>
      <c r="IU183" s="26"/>
      <c r="IX183" s="26"/>
      <c r="IY183" s="21"/>
    </row>
    <row r="184" spans="7:259" s="16" customFormat="1">
      <c r="G184" s="26"/>
      <c r="J184" s="26"/>
      <c r="M184" s="26"/>
      <c r="P184" s="26"/>
      <c r="S184" s="26"/>
      <c r="V184" s="26"/>
      <c r="W184" s="17"/>
      <c r="Z184" s="26"/>
      <c r="AC184" s="26"/>
      <c r="AF184" s="26"/>
      <c r="AI184" s="26"/>
      <c r="AL184" s="26"/>
      <c r="AO184" s="26"/>
      <c r="AR184" s="26"/>
      <c r="AU184" s="26"/>
      <c r="AX184" s="26"/>
      <c r="BA184" s="26"/>
      <c r="BD184" s="26"/>
      <c r="BG184" s="26"/>
      <c r="BJ184" s="26"/>
      <c r="BM184" s="26"/>
      <c r="BP184" s="26"/>
      <c r="BS184" s="26"/>
      <c r="BT184" s="14"/>
      <c r="BV184" s="26"/>
      <c r="BY184" s="26"/>
      <c r="CB184" s="26"/>
      <c r="CE184" s="26"/>
      <c r="CH184" s="26"/>
      <c r="CI184" s="17"/>
      <c r="CL184" s="26"/>
      <c r="CO184" s="26"/>
      <c r="CR184" s="26"/>
      <c r="CU184" s="26"/>
      <c r="CX184" s="26"/>
      <c r="DA184" s="26"/>
      <c r="DD184" s="26"/>
      <c r="DG184" s="26"/>
      <c r="DJ184" s="26"/>
      <c r="DM184" s="26"/>
      <c r="DP184" s="26"/>
      <c r="DS184" s="26"/>
      <c r="DV184" s="26"/>
      <c r="DY184" s="26"/>
      <c r="EB184" s="26"/>
      <c r="EE184" s="26"/>
      <c r="EH184" s="26"/>
      <c r="EI184" s="14"/>
      <c r="EK184" s="26"/>
      <c r="EN184" s="26"/>
      <c r="EQ184" s="26"/>
      <c r="ET184" s="26"/>
      <c r="EW184" s="26"/>
      <c r="EZ184" s="26"/>
      <c r="FC184" s="26"/>
      <c r="FF184" s="26"/>
      <c r="FI184" s="26"/>
      <c r="FL184" s="26"/>
      <c r="FO184" s="26"/>
      <c r="FR184" s="26"/>
      <c r="FU184" s="26"/>
      <c r="FX184" s="26"/>
      <c r="GA184" s="26"/>
      <c r="GD184" s="26"/>
      <c r="GG184" s="26"/>
      <c r="GJ184" s="26"/>
      <c r="GM184" s="26"/>
      <c r="GP184" s="26"/>
      <c r="GS184" s="26"/>
      <c r="GV184" s="26"/>
      <c r="GY184" s="26"/>
      <c r="HB184" s="26"/>
      <c r="HE184" s="26"/>
      <c r="HH184" s="26"/>
      <c r="HK184" s="26"/>
      <c r="HN184" s="26"/>
      <c r="HQ184" s="26"/>
      <c r="HT184" s="26"/>
      <c r="HW184" s="26"/>
      <c r="HZ184" s="26"/>
      <c r="IC184" s="26"/>
      <c r="IF184" s="26"/>
      <c r="II184" s="26"/>
      <c r="IL184" s="26"/>
      <c r="IO184" s="26"/>
      <c r="IR184" s="26"/>
      <c r="IU184" s="26"/>
      <c r="IX184" s="26"/>
      <c r="IY184" s="21"/>
    </row>
    <row r="185" spans="7:259" s="16" customFormat="1" ht="18.75" customHeight="1">
      <c r="G185" s="26"/>
      <c r="J185" s="26"/>
      <c r="M185" s="26"/>
      <c r="P185" s="26"/>
      <c r="S185" s="26"/>
      <c r="V185" s="26"/>
      <c r="W185" s="17"/>
      <c r="Z185" s="26"/>
      <c r="AC185" s="26"/>
      <c r="AF185" s="26"/>
      <c r="AI185" s="26"/>
      <c r="AL185" s="26"/>
      <c r="AO185" s="26"/>
      <c r="AR185" s="26"/>
      <c r="AU185" s="26"/>
      <c r="AX185" s="26"/>
      <c r="BA185" s="26"/>
      <c r="BD185" s="26"/>
      <c r="BG185" s="26"/>
      <c r="BJ185" s="26"/>
      <c r="BM185" s="26"/>
      <c r="BP185" s="26"/>
      <c r="BS185" s="26"/>
      <c r="BT185" s="14"/>
      <c r="BV185" s="26"/>
      <c r="BY185" s="26"/>
      <c r="CB185" s="26"/>
      <c r="CE185" s="26"/>
      <c r="CH185" s="26"/>
      <c r="CI185" s="17"/>
      <c r="CL185" s="26"/>
      <c r="CO185" s="26"/>
      <c r="CR185" s="26"/>
      <c r="CU185" s="26"/>
      <c r="CX185" s="26"/>
      <c r="DA185" s="26"/>
      <c r="DD185" s="26"/>
      <c r="DG185" s="26"/>
      <c r="DJ185" s="26"/>
      <c r="DM185" s="26"/>
      <c r="DP185" s="26"/>
      <c r="DS185" s="26"/>
      <c r="DV185" s="26"/>
      <c r="DY185" s="26"/>
      <c r="EB185" s="26"/>
      <c r="EE185" s="26"/>
      <c r="EH185" s="26"/>
      <c r="EI185" s="14"/>
      <c r="EK185" s="26"/>
      <c r="EN185" s="26"/>
      <c r="EQ185" s="26"/>
      <c r="ET185" s="26"/>
      <c r="EW185" s="26"/>
      <c r="EZ185" s="26"/>
      <c r="FC185" s="26"/>
      <c r="FF185" s="26"/>
      <c r="FI185" s="26"/>
      <c r="FL185" s="26"/>
      <c r="FO185" s="26"/>
      <c r="FR185" s="26"/>
      <c r="FU185" s="26"/>
      <c r="FX185" s="26"/>
      <c r="GA185" s="26"/>
      <c r="GD185" s="26"/>
      <c r="GG185" s="26"/>
      <c r="GJ185" s="26"/>
      <c r="GM185" s="26"/>
      <c r="GP185" s="26"/>
      <c r="GS185" s="26"/>
      <c r="GV185" s="26"/>
      <c r="GY185" s="26"/>
      <c r="HB185" s="26"/>
      <c r="HE185" s="26"/>
      <c r="HH185" s="26"/>
      <c r="HK185" s="26"/>
      <c r="HN185" s="26"/>
      <c r="HQ185" s="26"/>
      <c r="HT185" s="26"/>
      <c r="HW185" s="26"/>
      <c r="HZ185" s="26"/>
      <c r="IC185" s="26"/>
      <c r="IF185" s="26"/>
      <c r="II185" s="26"/>
      <c r="IL185" s="26"/>
      <c r="IO185" s="26"/>
      <c r="IR185" s="26"/>
      <c r="IU185" s="26"/>
      <c r="IX185" s="26"/>
      <c r="IY185" s="21"/>
    </row>
    <row r="186" spans="7:259" s="16" customFormat="1">
      <c r="G186" s="26"/>
      <c r="J186" s="26"/>
      <c r="M186" s="26"/>
      <c r="P186" s="26"/>
      <c r="S186" s="26"/>
      <c r="V186" s="26"/>
      <c r="W186" s="17"/>
      <c r="Z186" s="26"/>
      <c r="AC186" s="26"/>
      <c r="AF186" s="26"/>
      <c r="AI186" s="26"/>
      <c r="AL186" s="26"/>
      <c r="AO186" s="26"/>
      <c r="AR186" s="26"/>
      <c r="AU186" s="26"/>
      <c r="AX186" s="26"/>
      <c r="BA186" s="26"/>
      <c r="BD186" s="26"/>
      <c r="BG186" s="26"/>
      <c r="BJ186" s="26"/>
      <c r="BM186" s="26"/>
      <c r="BP186" s="26"/>
      <c r="BS186" s="26"/>
      <c r="BT186" s="14"/>
      <c r="BV186" s="26"/>
      <c r="BY186" s="26"/>
      <c r="CB186" s="26"/>
      <c r="CE186" s="26"/>
      <c r="CH186" s="26"/>
      <c r="CI186" s="17"/>
      <c r="CL186" s="26"/>
      <c r="CO186" s="26"/>
      <c r="CR186" s="26"/>
      <c r="CU186" s="26"/>
      <c r="CX186" s="26"/>
      <c r="DA186" s="26"/>
      <c r="DD186" s="26"/>
      <c r="DG186" s="26"/>
      <c r="DJ186" s="26"/>
      <c r="DM186" s="26"/>
      <c r="DP186" s="26"/>
      <c r="DS186" s="26"/>
      <c r="DV186" s="26"/>
      <c r="DY186" s="26"/>
      <c r="EB186" s="26"/>
      <c r="EE186" s="26"/>
      <c r="EH186" s="26"/>
      <c r="EI186" s="14"/>
      <c r="EK186" s="26"/>
      <c r="EN186" s="26"/>
      <c r="EQ186" s="26"/>
      <c r="ET186" s="26"/>
      <c r="EW186" s="26"/>
      <c r="EZ186" s="26"/>
      <c r="FC186" s="26"/>
      <c r="FF186" s="26"/>
      <c r="FI186" s="26"/>
      <c r="FL186" s="26"/>
      <c r="FO186" s="26"/>
      <c r="FR186" s="26"/>
      <c r="FU186" s="26"/>
      <c r="FX186" s="26"/>
      <c r="GA186" s="26"/>
      <c r="GD186" s="26"/>
      <c r="GG186" s="26"/>
      <c r="GJ186" s="26"/>
      <c r="GM186" s="26"/>
      <c r="GP186" s="26"/>
      <c r="GS186" s="26"/>
      <c r="GV186" s="26"/>
      <c r="GY186" s="26"/>
      <c r="HB186" s="26"/>
      <c r="HE186" s="26"/>
      <c r="HH186" s="26"/>
      <c r="HK186" s="26"/>
      <c r="HN186" s="26"/>
      <c r="HQ186" s="26"/>
      <c r="HT186" s="26"/>
      <c r="HW186" s="26"/>
      <c r="HZ186" s="26"/>
      <c r="IC186" s="26"/>
      <c r="IF186" s="26"/>
      <c r="II186" s="26"/>
      <c r="IL186" s="26"/>
      <c r="IO186" s="26"/>
      <c r="IR186" s="26"/>
      <c r="IU186" s="26"/>
      <c r="IX186" s="26"/>
      <c r="IY186" s="21"/>
    </row>
    <row r="187" spans="7:259" s="16" customFormat="1" ht="18.75" customHeight="1">
      <c r="G187" s="26"/>
      <c r="J187" s="26"/>
      <c r="M187" s="26"/>
      <c r="P187" s="26"/>
      <c r="S187" s="26"/>
      <c r="V187" s="26"/>
      <c r="W187" s="17"/>
      <c r="Z187" s="26"/>
      <c r="AC187" s="26"/>
      <c r="AF187" s="26"/>
      <c r="AI187" s="26"/>
      <c r="AL187" s="26"/>
      <c r="AO187" s="26"/>
      <c r="AR187" s="26"/>
      <c r="AU187" s="26"/>
      <c r="AX187" s="26"/>
      <c r="BA187" s="26"/>
      <c r="BD187" s="26"/>
      <c r="BG187" s="26"/>
      <c r="BJ187" s="26"/>
      <c r="BM187" s="26"/>
      <c r="BP187" s="26"/>
      <c r="BS187" s="26"/>
      <c r="BT187" s="14"/>
      <c r="BV187" s="26"/>
      <c r="BY187" s="26"/>
      <c r="CB187" s="26"/>
      <c r="CE187" s="26"/>
      <c r="CH187" s="26"/>
      <c r="CI187" s="17"/>
      <c r="CL187" s="26"/>
      <c r="CO187" s="26"/>
      <c r="CR187" s="26"/>
      <c r="CU187" s="26"/>
      <c r="CX187" s="26"/>
      <c r="DA187" s="26"/>
      <c r="DD187" s="26"/>
      <c r="DG187" s="26"/>
      <c r="DJ187" s="26"/>
      <c r="DM187" s="26"/>
      <c r="DP187" s="26"/>
      <c r="DS187" s="26"/>
      <c r="DV187" s="26"/>
      <c r="DY187" s="26"/>
      <c r="EB187" s="26"/>
      <c r="EE187" s="26"/>
      <c r="EH187" s="26"/>
      <c r="EI187" s="14"/>
      <c r="EK187" s="26"/>
      <c r="EN187" s="26"/>
      <c r="EQ187" s="26"/>
      <c r="ET187" s="26"/>
      <c r="EW187" s="26"/>
      <c r="EZ187" s="26"/>
      <c r="FC187" s="26"/>
      <c r="FF187" s="26"/>
      <c r="FI187" s="26"/>
      <c r="FL187" s="26"/>
      <c r="FO187" s="26"/>
      <c r="FR187" s="26"/>
      <c r="FU187" s="26"/>
      <c r="FX187" s="26"/>
      <c r="GA187" s="26"/>
      <c r="GD187" s="26"/>
      <c r="GG187" s="26"/>
      <c r="GJ187" s="26"/>
      <c r="GM187" s="26"/>
      <c r="GP187" s="26"/>
      <c r="GS187" s="26"/>
      <c r="GV187" s="26"/>
      <c r="GY187" s="26"/>
      <c r="HB187" s="26"/>
      <c r="HE187" s="26"/>
      <c r="HH187" s="26"/>
      <c r="HK187" s="26"/>
      <c r="HN187" s="26"/>
      <c r="HQ187" s="26"/>
      <c r="HT187" s="26"/>
      <c r="HW187" s="26"/>
      <c r="HZ187" s="26"/>
      <c r="IC187" s="26"/>
      <c r="IF187" s="26"/>
      <c r="II187" s="26"/>
      <c r="IL187" s="26"/>
      <c r="IO187" s="26"/>
      <c r="IR187" s="26"/>
      <c r="IU187" s="26"/>
      <c r="IX187" s="26"/>
      <c r="IY187" s="21"/>
    </row>
    <row r="188" spans="7:259" s="16" customFormat="1">
      <c r="G188" s="26"/>
      <c r="J188" s="26"/>
      <c r="M188" s="26"/>
      <c r="P188" s="26"/>
      <c r="S188" s="26"/>
      <c r="V188" s="26"/>
      <c r="W188" s="17"/>
      <c r="Z188" s="26"/>
      <c r="AC188" s="26"/>
      <c r="AF188" s="26"/>
      <c r="AI188" s="26"/>
      <c r="AL188" s="26"/>
      <c r="AO188" s="26"/>
      <c r="AR188" s="26"/>
      <c r="AU188" s="26"/>
      <c r="AX188" s="26"/>
      <c r="BA188" s="26"/>
      <c r="BD188" s="26"/>
      <c r="BG188" s="26"/>
      <c r="BJ188" s="26"/>
      <c r="BM188" s="26"/>
      <c r="BP188" s="26"/>
      <c r="BS188" s="26"/>
      <c r="BT188" s="14"/>
      <c r="BV188" s="26"/>
      <c r="BY188" s="26"/>
      <c r="CB188" s="26"/>
      <c r="CE188" s="26"/>
      <c r="CH188" s="26"/>
      <c r="CI188" s="17"/>
      <c r="CL188" s="26"/>
      <c r="CO188" s="26"/>
      <c r="CR188" s="26"/>
      <c r="CU188" s="26"/>
      <c r="CX188" s="26"/>
      <c r="DA188" s="26"/>
      <c r="DD188" s="26"/>
      <c r="DG188" s="26"/>
      <c r="DJ188" s="26"/>
      <c r="DM188" s="26"/>
      <c r="DP188" s="26"/>
      <c r="DS188" s="26"/>
      <c r="DV188" s="26"/>
      <c r="DY188" s="26"/>
      <c r="EB188" s="26"/>
      <c r="EE188" s="26"/>
      <c r="EH188" s="26"/>
      <c r="EI188" s="14"/>
      <c r="EK188" s="26"/>
      <c r="EN188" s="26"/>
      <c r="EQ188" s="26"/>
      <c r="ET188" s="26"/>
      <c r="EW188" s="26"/>
      <c r="EZ188" s="26"/>
      <c r="FC188" s="26"/>
      <c r="FF188" s="26"/>
      <c r="FI188" s="26"/>
      <c r="FL188" s="26"/>
      <c r="FO188" s="26"/>
      <c r="FR188" s="26"/>
      <c r="FU188" s="26"/>
      <c r="FX188" s="26"/>
      <c r="GA188" s="26"/>
      <c r="GD188" s="26"/>
      <c r="GG188" s="26"/>
      <c r="GJ188" s="26"/>
      <c r="GM188" s="26"/>
      <c r="GP188" s="26"/>
      <c r="GS188" s="26"/>
      <c r="GV188" s="26"/>
      <c r="GY188" s="26"/>
      <c r="HB188" s="26"/>
      <c r="HE188" s="26"/>
      <c r="HH188" s="26"/>
      <c r="HK188" s="26"/>
      <c r="HN188" s="26"/>
      <c r="HQ188" s="26"/>
      <c r="HT188" s="26"/>
      <c r="HW188" s="26"/>
      <c r="HZ188" s="26"/>
      <c r="IC188" s="26"/>
      <c r="IF188" s="26"/>
      <c r="II188" s="26"/>
      <c r="IL188" s="26"/>
      <c r="IO188" s="26"/>
      <c r="IR188" s="26"/>
      <c r="IU188" s="26"/>
      <c r="IX188" s="26"/>
      <c r="IY188" s="21"/>
    </row>
    <row r="189" spans="7:259" s="16" customFormat="1" ht="18.75" customHeight="1">
      <c r="G189" s="26"/>
      <c r="J189" s="26"/>
      <c r="M189" s="26"/>
      <c r="P189" s="26"/>
      <c r="S189" s="26"/>
      <c r="V189" s="26"/>
      <c r="W189" s="17"/>
      <c r="Z189" s="26"/>
      <c r="AC189" s="26"/>
      <c r="AF189" s="26"/>
      <c r="AI189" s="26"/>
      <c r="AL189" s="26"/>
      <c r="AO189" s="26"/>
      <c r="AR189" s="26"/>
      <c r="AU189" s="26"/>
      <c r="AX189" s="26"/>
      <c r="BA189" s="26"/>
      <c r="BD189" s="26"/>
      <c r="BG189" s="26"/>
      <c r="BJ189" s="26"/>
      <c r="BM189" s="26"/>
      <c r="BP189" s="26"/>
      <c r="BS189" s="26"/>
      <c r="BT189" s="14"/>
      <c r="BV189" s="26"/>
      <c r="BY189" s="26"/>
      <c r="CB189" s="26"/>
      <c r="CE189" s="26"/>
      <c r="CH189" s="26"/>
      <c r="CI189" s="17"/>
      <c r="CL189" s="26"/>
      <c r="CO189" s="26"/>
      <c r="CR189" s="26"/>
      <c r="CU189" s="26"/>
      <c r="CX189" s="26"/>
      <c r="DA189" s="26"/>
      <c r="DD189" s="26"/>
      <c r="DG189" s="26"/>
      <c r="DJ189" s="26"/>
      <c r="DM189" s="26"/>
      <c r="DP189" s="26"/>
      <c r="DS189" s="26"/>
      <c r="DV189" s="26"/>
      <c r="DY189" s="26"/>
      <c r="EB189" s="26"/>
      <c r="EE189" s="26"/>
      <c r="EH189" s="26"/>
      <c r="EI189" s="14"/>
      <c r="EK189" s="26"/>
      <c r="EN189" s="26"/>
      <c r="EQ189" s="26"/>
      <c r="ET189" s="26"/>
      <c r="EW189" s="26"/>
      <c r="EZ189" s="26"/>
      <c r="FC189" s="26"/>
      <c r="FF189" s="26"/>
      <c r="FI189" s="26"/>
      <c r="FL189" s="26"/>
      <c r="FO189" s="26"/>
      <c r="FR189" s="26"/>
      <c r="FU189" s="26"/>
      <c r="FX189" s="26"/>
      <c r="GA189" s="26"/>
      <c r="GD189" s="26"/>
      <c r="GG189" s="26"/>
      <c r="GJ189" s="26"/>
      <c r="GM189" s="26"/>
      <c r="GP189" s="26"/>
      <c r="GS189" s="26"/>
      <c r="GV189" s="26"/>
      <c r="GY189" s="26"/>
      <c r="HB189" s="26"/>
      <c r="HE189" s="26"/>
      <c r="HH189" s="26"/>
      <c r="HK189" s="26"/>
      <c r="HN189" s="26"/>
      <c r="HQ189" s="26"/>
      <c r="HT189" s="26"/>
      <c r="HW189" s="26"/>
      <c r="HZ189" s="26"/>
      <c r="IC189" s="26"/>
      <c r="IF189" s="26"/>
      <c r="II189" s="26"/>
      <c r="IL189" s="26"/>
      <c r="IO189" s="26"/>
      <c r="IR189" s="26"/>
      <c r="IU189" s="26"/>
      <c r="IX189" s="26"/>
      <c r="IY189" s="21"/>
    </row>
    <row r="190" spans="7:259" s="16" customFormat="1">
      <c r="G190" s="26"/>
      <c r="J190" s="26"/>
      <c r="M190" s="26"/>
      <c r="P190" s="26"/>
      <c r="S190" s="26"/>
      <c r="V190" s="26"/>
      <c r="W190" s="17"/>
      <c r="Z190" s="26"/>
      <c r="AC190" s="26"/>
      <c r="AF190" s="26"/>
      <c r="AI190" s="26"/>
      <c r="AL190" s="26"/>
      <c r="AO190" s="26"/>
      <c r="AR190" s="26"/>
      <c r="AU190" s="26"/>
      <c r="AX190" s="26"/>
      <c r="BA190" s="26"/>
      <c r="BD190" s="26"/>
      <c r="BG190" s="26"/>
      <c r="BJ190" s="26"/>
      <c r="BM190" s="26"/>
      <c r="BP190" s="26"/>
      <c r="BS190" s="26"/>
      <c r="BT190" s="14"/>
      <c r="BV190" s="26"/>
      <c r="BY190" s="26"/>
      <c r="CB190" s="26"/>
      <c r="CE190" s="26"/>
      <c r="CH190" s="26"/>
      <c r="CI190" s="17"/>
      <c r="CL190" s="26"/>
      <c r="CO190" s="26"/>
      <c r="CR190" s="26"/>
      <c r="CU190" s="26"/>
      <c r="CX190" s="26"/>
      <c r="DA190" s="26"/>
      <c r="DD190" s="26"/>
      <c r="DG190" s="26"/>
      <c r="DJ190" s="26"/>
      <c r="DM190" s="26"/>
      <c r="DP190" s="26"/>
      <c r="DS190" s="26"/>
      <c r="DV190" s="26"/>
      <c r="DY190" s="26"/>
      <c r="EB190" s="26"/>
      <c r="EE190" s="26"/>
      <c r="EH190" s="26"/>
      <c r="EI190" s="14"/>
      <c r="EK190" s="26"/>
      <c r="EN190" s="26"/>
      <c r="EQ190" s="26"/>
      <c r="ET190" s="26"/>
      <c r="EW190" s="26"/>
      <c r="EZ190" s="26"/>
      <c r="FC190" s="26"/>
      <c r="FF190" s="26"/>
      <c r="FI190" s="26"/>
      <c r="FL190" s="26"/>
      <c r="FO190" s="26"/>
      <c r="FR190" s="26"/>
      <c r="FU190" s="26"/>
      <c r="FX190" s="26"/>
      <c r="GA190" s="26"/>
      <c r="GD190" s="26"/>
      <c r="GG190" s="26"/>
      <c r="GJ190" s="26"/>
      <c r="GM190" s="26"/>
      <c r="GP190" s="26"/>
      <c r="GS190" s="26"/>
      <c r="GV190" s="26"/>
      <c r="GY190" s="26"/>
      <c r="HB190" s="26"/>
      <c r="HE190" s="26"/>
      <c r="HH190" s="26"/>
      <c r="HK190" s="26"/>
      <c r="HN190" s="26"/>
      <c r="HQ190" s="26"/>
      <c r="HT190" s="26"/>
      <c r="HW190" s="26"/>
      <c r="HZ190" s="26"/>
      <c r="IC190" s="26"/>
      <c r="IF190" s="26"/>
      <c r="II190" s="26"/>
      <c r="IL190" s="26"/>
      <c r="IO190" s="26"/>
      <c r="IR190" s="26"/>
      <c r="IU190" s="26"/>
      <c r="IX190" s="26"/>
      <c r="IY190" s="21"/>
    </row>
    <row r="191" spans="7:259" s="16" customFormat="1" ht="18.75" customHeight="1">
      <c r="G191" s="26"/>
      <c r="J191" s="26"/>
      <c r="M191" s="26"/>
      <c r="P191" s="26"/>
      <c r="S191" s="26"/>
      <c r="V191" s="26"/>
      <c r="W191" s="17"/>
      <c r="Z191" s="26"/>
      <c r="AC191" s="26"/>
      <c r="AF191" s="26"/>
      <c r="AI191" s="26"/>
      <c r="AL191" s="26"/>
      <c r="AO191" s="26"/>
      <c r="AR191" s="26"/>
      <c r="AU191" s="26"/>
      <c r="AX191" s="26"/>
      <c r="BA191" s="26"/>
      <c r="BD191" s="26"/>
      <c r="BG191" s="26"/>
      <c r="BJ191" s="26"/>
      <c r="BM191" s="26"/>
      <c r="BP191" s="26"/>
      <c r="BS191" s="26"/>
      <c r="BT191" s="14"/>
      <c r="BV191" s="26"/>
      <c r="BY191" s="26"/>
      <c r="CB191" s="26"/>
      <c r="CE191" s="26"/>
      <c r="CH191" s="26"/>
      <c r="CI191" s="17"/>
      <c r="CL191" s="26"/>
      <c r="CO191" s="26"/>
      <c r="CR191" s="26"/>
      <c r="CU191" s="26"/>
      <c r="CX191" s="26"/>
      <c r="DA191" s="26"/>
      <c r="DD191" s="26"/>
      <c r="DG191" s="26"/>
      <c r="DJ191" s="26"/>
      <c r="DM191" s="26"/>
      <c r="DP191" s="26"/>
      <c r="DS191" s="26"/>
      <c r="DV191" s="26"/>
      <c r="DY191" s="26"/>
      <c r="EB191" s="26"/>
      <c r="EE191" s="26"/>
      <c r="EH191" s="26"/>
      <c r="EI191" s="14"/>
      <c r="EK191" s="26"/>
      <c r="EN191" s="26"/>
      <c r="EQ191" s="26"/>
      <c r="ET191" s="26"/>
      <c r="EW191" s="26"/>
      <c r="EZ191" s="26"/>
      <c r="FC191" s="26"/>
      <c r="FF191" s="26"/>
      <c r="FI191" s="26"/>
      <c r="FL191" s="26"/>
      <c r="FO191" s="26"/>
      <c r="FR191" s="26"/>
      <c r="FU191" s="26"/>
      <c r="FX191" s="26"/>
      <c r="GA191" s="26"/>
      <c r="GD191" s="26"/>
      <c r="GG191" s="26"/>
      <c r="GJ191" s="26"/>
      <c r="GM191" s="26"/>
      <c r="GP191" s="26"/>
      <c r="GS191" s="26"/>
      <c r="GV191" s="26"/>
      <c r="GY191" s="26"/>
      <c r="HB191" s="26"/>
      <c r="HE191" s="26"/>
      <c r="HH191" s="26"/>
      <c r="HK191" s="26"/>
      <c r="HN191" s="26"/>
      <c r="HQ191" s="26"/>
      <c r="HT191" s="26"/>
      <c r="HW191" s="26"/>
      <c r="HZ191" s="26"/>
      <c r="IC191" s="26"/>
      <c r="IF191" s="26"/>
      <c r="II191" s="26"/>
      <c r="IL191" s="26"/>
      <c r="IO191" s="26"/>
      <c r="IR191" s="26"/>
      <c r="IU191" s="26"/>
      <c r="IX191" s="26"/>
      <c r="IY191" s="21"/>
    </row>
    <row r="192" spans="7:259" s="16" customFormat="1">
      <c r="G192" s="26"/>
      <c r="J192" s="26"/>
      <c r="M192" s="26"/>
      <c r="P192" s="26"/>
      <c r="S192" s="26"/>
      <c r="V192" s="26"/>
      <c r="W192" s="17"/>
      <c r="Z192" s="26"/>
      <c r="AC192" s="26"/>
      <c r="AF192" s="26"/>
      <c r="AI192" s="26"/>
      <c r="AL192" s="26"/>
      <c r="AO192" s="26"/>
      <c r="AR192" s="26"/>
      <c r="AU192" s="26"/>
      <c r="AX192" s="26"/>
      <c r="BA192" s="26"/>
      <c r="BD192" s="26"/>
      <c r="BG192" s="26"/>
      <c r="BJ192" s="26"/>
      <c r="BM192" s="26"/>
      <c r="BP192" s="26"/>
      <c r="BS192" s="26"/>
      <c r="BT192" s="14"/>
      <c r="BV192" s="26"/>
      <c r="BY192" s="26"/>
      <c r="CB192" s="26"/>
      <c r="CE192" s="26"/>
      <c r="CH192" s="26"/>
      <c r="CI192" s="17"/>
      <c r="CL192" s="26"/>
      <c r="CO192" s="26"/>
      <c r="CR192" s="26"/>
      <c r="CU192" s="26"/>
      <c r="CX192" s="26"/>
      <c r="DA192" s="26"/>
      <c r="DD192" s="26"/>
      <c r="DG192" s="26"/>
      <c r="DJ192" s="26"/>
      <c r="DM192" s="26"/>
      <c r="DP192" s="26"/>
      <c r="DS192" s="26"/>
      <c r="DV192" s="26"/>
      <c r="DY192" s="26"/>
      <c r="EB192" s="26"/>
      <c r="EE192" s="26"/>
      <c r="EH192" s="26"/>
      <c r="EI192" s="14"/>
      <c r="EK192" s="26"/>
      <c r="EN192" s="26"/>
      <c r="EQ192" s="26"/>
      <c r="ET192" s="26"/>
      <c r="EW192" s="26"/>
      <c r="EZ192" s="26"/>
      <c r="FC192" s="26"/>
      <c r="FF192" s="26"/>
      <c r="FI192" s="26"/>
      <c r="FL192" s="26"/>
      <c r="FO192" s="26"/>
      <c r="FR192" s="26"/>
      <c r="FU192" s="26"/>
      <c r="FX192" s="26"/>
      <c r="GA192" s="26"/>
      <c r="GD192" s="26"/>
      <c r="GG192" s="26"/>
      <c r="GJ192" s="26"/>
      <c r="GM192" s="26"/>
      <c r="GP192" s="26"/>
      <c r="GS192" s="26"/>
      <c r="GV192" s="26"/>
      <c r="GY192" s="26"/>
      <c r="HB192" s="26"/>
      <c r="HE192" s="26"/>
      <c r="HH192" s="26"/>
      <c r="HK192" s="26"/>
      <c r="HN192" s="26"/>
      <c r="HQ192" s="26"/>
      <c r="HT192" s="26"/>
      <c r="HW192" s="26"/>
      <c r="HZ192" s="26"/>
      <c r="IC192" s="26"/>
      <c r="IF192" s="26"/>
      <c r="II192" s="26"/>
      <c r="IL192" s="26"/>
      <c r="IO192" s="26"/>
      <c r="IR192" s="26"/>
      <c r="IU192" s="26"/>
      <c r="IX192" s="26"/>
      <c r="IY192" s="21"/>
    </row>
    <row r="193" spans="7:259" s="16" customFormat="1" ht="18.75" customHeight="1">
      <c r="G193" s="26"/>
      <c r="J193" s="26"/>
      <c r="M193" s="26"/>
      <c r="P193" s="26"/>
      <c r="S193" s="26"/>
      <c r="V193" s="26"/>
      <c r="W193" s="17"/>
      <c r="Z193" s="26"/>
      <c r="AC193" s="26"/>
      <c r="AF193" s="26"/>
      <c r="AI193" s="26"/>
      <c r="AL193" s="26"/>
      <c r="AO193" s="26"/>
      <c r="AR193" s="26"/>
      <c r="AU193" s="26"/>
      <c r="AX193" s="26"/>
      <c r="BA193" s="26"/>
      <c r="BD193" s="26"/>
      <c r="BG193" s="26"/>
      <c r="BJ193" s="26"/>
      <c r="BM193" s="26"/>
      <c r="BP193" s="26"/>
      <c r="BS193" s="26"/>
      <c r="BT193" s="14"/>
      <c r="BV193" s="26"/>
      <c r="BY193" s="26"/>
      <c r="CB193" s="26"/>
      <c r="CE193" s="26"/>
      <c r="CH193" s="26"/>
      <c r="CI193" s="17"/>
      <c r="CL193" s="26"/>
      <c r="CO193" s="26"/>
      <c r="CR193" s="26"/>
      <c r="CU193" s="26"/>
      <c r="CX193" s="26"/>
      <c r="DA193" s="26"/>
      <c r="DD193" s="26"/>
      <c r="DG193" s="26"/>
      <c r="DJ193" s="26"/>
      <c r="DM193" s="26"/>
      <c r="DP193" s="26"/>
      <c r="DS193" s="26"/>
      <c r="DV193" s="26"/>
      <c r="DY193" s="26"/>
      <c r="EB193" s="26"/>
      <c r="EE193" s="26"/>
      <c r="EH193" s="26"/>
      <c r="EI193" s="14"/>
      <c r="EK193" s="26"/>
      <c r="EN193" s="26"/>
      <c r="EQ193" s="26"/>
      <c r="ET193" s="26"/>
      <c r="EW193" s="26"/>
      <c r="EZ193" s="26"/>
      <c r="FC193" s="26"/>
      <c r="FF193" s="26"/>
      <c r="FI193" s="26"/>
      <c r="FL193" s="26"/>
      <c r="FO193" s="26"/>
      <c r="FR193" s="26"/>
      <c r="FU193" s="26"/>
      <c r="FX193" s="26"/>
      <c r="GA193" s="26"/>
      <c r="GD193" s="26"/>
      <c r="GG193" s="26"/>
      <c r="GJ193" s="26"/>
      <c r="GM193" s="26"/>
      <c r="GP193" s="26"/>
      <c r="GS193" s="26"/>
      <c r="GV193" s="26"/>
      <c r="GY193" s="26"/>
      <c r="HB193" s="26"/>
      <c r="HE193" s="26"/>
      <c r="HH193" s="26"/>
      <c r="HK193" s="26"/>
      <c r="HN193" s="26"/>
      <c r="HQ193" s="26"/>
      <c r="HT193" s="26"/>
      <c r="HW193" s="26"/>
      <c r="HZ193" s="26"/>
      <c r="IC193" s="26"/>
      <c r="IF193" s="26"/>
      <c r="II193" s="26"/>
      <c r="IL193" s="26"/>
      <c r="IO193" s="26"/>
      <c r="IR193" s="26"/>
      <c r="IU193" s="26"/>
      <c r="IX193" s="26"/>
      <c r="IY193" s="21"/>
    </row>
    <row r="194" spans="7:259" s="16" customFormat="1">
      <c r="G194" s="26"/>
      <c r="J194" s="26"/>
      <c r="M194" s="26"/>
      <c r="P194" s="26"/>
      <c r="S194" s="26"/>
      <c r="V194" s="26"/>
      <c r="W194" s="17"/>
      <c r="Z194" s="26"/>
      <c r="AC194" s="26"/>
      <c r="AF194" s="26"/>
      <c r="AI194" s="26"/>
      <c r="AL194" s="26"/>
      <c r="AO194" s="26"/>
      <c r="AR194" s="26"/>
      <c r="AU194" s="26"/>
      <c r="AX194" s="26"/>
      <c r="BA194" s="26"/>
      <c r="BD194" s="26"/>
      <c r="BG194" s="26"/>
      <c r="BJ194" s="26"/>
      <c r="BM194" s="26"/>
      <c r="BP194" s="26"/>
      <c r="BS194" s="26"/>
      <c r="BT194" s="14"/>
      <c r="BV194" s="26"/>
      <c r="BY194" s="26"/>
      <c r="CB194" s="26"/>
      <c r="CE194" s="26"/>
      <c r="CH194" s="26"/>
      <c r="CI194" s="17"/>
      <c r="CL194" s="26"/>
      <c r="CO194" s="26"/>
      <c r="CR194" s="26"/>
      <c r="CU194" s="26"/>
      <c r="CX194" s="26"/>
      <c r="DA194" s="26"/>
      <c r="DD194" s="26"/>
      <c r="DG194" s="26"/>
      <c r="DJ194" s="26"/>
      <c r="DM194" s="26"/>
      <c r="DP194" s="26"/>
      <c r="DS194" s="26"/>
      <c r="DV194" s="26"/>
      <c r="DY194" s="26"/>
      <c r="EB194" s="26"/>
      <c r="EE194" s="26"/>
      <c r="EH194" s="26"/>
      <c r="EI194" s="14"/>
      <c r="EK194" s="26"/>
      <c r="EN194" s="26"/>
      <c r="EQ194" s="26"/>
      <c r="ET194" s="26"/>
      <c r="EW194" s="26"/>
      <c r="EZ194" s="26"/>
      <c r="FC194" s="26"/>
      <c r="FF194" s="26"/>
      <c r="FI194" s="26"/>
      <c r="FL194" s="26"/>
      <c r="FO194" s="26"/>
      <c r="FR194" s="26"/>
      <c r="FU194" s="26"/>
      <c r="FX194" s="26"/>
      <c r="GA194" s="26"/>
      <c r="GD194" s="26"/>
      <c r="GG194" s="26"/>
      <c r="GJ194" s="26"/>
      <c r="GM194" s="26"/>
      <c r="GP194" s="26"/>
      <c r="GS194" s="26"/>
      <c r="GV194" s="26"/>
      <c r="GY194" s="26"/>
      <c r="HB194" s="26"/>
      <c r="HE194" s="26"/>
      <c r="HH194" s="26"/>
      <c r="HK194" s="26"/>
      <c r="HN194" s="26"/>
      <c r="HQ194" s="26"/>
      <c r="HT194" s="26"/>
      <c r="HW194" s="26"/>
      <c r="HZ194" s="26"/>
      <c r="IC194" s="26"/>
      <c r="IF194" s="26"/>
      <c r="II194" s="26"/>
      <c r="IL194" s="26"/>
      <c r="IO194" s="26"/>
      <c r="IR194" s="26"/>
      <c r="IU194" s="26"/>
      <c r="IX194" s="26"/>
      <c r="IY194" s="21"/>
    </row>
    <row r="195" spans="7:259" s="16" customFormat="1" ht="18.75" customHeight="1">
      <c r="G195" s="26"/>
      <c r="J195" s="26"/>
      <c r="M195" s="26"/>
      <c r="P195" s="26"/>
      <c r="S195" s="26"/>
      <c r="V195" s="26"/>
      <c r="W195" s="17"/>
      <c r="Z195" s="26"/>
      <c r="AC195" s="26"/>
      <c r="AF195" s="26"/>
      <c r="AI195" s="26"/>
      <c r="AL195" s="26"/>
      <c r="AO195" s="26"/>
      <c r="AR195" s="26"/>
      <c r="AU195" s="26"/>
      <c r="AX195" s="26"/>
      <c r="BA195" s="26"/>
      <c r="BD195" s="26"/>
      <c r="BG195" s="26"/>
      <c r="BJ195" s="26"/>
      <c r="BM195" s="26"/>
      <c r="BP195" s="26"/>
      <c r="BS195" s="26"/>
      <c r="BT195" s="14"/>
      <c r="BV195" s="26"/>
      <c r="BY195" s="26"/>
      <c r="CB195" s="26"/>
      <c r="CE195" s="26"/>
      <c r="CH195" s="26"/>
      <c r="CI195" s="17"/>
      <c r="CL195" s="26"/>
      <c r="CO195" s="26"/>
      <c r="CR195" s="26"/>
      <c r="CU195" s="26"/>
      <c r="CX195" s="26"/>
      <c r="DA195" s="26"/>
      <c r="DD195" s="26"/>
      <c r="DG195" s="26"/>
      <c r="DJ195" s="26"/>
      <c r="DM195" s="26"/>
      <c r="DP195" s="26"/>
      <c r="DS195" s="26"/>
      <c r="DV195" s="26"/>
      <c r="DY195" s="26"/>
      <c r="EB195" s="26"/>
      <c r="EE195" s="26"/>
      <c r="EH195" s="26"/>
      <c r="EI195" s="14"/>
      <c r="EK195" s="26"/>
      <c r="EN195" s="26"/>
      <c r="EQ195" s="26"/>
      <c r="ET195" s="26"/>
      <c r="EW195" s="26"/>
      <c r="EZ195" s="26"/>
      <c r="FC195" s="26"/>
      <c r="FF195" s="26"/>
      <c r="FI195" s="26"/>
      <c r="FL195" s="26"/>
      <c r="FO195" s="26"/>
      <c r="FR195" s="26"/>
      <c r="FU195" s="26"/>
      <c r="FX195" s="26"/>
      <c r="GA195" s="26"/>
      <c r="GD195" s="26"/>
      <c r="GG195" s="26"/>
      <c r="GJ195" s="26"/>
      <c r="GM195" s="26"/>
      <c r="GP195" s="26"/>
      <c r="GS195" s="26"/>
      <c r="GV195" s="26"/>
      <c r="GY195" s="26"/>
      <c r="HB195" s="26"/>
      <c r="HE195" s="26"/>
      <c r="HH195" s="26"/>
      <c r="HK195" s="26"/>
      <c r="HN195" s="26"/>
      <c r="HQ195" s="26"/>
      <c r="HT195" s="26"/>
      <c r="HW195" s="26"/>
      <c r="HZ195" s="26"/>
      <c r="IC195" s="26"/>
      <c r="IF195" s="26"/>
      <c r="II195" s="26"/>
      <c r="IL195" s="26"/>
      <c r="IO195" s="26"/>
      <c r="IR195" s="26"/>
      <c r="IU195" s="26"/>
      <c r="IX195" s="26"/>
      <c r="IY195" s="21"/>
    </row>
    <row r="196" spans="7:259" s="16" customFormat="1">
      <c r="G196" s="26"/>
      <c r="J196" s="26"/>
      <c r="M196" s="26"/>
      <c r="P196" s="26"/>
      <c r="S196" s="26"/>
      <c r="V196" s="26"/>
      <c r="W196" s="17"/>
      <c r="Z196" s="26"/>
      <c r="AC196" s="26"/>
      <c r="AF196" s="26"/>
      <c r="AI196" s="26"/>
      <c r="AL196" s="26"/>
      <c r="AO196" s="26"/>
      <c r="AR196" s="26"/>
      <c r="AU196" s="26"/>
      <c r="AX196" s="26"/>
      <c r="BA196" s="26"/>
      <c r="BD196" s="26"/>
      <c r="BG196" s="26"/>
      <c r="BJ196" s="26"/>
      <c r="BM196" s="26"/>
      <c r="BP196" s="26"/>
      <c r="BS196" s="26"/>
      <c r="BT196" s="14"/>
      <c r="BV196" s="26"/>
      <c r="BY196" s="26"/>
      <c r="CB196" s="26"/>
      <c r="CE196" s="26"/>
      <c r="CH196" s="26"/>
      <c r="CI196" s="17"/>
      <c r="CL196" s="26"/>
      <c r="CO196" s="26"/>
      <c r="CR196" s="26"/>
      <c r="CU196" s="26"/>
      <c r="CX196" s="26"/>
      <c r="DA196" s="26"/>
      <c r="DD196" s="26"/>
      <c r="DG196" s="26"/>
      <c r="DJ196" s="26"/>
      <c r="DM196" s="26"/>
      <c r="DP196" s="26"/>
      <c r="DS196" s="26"/>
      <c r="DV196" s="26"/>
      <c r="DY196" s="26"/>
      <c r="EB196" s="26"/>
      <c r="EE196" s="26"/>
      <c r="EH196" s="26"/>
      <c r="EI196" s="14"/>
      <c r="EK196" s="26"/>
      <c r="EN196" s="26"/>
      <c r="EQ196" s="26"/>
      <c r="ET196" s="26"/>
      <c r="EW196" s="26"/>
      <c r="EZ196" s="26"/>
      <c r="FC196" s="26"/>
      <c r="FF196" s="26"/>
      <c r="FI196" s="26"/>
      <c r="FL196" s="26"/>
      <c r="FO196" s="26"/>
      <c r="FR196" s="26"/>
      <c r="FU196" s="26"/>
      <c r="FX196" s="26"/>
      <c r="GA196" s="26"/>
      <c r="GD196" s="26"/>
      <c r="GG196" s="26"/>
      <c r="GJ196" s="26"/>
      <c r="GM196" s="26"/>
      <c r="GP196" s="26"/>
      <c r="GS196" s="26"/>
      <c r="GV196" s="26"/>
      <c r="GY196" s="26"/>
      <c r="HB196" s="26"/>
      <c r="HE196" s="26"/>
      <c r="HH196" s="26"/>
      <c r="HK196" s="26"/>
      <c r="HN196" s="26"/>
      <c r="HQ196" s="26"/>
      <c r="HT196" s="26"/>
      <c r="HW196" s="26"/>
      <c r="HZ196" s="26"/>
      <c r="IC196" s="26"/>
      <c r="IF196" s="26"/>
      <c r="II196" s="26"/>
      <c r="IL196" s="26"/>
      <c r="IO196" s="26"/>
      <c r="IR196" s="26"/>
      <c r="IU196" s="26"/>
      <c r="IX196" s="26"/>
      <c r="IY196" s="21"/>
    </row>
    <row r="197" spans="7:259" s="16" customFormat="1" ht="18.75" customHeight="1">
      <c r="G197" s="26"/>
      <c r="J197" s="26"/>
      <c r="M197" s="26"/>
      <c r="P197" s="26"/>
      <c r="S197" s="26"/>
      <c r="V197" s="26"/>
      <c r="W197" s="17"/>
      <c r="Z197" s="26"/>
      <c r="AC197" s="26"/>
      <c r="AF197" s="26"/>
      <c r="AI197" s="26"/>
      <c r="AL197" s="26"/>
      <c r="AO197" s="26"/>
      <c r="AR197" s="26"/>
      <c r="AU197" s="26"/>
      <c r="AX197" s="26"/>
      <c r="BA197" s="26"/>
      <c r="BD197" s="26"/>
      <c r="BG197" s="26"/>
      <c r="BJ197" s="26"/>
      <c r="BM197" s="26"/>
      <c r="BP197" s="26"/>
      <c r="BS197" s="26"/>
      <c r="BT197" s="14"/>
      <c r="BV197" s="26"/>
      <c r="BY197" s="26"/>
      <c r="CB197" s="26"/>
      <c r="CE197" s="26"/>
      <c r="CH197" s="26"/>
      <c r="CI197" s="17"/>
      <c r="CL197" s="26"/>
      <c r="CO197" s="26"/>
      <c r="CR197" s="26"/>
      <c r="CU197" s="26"/>
      <c r="CX197" s="26"/>
      <c r="DA197" s="26"/>
      <c r="DD197" s="26"/>
      <c r="DG197" s="26"/>
      <c r="DJ197" s="26"/>
      <c r="DM197" s="26"/>
      <c r="DP197" s="26"/>
      <c r="DS197" s="26"/>
      <c r="DV197" s="26"/>
      <c r="DY197" s="26"/>
      <c r="EB197" s="26"/>
      <c r="EE197" s="26"/>
      <c r="EH197" s="26"/>
      <c r="EI197" s="14"/>
      <c r="EK197" s="26"/>
      <c r="EN197" s="26"/>
      <c r="EQ197" s="26"/>
      <c r="ET197" s="26"/>
      <c r="EW197" s="26"/>
      <c r="EZ197" s="26"/>
      <c r="FC197" s="26"/>
      <c r="FF197" s="26"/>
      <c r="FI197" s="26"/>
      <c r="FL197" s="26"/>
      <c r="FO197" s="26"/>
      <c r="FR197" s="26"/>
      <c r="FU197" s="26"/>
      <c r="FX197" s="26"/>
      <c r="GA197" s="26"/>
      <c r="GD197" s="26"/>
      <c r="GG197" s="26"/>
      <c r="GJ197" s="26"/>
      <c r="GM197" s="26"/>
      <c r="GP197" s="26"/>
      <c r="GS197" s="26"/>
      <c r="GV197" s="26"/>
      <c r="GY197" s="26"/>
      <c r="HB197" s="26"/>
      <c r="HE197" s="26"/>
      <c r="HH197" s="26"/>
      <c r="HK197" s="26"/>
      <c r="HN197" s="26"/>
      <c r="HQ197" s="26"/>
      <c r="HT197" s="26"/>
      <c r="HW197" s="26"/>
      <c r="HZ197" s="26"/>
      <c r="IC197" s="26"/>
      <c r="IF197" s="26"/>
      <c r="II197" s="26"/>
      <c r="IL197" s="26"/>
      <c r="IO197" s="26"/>
      <c r="IR197" s="26"/>
      <c r="IU197" s="26"/>
      <c r="IX197" s="26"/>
      <c r="IY197" s="21"/>
    </row>
    <row r="198" spans="7:259" s="16" customFormat="1">
      <c r="G198" s="26"/>
      <c r="J198" s="26"/>
      <c r="M198" s="26"/>
      <c r="P198" s="26"/>
      <c r="S198" s="26"/>
      <c r="V198" s="26"/>
      <c r="W198" s="17"/>
      <c r="Z198" s="26"/>
      <c r="AC198" s="26"/>
      <c r="AF198" s="26"/>
      <c r="AI198" s="26"/>
      <c r="AL198" s="26"/>
      <c r="AO198" s="26"/>
      <c r="AR198" s="26"/>
      <c r="AU198" s="26"/>
      <c r="AX198" s="26"/>
      <c r="BA198" s="26"/>
      <c r="BD198" s="26"/>
      <c r="BG198" s="26"/>
      <c r="BJ198" s="26"/>
      <c r="BM198" s="26"/>
      <c r="BP198" s="26"/>
      <c r="BS198" s="26"/>
      <c r="BT198" s="14"/>
      <c r="BV198" s="26"/>
      <c r="BY198" s="26"/>
      <c r="CB198" s="26"/>
      <c r="CE198" s="26"/>
      <c r="CH198" s="26"/>
      <c r="CI198" s="17"/>
      <c r="CL198" s="26"/>
      <c r="CO198" s="26"/>
      <c r="CR198" s="26"/>
      <c r="CU198" s="26"/>
      <c r="CX198" s="26"/>
      <c r="DA198" s="26"/>
      <c r="DD198" s="26"/>
      <c r="DG198" s="26"/>
      <c r="DJ198" s="26"/>
      <c r="DM198" s="26"/>
      <c r="DP198" s="26"/>
      <c r="DS198" s="26"/>
      <c r="DV198" s="26"/>
      <c r="DY198" s="26"/>
      <c r="EB198" s="26"/>
      <c r="EE198" s="26"/>
      <c r="EH198" s="26"/>
      <c r="EI198" s="14"/>
      <c r="EK198" s="26"/>
      <c r="EN198" s="26"/>
      <c r="EQ198" s="26"/>
      <c r="ET198" s="26"/>
      <c r="EW198" s="26"/>
      <c r="EZ198" s="26"/>
      <c r="FC198" s="26"/>
      <c r="FF198" s="26"/>
      <c r="FI198" s="26"/>
      <c r="FL198" s="26"/>
      <c r="FO198" s="26"/>
      <c r="FR198" s="26"/>
      <c r="FU198" s="26"/>
      <c r="FX198" s="26"/>
      <c r="GA198" s="26"/>
      <c r="GD198" s="26"/>
      <c r="GG198" s="26"/>
      <c r="GJ198" s="26"/>
      <c r="GM198" s="26"/>
      <c r="GP198" s="26"/>
      <c r="GS198" s="26"/>
      <c r="GV198" s="26"/>
      <c r="GY198" s="26"/>
      <c r="HB198" s="26"/>
      <c r="HE198" s="26"/>
      <c r="HH198" s="26"/>
      <c r="HK198" s="26"/>
      <c r="HN198" s="26"/>
      <c r="HQ198" s="26"/>
      <c r="HT198" s="26"/>
      <c r="HW198" s="26"/>
      <c r="HZ198" s="26"/>
      <c r="IC198" s="26"/>
      <c r="IF198" s="26"/>
      <c r="II198" s="26"/>
      <c r="IL198" s="26"/>
      <c r="IO198" s="26"/>
      <c r="IR198" s="26"/>
      <c r="IU198" s="26"/>
      <c r="IX198" s="26"/>
      <c r="IY198" s="21"/>
    </row>
    <row r="199" spans="7:259" s="16" customFormat="1" ht="18.75" customHeight="1">
      <c r="G199" s="26"/>
      <c r="J199" s="26"/>
      <c r="M199" s="26"/>
      <c r="P199" s="26"/>
      <c r="S199" s="26"/>
      <c r="V199" s="26"/>
      <c r="W199" s="17"/>
      <c r="Z199" s="26"/>
      <c r="AC199" s="26"/>
      <c r="AF199" s="26"/>
      <c r="AI199" s="26"/>
      <c r="AL199" s="26"/>
      <c r="AO199" s="26"/>
      <c r="AR199" s="26"/>
      <c r="AU199" s="26"/>
      <c r="AX199" s="26"/>
      <c r="BA199" s="26"/>
      <c r="BD199" s="26"/>
      <c r="BG199" s="26"/>
      <c r="BJ199" s="26"/>
      <c r="BM199" s="26"/>
      <c r="BP199" s="26"/>
      <c r="BS199" s="26"/>
      <c r="BT199" s="14"/>
      <c r="BV199" s="26"/>
      <c r="BY199" s="26"/>
      <c r="CB199" s="26"/>
      <c r="CE199" s="26"/>
      <c r="CH199" s="26"/>
      <c r="CI199" s="17"/>
      <c r="CL199" s="26"/>
      <c r="CO199" s="26"/>
      <c r="CR199" s="26"/>
      <c r="CU199" s="26"/>
      <c r="CX199" s="26"/>
      <c r="DA199" s="26"/>
      <c r="DD199" s="26"/>
      <c r="DG199" s="26"/>
      <c r="DJ199" s="26"/>
      <c r="DM199" s="26"/>
      <c r="DP199" s="26"/>
      <c r="DS199" s="26"/>
      <c r="DV199" s="26"/>
      <c r="DY199" s="26"/>
      <c r="EB199" s="26"/>
      <c r="EE199" s="26"/>
      <c r="EH199" s="26"/>
      <c r="EI199" s="14"/>
      <c r="EK199" s="26"/>
      <c r="EN199" s="26"/>
      <c r="EQ199" s="26"/>
      <c r="ET199" s="26"/>
      <c r="EW199" s="26"/>
      <c r="EZ199" s="26"/>
      <c r="FC199" s="26"/>
      <c r="FF199" s="26"/>
      <c r="FI199" s="26"/>
      <c r="FL199" s="26"/>
      <c r="FO199" s="26"/>
      <c r="FR199" s="26"/>
      <c r="FU199" s="26"/>
      <c r="FX199" s="26"/>
      <c r="GA199" s="26"/>
      <c r="GD199" s="26"/>
      <c r="GG199" s="26"/>
      <c r="GJ199" s="26"/>
      <c r="GM199" s="26"/>
      <c r="GP199" s="26"/>
      <c r="GS199" s="26"/>
      <c r="GV199" s="26"/>
      <c r="GY199" s="26"/>
      <c r="HB199" s="26"/>
      <c r="HE199" s="26"/>
      <c r="HH199" s="26"/>
      <c r="HK199" s="26"/>
      <c r="HN199" s="26"/>
      <c r="HQ199" s="26"/>
      <c r="HT199" s="26"/>
      <c r="HW199" s="26"/>
      <c r="HZ199" s="26"/>
      <c r="IC199" s="26"/>
      <c r="IF199" s="26"/>
      <c r="II199" s="26"/>
      <c r="IL199" s="26"/>
      <c r="IO199" s="26"/>
      <c r="IR199" s="26"/>
      <c r="IU199" s="26"/>
      <c r="IX199" s="26"/>
      <c r="IY199" s="21"/>
    </row>
    <row r="200" spans="7:259" s="16" customFormat="1">
      <c r="G200" s="26"/>
      <c r="J200" s="26"/>
      <c r="M200" s="26"/>
      <c r="P200" s="26"/>
      <c r="S200" s="26"/>
      <c r="V200" s="26"/>
      <c r="W200" s="17"/>
      <c r="Z200" s="26"/>
      <c r="AC200" s="26"/>
      <c r="AF200" s="26"/>
      <c r="AI200" s="26"/>
      <c r="AL200" s="26"/>
      <c r="AO200" s="26"/>
      <c r="AR200" s="26"/>
      <c r="AU200" s="26"/>
      <c r="AX200" s="26"/>
      <c r="BA200" s="26"/>
      <c r="BD200" s="26"/>
      <c r="BG200" s="26"/>
      <c r="BJ200" s="26"/>
      <c r="BM200" s="26"/>
      <c r="BP200" s="26"/>
      <c r="BS200" s="26"/>
      <c r="BT200" s="14"/>
      <c r="BV200" s="26"/>
      <c r="BY200" s="26"/>
      <c r="CB200" s="26"/>
      <c r="CE200" s="26"/>
      <c r="CH200" s="26"/>
      <c r="CI200" s="17"/>
      <c r="CL200" s="26"/>
      <c r="CO200" s="26"/>
      <c r="CR200" s="26"/>
      <c r="CU200" s="26"/>
      <c r="CX200" s="26"/>
      <c r="DA200" s="26"/>
      <c r="DD200" s="26"/>
      <c r="DG200" s="26"/>
      <c r="DJ200" s="26"/>
      <c r="DM200" s="26"/>
      <c r="DP200" s="26"/>
      <c r="DS200" s="26"/>
      <c r="DV200" s="26"/>
      <c r="DY200" s="26"/>
      <c r="EB200" s="26"/>
      <c r="EE200" s="26"/>
      <c r="EH200" s="26"/>
      <c r="EI200" s="14"/>
      <c r="EK200" s="26"/>
      <c r="EN200" s="26"/>
      <c r="EQ200" s="26"/>
      <c r="ET200" s="26"/>
      <c r="EW200" s="26"/>
      <c r="EZ200" s="26"/>
      <c r="FC200" s="26"/>
      <c r="FF200" s="26"/>
      <c r="FI200" s="26"/>
      <c r="FL200" s="26"/>
      <c r="FO200" s="26"/>
      <c r="FR200" s="26"/>
      <c r="FU200" s="26"/>
      <c r="FX200" s="26"/>
      <c r="GA200" s="26"/>
      <c r="GD200" s="26"/>
      <c r="GG200" s="26"/>
      <c r="GJ200" s="26"/>
      <c r="GM200" s="26"/>
      <c r="GP200" s="26"/>
      <c r="GS200" s="26"/>
      <c r="GV200" s="26"/>
      <c r="GY200" s="26"/>
      <c r="HB200" s="26"/>
      <c r="HE200" s="26"/>
      <c r="HH200" s="26"/>
      <c r="HK200" s="26"/>
      <c r="HN200" s="26"/>
      <c r="HQ200" s="26"/>
      <c r="HT200" s="26"/>
      <c r="HW200" s="26"/>
      <c r="HZ200" s="26"/>
      <c r="IC200" s="26"/>
      <c r="IF200" s="26"/>
      <c r="II200" s="26"/>
      <c r="IL200" s="26"/>
      <c r="IO200" s="26"/>
      <c r="IR200" s="26"/>
      <c r="IU200" s="26"/>
      <c r="IX200" s="26"/>
      <c r="IY200" s="21"/>
    </row>
    <row r="201" spans="7:259" s="16" customFormat="1" ht="18.75" customHeight="1">
      <c r="G201" s="26"/>
      <c r="J201" s="26"/>
      <c r="M201" s="26"/>
      <c r="P201" s="26"/>
      <c r="S201" s="26"/>
      <c r="V201" s="26"/>
      <c r="W201" s="17"/>
      <c r="Z201" s="26"/>
      <c r="AC201" s="26"/>
      <c r="AF201" s="26"/>
      <c r="AI201" s="26"/>
      <c r="AL201" s="26"/>
      <c r="AO201" s="26"/>
      <c r="AR201" s="26"/>
      <c r="AU201" s="26"/>
      <c r="AX201" s="26"/>
      <c r="BA201" s="26"/>
      <c r="BD201" s="26"/>
      <c r="BG201" s="26"/>
      <c r="BJ201" s="26"/>
      <c r="BM201" s="26"/>
      <c r="BP201" s="26"/>
      <c r="BS201" s="26"/>
      <c r="BT201" s="14"/>
      <c r="BV201" s="26"/>
      <c r="BY201" s="26"/>
      <c r="CB201" s="26"/>
      <c r="CE201" s="26"/>
      <c r="CH201" s="26"/>
      <c r="CI201" s="17"/>
      <c r="CL201" s="26"/>
      <c r="CO201" s="26"/>
      <c r="CR201" s="26"/>
      <c r="CU201" s="26"/>
      <c r="CX201" s="26"/>
      <c r="DA201" s="26"/>
      <c r="DD201" s="26"/>
      <c r="DG201" s="26"/>
      <c r="DJ201" s="26"/>
      <c r="DM201" s="26"/>
      <c r="DP201" s="26"/>
      <c r="DS201" s="26"/>
      <c r="DV201" s="26"/>
      <c r="DY201" s="26"/>
      <c r="EB201" s="26"/>
      <c r="EE201" s="26"/>
      <c r="EH201" s="26"/>
      <c r="EI201" s="14"/>
      <c r="EK201" s="26"/>
      <c r="EN201" s="26"/>
      <c r="EQ201" s="26"/>
      <c r="ET201" s="26"/>
      <c r="EW201" s="26"/>
      <c r="EZ201" s="26"/>
      <c r="FC201" s="26"/>
      <c r="FF201" s="26"/>
      <c r="FI201" s="26"/>
      <c r="FL201" s="26"/>
      <c r="FO201" s="26"/>
      <c r="FR201" s="26"/>
      <c r="FU201" s="26"/>
      <c r="FX201" s="26"/>
      <c r="GA201" s="26"/>
      <c r="GD201" s="26"/>
      <c r="GG201" s="26"/>
      <c r="GJ201" s="26"/>
      <c r="GM201" s="26"/>
      <c r="GP201" s="26"/>
      <c r="GS201" s="26"/>
      <c r="GV201" s="26"/>
      <c r="GY201" s="26"/>
      <c r="HB201" s="26"/>
      <c r="HE201" s="26"/>
      <c r="HH201" s="26"/>
      <c r="HK201" s="26"/>
      <c r="HN201" s="26"/>
      <c r="HQ201" s="26"/>
      <c r="HT201" s="26"/>
      <c r="HW201" s="26"/>
      <c r="HZ201" s="26"/>
      <c r="IC201" s="26"/>
      <c r="IF201" s="26"/>
      <c r="II201" s="26"/>
      <c r="IL201" s="26"/>
      <c r="IO201" s="26"/>
      <c r="IR201" s="26"/>
      <c r="IU201" s="26"/>
      <c r="IX201" s="26"/>
      <c r="IY201" s="21"/>
    </row>
    <row r="202" spans="7:259" s="16" customFormat="1">
      <c r="G202" s="26"/>
      <c r="J202" s="26"/>
      <c r="M202" s="26"/>
      <c r="P202" s="26"/>
      <c r="S202" s="26"/>
      <c r="V202" s="26"/>
      <c r="W202" s="17"/>
      <c r="Z202" s="26"/>
      <c r="AC202" s="26"/>
      <c r="AF202" s="26"/>
      <c r="AI202" s="26"/>
      <c r="AL202" s="26"/>
      <c r="AO202" s="26"/>
      <c r="AR202" s="26"/>
      <c r="AU202" s="26"/>
      <c r="AX202" s="26"/>
      <c r="BA202" s="26"/>
      <c r="BD202" s="26"/>
      <c r="BG202" s="26"/>
      <c r="BJ202" s="26"/>
      <c r="BM202" s="26"/>
      <c r="BP202" s="26"/>
      <c r="BS202" s="26"/>
      <c r="BT202" s="14"/>
      <c r="BV202" s="26"/>
      <c r="BY202" s="26"/>
      <c r="CB202" s="26"/>
      <c r="CE202" s="26"/>
      <c r="CH202" s="26"/>
      <c r="CI202" s="17"/>
      <c r="CL202" s="26"/>
      <c r="CO202" s="26"/>
      <c r="CR202" s="26"/>
      <c r="CU202" s="26"/>
      <c r="CX202" s="26"/>
      <c r="DA202" s="26"/>
      <c r="DD202" s="26"/>
      <c r="DG202" s="26"/>
      <c r="DJ202" s="26"/>
      <c r="DM202" s="26"/>
      <c r="DP202" s="26"/>
      <c r="DS202" s="26"/>
      <c r="DV202" s="26"/>
      <c r="DY202" s="26"/>
      <c r="EB202" s="26"/>
      <c r="EE202" s="26"/>
      <c r="EH202" s="26"/>
      <c r="EI202" s="14"/>
      <c r="EK202" s="26"/>
      <c r="EN202" s="26"/>
      <c r="EQ202" s="26"/>
      <c r="ET202" s="26"/>
      <c r="EW202" s="26"/>
      <c r="EZ202" s="26"/>
      <c r="FC202" s="26"/>
      <c r="FF202" s="26"/>
      <c r="FI202" s="26"/>
      <c r="FL202" s="26"/>
      <c r="FO202" s="26"/>
      <c r="FR202" s="26"/>
      <c r="FU202" s="26"/>
      <c r="FX202" s="26"/>
      <c r="GA202" s="26"/>
      <c r="GD202" s="26"/>
      <c r="GG202" s="26"/>
      <c r="GJ202" s="26"/>
      <c r="GM202" s="26"/>
      <c r="GP202" s="26"/>
      <c r="GS202" s="26"/>
      <c r="GV202" s="26"/>
      <c r="GY202" s="26"/>
      <c r="HB202" s="26"/>
      <c r="HE202" s="26"/>
      <c r="HH202" s="26"/>
      <c r="HK202" s="26"/>
      <c r="HN202" s="26"/>
      <c r="HQ202" s="26"/>
      <c r="HT202" s="26"/>
      <c r="HW202" s="26"/>
      <c r="HZ202" s="26"/>
      <c r="IC202" s="26"/>
      <c r="IF202" s="26"/>
      <c r="II202" s="26"/>
      <c r="IL202" s="26"/>
      <c r="IO202" s="26"/>
      <c r="IR202" s="26"/>
      <c r="IU202" s="26"/>
      <c r="IX202" s="26"/>
      <c r="IY202" s="21"/>
    </row>
    <row r="203" spans="7:259" s="16" customFormat="1" ht="18.75" customHeight="1">
      <c r="G203" s="26"/>
      <c r="J203" s="26"/>
      <c r="M203" s="26"/>
      <c r="P203" s="26"/>
      <c r="S203" s="26"/>
      <c r="V203" s="26"/>
      <c r="W203" s="17"/>
      <c r="Z203" s="26"/>
      <c r="AC203" s="26"/>
      <c r="AF203" s="26"/>
      <c r="AI203" s="26"/>
      <c r="AL203" s="26"/>
      <c r="AO203" s="26"/>
      <c r="AR203" s="26"/>
      <c r="AU203" s="26"/>
      <c r="AX203" s="26"/>
      <c r="BA203" s="26"/>
      <c r="BD203" s="26"/>
      <c r="BG203" s="26"/>
      <c r="BJ203" s="26"/>
      <c r="BM203" s="26"/>
      <c r="BP203" s="26"/>
      <c r="BS203" s="26"/>
      <c r="BT203" s="14"/>
      <c r="BV203" s="26"/>
      <c r="BY203" s="26"/>
      <c r="CB203" s="26"/>
      <c r="CE203" s="26"/>
      <c r="CH203" s="26"/>
      <c r="CI203" s="17"/>
      <c r="CL203" s="26"/>
      <c r="CO203" s="26"/>
      <c r="CR203" s="26"/>
      <c r="CU203" s="26"/>
      <c r="CX203" s="26"/>
      <c r="DA203" s="26"/>
      <c r="DD203" s="26"/>
      <c r="DG203" s="26"/>
      <c r="DJ203" s="26"/>
      <c r="DM203" s="26"/>
      <c r="DP203" s="26"/>
      <c r="DS203" s="26"/>
      <c r="DV203" s="26"/>
      <c r="DY203" s="26"/>
      <c r="EB203" s="26"/>
      <c r="EE203" s="26"/>
      <c r="EH203" s="26"/>
      <c r="EI203" s="14"/>
      <c r="EK203" s="26"/>
      <c r="EN203" s="26"/>
      <c r="EQ203" s="26"/>
      <c r="ET203" s="26"/>
      <c r="EW203" s="26"/>
      <c r="EZ203" s="26"/>
      <c r="FC203" s="26"/>
      <c r="FF203" s="26"/>
      <c r="FI203" s="26"/>
      <c r="FL203" s="26"/>
      <c r="FO203" s="26"/>
      <c r="FR203" s="26"/>
      <c r="FU203" s="26"/>
      <c r="FX203" s="26"/>
      <c r="GA203" s="26"/>
      <c r="GD203" s="26"/>
      <c r="GG203" s="26"/>
      <c r="GJ203" s="26"/>
      <c r="GM203" s="26"/>
      <c r="GP203" s="26"/>
      <c r="GS203" s="26"/>
      <c r="GV203" s="26"/>
      <c r="GY203" s="26"/>
      <c r="HB203" s="26"/>
      <c r="HE203" s="26"/>
      <c r="HH203" s="26"/>
      <c r="HK203" s="26"/>
      <c r="HN203" s="26"/>
      <c r="HQ203" s="26"/>
      <c r="HT203" s="26"/>
      <c r="HW203" s="26"/>
      <c r="HZ203" s="26"/>
      <c r="IC203" s="26"/>
      <c r="IF203" s="26"/>
      <c r="II203" s="26"/>
      <c r="IL203" s="26"/>
      <c r="IO203" s="26"/>
      <c r="IR203" s="26"/>
      <c r="IU203" s="26"/>
      <c r="IX203" s="26"/>
      <c r="IY203" s="21"/>
    </row>
    <row r="204" spans="7:259" s="16" customFormat="1">
      <c r="G204" s="26"/>
      <c r="J204" s="26"/>
      <c r="M204" s="26"/>
      <c r="P204" s="26"/>
      <c r="S204" s="26"/>
      <c r="V204" s="26"/>
      <c r="W204" s="17"/>
      <c r="Z204" s="26"/>
      <c r="AC204" s="26"/>
      <c r="AF204" s="26"/>
      <c r="AI204" s="26"/>
      <c r="AL204" s="26"/>
      <c r="AO204" s="26"/>
      <c r="AR204" s="26"/>
      <c r="AU204" s="26"/>
      <c r="AX204" s="26"/>
      <c r="BA204" s="26"/>
      <c r="BD204" s="26"/>
      <c r="BG204" s="26"/>
      <c r="BJ204" s="26"/>
      <c r="BM204" s="26"/>
      <c r="BP204" s="26"/>
      <c r="BS204" s="26"/>
      <c r="BT204" s="14"/>
      <c r="BV204" s="26"/>
      <c r="BY204" s="26"/>
      <c r="CB204" s="26"/>
      <c r="CE204" s="26"/>
      <c r="CH204" s="26"/>
      <c r="CI204" s="17"/>
      <c r="CL204" s="26"/>
      <c r="CO204" s="26"/>
      <c r="CR204" s="26"/>
      <c r="CU204" s="26"/>
      <c r="CX204" s="26"/>
      <c r="DA204" s="26"/>
      <c r="DD204" s="26"/>
      <c r="DG204" s="26"/>
      <c r="DJ204" s="26"/>
      <c r="DM204" s="26"/>
      <c r="DP204" s="26"/>
      <c r="DS204" s="26"/>
      <c r="DV204" s="26"/>
      <c r="DY204" s="26"/>
      <c r="EB204" s="26"/>
      <c r="EE204" s="26"/>
      <c r="EH204" s="26"/>
      <c r="EI204" s="14"/>
      <c r="EK204" s="26"/>
      <c r="EN204" s="26"/>
      <c r="EQ204" s="26"/>
      <c r="ET204" s="26"/>
      <c r="EW204" s="26"/>
      <c r="EZ204" s="26"/>
      <c r="FC204" s="26"/>
      <c r="FF204" s="26"/>
      <c r="FI204" s="26"/>
      <c r="FL204" s="26"/>
      <c r="FO204" s="26"/>
      <c r="FR204" s="26"/>
      <c r="FU204" s="26"/>
      <c r="FX204" s="26"/>
      <c r="GA204" s="26"/>
      <c r="GD204" s="26"/>
      <c r="GG204" s="26"/>
      <c r="GJ204" s="26"/>
      <c r="GM204" s="26"/>
      <c r="GP204" s="26"/>
      <c r="GS204" s="26"/>
      <c r="GV204" s="26"/>
      <c r="GY204" s="26"/>
      <c r="HB204" s="26"/>
      <c r="HE204" s="26"/>
      <c r="HH204" s="26"/>
      <c r="HK204" s="26"/>
      <c r="HN204" s="26"/>
      <c r="HQ204" s="26"/>
      <c r="HT204" s="26"/>
      <c r="HW204" s="26"/>
      <c r="HZ204" s="26"/>
      <c r="IC204" s="26"/>
      <c r="IF204" s="26"/>
      <c r="II204" s="26"/>
      <c r="IL204" s="26"/>
      <c r="IO204" s="26"/>
      <c r="IR204" s="26"/>
      <c r="IU204" s="26"/>
      <c r="IX204" s="26"/>
      <c r="IY204" s="21"/>
    </row>
    <row r="205" spans="7:259" s="16" customFormat="1" ht="18.75" customHeight="1">
      <c r="G205" s="26"/>
      <c r="J205" s="26"/>
      <c r="M205" s="26"/>
      <c r="P205" s="26"/>
      <c r="S205" s="26"/>
      <c r="V205" s="26"/>
      <c r="W205" s="17"/>
      <c r="Z205" s="26"/>
      <c r="AC205" s="26"/>
      <c r="AF205" s="26"/>
      <c r="AI205" s="26"/>
      <c r="AL205" s="26"/>
      <c r="AO205" s="26"/>
      <c r="AR205" s="26"/>
      <c r="AU205" s="26"/>
      <c r="AX205" s="26"/>
      <c r="BA205" s="26"/>
      <c r="BD205" s="26"/>
      <c r="BG205" s="26"/>
      <c r="BJ205" s="26"/>
      <c r="BM205" s="26"/>
      <c r="BP205" s="26"/>
      <c r="BS205" s="26"/>
      <c r="BT205" s="14"/>
      <c r="BV205" s="26"/>
      <c r="BY205" s="26"/>
      <c r="CB205" s="26"/>
      <c r="CE205" s="26"/>
      <c r="CH205" s="26"/>
      <c r="CI205" s="17"/>
      <c r="CL205" s="26"/>
      <c r="CO205" s="26"/>
      <c r="CR205" s="26"/>
      <c r="CU205" s="26"/>
      <c r="CX205" s="26"/>
      <c r="DA205" s="26"/>
      <c r="DD205" s="26"/>
      <c r="DG205" s="26"/>
      <c r="DJ205" s="26"/>
      <c r="DM205" s="26"/>
      <c r="DP205" s="26"/>
      <c r="DS205" s="26"/>
      <c r="DV205" s="26"/>
      <c r="DY205" s="26"/>
      <c r="EB205" s="26"/>
      <c r="EE205" s="26"/>
      <c r="EH205" s="26"/>
      <c r="EI205" s="14"/>
      <c r="EK205" s="26"/>
      <c r="EN205" s="26"/>
      <c r="EQ205" s="26"/>
      <c r="ET205" s="26"/>
      <c r="EW205" s="26"/>
      <c r="EZ205" s="26"/>
      <c r="FC205" s="26"/>
      <c r="FF205" s="26"/>
      <c r="FI205" s="26"/>
      <c r="FL205" s="26"/>
      <c r="FO205" s="26"/>
      <c r="FR205" s="26"/>
      <c r="FU205" s="26"/>
      <c r="FX205" s="26"/>
      <c r="GA205" s="26"/>
      <c r="GD205" s="26"/>
      <c r="GG205" s="26"/>
      <c r="GJ205" s="26"/>
      <c r="GM205" s="26"/>
      <c r="GP205" s="26"/>
      <c r="GS205" s="26"/>
      <c r="GV205" s="26"/>
      <c r="GY205" s="26"/>
      <c r="HB205" s="26"/>
      <c r="HE205" s="26"/>
      <c r="HH205" s="26"/>
      <c r="HK205" s="26"/>
      <c r="HN205" s="26"/>
      <c r="HQ205" s="26"/>
      <c r="HT205" s="26"/>
      <c r="HW205" s="26"/>
      <c r="HZ205" s="26"/>
      <c r="IC205" s="26"/>
      <c r="IF205" s="26"/>
      <c r="II205" s="26"/>
      <c r="IL205" s="26"/>
      <c r="IO205" s="26"/>
      <c r="IR205" s="26"/>
      <c r="IU205" s="26"/>
      <c r="IX205" s="26"/>
      <c r="IY205" s="21"/>
    </row>
    <row r="206" spans="7:259" s="16" customFormat="1">
      <c r="G206" s="26"/>
      <c r="J206" s="26"/>
      <c r="M206" s="26"/>
      <c r="P206" s="26"/>
      <c r="S206" s="26"/>
      <c r="V206" s="26"/>
      <c r="W206" s="17"/>
      <c r="Z206" s="26"/>
      <c r="AC206" s="26"/>
      <c r="AF206" s="26"/>
      <c r="AI206" s="26"/>
      <c r="AL206" s="26"/>
      <c r="AO206" s="26"/>
      <c r="AR206" s="26"/>
      <c r="AU206" s="26"/>
      <c r="AX206" s="26"/>
      <c r="BA206" s="26"/>
      <c r="BD206" s="26"/>
      <c r="BG206" s="26"/>
      <c r="BJ206" s="26"/>
      <c r="BM206" s="26"/>
      <c r="BP206" s="26"/>
      <c r="BS206" s="26"/>
      <c r="BT206" s="14"/>
      <c r="BV206" s="26"/>
      <c r="BY206" s="26"/>
      <c r="CB206" s="26"/>
      <c r="CE206" s="26"/>
      <c r="CH206" s="26"/>
      <c r="CI206" s="17"/>
      <c r="CL206" s="26"/>
      <c r="CO206" s="26"/>
      <c r="CR206" s="26"/>
      <c r="CU206" s="26"/>
      <c r="CX206" s="26"/>
      <c r="DA206" s="26"/>
      <c r="DD206" s="26"/>
      <c r="DG206" s="26"/>
      <c r="DJ206" s="26"/>
      <c r="DM206" s="26"/>
      <c r="DP206" s="26"/>
      <c r="DS206" s="26"/>
      <c r="DV206" s="26"/>
      <c r="DY206" s="26"/>
      <c r="EB206" s="26"/>
      <c r="EE206" s="26"/>
      <c r="EH206" s="26"/>
      <c r="EI206" s="14"/>
      <c r="EK206" s="26"/>
      <c r="EN206" s="26"/>
      <c r="EQ206" s="26"/>
      <c r="ET206" s="26"/>
      <c r="EW206" s="26"/>
      <c r="EZ206" s="26"/>
      <c r="FC206" s="26"/>
      <c r="FF206" s="26"/>
      <c r="FI206" s="26"/>
      <c r="FL206" s="26"/>
      <c r="FO206" s="26"/>
      <c r="FR206" s="26"/>
      <c r="FU206" s="26"/>
      <c r="FX206" s="26"/>
      <c r="GA206" s="26"/>
      <c r="GD206" s="26"/>
      <c r="GG206" s="26"/>
      <c r="GJ206" s="26"/>
      <c r="GM206" s="26"/>
      <c r="GP206" s="26"/>
      <c r="GS206" s="26"/>
      <c r="GV206" s="26"/>
      <c r="GY206" s="26"/>
      <c r="HB206" s="26"/>
      <c r="HE206" s="26"/>
      <c r="HH206" s="26"/>
      <c r="HK206" s="26"/>
      <c r="HN206" s="26"/>
      <c r="HQ206" s="26"/>
      <c r="HT206" s="26"/>
      <c r="HW206" s="26"/>
      <c r="HZ206" s="26"/>
      <c r="IC206" s="26"/>
      <c r="IF206" s="26"/>
      <c r="II206" s="26"/>
      <c r="IL206" s="26"/>
      <c r="IO206" s="26"/>
      <c r="IR206" s="26"/>
      <c r="IU206" s="26"/>
      <c r="IX206" s="26"/>
      <c r="IY206" s="21"/>
    </row>
    <row r="207" spans="7:259" s="16" customFormat="1" ht="18.75" customHeight="1">
      <c r="G207" s="26"/>
      <c r="J207" s="26"/>
      <c r="M207" s="26"/>
      <c r="P207" s="26"/>
      <c r="S207" s="26"/>
      <c r="V207" s="26"/>
      <c r="W207" s="17"/>
      <c r="Z207" s="26"/>
      <c r="AC207" s="26"/>
      <c r="AF207" s="26"/>
      <c r="AI207" s="26"/>
      <c r="AL207" s="26"/>
      <c r="AO207" s="26"/>
      <c r="AR207" s="26"/>
      <c r="AU207" s="26"/>
      <c r="AX207" s="26"/>
      <c r="BA207" s="26"/>
      <c r="BD207" s="26"/>
      <c r="BG207" s="26"/>
      <c r="BJ207" s="26"/>
      <c r="BM207" s="26"/>
      <c r="BP207" s="26"/>
      <c r="BS207" s="26"/>
      <c r="BT207" s="14"/>
      <c r="BV207" s="26"/>
      <c r="BY207" s="26"/>
      <c r="CB207" s="26"/>
      <c r="CE207" s="26"/>
      <c r="CH207" s="26"/>
      <c r="CI207" s="17"/>
      <c r="CL207" s="26"/>
      <c r="CO207" s="26"/>
      <c r="CR207" s="26"/>
      <c r="CU207" s="26"/>
      <c r="CX207" s="26"/>
      <c r="DA207" s="26"/>
      <c r="DD207" s="26"/>
      <c r="DG207" s="26"/>
      <c r="DJ207" s="26"/>
      <c r="DM207" s="26"/>
      <c r="DP207" s="26"/>
      <c r="DS207" s="26"/>
      <c r="DV207" s="26"/>
      <c r="DY207" s="26"/>
      <c r="EB207" s="26"/>
      <c r="EE207" s="26"/>
      <c r="EH207" s="26"/>
      <c r="EI207" s="14"/>
      <c r="EK207" s="26"/>
      <c r="EN207" s="26"/>
      <c r="EQ207" s="26"/>
      <c r="ET207" s="26"/>
      <c r="EW207" s="26"/>
      <c r="EZ207" s="26"/>
      <c r="FC207" s="26"/>
      <c r="FF207" s="26"/>
      <c r="FI207" s="26"/>
      <c r="FL207" s="26"/>
      <c r="FO207" s="26"/>
      <c r="FR207" s="26"/>
      <c r="FU207" s="26"/>
      <c r="FX207" s="26"/>
      <c r="GA207" s="26"/>
      <c r="GD207" s="26"/>
      <c r="GG207" s="26"/>
      <c r="GJ207" s="26"/>
      <c r="GM207" s="26"/>
      <c r="GP207" s="26"/>
      <c r="GS207" s="26"/>
      <c r="GV207" s="26"/>
      <c r="GY207" s="26"/>
      <c r="HB207" s="26"/>
      <c r="HE207" s="26"/>
      <c r="HH207" s="26"/>
      <c r="HK207" s="26"/>
      <c r="HN207" s="26"/>
      <c r="HQ207" s="26"/>
      <c r="HT207" s="26"/>
      <c r="HW207" s="26"/>
      <c r="HZ207" s="26"/>
      <c r="IC207" s="26"/>
      <c r="IF207" s="26"/>
      <c r="II207" s="26"/>
      <c r="IL207" s="26"/>
      <c r="IO207" s="26"/>
      <c r="IR207" s="26"/>
      <c r="IU207" s="26"/>
      <c r="IX207" s="26"/>
      <c r="IY207" s="21"/>
    </row>
    <row r="208" spans="7:259" s="16" customFormat="1">
      <c r="G208" s="26"/>
      <c r="J208" s="26"/>
      <c r="M208" s="26"/>
      <c r="P208" s="26"/>
      <c r="S208" s="26"/>
      <c r="V208" s="26"/>
      <c r="W208" s="17"/>
      <c r="Z208" s="26"/>
      <c r="AC208" s="26"/>
      <c r="AF208" s="26"/>
      <c r="AI208" s="26"/>
      <c r="AL208" s="26"/>
      <c r="AO208" s="26"/>
      <c r="AR208" s="26"/>
      <c r="AU208" s="26"/>
      <c r="AX208" s="26"/>
      <c r="BA208" s="26"/>
      <c r="BD208" s="26"/>
      <c r="BG208" s="26"/>
      <c r="BJ208" s="26"/>
      <c r="BM208" s="26"/>
      <c r="BP208" s="26"/>
      <c r="BS208" s="26"/>
      <c r="BT208" s="14"/>
      <c r="BV208" s="26"/>
      <c r="BY208" s="26"/>
      <c r="CB208" s="26"/>
      <c r="CE208" s="26"/>
      <c r="CH208" s="26"/>
      <c r="CI208" s="17"/>
      <c r="CL208" s="26"/>
      <c r="CO208" s="26"/>
      <c r="CR208" s="26"/>
      <c r="CU208" s="26"/>
      <c r="CX208" s="26"/>
      <c r="DA208" s="26"/>
      <c r="DD208" s="26"/>
      <c r="DG208" s="26"/>
      <c r="DJ208" s="26"/>
      <c r="DM208" s="26"/>
      <c r="DP208" s="26"/>
      <c r="DS208" s="26"/>
      <c r="DV208" s="26"/>
      <c r="DY208" s="26"/>
      <c r="EB208" s="26"/>
      <c r="EE208" s="26"/>
      <c r="EH208" s="26"/>
      <c r="EI208" s="14"/>
      <c r="EK208" s="26"/>
      <c r="EN208" s="26"/>
      <c r="EQ208" s="26"/>
      <c r="ET208" s="26"/>
      <c r="EW208" s="26"/>
      <c r="EZ208" s="26"/>
      <c r="FC208" s="26"/>
      <c r="FF208" s="26"/>
      <c r="FI208" s="26"/>
      <c r="FL208" s="26"/>
      <c r="FO208" s="26"/>
      <c r="FR208" s="26"/>
      <c r="FU208" s="26"/>
      <c r="FX208" s="26"/>
      <c r="GA208" s="26"/>
      <c r="GD208" s="26"/>
      <c r="GG208" s="26"/>
      <c r="GJ208" s="26"/>
      <c r="GM208" s="26"/>
      <c r="GP208" s="26"/>
      <c r="GS208" s="26"/>
      <c r="GV208" s="26"/>
      <c r="GY208" s="26"/>
      <c r="HB208" s="26"/>
      <c r="HE208" s="26"/>
      <c r="HH208" s="26"/>
      <c r="HK208" s="26"/>
      <c r="HN208" s="26"/>
      <c r="HQ208" s="26"/>
      <c r="HT208" s="26"/>
      <c r="HW208" s="26"/>
      <c r="HZ208" s="26"/>
      <c r="IC208" s="26"/>
      <c r="IF208" s="26"/>
      <c r="II208" s="26"/>
      <c r="IL208" s="26"/>
      <c r="IO208" s="26"/>
      <c r="IR208" s="26"/>
      <c r="IU208" s="26"/>
      <c r="IX208" s="26"/>
      <c r="IY208" s="21"/>
    </row>
    <row r="209" spans="7:259" s="16" customFormat="1" ht="18.75" customHeight="1">
      <c r="G209" s="26"/>
      <c r="J209" s="26"/>
      <c r="M209" s="26"/>
      <c r="P209" s="26"/>
      <c r="S209" s="26"/>
      <c r="V209" s="26"/>
      <c r="W209" s="17"/>
      <c r="Z209" s="26"/>
      <c r="AC209" s="26"/>
      <c r="AF209" s="26"/>
      <c r="AI209" s="26"/>
      <c r="AL209" s="26"/>
      <c r="AO209" s="26"/>
      <c r="AR209" s="26"/>
      <c r="AU209" s="26"/>
      <c r="AX209" s="26"/>
      <c r="BA209" s="26"/>
      <c r="BD209" s="26"/>
      <c r="BG209" s="26"/>
      <c r="BJ209" s="26"/>
      <c r="BM209" s="26"/>
      <c r="BP209" s="26"/>
      <c r="BS209" s="26"/>
      <c r="BT209" s="14"/>
      <c r="BV209" s="26"/>
      <c r="BY209" s="26"/>
      <c r="CB209" s="26"/>
      <c r="CE209" s="26"/>
      <c r="CH209" s="26"/>
      <c r="CI209" s="17"/>
      <c r="CL209" s="26"/>
      <c r="CO209" s="26"/>
      <c r="CR209" s="26"/>
      <c r="CU209" s="26"/>
      <c r="CX209" s="26"/>
      <c r="DA209" s="26"/>
      <c r="DD209" s="26"/>
      <c r="DG209" s="26"/>
      <c r="DJ209" s="26"/>
      <c r="DM209" s="26"/>
      <c r="DP209" s="26"/>
      <c r="DS209" s="26"/>
      <c r="DV209" s="26"/>
      <c r="DY209" s="26"/>
      <c r="EB209" s="26"/>
      <c r="EE209" s="26"/>
      <c r="EH209" s="26"/>
      <c r="EI209" s="14"/>
      <c r="EK209" s="26"/>
      <c r="EN209" s="26"/>
      <c r="EQ209" s="26"/>
      <c r="ET209" s="26"/>
      <c r="EW209" s="26"/>
      <c r="EZ209" s="26"/>
      <c r="FC209" s="26"/>
      <c r="FF209" s="26"/>
      <c r="FI209" s="26"/>
      <c r="FL209" s="26"/>
      <c r="FO209" s="26"/>
      <c r="FR209" s="26"/>
      <c r="FU209" s="26"/>
      <c r="FX209" s="26"/>
      <c r="GA209" s="26"/>
      <c r="GD209" s="26"/>
      <c r="GG209" s="26"/>
      <c r="GJ209" s="26"/>
      <c r="GM209" s="26"/>
      <c r="GP209" s="26"/>
      <c r="GS209" s="26"/>
      <c r="GV209" s="26"/>
      <c r="GY209" s="26"/>
      <c r="HB209" s="26"/>
      <c r="HE209" s="26"/>
      <c r="HH209" s="26"/>
      <c r="HK209" s="26"/>
      <c r="HN209" s="26"/>
      <c r="HQ209" s="26"/>
      <c r="HT209" s="26"/>
      <c r="HW209" s="26"/>
      <c r="HZ209" s="26"/>
      <c r="IC209" s="26"/>
      <c r="IF209" s="26"/>
      <c r="II209" s="26"/>
      <c r="IL209" s="26"/>
      <c r="IO209" s="26"/>
      <c r="IR209" s="26"/>
      <c r="IU209" s="26"/>
      <c r="IX209" s="26"/>
      <c r="IY209" s="21"/>
    </row>
    <row r="210" spans="7:259" s="16" customFormat="1">
      <c r="G210" s="26"/>
      <c r="J210" s="26"/>
      <c r="M210" s="26"/>
      <c r="P210" s="26"/>
      <c r="S210" s="26"/>
      <c r="V210" s="26"/>
      <c r="W210" s="17"/>
      <c r="Z210" s="26"/>
      <c r="AC210" s="26"/>
      <c r="AF210" s="26"/>
      <c r="AI210" s="26"/>
      <c r="AL210" s="26"/>
      <c r="AO210" s="26"/>
      <c r="AR210" s="26"/>
      <c r="AU210" s="26"/>
      <c r="AX210" s="26"/>
      <c r="BA210" s="26"/>
      <c r="BD210" s="26"/>
      <c r="BG210" s="26"/>
      <c r="BJ210" s="26"/>
      <c r="BM210" s="26"/>
      <c r="BP210" s="26"/>
      <c r="BS210" s="26"/>
      <c r="BT210" s="14"/>
      <c r="BV210" s="26"/>
      <c r="BY210" s="26"/>
      <c r="CB210" s="26"/>
      <c r="CE210" s="26"/>
      <c r="CH210" s="26"/>
      <c r="CI210" s="17"/>
      <c r="CL210" s="26"/>
      <c r="CO210" s="26"/>
      <c r="CR210" s="26"/>
      <c r="CU210" s="26"/>
      <c r="CX210" s="26"/>
      <c r="DA210" s="26"/>
      <c r="DD210" s="26"/>
      <c r="DG210" s="26"/>
      <c r="DJ210" s="26"/>
      <c r="DM210" s="26"/>
      <c r="DP210" s="26"/>
      <c r="DS210" s="26"/>
      <c r="DV210" s="26"/>
      <c r="DY210" s="26"/>
      <c r="EB210" s="26"/>
      <c r="EE210" s="26"/>
      <c r="EH210" s="26"/>
      <c r="EI210" s="14"/>
      <c r="EK210" s="26"/>
      <c r="EN210" s="26"/>
      <c r="EQ210" s="26"/>
      <c r="ET210" s="26"/>
      <c r="EW210" s="26"/>
      <c r="EZ210" s="26"/>
      <c r="FC210" s="26"/>
      <c r="FF210" s="26"/>
      <c r="FI210" s="26"/>
      <c r="FL210" s="26"/>
      <c r="FO210" s="26"/>
      <c r="FR210" s="26"/>
      <c r="FU210" s="26"/>
      <c r="FX210" s="26"/>
      <c r="GA210" s="26"/>
      <c r="GD210" s="26"/>
      <c r="GG210" s="26"/>
      <c r="GJ210" s="26"/>
      <c r="GM210" s="26"/>
      <c r="GP210" s="26"/>
      <c r="GS210" s="26"/>
      <c r="GV210" s="26"/>
      <c r="GY210" s="26"/>
      <c r="HB210" s="26"/>
      <c r="HE210" s="26"/>
      <c r="HH210" s="26"/>
      <c r="HK210" s="26"/>
      <c r="HN210" s="26"/>
      <c r="HQ210" s="26"/>
      <c r="HT210" s="26"/>
      <c r="HW210" s="26"/>
      <c r="HZ210" s="26"/>
      <c r="IC210" s="26"/>
      <c r="IF210" s="26"/>
      <c r="II210" s="26"/>
      <c r="IL210" s="26"/>
      <c r="IO210" s="26"/>
      <c r="IR210" s="26"/>
      <c r="IU210" s="26"/>
      <c r="IX210" s="26"/>
      <c r="IY210" s="21"/>
    </row>
    <row r="211" spans="7:259" s="16" customFormat="1" ht="18.75" customHeight="1">
      <c r="G211" s="26"/>
      <c r="J211" s="26"/>
      <c r="M211" s="26"/>
      <c r="P211" s="26"/>
      <c r="S211" s="26"/>
      <c r="V211" s="26"/>
      <c r="W211" s="17"/>
      <c r="Z211" s="26"/>
      <c r="AC211" s="26"/>
      <c r="AF211" s="26"/>
      <c r="AI211" s="26"/>
      <c r="AL211" s="26"/>
      <c r="AO211" s="26"/>
      <c r="AR211" s="26"/>
      <c r="AU211" s="26"/>
      <c r="AX211" s="26"/>
      <c r="BA211" s="26"/>
      <c r="BD211" s="26"/>
      <c r="BG211" s="26"/>
      <c r="BJ211" s="26"/>
      <c r="BM211" s="26"/>
      <c r="BP211" s="26"/>
      <c r="BS211" s="26"/>
      <c r="BT211" s="14"/>
      <c r="BV211" s="26"/>
      <c r="BY211" s="26"/>
      <c r="CB211" s="26"/>
      <c r="CE211" s="26"/>
      <c r="CH211" s="26"/>
      <c r="CI211" s="17"/>
      <c r="CL211" s="26"/>
      <c r="CO211" s="26"/>
      <c r="CR211" s="26"/>
      <c r="CU211" s="26"/>
      <c r="CX211" s="26"/>
      <c r="DA211" s="26"/>
      <c r="DD211" s="26"/>
      <c r="DG211" s="26"/>
      <c r="DJ211" s="26"/>
      <c r="DM211" s="26"/>
      <c r="DP211" s="26"/>
      <c r="DS211" s="26"/>
      <c r="DV211" s="26"/>
      <c r="DY211" s="26"/>
      <c r="EB211" s="26"/>
      <c r="EE211" s="26"/>
      <c r="EH211" s="26"/>
      <c r="EI211" s="14"/>
      <c r="EK211" s="26"/>
      <c r="EN211" s="26"/>
      <c r="EQ211" s="26"/>
      <c r="ET211" s="26"/>
      <c r="EW211" s="26"/>
      <c r="EZ211" s="26"/>
      <c r="FC211" s="26"/>
      <c r="FF211" s="26"/>
      <c r="FI211" s="26"/>
      <c r="FL211" s="26"/>
      <c r="FO211" s="26"/>
      <c r="FR211" s="26"/>
      <c r="FU211" s="26"/>
      <c r="FX211" s="26"/>
      <c r="GA211" s="26"/>
      <c r="GD211" s="26"/>
      <c r="GG211" s="26"/>
      <c r="GJ211" s="26"/>
      <c r="GM211" s="26"/>
      <c r="GP211" s="26"/>
      <c r="GS211" s="26"/>
      <c r="GV211" s="26"/>
      <c r="GY211" s="26"/>
      <c r="HB211" s="26"/>
      <c r="HE211" s="26"/>
      <c r="HH211" s="26"/>
      <c r="HK211" s="26"/>
      <c r="HN211" s="26"/>
      <c r="HQ211" s="26"/>
      <c r="HT211" s="26"/>
      <c r="HW211" s="26"/>
      <c r="HZ211" s="26"/>
      <c r="IC211" s="26"/>
      <c r="IF211" s="26"/>
      <c r="II211" s="26"/>
      <c r="IL211" s="26"/>
      <c r="IO211" s="26"/>
      <c r="IR211" s="26"/>
      <c r="IU211" s="26"/>
      <c r="IX211" s="26"/>
      <c r="IY211" s="21"/>
    </row>
    <row r="212" spans="7:259" s="16" customFormat="1">
      <c r="G212" s="26"/>
      <c r="J212" s="26"/>
      <c r="M212" s="26"/>
      <c r="P212" s="26"/>
      <c r="S212" s="26"/>
      <c r="V212" s="26"/>
      <c r="W212" s="17"/>
      <c r="Z212" s="26"/>
      <c r="AC212" s="26"/>
      <c r="AF212" s="26"/>
      <c r="AI212" s="26"/>
      <c r="AL212" s="26"/>
      <c r="AO212" s="26"/>
      <c r="AR212" s="26"/>
      <c r="AU212" s="26"/>
      <c r="AX212" s="26"/>
      <c r="BA212" s="26"/>
      <c r="BD212" s="26"/>
      <c r="BG212" s="26"/>
      <c r="BJ212" s="26"/>
      <c r="BM212" s="26"/>
      <c r="BP212" s="26"/>
      <c r="BS212" s="26"/>
      <c r="BT212" s="14"/>
      <c r="BV212" s="26"/>
      <c r="BY212" s="26"/>
      <c r="CB212" s="26"/>
      <c r="CE212" s="26"/>
      <c r="CH212" s="26"/>
      <c r="CI212" s="17"/>
      <c r="CL212" s="26"/>
      <c r="CO212" s="26"/>
      <c r="CR212" s="26"/>
      <c r="CU212" s="26"/>
      <c r="CX212" s="26"/>
      <c r="DA212" s="26"/>
      <c r="DD212" s="26"/>
      <c r="DG212" s="26"/>
      <c r="DJ212" s="26"/>
      <c r="DM212" s="26"/>
      <c r="DP212" s="26"/>
      <c r="DS212" s="26"/>
      <c r="DV212" s="26"/>
      <c r="DY212" s="26"/>
      <c r="EB212" s="26"/>
      <c r="EE212" s="26"/>
      <c r="EH212" s="26"/>
      <c r="EI212" s="14"/>
      <c r="EK212" s="26"/>
      <c r="EN212" s="26"/>
      <c r="EQ212" s="26"/>
      <c r="ET212" s="26"/>
      <c r="EW212" s="26"/>
      <c r="EZ212" s="26"/>
      <c r="FC212" s="26"/>
      <c r="FF212" s="26"/>
      <c r="FI212" s="26"/>
      <c r="FL212" s="26"/>
      <c r="FO212" s="26"/>
      <c r="FR212" s="26"/>
      <c r="FU212" s="26"/>
      <c r="FX212" s="26"/>
      <c r="GA212" s="26"/>
      <c r="GD212" s="26"/>
      <c r="GG212" s="26"/>
      <c r="GJ212" s="26"/>
      <c r="GM212" s="26"/>
      <c r="GP212" s="26"/>
      <c r="GS212" s="26"/>
      <c r="GV212" s="26"/>
      <c r="GY212" s="26"/>
      <c r="HB212" s="26"/>
      <c r="HE212" s="26"/>
      <c r="HH212" s="26"/>
      <c r="HK212" s="26"/>
      <c r="HN212" s="26"/>
      <c r="HQ212" s="26"/>
      <c r="HT212" s="26"/>
      <c r="HW212" s="26"/>
      <c r="HZ212" s="26"/>
      <c r="IC212" s="26"/>
      <c r="IF212" s="26"/>
      <c r="II212" s="26"/>
      <c r="IL212" s="26"/>
      <c r="IO212" s="26"/>
      <c r="IR212" s="26"/>
      <c r="IU212" s="26"/>
      <c r="IX212" s="26"/>
      <c r="IY212" s="21"/>
    </row>
    <row r="213" spans="7:259" s="16" customFormat="1" ht="18.75" customHeight="1">
      <c r="G213" s="26"/>
      <c r="J213" s="26"/>
      <c r="M213" s="26"/>
      <c r="P213" s="26"/>
      <c r="S213" s="26"/>
      <c r="V213" s="26"/>
      <c r="W213" s="17"/>
      <c r="Z213" s="26"/>
      <c r="AC213" s="26"/>
      <c r="AF213" s="26"/>
      <c r="AI213" s="26"/>
      <c r="AL213" s="26"/>
      <c r="AO213" s="26"/>
      <c r="AR213" s="26"/>
      <c r="AU213" s="26"/>
      <c r="AX213" s="26"/>
      <c r="BA213" s="26"/>
      <c r="BD213" s="26"/>
      <c r="BG213" s="26"/>
      <c r="BJ213" s="26"/>
      <c r="BM213" s="26"/>
      <c r="BP213" s="26"/>
      <c r="BS213" s="26"/>
      <c r="BT213" s="14"/>
      <c r="BV213" s="26"/>
      <c r="BY213" s="26"/>
      <c r="CB213" s="26"/>
      <c r="CE213" s="26"/>
      <c r="CH213" s="26"/>
      <c r="CI213" s="17"/>
      <c r="CL213" s="26"/>
      <c r="CO213" s="26"/>
      <c r="CR213" s="26"/>
      <c r="CU213" s="26"/>
      <c r="CX213" s="26"/>
      <c r="DA213" s="26"/>
      <c r="DD213" s="26"/>
      <c r="DG213" s="26"/>
      <c r="DJ213" s="26"/>
      <c r="DM213" s="26"/>
      <c r="DP213" s="26"/>
      <c r="DS213" s="26"/>
      <c r="DV213" s="26"/>
      <c r="DY213" s="26"/>
      <c r="EB213" s="26"/>
      <c r="EE213" s="26"/>
      <c r="EH213" s="26"/>
      <c r="EI213" s="14"/>
      <c r="EK213" s="26"/>
      <c r="EN213" s="26"/>
      <c r="EQ213" s="26"/>
      <c r="ET213" s="26"/>
      <c r="EW213" s="26"/>
      <c r="EZ213" s="26"/>
      <c r="FC213" s="26"/>
      <c r="FF213" s="26"/>
      <c r="FI213" s="26"/>
      <c r="FL213" s="26"/>
      <c r="FO213" s="26"/>
      <c r="FR213" s="26"/>
      <c r="FU213" s="26"/>
      <c r="FX213" s="26"/>
      <c r="GA213" s="26"/>
      <c r="GD213" s="26"/>
      <c r="GG213" s="26"/>
      <c r="GJ213" s="26"/>
      <c r="GM213" s="26"/>
      <c r="GP213" s="26"/>
      <c r="GS213" s="26"/>
      <c r="GV213" s="26"/>
      <c r="GY213" s="26"/>
      <c r="HB213" s="26"/>
      <c r="HE213" s="26"/>
      <c r="HH213" s="26"/>
      <c r="HK213" s="26"/>
      <c r="HN213" s="26"/>
      <c r="HQ213" s="26"/>
      <c r="HT213" s="26"/>
      <c r="HW213" s="26"/>
      <c r="HZ213" s="26"/>
      <c r="IC213" s="26"/>
      <c r="IF213" s="26"/>
      <c r="II213" s="26"/>
      <c r="IL213" s="26"/>
      <c r="IO213" s="26"/>
      <c r="IR213" s="26"/>
      <c r="IU213" s="26"/>
      <c r="IX213" s="26"/>
      <c r="IY213" s="21"/>
    </row>
    <row r="214" spans="7:259" s="16" customFormat="1">
      <c r="G214" s="26"/>
      <c r="J214" s="26"/>
      <c r="M214" s="26"/>
      <c r="P214" s="26"/>
      <c r="S214" s="26"/>
      <c r="V214" s="26"/>
      <c r="W214" s="17"/>
      <c r="Z214" s="26"/>
      <c r="AC214" s="26"/>
      <c r="AF214" s="26"/>
      <c r="AI214" s="26"/>
      <c r="AL214" s="26"/>
      <c r="AO214" s="26"/>
      <c r="AR214" s="26"/>
      <c r="AU214" s="26"/>
      <c r="AX214" s="26"/>
      <c r="BA214" s="26"/>
      <c r="BD214" s="26"/>
      <c r="BG214" s="26"/>
      <c r="BJ214" s="26"/>
      <c r="BM214" s="26"/>
      <c r="BP214" s="26"/>
      <c r="BS214" s="26"/>
      <c r="BT214" s="14"/>
      <c r="BV214" s="26"/>
      <c r="BY214" s="26"/>
      <c r="CB214" s="26"/>
      <c r="CE214" s="26"/>
      <c r="CH214" s="26"/>
      <c r="CI214" s="17"/>
      <c r="CL214" s="26"/>
      <c r="CO214" s="26"/>
      <c r="CR214" s="26"/>
      <c r="CU214" s="26"/>
      <c r="CX214" s="26"/>
      <c r="DA214" s="26"/>
      <c r="DD214" s="26"/>
      <c r="DG214" s="26"/>
      <c r="DJ214" s="26"/>
      <c r="DM214" s="26"/>
      <c r="DP214" s="26"/>
      <c r="DS214" s="26"/>
      <c r="DV214" s="26"/>
      <c r="DY214" s="26"/>
      <c r="EB214" s="26"/>
      <c r="EE214" s="26"/>
      <c r="EH214" s="26"/>
      <c r="EI214" s="14"/>
      <c r="EK214" s="26"/>
      <c r="EN214" s="26"/>
      <c r="EQ214" s="26"/>
      <c r="ET214" s="26"/>
      <c r="EW214" s="26"/>
      <c r="EZ214" s="26"/>
      <c r="FC214" s="26"/>
      <c r="FF214" s="26"/>
      <c r="FI214" s="26"/>
      <c r="FL214" s="26"/>
      <c r="FO214" s="26"/>
      <c r="FR214" s="26"/>
      <c r="FU214" s="26"/>
      <c r="FX214" s="26"/>
      <c r="GA214" s="26"/>
      <c r="GD214" s="26"/>
      <c r="GG214" s="26"/>
      <c r="GJ214" s="26"/>
      <c r="GM214" s="26"/>
      <c r="GP214" s="26"/>
      <c r="GS214" s="26"/>
      <c r="GV214" s="26"/>
      <c r="GY214" s="26"/>
      <c r="HB214" s="26"/>
      <c r="HE214" s="26"/>
      <c r="HH214" s="26"/>
      <c r="HK214" s="26"/>
      <c r="HN214" s="26"/>
      <c r="HQ214" s="26"/>
      <c r="HT214" s="26"/>
      <c r="HW214" s="26"/>
      <c r="HZ214" s="26"/>
      <c r="IC214" s="26"/>
      <c r="IF214" s="26"/>
      <c r="II214" s="26"/>
      <c r="IL214" s="26"/>
      <c r="IO214" s="26"/>
      <c r="IR214" s="26"/>
      <c r="IU214" s="26"/>
      <c r="IX214" s="26"/>
      <c r="IY214" s="21"/>
    </row>
    <row r="215" spans="7:259" s="16" customFormat="1" ht="18.75" customHeight="1">
      <c r="G215" s="26"/>
      <c r="J215" s="26"/>
      <c r="M215" s="26"/>
      <c r="P215" s="26"/>
      <c r="S215" s="26"/>
      <c r="V215" s="26"/>
      <c r="W215" s="17"/>
      <c r="Z215" s="26"/>
      <c r="AC215" s="26"/>
      <c r="AF215" s="26"/>
      <c r="AI215" s="26"/>
      <c r="AL215" s="26"/>
      <c r="AO215" s="26"/>
      <c r="AR215" s="26"/>
      <c r="AU215" s="26"/>
      <c r="AX215" s="26"/>
      <c r="BA215" s="26"/>
      <c r="BD215" s="26"/>
      <c r="BG215" s="26"/>
      <c r="BJ215" s="26"/>
      <c r="BM215" s="26"/>
      <c r="BP215" s="26"/>
      <c r="BS215" s="26"/>
      <c r="BT215" s="14"/>
      <c r="BV215" s="26"/>
      <c r="BY215" s="26"/>
      <c r="CB215" s="26"/>
      <c r="CE215" s="26"/>
      <c r="CH215" s="26"/>
      <c r="CI215" s="17"/>
      <c r="CL215" s="26"/>
      <c r="CO215" s="26"/>
      <c r="CR215" s="26"/>
      <c r="CU215" s="26"/>
      <c r="CX215" s="26"/>
      <c r="DA215" s="26"/>
      <c r="DD215" s="26"/>
      <c r="DG215" s="26"/>
      <c r="DJ215" s="26"/>
      <c r="DM215" s="26"/>
      <c r="DP215" s="26"/>
      <c r="DS215" s="26"/>
      <c r="DV215" s="26"/>
      <c r="DY215" s="26"/>
      <c r="EB215" s="26"/>
      <c r="EE215" s="26"/>
      <c r="EH215" s="26"/>
      <c r="EI215" s="14"/>
      <c r="EK215" s="26"/>
      <c r="EN215" s="26"/>
      <c r="EQ215" s="26"/>
      <c r="ET215" s="26"/>
      <c r="EW215" s="26"/>
      <c r="EZ215" s="26"/>
      <c r="FC215" s="26"/>
      <c r="FF215" s="26"/>
      <c r="FI215" s="26"/>
      <c r="FL215" s="26"/>
      <c r="FO215" s="26"/>
      <c r="FR215" s="26"/>
      <c r="FU215" s="26"/>
      <c r="FX215" s="26"/>
      <c r="GA215" s="26"/>
      <c r="GD215" s="26"/>
      <c r="GG215" s="26"/>
      <c r="GJ215" s="26"/>
      <c r="GM215" s="26"/>
      <c r="GP215" s="26"/>
      <c r="GS215" s="26"/>
      <c r="GV215" s="26"/>
      <c r="GY215" s="26"/>
      <c r="HB215" s="26"/>
      <c r="HE215" s="26"/>
      <c r="HH215" s="26"/>
      <c r="HK215" s="26"/>
      <c r="HN215" s="26"/>
      <c r="HQ215" s="26"/>
      <c r="HT215" s="26"/>
      <c r="HW215" s="26"/>
      <c r="HZ215" s="26"/>
      <c r="IC215" s="26"/>
      <c r="IF215" s="26"/>
      <c r="II215" s="26"/>
      <c r="IL215" s="26"/>
      <c r="IO215" s="26"/>
      <c r="IR215" s="26"/>
      <c r="IU215" s="26"/>
      <c r="IX215" s="26"/>
      <c r="IY215" s="21"/>
    </row>
    <row r="216" spans="7:259" s="16" customFormat="1">
      <c r="G216" s="26"/>
      <c r="J216" s="26"/>
      <c r="M216" s="26"/>
      <c r="P216" s="26"/>
      <c r="S216" s="26"/>
      <c r="V216" s="26"/>
      <c r="W216" s="17"/>
      <c r="Z216" s="26"/>
      <c r="AC216" s="26"/>
      <c r="AF216" s="26"/>
      <c r="AI216" s="26"/>
      <c r="AL216" s="26"/>
      <c r="AO216" s="26"/>
      <c r="AR216" s="26"/>
      <c r="AU216" s="26"/>
      <c r="AX216" s="26"/>
      <c r="BA216" s="26"/>
      <c r="BD216" s="26"/>
      <c r="BG216" s="26"/>
      <c r="BJ216" s="26"/>
      <c r="BM216" s="26"/>
      <c r="BP216" s="26"/>
      <c r="BS216" s="26"/>
      <c r="BT216" s="14"/>
      <c r="BV216" s="26"/>
      <c r="BY216" s="26"/>
      <c r="CB216" s="26"/>
      <c r="CE216" s="26"/>
      <c r="CH216" s="26"/>
      <c r="CI216" s="17"/>
      <c r="CL216" s="26"/>
      <c r="CO216" s="26"/>
      <c r="CR216" s="26"/>
      <c r="CU216" s="26"/>
      <c r="CX216" s="26"/>
      <c r="DA216" s="26"/>
      <c r="DD216" s="26"/>
      <c r="DG216" s="26"/>
      <c r="DJ216" s="26"/>
      <c r="DM216" s="26"/>
      <c r="DP216" s="26"/>
      <c r="DS216" s="26"/>
      <c r="DV216" s="26"/>
      <c r="DY216" s="26"/>
      <c r="EB216" s="26"/>
      <c r="EE216" s="26"/>
      <c r="EH216" s="26"/>
      <c r="EI216" s="14"/>
      <c r="EK216" s="26"/>
      <c r="EN216" s="26"/>
      <c r="EQ216" s="26"/>
      <c r="ET216" s="26"/>
      <c r="EW216" s="26"/>
      <c r="EZ216" s="26"/>
      <c r="FC216" s="26"/>
      <c r="FF216" s="26"/>
      <c r="FI216" s="26"/>
      <c r="FL216" s="26"/>
      <c r="FO216" s="26"/>
      <c r="FR216" s="26"/>
      <c r="FU216" s="26"/>
      <c r="FX216" s="26"/>
      <c r="GA216" s="26"/>
      <c r="GD216" s="26"/>
      <c r="GG216" s="26"/>
      <c r="GJ216" s="26"/>
      <c r="GM216" s="26"/>
      <c r="GP216" s="26"/>
      <c r="GS216" s="26"/>
      <c r="GV216" s="26"/>
      <c r="GY216" s="26"/>
      <c r="HB216" s="26"/>
      <c r="HE216" s="26"/>
      <c r="HH216" s="26"/>
      <c r="HK216" s="26"/>
      <c r="HN216" s="26"/>
      <c r="HQ216" s="26"/>
      <c r="HT216" s="26"/>
      <c r="HW216" s="26"/>
      <c r="HZ216" s="26"/>
      <c r="IC216" s="26"/>
      <c r="IF216" s="26"/>
      <c r="II216" s="26"/>
      <c r="IL216" s="26"/>
      <c r="IO216" s="26"/>
      <c r="IR216" s="26"/>
      <c r="IU216" s="26"/>
      <c r="IX216" s="26"/>
      <c r="IY216" s="21"/>
    </row>
    <row r="217" spans="7:259" s="16" customFormat="1" ht="18.75" customHeight="1">
      <c r="G217" s="26"/>
      <c r="J217" s="26"/>
      <c r="M217" s="26"/>
      <c r="P217" s="26"/>
      <c r="S217" s="26"/>
      <c r="V217" s="26"/>
      <c r="W217" s="17"/>
      <c r="Z217" s="26"/>
      <c r="AC217" s="26"/>
      <c r="AF217" s="26"/>
      <c r="AI217" s="26"/>
      <c r="AL217" s="26"/>
      <c r="AO217" s="26"/>
      <c r="AR217" s="26"/>
      <c r="AU217" s="26"/>
      <c r="AX217" s="26"/>
      <c r="BA217" s="26"/>
      <c r="BD217" s="26"/>
      <c r="BG217" s="26"/>
      <c r="BJ217" s="26"/>
      <c r="BM217" s="26"/>
      <c r="BP217" s="26"/>
      <c r="BS217" s="26"/>
      <c r="BT217" s="14"/>
      <c r="BV217" s="26"/>
      <c r="BY217" s="26"/>
      <c r="CB217" s="26"/>
      <c r="CE217" s="26"/>
      <c r="CH217" s="26"/>
      <c r="CI217" s="17"/>
      <c r="CL217" s="26"/>
      <c r="CO217" s="26"/>
      <c r="CR217" s="26"/>
      <c r="CU217" s="26"/>
      <c r="CX217" s="26"/>
      <c r="DA217" s="26"/>
      <c r="DD217" s="26"/>
      <c r="DG217" s="26"/>
      <c r="DJ217" s="26"/>
      <c r="DM217" s="26"/>
      <c r="DP217" s="26"/>
      <c r="DS217" s="26"/>
      <c r="DV217" s="26"/>
      <c r="DY217" s="26"/>
      <c r="EB217" s="26"/>
      <c r="EE217" s="26"/>
      <c r="EH217" s="26"/>
      <c r="EI217" s="14"/>
      <c r="EK217" s="26"/>
      <c r="EN217" s="26"/>
      <c r="EQ217" s="26"/>
      <c r="ET217" s="26"/>
      <c r="EW217" s="26"/>
      <c r="EZ217" s="26"/>
      <c r="FC217" s="26"/>
      <c r="FF217" s="26"/>
      <c r="FI217" s="26"/>
      <c r="FL217" s="26"/>
      <c r="FO217" s="26"/>
      <c r="FR217" s="26"/>
      <c r="FU217" s="26"/>
      <c r="FX217" s="26"/>
      <c r="GA217" s="26"/>
      <c r="GD217" s="26"/>
      <c r="GG217" s="26"/>
      <c r="GJ217" s="26"/>
      <c r="GM217" s="26"/>
      <c r="GP217" s="26"/>
      <c r="GS217" s="26"/>
      <c r="GV217" s="26"/>
      <c r="GY217" s="26"/>
      <c r="HB217" s="26"/>
      <c r="HE217" s="26"/>
      <c r="HH217" s="26"/>
      <c r="HK217" s="26"/>
      <c r="HN217" s="26"/>
      <c r="HQ217" s="26"/>
      <c r="HT217" s="26"/>
      <c r="HW217" s="26"/>
      <c r="HZ217" s="26"/>
      <c r="IC217" s="26"/>
      <c r="IF217" s="26"/>
      <c r="II217" s="26"/>
      <c r="IL217" s="26"/>
      <c r="IO217" s="26"/>
      <c r="IR217" s="26"/>
      <c r="IU217" s="26"/>
      <c r="IX217" s="26"/>
      <c r="IY217" s="21"/>
    </row>
    <row r="218" spans="7:259" s="16" customFormat="1">
      <c r="G218" s="26"/>
      <c r="J218" s="26"/>
      <c r="M218" s="26"/>
      <c r="P218" s="26"/>
      <c r="S218" s="26"/>
      <c r="V218" s="26"/>
      <c r="W218" s="17"/>
      <c r="Z218" s="26"/>
      <c r="AC218" s="26"/>
      <c r="AF218" s="26"/>
      <c r="AI218" s="26"/>
      <c r="AL218" s="26"/>
      <c r="AO218" s="26"/>
      <c r="AR218" s="26"/>
      <c r="AU218" s="26"/>
      <c r="AX218" s="26"/>
      <c r="BA218" s="26"/>
      <c r="BD218" s="26"/>
      <c r="BG218" s="26"/>
      <c r="BJ218" s="26"/>
      <c r="BM218" s="26"/>
      <c r="BP218" s="26"/>
      <c r="BS218" s="26"/>
      <c r="BT218" s="14"/>
      <c r="BV218" s="26"/>
      <c r="BY218" s="26"/>
      <c r="CB218" s="26"/>
      <c r="CE218" s="26"/>
      <c r="CH218" s="26"/>
      <c r="CI218" s="17"/>
      <c r="CL218" s="26"/>
      <c r="CO218" s="26"/>
      <c r="CR218" s="26"/>
      <c r="CU218" s="26"/>
      <c r="CX218" s="26"/>
      <c r="DA218" s="26"/>
      <c r="DD218" s="26"/>
      <c r="DG218" s="26"/>
      <c r="DJ218" s="26"/>
      <c r="DM218" s="26"/>
      <c r="DP218" s="26"/>
      <c r="DS218" s="26"/>
      <c r="DV218" s="26"/>
      <c r="DY218" s="26"/>
      <c r="EB218" s="26"/>
      <c r="EE218" s="26"/>
      <c r="EH218" s="26"/>
      <c r="EI218" s="14"/>
      <c r="EK218" s="26"/>
      <c r="EN218" s="26"/>
      <c r="EQ218" s="26"/>
      <c r="ET218" s="26"/>
      <c r="EW218" s="26"/>
      <c r="EZ218" s="26"/>
      <c r="FC218" s="26"/>
      <c r="FF218" s="26"/>
      <c r="FI218" s="26"/>
      <c r="FL218" s="26"/>
      <c r="FO218" s="26"/>
      <c r="FR218" s="26"/>
      <c r="FU218" s="26"/>
      <c r="FX218" s="26"/>
      <c r="GA218" s="26"/>
      <c r="GD218" s="26"/>
      <c r="GG218" s="26"/>
      <c r="GJ218" s="26"/>
      <c r="GM218" s="26"/>
      <c r="GP218" s="26"/>
      <c r="GS218" s="26"/>
      <c r="GV218" s="26"/>
      <c r="GY218" s="26"/>
      <c r="HB218" s="26"/>
      <c r="HE218" s="26"/>
      <c r="HH218" s="26"/>
      <c r="HK218" s="26"/>
      <c r="HN218" s="26"/>
      <c r="HQ218" s="26"/>
      <c r="HT218" s="26"/>
      <c r="HW218" s="26"/>
      <c r="HZ218" s="26"/>
      <c r="IC218" s="26"/>
      <c r="IF218" s="26"/>
      <c r="II218" s="26"/>
      <c r="IL218" s="26"/>
      <c r="IO218" s="26"/>
      <c r="IR218" s="26"/>
      <c r="IU218" s="26"/>
      <c r="IX218" s="26"/>
      <c r="IY218" s="21"/>
    </row>
    <row r="219" spans="7:259" s="16" customFormat="1" ht="18.75" customHeight="1">
      <c r="G219" s="26"/>
      <c r="J219" s="26"/>
      <c r="M219" s="26"/>
      <c r="P219" s="26"/>
      <c r="S219" s="26"/>
      <c r="V219" s="26"/>
      <c r="W219" s="17"/>
      <c r="Z219" s="26"/>
      <c r="AC219" s="26"/>
      <c r="AF219" s="26"/>
      <c r="AI219" s="26"/>
      <c r="AL219" s="26"/>
      <c r="AO219" s="26"/>
      <c r="AR219" s="26"/>
      <c r="AU219" s="26"/>
      <c r="AX219" s="26"/>
      <c r="BA219" s="26"/>
      <c r="BD219" s="26"/>
      <c r="BG219" s="26"/>
      <c r="BJ219" s="26"/>
      <c r="BM219" s="26"/>
      <c r="BP219" s="26"/>
      <c r="BS219" s="26"/>
      <c r="BT219" s="14"/>
      <c r="BV219" s="26"/>
      <c r="BY219" s="26"/>
      <c r="CB219" s="26"/>
      <c r="CE219" s="26"/>
      <c r="CH219" s="26"/>
      <c r="CI219" s="17"/>
      <c r="CL219" s="26"/>
      <c r="CO219" s="26"/>
      <c r="CR219" s="26"/>
      <c r="CU219" s="26"/>
      <c r="CX219" s="26"/>
      <c r="DA219" s="26"/>
      <c r="DD219" s="26"/>
      <c r="DG219" s="26"/>
      <c r="DJ219" s="26"/>
      <c r="DM219" s="26"/>
      <c r="DP219" s="26"/>
      <c r="DS219" s="26"/>
      <c r="DV219" s="26"/>
      <c r="DY219" s="26"/>
      <c r="EB219" s="26"/>
      <c r="EE219" s="26"/>
      <c r="EH219" s="26"/>
      <c r="EI219" s="14"/>
      <c r="EK219" s="26"/>
      <c r="EN219" s="26"/>
      <c r="EQ219" s="26"/>
      <c r="ET219" s="26"/>
      <c r="EW219" s="26"/>
      <c r="EZ219" s="26"/>
      <c r="FC219" s="26"/>
      <c r="FF219" s="26"/>
      <c r="FI219" s="26"/>
      <c r="FL219" s="26"/>
      <c r="FO219" s="26"/>
      <c r="FR219" s="26"/>
      <c r="FU219" s="26"/>
      <c r="FX219" s="26"/>
      <c r="GA219" s="26"/>
      <c r="GD219" s="26"/>
      <c r="GG219" s="26"/>
      <c r="GJ219" s="26"/>
      <c r="GM219" s="26"/>
      <c r="GP219" s="26"/>
      <c r="GS219" s="26"/>
      <c r="GV219" s="26"/>
      <c r="GY219" s="26"/>
      <c r="HB219" s="26"/>
      <c r="HE219" s="26"/>
      <c r="HH219" s="26"/>
      <c r="HK219" s="26"/>
      <c r="HN219" s="26"/>
      <c r="HQ219" s="26"/>
      <c r="HT219" s="26"/>
      <c r="HW219" s="26"/>
      <c r="HZ219" s="26"/>
      <c r="IC219" s="26"/>
      <c r="IF219" s="26"/>
      <c r="II219" s="26"/>
      <c r="IL219" s="26"/>
      <c r="IO219" s="26"/>
      <c r="IR219" s="26"/>
      <c r="IU219" s="26"/>
      <c r="IX219" s="26"/>
      <c r="IY219" s="21"/>
    </row>
    <row r="220" spans="7:259" s="16" customFormat="1">
      <c r="G220" s="26"/>
      <c r="J220" s="26"/>
      <c r="M220" s="26"/>
      <c r="P220" s="26"/>
      <c r="S220" s="26"/>
      <c r="V220" s="26"/>
      <c r="W220" s="17"/>
      <c r="Z220" s="26"/>
      <c r="AC220" s="26"/>
      <c r="AF220" s="26"/>
      <c r="AI220" s="26"/>
      <c r="AL220" s="26"/>
      <c r="AO220" s="26"/>
      <c r="AR220" s="26"/>
      <c r="AU220" s="26"/>
      <c r="AX220" s="26"/>
      <c r="BA220" s="26"/>
      <c r="BD220" s="26"/>
      <c r="BG220" s="26"/>
      <c r="BJ220" s="26"/>
      <c r="BM220" s="26"/>
      <c r="BP220" s="26"/>
      <c r="BS220" s="26"/>
      <c r="BT220" s="14"/>
      <c r="BV220" s="26"/>
      <c r="BY220" s="26"/>
      <c r="CB220" s="26"/>
      <c r="CE220" s="26"/>
      <c r="CH220" s="26"/>
      <c r="CI220" s="17"/>
      <c r="CL220" s="26"/>
      <c r="CO220" s="26"/>
      <c r="CR220" s="26"/>
      <c r="CU220" s="26"/>
      <c r="CX220" s="26"/>
      <c r="DA220" s="26"/>
      <c r="DD220" s="26"/>
      <c r="DG220" s="26"/>
      <c r="DJ220" s="26"/>
      <c r="DM220" s="26"/>
      <c r="DP220" s="26"/>
      <c r="DS220" s="26"/>
      <c r="DV220" s="26"/>
      <c r="DY220" s="26"/>
      <c r="EB220" s="26"/>
      <c r="EE220" s="26"/>
      <c r="EH220" s="26"/>
      <c r="EI220" s="14"/>
      <c r="EK220" s="26"/>
      <c r="EN220" s="26"/>
      <c r="EQ220" s="26"/>
      <c r="ET220" s="26"/>
      <c r="EW220" s="26"/>
      <c r="EZ220" s="26"/>
      <c r="FC220" s="26"/>
      <c r="FF220" s="26"/>
      <c r="FI220" s="26"/>
      <c r="FL220" s="26"/>
      <c r="FO220" s="26"/>
      <c r="FR220" s="26"/>
      <c r="FU220" s="26"/>
      <c r="FX220" s="26"/>
      <c r="GA220" s="26"/>
      <c r="GD220" s="26"/>
      <c r="GG220" s="26"/>
      <c r="GJ220" s="26"/>
      <c r="GM220" s="26"/>
      <c r="GP220" s="26"/>
      <c r="GS220" s="26"/>
      <c r="GV220" s="26"/>
      <c r="GY220" s="26"/>
      <c r="HB220" s="26"/>
      <c r="HE220" s="26"/>
      <c r="HH220" s="26"/>
      <c r="HK220" s="26"/>
      <c r="HN220" s="26"/>
      <c r="HQ220" s="26"/>
      <c r="HT220" s="26"/>
      <c r="HW220" s="26"/>
      <c r="HZ220" s="26"/>
      <c r="IC220" s="26"/>
      <c r="IF220" s="26"/>
      <c r="II220" s="26"/>
      <c r="IL220" s="26"/>
      <c r="IO220" s="26"/>
      <c r="IR220" s="26"/>
      <c r="IU220" s="26"/>
      <c r="IX220" s="26"/>
      <c r="IY220" s="21"/>
    </row>
    <row r="221" spans="7:259" s="16" customFormat="1" ht="18.75" customHeight="1">
      <c r="G221" s="26"/>
      <c r="J221" s="26"/>
      <c r="M221" s="26"/>
      <c r="P221" s="26"/>
      <c r="S221" s="26"/>
      <c r="V221" s="26"/>
      <c r="W221" s="17"/>
      <c r="Z221" s="26"/>
      <c r="AC221" s="26"/>
      <c r="AF221" s="26"/>
      <c r="AI221" s="26"/>
      <c r="AL221" s="26"/>
      <c r="AO221" s="26"/>
      <c r="AR221" s="26"/>
      <c r="AU221" s="26"/>
      <c r="AX221" s="26"/>
      <c r="BA221" s="26"/>
      <c r="BD221" s="26"/>
      <c r="BG221" s="26"/>
      <c r="BJ221" s="26"/>
      <c r="BM221" s="26"/>
      <c r="BP221" s="26"/>
      <c r="BS221" s="26"/>
      <c r="BT221" s="14"/>
      <c r="BV221" s="26"/>
      <c r="BY221" s="26"/>
      <c r="CB221" s="26"/>
      <c r="CE221" s="26"/>
      <c r="CH221" s="26"/>
      <c r="CI221" s="17"/>
      <c r="CL221" s="26"/>
      <c r="CO221" s="26"/>
      <c r="CR221" s="26"/>
      <c r="CU221" s="26"/>
      <c r="CX221" s="26"/>
      <c r="DA221" s="26"/>
      <c r="DD221" s="26"/>
      <c r="DG221" s="26"/>
      <c r="DJ221" s="26"/>
      <c r="DM221" s="26"/>
      <c r="DP221" s="26"/>
      <c r="DS221" s="26"/>
      <c r="DV221" s="26"/>
      <c r="DY221" s="26"/>
      <c r="EB221" s="26"/>
      <c r="EE221" s="26"/>
      <c r="EH221" s="26"/>
      <c r="EI221" s="14"/>
      <c r="EK221" s="26"/>
      <c r="EN221" s="26"/>
      <c r="EQ221" s="26"/>
      <c r="ET221" s="26"/>
      <c r="EW221" s="26"/>
      <c r="EZ221" s="26"/>
      <c r="FC221" s="26"/>
      <c r="FF221" s="26"/>
      <c r="FI221" s="26"/>
      <c r="FL221" s="26"/>
      <c r="FO221" s="26"/>
      <c r="FR221" s="26"/>
      <c r="FU221" s="26"/>
      <c r="FX221" s="26"/>
      <c r="GA221" s="26"/>
      <c r="GD221" s="26"/>
      <c r="GG221" s="26"/>
      <c r="GJ221" s="26"/>
      <c r="GM221" s="26"/>
      <c r="GP221" s="26"/>
      <c r="GS221" s="26"/>
      <c r="GV221" s="26"/>
      <c r="GY221" s="26"/>
      <c r="HB221" s="26"/>
      <c r="HE221" s="26"/>
      <c r="HH221" s="26"/>
      <c r="HK221" s="26"/>
      <c r="HN221" s="26"/>
      <c r="HQ221" s="26"/>
      <c r="HT221" s="26"/>
      <c r="HW221" s="26"/>
      <c r="HZ221" s="26"/>
      <c r="IC221" s="26"/>
      <c r="IF221" s="26"/>
      <c r="II221" s="26"/>
      <c r="IL221" s="26"/>
      <c r="IO221" s="26"/>
      <c r="IR221" s="26"/>
      <c r="IU221" s="26"/>
      <c r="IX221" s="26"/>
      <c r="IY221" s="21"/>
    </row>
    <row r="222" spans="7:259" s="16" customFormat="1">
      <c r="G222" s="26"/>
      <c r="J222" s="26"/>
      <c r="M222" s="26"/>
      <c r="P222" s="26"/>
      <c r="S222" s="26"/>
      <c r="V222" s="26"/>
      <c r="W222" s="17"/>
      <c r="Z222" s="26"/>
      <c r="AC222" s="26"/>
      <c r="AF222" s="26"/>
      <c r="AI222" s="26"/>
      <c r="AL222" s="26"/>
      <c r="AO222" s="26"/>
      <c r="AR222" s="26"/>
      <c r="AU222" s="26"/>
      <c r="AX222" s="26"/>
      <c r="BA222" s="26"/>
      <c r="BD222" s="26"/>
      <c r="BG222" s="26"/>
      <c r="BJ222" s="26"/>
      <c r="BM222" s="26"/>
      <c r="BP222" s="26"/>
      <c r="BS222" s="26"/>
      <c r="BT222" s="14"/>
      <c r="BV222" s="26"/>
      <c r="BY222" s="26"/>
      <c r="CB222" s="26"/>
      <c r="CE222" s="26"/>
      <c r="CH222" s="26"/>
      <c r="CI222" s="17"/>
      <c r="CL222" s="26"/>
      <c r="CO222" s="26"/>
      <c r="CR222" s="26"/>
      <c r="CU222" s="26"/>
      <c r="CX222" s="26"/>
      <c r="DA222" s="26"/>
      <c r="DD222" s="26"/>
      <c r="DG222" s="26"/>
      <c r="DJ222" s="26"/>
      <c r="DM222" s="26"/>
      <c r="DP222" s="26"/>
      <c r="DS222" s="26"/>
      <c r="DV222" s="26"/>
      <c r="DY222" s="26"/>
      <c r="EB222" s="26"/>
      <c r="EE222" s="26"/>
      <c r="EH222" s="26"/>
      <c r="EI222" s="14"/>
      <c r="EK222" s="26"/>
      <c r="EN222" s="26"/>
      <c r="EQ222" s="26"/>
      <c r="ET222" s="26"/>
      <c r="EW222" s="26"/>
      <c r="EZ222" s="26"/>
      <c r="FC222" s="26"/>
      <c r="FF222" s="26"/>
      <c r="FI222" s="26"/>
      <c r="FL222" s="26"/>
      <c r="FO222" s="26"/>
      <c r="FR222" s="26"/>
      <c r="FU222" s="26"/>
      <c r="FX222" s="26"/>
      <c r="GA222" s="26"/>
      <c r="GD222" s="26"/>
      <c r="GG222" s="26"/>
      <c r="GJ222" s="26"/>
      <c r="GM222" s="26"/>
      <c r="GP222" s="26"/>
      <c r="GS222" s="26"/>
      <c r="GV222" s="26"/>
      <c r="GY222" s="26"/>
      <c r="HB222" s="26"/>
      <c r="HE222" s="26"/>
      <c r="HH222" s="26"/>
      <c r="HK222" s="26"/>
      <c r="HN222" s="26"/>
      <c r="HQ222" s="26"/>
      <c r="HT222" s="26"/>
      <c r="HW222" s="26"/>
      <c r="HZ222" s="26"/>
      <c r="IC222" s="26"/>
      <c r="IF222" s="26"/>
      <c r="II222" s="26"/>
      <c r="IL222" s="26"/>
      <c r="IO222" s="26"/>
      <c r="IR222" s="26"/>
      <c r="IU222" s="26"/>
      <c r="IX222" s="26"/>
      <c r="IY222" s="21"/>
    </row>
    <row r="223" spans="7:259" s="16" customFormat="1" ht="18.75" customHeight="1">
      <c r="G223" s="26"/>
      <c r="J223" s="26"/>
      <c r="M223" s="26"/>
      <c r="P223" s="26"/>
      <c r="S223" s="26"/>
      <c r="V223" s="26"/>
      <c r="W223" s="17"/>
      <c r="Z223" s="26"/>
      <c r="AC223" s="26"/>
      <c r="AF223" s="26"/>
      <c r="AI223" s="26"/>
      <c r="AL223" s="26"/>
      <c r="AO223" s="26"/>
      <c r="AR223" s="26"/>
      <c r="AU223" s="26"/>
      <c r="AX223" s="26"/>
      <c r="BA223" s="26"/>
      <c r="BD223" s="26"/>
      <c r="BG223" s="26"/>
      <c r="BJ223" s="26"/>
      <c r="BM223" s="26"/>
      <c r="BP223" s="26"/>
      <c r="BS223" s="26"/>
      <c r="BT223" s="14"/>
      <c r="BV223" s="26"/>
      <c r="BY223" s="26"/>
      <c r="CB223" s="26"/>
      <c r="CE223" s="26"/>
      <c r="CH223" s="26"/>
      <c r="CI223" s="17"/>
      <c r="CL223" s="26"/>
      <c r="CO223" s="26"/>
      <c r="CR223" s="26"/>
      <c r="CU223" s="26"/>
      <c r="CX223" s="26"/>
      <c r="DA223" s="26"/>
      <c r="DD223" s="26"/>
      <c r="DG223" s="26"/>
      <c r="DJ223" s="26"/>
      <c r="DM223" s="26"/>
      <c r="DP223" s="26"/>
      <c r="DS223" s="26"/>
      <c r="DV223" s="26"/>
      <c r="DY223" s="26"/>
      <c r="EB223" s="26"/>
      <c r="EE223" s="26"/>
      <c r="EH223" s="26"/>
      <c r="EI223" s="14"/>
      <c r="EK223" s="26"/>
      <c r="EN223" s="26"/>
      <c r="EQ223" s="26"/>
      <c r="ET223" s="26"/>
      <c r="EW223" s="26"/>
      <c r="EZ223" s="26"/>
      <c r="FC223" s="26"/>
      <c r="FF223" s="26"/>
      <c r="FI223" s="26"/>
      <c r="FL223" s="26"/>
      <c r="FO223" s="26"/>
      <c r="FR223" s="26"/>
      <c r="FU223" s="26"/>
      <c r="FX223" s="26"/>
      <c r="GA223" s="26"/>
      <c r="GD223" s="26"/>
      <c r="GG223" s="26"/>
      <c r="GJ223" s="26"/>
      <c r="GM223" s="26"/>
      <c r="GP223" s="26"/>
      <c r="GS223" s="26"/>
      <c r="GV223" s="26"/>
      <c r="GY223" s="26"/>
      <c r="HB223" s="26"/>
      <c r="HE223" s="26"/>
      <c r="HH223" s="26"/>
      <c r="HK223" s="26"/>
      <c r="HN223" s="26"/>
      <c r="HQ223" s="26"/>
      <c r="HT223" s="26"/>
      <c r="HW223" s="26"/>
      <c r="HZ223" s="26"/>
      <c r="IC223" s="26"/>
      <c r="IF223" s="26"/>
      <c r="II223" s="26"/>
      <c r="IL223" s="26"/>
      <c r="IO223" s="26"/>
      <c r="IR223" s="26"/>
      <c r="IU223" s="26"/>
      <c r="IX223" s="26"/>
      <c r="IY223" s="21"/>
    </row>
    <row r="224" spans="7:259" s="16" customFormat="1">
      <c r="G224" s="26"/>
      <c r="J224" s="26"/>
      <c r="M224" s="26"/>
      <c r="P224" s="26"/>
      <c r="S224" s="26"/>
      <c r="V224" s="26"/>
      <c r="W224" s="17"/>
      <c r="Z224" s="26"/>
      <c r="AC224" s="26"/>
      <c r="AF224" s="26"/>
      <c r="AI224" s="26"/>
      <c r="AL224" s="26"/>
      <c r="AO224" s="26"/>
      <c r="AR224" s="26"/>
      <c r="AU224" s="26"/>
      <c r="AX224" s="26"/>
      <c r="BA224" s="26"/>
      <c r="BD224" s="26"/>
      <c r="BG224" s="26"/>
      <c r="BJ224" s="26"/>
      <c r="BM224" s="26"/>
      <c r="BP224" s="26"/>
      <c r="BS224" s="26"/>
      <c r="BT224" s="14"/>
      <c r="BV224" s="26"/>
      <c r="BY224" s="26"/>
      <c r="CB224" s="26"/>
      <c r="CE224" s="26"/>
      <c r="CH224" s="26"/>
      <c r="CI224" s="17"/>
      <c r="CL224" s="26"/>
      <c r="CO224" s="26"/>
      <c r="CR224" s="26"/>
      <c r="CU224" s="26"/>
      <c r="CX224" s="26"/>
      <c r="DA224" s="26"/>
      <c r="DD224" s="26"/>
      <c r="DG224" s="26"/>
      <c r="DJ224" s="26"/>
      <c r="DM224" s="26"/>
      <c r="DP224" s="26"/>
      <c r="DS224" s="26"/>
      <c r="DV224" s="26"/>
      <c r="DY224" s="26"/>
      <c r="EB224" s="26"/>
      <c r="EE224" s="26"/>
      <c r="EH224" s="26"/>
      <c r="EI224" s="14"/>
      <c r="EK224" s="26"/>
      <c r="EN224" s="26"/>
      <c r="EQ224" s="26"/>
      <c r="ET224" s="26"/>
      <c r="EW224" s="26"/>
      <c r="EZ224" s="26"/>
      <c r="FC224" s="26"/>
      <c r="FF224" s="26"/>
      <c r="FI224" s="26"/>
      <c r="FL224" s="26"/>
      <c r="FO224" s="26"/>
      <c r="FR224" s="26"/>
      <c r="FU224" s="26"/>
      <c r="FX224" s="26"/>
      <c r="GA224" s="26"/>
      <c r="GD224" s="26"/>
      <c r="GG224" s="26"/>
      <c r="GJ224" s="26"/>
      <c r="GM224" s="26"/>
      <c r="GP224" s="26"/>
      <c r="GS224" s="26"/>
      <c r="GV224" s="26"/>
      <c r="GY224" s="26"/>
      <c r="HB224" s="26"/>
      <c r="HE224" s="26"/>
      <c r="HH224" s="26"/>
      <c r="HK224" s="26"/>
      <c r="HN224" s="26"/>
      <c r="HQ224" s="26"/>
      <c r="HT224" s="26"/>
      <c r="HW224" s="26"/>
      <c r="HZ224" s="26"/>
      <c r="IC224" s="26"/>
      <c r="IF224" s="26"/>
      <c r="II224" s="26"/>
      <c r="IL224" s="26"/>
      <c r="IO224" s="26"/>
      <c r="IR224" s="26"/>
      <c r="IU224" s="26"/>
      <c r="IX224" s="26"/>
      <c r="IY224" s="21"/>
    </row>
    <row r="225" spans="7:259" s="16" customFormat="1" ht="18.75" customHeight="1">
      <c r="G225" s="26"/>
      <c r="J225" s="26"/>
      <c r="M225" s="26"/>
      <c r="P225" s="26"/>
      <c r="S225" s="26"/>
      <c r="V225" s="26"/>
      <c r="W225" s="17"/>
      <c r="Z225" s="26"/>
      <c r="AC225" s="26"/>
      <c r="AF225" s="26"/>
      <c r="AI225" s="26"/>
      <c r="AL225" s="26"/>
      <c r="AO225" s="26"/>
      <c r="AR225" s="26"/>
      <c r="AU225" s="26"/>
      <c r="AX225" s="26"/>
      <c r="BA225" s="26"/>
      <c r="BD225" s="26"/>
      <c r="BG225" s="26"/>
      <c r="BJ225" s="26"/>
      <c r="BM225" s="26"/>
      <c r="BP225" s="26"/>
      <c r="BS225" s="26"/>
      <c r="BT225" s="14"/>
      <c r="BV225" s="26"/>
      <c r="BY225" s="26"/>
      <c r="CB225" s="26"/>
      <c r="CE225" s="26"/>
      <c r="CH225" s="26"/>
      <c r="CI225" s="17"/>
      <c r="CL225" s="26"/>
      <c r="CO225" s="26"/>
      <c r="CR225" s="26"/>
      <c r="CU225" s="26"/>
      <c r="CX225" s="26"/>
      <c r="DA225" s="26"/>
      <c r="DD225" s="26"/>
      <c r="DG225" s="26"/>
      <c r="DJ225" s="26"/>
      <c r="DM225" s="26"/>
      <c r="DP225" s="26"/>
      <c r="DS225" s="26"/>
      <c r="DV225" s="26"/>
      <c r="DY225" s="26"/>
      <c r="EB225" s="26"/>
      <c r="EE225" s="26"/>
      <c r="EH225" s="26"/>
      <c r="EI225" s="14"/>
      <c r="EK225" s="26"/>
      <c r="EN225" s="26"/>
      <c r="EQ225" s="26"/>
      <c r="ET225" s="26"/>
      <c r="EW225" s="26"/>
      <c r="EZ225" s="26"/>
      <c r="FC225" s="26"/>
      <c r="FF225" s="26"/>
      <c r="FI225" s="26"/>
      <c r="FL225" s="26"/>
      <c r="FO225" s="26"/>
      <c r="FR225" s="26"/>
      <c r="FU225" s="26"/>
      <c r="FX225" s="26"/>
      <c r="GA225" s="26"/>
      <c r="GD225" s="26"/>
      <c r="GG225" s="26"/>
      <c r="GJ225" s="26"/>
      <c r="GM225" s="26"/>
      <c r="GP225" s="26"/>
      <c r="GS225" s="26"/>
      <c r="GV225" s="26"/>
      <c r="GY225" s="26"/>
      <c r="HB225" s="26"/>
      <c r="HE225" s="26"/>
      <c r="HH225" s="26"/>
      <c r="HK225" s="26"/>
      <c r="HN225" s="26"/>
      <c r="HQ225" s="26"/>
      <c r="HT225" s="26"/>
      <c r="HW225" s="26"/>
      <c r="HZ225" s="26"/>
      <c r="IC225" s="26"/>
      <c r="IF225" s="26"/>
      <c r="II225" s="26"/>
      <c r="IL225" s="26"/>
      <c r="IO225" s="26"/>
      <c r="IR225" s="26"/>
      <c r="IU225" s="26"/>
      <c r="IX225" s="26"/>
      <c r="IY225" s="21"/>
    </row>
    <row r="226" spans="7:259" s="16" customFormat="1">
      <c r="G226" s="26"/>
      <c r="J226" s="26"/>
      <c r="M226" s="26"/>
      <c r="P226" s="26"/>
      <c r="S226" s="26"/>
      <c r="V226" s="26"/>
      <c r="W226" s="17"/>
      <c r="Z226" s="26"/>
      <c r="AC226" s="26"/>
      <c r="AF226" s="26"/>
      <c r="AI226" s="26"/>
      <c r="AL226" s="26"/>
      <c r="AO226" s="26"/>
      <c r="AR226" s="26"/>
      <c r="AU226" s="26"/>
      <c r="AX226" s="26"/>
      <c r="BA226" s="26"/>
      <c r="BD226" s="26"/>
      <c r="BG226" s="26"/>
      <c r="BJ226" s="26"/>
      <c r="BM226" s="26"/>
      <c r="BP226" s="26"/>
      <c r="BS226" s="26"/>
      <c r="BT226" s="14"/>
      <c r="BV226" s="26"/>
      <c r="BY226" s="26"/>
      <c r="CB226" s="26"/>
      <c r="CE226" s="26"/>
      <c r="CH226" s="26"/>
      <c r="CI226" s="17"/>
      <c r="CL226" s="26"/>
      <c r="CO226" s="26"/>
      <c r="CR226" s="26"/>
      <c r="CU226" s="26"/>
      <c r="CX226" s="26"/>
      <c r="DA226" s="26"/>
      <c r="DD226" s="26"/>
      <c r="DG226" s="26"/>
      <c r="DJ226" s="26"/>
      <c r="DM226" s="26"/>
      <c r="DP226" s="26"/>
      <c r="DS226" s="26"/>
      <c r="DV226" s="26"/>
      <c r="DY226" s="26"/>
      <c r="EB226" s="26"/>
      <c r="EE226" s="26"/>
      <c r="EH226" s="26"/>
      <c r="EI226" s="14"/>
      <c r="EK226" s="26"/>
      <c r="EN226" s="26"/>
      <c r="EQ226" s="26"/>
      <c r="ET226" s="26"/>
      <c r="EW226" s="26"/>
      <c r="EZ226" s="26"/>
      <c r="FC226" s="26"/>
      <c r="FF226" s="26"/>
      <c r="FI226" s="26"/>
      <c r="FL226" s="26"/>
      <c r="FO226" s="26"/>
      <c r="FR226" s="26"/>
      <c r="FU226" s="26"/>
      <c r="FX226" s="26"/>
      <c r="GA226" s="26"/>
      <c r="GD226" s="26"/>
      <c r="GG226" s="26"/>
      <c r="GJ226" s="26"/>
      <c r="GM226" s="26"/>
      <c r="GP226" s="26"/>
      <c r="GS226" s="26"/>
      <c r="GV226" s="26"/>
      <c r="GY226" s="26"/>
      <c r="HB226" s="26"/>
      <c r="HE226" s="26"/>
      <c r="HH226" s="26"/>
      <c r="HK226" s="26"/>
      <c r="HN226" s="26"/>
      <c r="HQ226" s="26"/>
      <c r="HT226" s="26"/>
      <c r="HW226" s="26"/>
      <c r="HZ226" s="26"/>
      <c r="IC226" s="26"/>
      <c r="IF226" s="26"/>
      <c r="II226" s="26"/>
      <c r="IL226" s="26"/>
      <c r="IO226" s="26"/>
      <c r="IR226" s="26"/>
      <c r="IU226" s="26"/>
      <c r="IX226" s="26"/>
      <c r="IY226" s="21"/>
    </row>
    <row r="227" spans="7:259" s="16" customFormat="1" ht="18.75" customHeight="1">
      <c r="G227" s="26"/>
      <c r="J227" s="26"/>
      <c r="M227" s="26"/>
      <c r="P227" s="26"/>
      <c r="S227" s="26"/>
      <c r="V227" s="26"/>
      <c r="W227" s="17"/>
      <c r="Z227" s="26"/>
      <c r="AC227" s="26"/>
      <c r="AF227" s="26"/>
      <c r="AI227" s="26"/>
      <c r="AL227" s="26"/>
      <c r="AO227" s="26"/>
      <c r="AR227" s="26"/>
      <c r="AU227" s="26"/>
      <c r="AX227" s="26"/>
      <c r="BA227" s="26"/>
      <c r="BD227" s="26"/>
      <c r="BG227" s="26"/>
      <c r="BJ227" s="26"/>
      <c r="BM227" s="26"/>
      <c r="BP227" s="26"/>
      <c r="BS227" s="26"/>
      <c r="BT227" s="14"/>
      <c r="BV227" s="26"/>
      <c r="BY227" s="26"/>
      <c r="CB227" s="26"/>
      <c r="CE227" s="26"/>
      <c r="CH227" s="26"/>
      <c r="CI227" s="17"/>
      <c r="CL227" s="26"/>
      <c r="CO227" s="26"/>
      <c r="CR227" s="26"/>
      <c r="CU227" s="26"/>
      <c r="CX227" s="26"/>
      <c r="DA227" s="26"/>
      <c r="DD227" s="26"/>
      <c r="DG227" s="26"/>
      <c r="DJ227" s="26"/>
      <c r="DM227" s="26"/>
      <c r="DP227" s="26"/>
      <c r="DS227" s="26"/>
      <c r="DV227" s="26"/>
      <c r="DY227" s="26"/>
      <c r="EB227" s="26"/>
      <c r="EE227" s="26"/>
      <c r="EH227" s="26"/>
      <c r="EI227" s="14"/>
      <c r="EK227" s="26"/>
      <c r="EN227" s="26"/>
      <c r="EQ227" s="26"/>
      <c r="ET227" s="26"/>
      <c r="EW227" s="26"/>
      <c r="EZ227" s="26"/>
      <c r="FC227" s="26"/>
      <c r="FF227" s="26"/>
      <c r="FI227" s="26"/>
      <c r="FL227" s="26"/>
      <c r="FO227" s="26"/>
      <c r="FR227" s="26"/>
      <c r="FU227" s="26"/>
      <c r="FX227" s="26"/>
      <c r="GA227" s="26"/>
      <c r="GD227" s="26"/>
      <c r="GG227" s="26"/>
      <c r="GJ227" s="26"/>
      <c r="GM227" s="26"/>
      <c r="GP227" s="26"/>
      <c r="GS227" s="26"/>
      <c r="GV227" s="26"/>
      <c r="GY227" s="26"/>
      <c r="HB227" s="26"/>
      <c r="HE227" s="26"/>
      <c r="HH227" s="26"/>
      <c r="HK227" s="26"/>
      <c r="HN227" s="26"/>
      <c r="HQ227" s="26"/>
      <c r="HT227" s="26"/>
      <c r="HW227" s="26"/>
      <c r="HZ227" s="26"/>
      <c r="IC227" s="26"/>
      <c r="IF227" s="26"/>
      <c r="II227" s="26"/>
      <c r="IL227" s="26"/>
      <c r="IO227" s="26"/>
      <c r="IR227" s="26"/>
      <c r="IU227" s="26"/>
      <c r="IX227" s="26"/>
      <c r="IY227" s="21"/>
    </row>
    <row r="228" spans="7:259" s="16" customFormat="1">
      <c r="G228" s="26"/>
      <c r="J228" s="26"/>
      <c r="M228" s="26"/>
      <c r="P228" s="26"/>
      <c r="S228" s="26"/>
      <c r="V228" s="26"/>
      <c r="W228" s="17"/>
      <c r="Z228" s="26"/>
      <c r="AC228" s="26"/>
      <c r="AF228" s="26"/>
      <c r="AI228" s="26"/>
      <c r="AL228" s="26"/>
      <c r="AO228" s="26"/>
      <c r="AR228" s="26"/>
      <c r="AU228" s="26"/>
      <c r="AX228" s="26"/>
      <c r="BA228" s="26"/>
      <c r="BD228" s="26"/>
      <c r="BG228" s="26"/>
      <c r="BJ228" s="26"/>
      <c r="BM228" s="26"/>
      <c r="BP228" s="26"/>
      <c r="BS228" s="26"/>
      <c r="BT228" s="14"/>
      <c r="BV228" s="26"/>
      <c r="BY228" s="26"/>
      <c r="CB228" s="26"/>
      <c r="CE228" s="26"/>
      <c r="CH228" s="26"/>
      <c r="CI228" s="17"/>
      <c r="CL228" s="26"/>
      <c r="CO228" s="26"/>
      <c r="CR228" s="26"/>
      <c r="CU228" s="26"/>
      <c r="CX228" s="26"/>
      <c r="DA228" s="26"/>
      <c r="DD228" s="26"/>
      <c r="DG228" s="26"/>
      <c r="DJ228" s="26"/>
      <c r="DM228" s="26"/>
      <c r="DP228" s="26"/>
      <c r="DS228" s="26"/>
      <c r="DV228" s="26"/>
      <c r="DY228" s="26"/>
      <c r="EB228" s="26"/>
      <c r="EE228" s="26"/>
      <c r="EH228" s="26"/>
      <c r="EI228" s="14"/>
      <c r="EK228" s="26"/>
      <c r="EN228" s="26"/>
      <c r="EQ228" s="26"/>
      <c r="ET228" s="26"/>
      <c r="EW228" s="26"/>
      <c r="EZ228" s="26"/>
      <c r="FC228" s="26"/>
      <c r="FF228" s="26"/>
      <c r="FI228" s="26"/>
      <c r="FL228" s="26"/>
      <c r="FO228" s="26"/>
      <c r="FR228" s="26"/>
      <c r="FU228" s="26"/>
      <c r="FX228" s="26"/>
      <c r="GA228" s="26"/>
      <c r="GD228" s="26"/>
      <c r="GG228" s="26"/>
      <c r="GJ228" s="26"/>
      <c r="GM228" s="26"/>
      <c r="GP228" s="26"/>
      <c r="GS228" s="26"/>
      <c r="GV228" s="26"/>
      <c r="GY228" s="26"/>
      <c r="HB228" s="26"/>
      <c r="HE228" s="26"/>
      <c r="HH228" s="26"/>
      <c r="HK228" s="26"/>
      <c r="HN228" s="26"/>
      <c r="HQ228" s="26"/>
      <c r="HT228" s="26"/>
      <c r="HW228" s="26"/>
      <c r="HZ228" s="26"/>
      <c r="IC228" s="26"/>
      <c r="IF228" s="26"/>
      <c r="II228" s="26"/>
      <c r="IL228" s="26"/>
      <c r="IO228" s="26"/>
      <c r="IR228" s="26"/>
      <c r="IU228" s="26"/>
      <c r="IX228" s="26"/>
      <c r="IY228" s="21"/>
    </row>
    <row r="229" spans="7:259" s="16" customFormat="1" ht="18.75" customHeight="1">
      <c r="G229" s="26"/>
      <c r="J229" s="26"/>
      <c r="M229" s="26"/>
      <c r="P229" s="26"/>
      <c r="S229" s="26"/>
      <c r="V229" s="26"/>
      <c r="W229" s="17"/>
      <c r="Z229" s="26"/>
      <c r="AC229" s="26"/>
      <c r="AF229" s="26"/>
      <c r="AI229" s="26"/>
      <c r="AL229" s="26"/>
      <c r="AO229" s="26"/>
      <c r="AR229" s="26"/>
      <c r="AU229" s="26"/>
      <c r="AX229" s="26"/>
      <c r="BA229" s="26"/>
      <c r="BD229" s="26"/>
      <c r="BG229" s="26"/>
      <c r="BJ229" s="26"/>
      <c r="BM229" s="26"/>
      <c r="BP229" s="26"/>
      <c r="BS229" s="26"/>
      <c r="BT229" s="14"/>
      <c r="BV229" s="26"/>
      <c r="BY229" s="26"/>
      <c r="CB229" s="26"/>
      <c r="CE229" s="26"/>
      <c r="CH229" s="26"/>
      <c r="CI229" s="17"/>
      <c r="CL229" s="26"/>
      <c r="CO229" s="26"/>
      <c r="CR229" s="26"/>
      <c r="CU229" s="26"/>
      <c r="CX229" s="26"/>
      <c r="DA229" s="26"/>
      <c r="DD229" s="26"/>
      <c r="DG229" s="26"/>
      <c r="DJ229" s="26"/>
      <c r="DM229" s="26"/>
      <c r="DP229" s="26"/>
      <c r="DS229" s="26"/>
      <c r="DV229" s="26"/>
      <c r="DY229" s="26"/>
      <c r="EB229" s="26"/>
      <c r="EE229" s="26"/>
      <c r="EH229" s="26"/>
      <c r="EI229" s="14"/>
      <c r="EK229" s="26"/>
      <c r="EN229" s="26"/>
      <c r="EQ229" s="26"/>
      <c r="ET229" s="26"/>
      <c r="EW229" s="26"/>
      <c r="EZ229" s="26"/>
      <c r="FC229" s="26"/>
      <c r="FF229" s="26"/>
      <c r="FI229" s="26"/>
      <c r="FL229" s="26"/>
      <c r="FO229" s="26"/>
      <c r="FR229" s="26"/>
      <c r="FU229" s="26"/>
      <c r="FX229" s="26"/>
      <c r="GA229" s="26"/>
      <c r="GD229" s="26"/>
      <c r="GG229" s="26"/>
      <c r="GJ229" s="26"/>
      <c r="GM229" s="26"/>
      <c r="GP229" s="26"/>
      <c r="GS229" s="26"/>
      <c r="GV229" s="26"/>
      <c r="GY229" s="26"/>
      <c r="HB229" s="26"/>
      <c r="HE229" s="26"/>
      <c r="HH229" s="26"/>
      <c r="HK229" s="26"/>
      <c r="HN229" s="26"/>
      <c r="HQ229" s="26"/>
      <c r="HT229" s="26"/>
      <c r="HW229" s="26"/>
      <c r="HZ229" s="26"/>
      <c r="IC229" s="26"/>
      <c r="IF229" s="26"/>
      <c r="II229" s="26"/>
      <c r="IL229" s="26"/>
      <c r="IO229" s="26"/>
      <c r="IR229" s="26"/>
      <c r="IU229" s="26"/>
      <c r="IX229" s="26"/>
      <c r="IY229" s="21"/>
    </row>
    <row r="230" spans="7:259" s="16" customFormat="1">
      <c r="G230" s="26"/>
      <c r="J230" s="26"/>
      <c r="M230" s="26"/>
      <c r="P230" s="26"/>
      <c r="S230" s="26"/>
      <c r="V230" s="26"/>
      <c r="W230" s="17"/>
      <c r="Z230" s="26"/>
      <c r="AC230" s="26"/>
      <c r="AF230" s="26"/>
      <c r="AI230" s="26"/>
      <c r="AL230" s="26"/>
      <c r="AO230" s="26"/>
      <c r="AR230" s="26"/>
      <c r="AU230" s="26"/>
      <c r="AX230" s="26"/>
      <c r="BA230" s="26"/>
      <c r="BD230" s="26"/>
      <c r="BG230" s="26"/>
      <c r="BJ230" s="26"/>
      <c r="BM230" s="26"/>
      <c r="BP230" s="26"/>
      <c r="BS230" s="26"/>
      <c r="BT230" s="14"/>
      <c r="BV230" s="26"/>
      <c r="BY230" s="26"/>
      <c r="CB230" s="26"/>
      <c r="CE230" s="26"/>
      <c r="CH230" s="26"/>
      <c r="CI230" s="17"/>
      <c r="CL230" s="26"/>
      <c r="CO230" s="26"/>
      <c r="CR230" s="26"/>
      <c r="CU230" s="26"/>
      <c r="CX230" s="26"/>
      <c r="DA230" s="26"/>
      <c r="DD230" s="26"/>
      <c r="DG230" s="26"/>
      <c r="DJ230" s="26"/>
      <c r="DM230" s="26"/>
      <c r="DP230" s="26"/>
      <c r="DS230" s="26"/>
      <c r="DV230" s="26"/>
      <c r="DY230" s="26"/>
      <c r="EB230" s="26"/>
      <c r="EE230" s="26"/>
      <c r="EH230" s="26"/>
      <c r="EI230" s="14"/>
      <c r="EK230" s="26"/>
      <c r="EN230" s="26"/>
      <c r="EQ230" s="26"/>
      <c r="ET230" s="26"/>
      <c r="EW230" s="26"/>
      <c r="EZ230" s="26"/>
      <c r="FC230" s="26"/>
      <c r="FF230" s="26"/>
      <c r="FI230" s="26"/>
      <c r="FL230" s="26"/>
      <c r="FO230" s="26"/>
      <c r="FR230" s="26"/>
      <c r="FU230" s="26"/>
      <c r="FX230" s="26"/>
      <c r="GA230" s="26"/>
      <c r="GD230" s="26"/>
      <c r="GG230" s="26"/>
      <c r="GJ230" s="26"/>
      <c r="GM230" s="26"/>
      <c r="GP230" s="26"/>
      <c r="GS230" s="26"/>
      <c r="GV230" s="26"/>
      <c r="GY230" s="26"/>
      <c r="HB230" s="26"/>
      <c r="HE230" s="26"/>
      <c r="HH230" s="26"/>
      <c r="HK230" s="26"/>
      <c r="HN230" s="26"/>
      <c r="HQ230" s="26"/>
      <c r="HT230" s="26"/>
      <c r="HW230" s="26"/>
      <c r="HZ230" s="26"/>
      <c r="IC230" s="26"/>
      <c r="IF230" s="26"/>
      <c r="II230" s="26"/>
      <c r="IL230" s="26"/>
      <c r="IO230" s="26"/>
      <c r="IR230" s="26"/>
      <c r="IU230" s="26"/>
      <c r="IX230" s="26"/>
      <c r="IY230" s="21"/>
    </row>
    <row r="231" spans="7:259" s="16" customFormat="1" ht="18.75" customHeight="1">
      <c r="G231" s="26"/>
      <c r="J231" s="26"/>
      <c r="M231" s="26"/>
      <c r="P231" s="26"/>
      <c r="S231" s="26"/>
      <c r="V231" s="26"/>
      <c r="W231" s="17"/>
      <c r="Z231" s="26"/>
      <c r="AC231" s="26"/>
      <c r="AF231" s="26"/>
      <c r="AI231" s="26"/>
      <c r="AL231" s="26"/>
      <c r="AO231" s="26"/>
      <c r="AR231" s="26"/>
      <c r="AU231" s="26"/>
      <c r="AX231" s="26"/>
      <c r="BA231" s="26"/>
      <c r="BD231" s="26"/>
      <c r="BG231" s="26"/>
      <c r="BJ231" s="26"/>
      <c r="BM231" s="26"/>
      <c r="BP231" s="26"/>
      <c r="BS231" s="26"/>
      <c r="BT231" s="14"/>
      <c r="BV231" s="26"/>
      <c r="BY231" s="26"/>
      <c r="CB231" s="26"/>
      <c r="CE231" s="26"/>
      <c r="CH231" s="26"/>
      <c r="CI231" s="17"/>
      <c r="CL231" s="26"/>
      <c r="CO231" s="26"/>
      <c r="CR231" s="26"/>
      <c r="CU231" s="26"/>
      <c r="CX231" s="26"/>
      <c r="DA231" s="26"/>
      <c r="DD231" s="26"/>
      <c r="DG231" s="26"/>
      <c r="DJ231" s="26"/>
      <c r="DM231" s="26"/>
      <c r="DP231" s="26"/>
      <c r="DS231" s="26"/>
      <c r="DV231" s="26"/>
      <c r="DY231" s="26"/>
      <c r="EB231" s="26"/>
      <c r="EE231" s="26"/>
      <c r="EH231" s="26"/>
      <c r="EI231" s="14"/>
      <c r="EK231" s="26"/>
      <c r="EN231" s="26"/>
      <c r="EQ231" s="26"/>
      <c r="ET231" s="26"/>
      <c r="EW231" s="26"/>
      <c r="EZ231" s="26"/>
      <c r="FC231" s="26"/>
      <c r="FF231" s="26"/>
      <c r="FI231" s="26"/>
      <c r="FL231" s="26"/>
      <c r="FO231" s="26"/>
      <c r="FR231" s="26"/>
      <c r="FU231" s="26"/>
      <c r="FX231" s="26"/>
      <c r="GA231" s="26"/>
      <c r="GD231" s="26"/>
      <c r="GG231" s="26"/>
      <c r="GJ231" s="26"/>
      <c r="GM231" s="26"/>
      <c r="GP231" s="26"/>
      <c r="GS231" s="26"/>
      <c r="GV231" s="26"/>
      <c r="GY231" s="26"/>
      <c r="HB231" s="26"/>
      <c r="HE231" s="26"/>
      <c r="HH231" s="26"/>
      <c r="HK231" s="26"/>
      <c r="HN231" s="26"/>
      <c r="HQ231" s="26"/>
      <c r="HT231" s="26"/>
      <c r="HW231" s="26"/>
      <c r="HZ231" s="26"/>
      <c r="IC231" s="26"/>
      <c r="IF231" s="26"/>
      <c r="II231" s="26"/>
      <c r="IL231" s="26"/>
      <c r="IO231" s="26"/>
      <c r="IR231" s="26"/>
      <c r="IU231" s="26"/>
      <c r="IX231" s="26"/>
      <c r="IY231" s="21"/>
    </row>
    <row r="232" spans="7:259" s="16" customFormat="1">
      <c r="G232" s="26"/>
      <c r="J232" s="26"/>
      <c r="M232" s="26"/>
      <c r="P232" s="26"/>
      <c r="S232" s="26"/>
      <c r="V232" s="26"/>
      <c r="W232" s="17"/>
      <c r="Z232" s="26"/>
      <c r="AC232" s="26"/>
      <c r="AF232" s="26"/>
      <c r="AI232" s="26"/>
      <c r="AL232" s="26"/>
      <c r="AO232" s="26"/>
      <c r="AR232" s="26"/>
      <c r="AU232" s="26"/>
      <c r="AX232" s="26"/>
      <c r="BA232" s="26"/>
      <c r="BD232" s="26"/>
      <c r="BG232" s="26"/>
      <c r="BJ232" s="26"/>
      <c r="BM232" s="26"/>
      <c r="BP232" s="26"/>
      <c r="BS232" s="26"/>
      <c r="BT232" s="14"/>
      <c r="BV232" s="26"/>
      <c r="BY232" s="26"/>
      <c r="CB232" s="26"/>
      <c r="CE232" s="26"/>
      <c r="CH232" s="26"/>
      <c r="CI232" s="17"/>
      <c r="CL232" s="26"/>
      <c r="CO232" s="26"/>
      <c r="CR232" s="26"/>
      <c r="CU232" s="26"/>
      <c r="CX232" s="26"/>
      <c r="DA232" s="26"/>
      <c r="DD232" s="26"/>
      <c r="DG232" s="26"/>
      <c r="DJ232" s="26"/>
      <c r="DM232" s="26"/>
      <c r="DP232" s="26"/>
      <c r="DS232" s="26"/>
      <c r="DV232" s="26"/>
      <c r="DY232" s="26"/>
      <c r="EB232" s="26"/>
      <c r="EE232" s="26"/>
      <c r="EH232" s="26"/>
      <c r="EI232" s="14"/>
      <c r="EK232" s="26"/>
      <c r="EN232" s="26"/>
      <c r="EQ232" s="26"/>
      <c r="ET232" s="26"/>
      <c r="EW232" s="26"/>
      <c r="EZ232" s="26"/>
      <c r="FC232" s="26"/>
      <c r="FF232" s="26"/>
      <c r="FI232" s="26"/>
      <c r="FL232" s="26"/>
      <c r="FO232" s="26"/>
      <c r="FR232" s="26"/>
      <c r="FU232" s="26"/>
      <c r="FX232" s="26"/>
      <c r="GA232" s="26"/>
      <c r="GD232" s="26"/>
      <c r="GG232" s="26"/>
      <c r="GJ232" s="26"/>
      <c r="GM232" s="26"/>
      <c r="GP232" s="26"/>
      <c r="GS232" s="26"/>
      <c r="GV232" s="26"/>
      <c r="GY232" s="26"/>
      <c r="HB232" s="26"/>
      <c r="HE232" s="26"/>
      <c r="HH232" s="26"/>
      <c r="HK232" s="26"/>
      <c r="HN232" s="26"/>
      <c r="HQ232" s="26"/>
      <c r="HT232" s="26"/>
      <c r="HW232" s="26"/>
      <c r="HZ232" s="26"/>
      <c r="IC232" s="26"/>
      <c r="IF232" s="26"/>
      <c r="II232" s="26"/>
      <c r="IL232" s="26"/>
      <c r="IO232" s="26"/>
      <c r="IR232" s="26"/>
      <c r="IU232" s="26"/>
      <c r="IX232" s="26"/>
      <c r="IY232" s="21"/>
    </row>
    <row r="233" spans="7:259" s="16" customFormat="1" ht="18.75" customHeight="1">
      <c r="G233" s="26"/>
      <c r="J233" s="26"/>
      <c r="M233" s="26"/>
      <c r="P233" s="26"/>
      <c r="S233" s="26"/>
      <c r="V233" s="26"/>
      <c r="W233" s="17"/>
      <c r="Z233" s="26"/>
      <c r="AC233" s="26"/>
      <c r="AF233" s="26"/>
      <c r="AI233" s="26"/>
      <c r="AL233" s="26"/>
      <c r="AO233" s="26"/>
      <c r="AR233" s="26"/>
      <c r="AU233" s="26"/>
      <c r="AX233" s="26"/>
      <c r="BA233" s="26"/>
      <c r="BD233" s="26"/>
      <c r="BG233" s="26"/>
      <c r="BJ233" s="26"/>
      <c r="BM233" s="26"/>
      <c r="BP233" s="26"/>
      <c r="BS233" s="26"/>
      <c r="BT233" s="14"/>
      <c r="BV233" s="26"/>
      <c r="BY233" s="26"/>
      <c r="CB233" s="26"/>
      <c r="CE233" s="26"/>
      <c r="CH233" s="26"/>
      <c r="CI233" s="17"/>
      <c r="CL233" s="26"/>
      <c r="CO233" s="26"/>
      <c r="CR233" s="26"/>
      <c r="CU233" s="26"/>
      <c r="CX233" s="26"/>
      <c r="DA233" s="26"/>
      <c r="DD233" s="26"/>
      <c r="DG233" s="26"/>
      <c r="DJ233" s="26"/>
      <c r="DM233" s="26"/>
      <c r="DP233" s="26"/>
      <c r="DS233" s="26"/>
      <c r="DV233" s="26"/>
      <c r="DY233" s="26"/>
      <c r="EB233" s="26"/>
      <c r="EE233" s="26"/>
      <c r="EH233" s="26"/>
      <c r="EI233" s="14"/>
      <c r="EK233" s="26"/>
      <c r="EN233" s="26"/>
      <c r="EQ233" s="26"/>
      <c r="ET233" s="26"/>
      <c r="EW233" s="26"/>
      <c r="EZ233" s="26"/>
      <c r="FC233" s="26"/>
      <c r="FF233" s="26"/>
      <c r="FI233" s="26"/>
      <c r="FL233" s="26"/>
      <c r="FO233" s="26"/>
      <c r="FR233" s="26"/>
      <c r="FU233" s="26"/>
      <c r="FX233" s="26"/>
      <c r="GA233" s="26"/>
      <c r="GD233" s="26"/>
      <c r="GG233" s="26"/>
      <c r="GJ233" s="26"/>
      <c r="GM233" s="26"/>
      <c r="GP233" s="26"/>
      <c r="GS233" s="26"/>
      <c r="GV233" s="26"/>
      <c r="GY233" s="26"/>
      <c r="HB233" s="26"/>
      <c r="HE233" s="26"/>
      <c r="HH233" s="26"/>
      <c r="HK233" s="26"/>
      <c r="HN233" s="26"/>
      <c r="HQ233" s="26"/>
      <c r="HT233" s="26"/>
      <c r="HW233" s="26"/>
      <c r="HZ233" s="26"/>
      <c r="IC233" s="26"/>
      <c r="IF233" s="26"/>
      <c r="II233" s="26"/>
      <c r="IL233" s="26"/>
      <c r="IO233" s="26"/>
      <c r="IR233" s="26"/>
      <c r="IU233" s="26"/>
      <c r="IX233" s="26"/>
      <c r="IY233" s="21"/>
    </row>
    <row r="234" spans="7:259" s="16" customFormat="1">
      <c r="G234" s="26"/>
      <c r="J234" s="26"/>
      <c r="M234" s="26"/>
      <c r="P234" s="26"/>
      <c r="S234" s="26"/>
      <c r="V234" s="26"/>
      <c r="W234" s="17"/>
      <c r="Z234" s="26"/>
      <c r="AC234" s="26"/>
      <c r="AF234" s="26"/>
      <c r="AI234" s="26"/>
      <c r="AL234" s="26"/>
      <c r="AO234" s="26"/>
      <c r="AR234" s="26"/>
      <c r="AU234" s="26"/>
      <c r="AX234" s="26"/>
      <c r="BA234" s="26"/>
      <c r="BD234" s="26"/>
      <c r="BG234" s="26"/>
      <c r="BJ234" s="26"/>
      <c r="BM234" s="26"/>
      <c r="BP234" s="26"/>
      <c r="BS234" s="26"/>
      <c r="BT234" s="14"/>
      <c r="BV234" s="26"/>
      <c r="BY234" s="26"/>
      <c r="CB234" s="26"/>
      <c r="CE234" s="26"/>
      <c r="CH234" s="26"/>
      <c r="CI234" s="17"/>
      <c r="CL234" s="26"/>
      <c r="CO234" s="26"/>
      <c r="CR234" s="26"/>
      <c r="CU234" s="26"/>
      <c r="CX234" s="26"/>
      <c r="DA234" s="26"/>
      <c r="DD234" s="26"/>
      <c r="DG234" s="26"/>
      <c r="DJ234" s="26"/>
      <c r="DM234" s="26"/>
      <c r="DP234" s="26"/>
      <c r="DS234" s="26"/>
      <c r="DV234" s="26"/>
      <c r="DY234" s="26"/>
      <c r="EB234" s="26"/>
      <c r="EE234" s="26"/>
      <c r="EH234" s="26"/>
      <c r="EI234" s="14"/>
      <c r="EK234" s="26"/>
      <c r="EN234" s="26"/>
      <c r="EQ234" s="26"/>
      <c r="ET234" s="26"/>
      <c r="EW234" s="26"/>
      <c r="EZ234" s="26"/>
      <c r="FC234" s="26"/>
      <c r="FF234" s="26"/>
      <c r="FI234" s="26"/>
      <c r="FL234" s="26"/>
      <c r="FO234" s="26"/>
      <c r="FR234" s="26"/>
      <c r="FU234" s="26"/>
      <c r="FX234" s="26"/>
      <c r="GA234" s="26"/>
      <c r="GD234" s="26"/>
      <c r="GG234" s="26"/>
      <c r="GJ234" s="26"/>
      <c r="GM234" s="26"/>
      <c r="GP234" s="26"/>
      <c r="GS234" s="26"/>
      <c r="GV234" s="26"/>
      <c r="GY234" s="26"/>
      <c r="HB234" s="26"/>
      <c r="HE234" s="26"/>
      <c r="HH234" s="26"/>
      <c r="HK234" s="26"/>
      <c r="HN234" s="26"/>
      <c r="HQ234" s="26"/>
      <c r="HT234" s="26"/>
      <c r="HW234" s="26"/>
      <c r="HZ234" s="26"/>
      <c r="IC234" s="26"/>
      <c r="IF234" s="26"/>
      <c r="II234" s="26"/>
      <c r="IL234" s="26"/>
      <c r="IO234" s="26"/>
      <c r="IR234" s="26"/>
      <c r="IU234" s="26"/>
      <c r="IX234" s="26"/>
      <c r="IY234" s="21"/>
    </row>
    <row r="235" spans="7:259" s="16" customFormat="1" ht="18.75" customHeight="1">
      <c r="G235" s="26"/>
      <c r="J235" s="26"/>
      <c r="M235" s="26"/>
      <c r="P235" s="26"/>
      <c r="S235" s="26"/>
      <c r="V235" s="26"/>
      <c r="W235" s="17"/>
      <c r="Z235" s="26"/>
      <c r="AC235" s="26"/>
      <c r="AF235" s="26"/>
      <c r="AI235" s="26"/>
      <c r="AL235" s="26"/>
      <c r="AO235" s="26"/>
      <c r="AR235" s="26"/>
      <c r="AU235" s="26"/>
      <c r="AX235" s="26"/>
      <c r="BA235" s="26"/>
      <c r="BD235" s="26"/>
      <c r="BG235" s="26"/>
      <c r="BJ235" s="26"/>
      <c r="BM235" s="26"/>
      <c r="BP235" s="26"/>
      <c r="BS235" s="26"/>
      <c r="BT235" s="14"/>
      <c r="BV235" s="26"/>
      <c r="BY235" s="26"/>
      <c r="CB235" s="26"/>
      <c r="CE235" s="26"/>
      <c r="CH235" s="26"/>
      <c r="CI235" s="17"/>
      <c r="CL235" s="26"/>
      <c r="CO235" s="26"/>
      <c r="CR235" s="26"/>
      <c r="CU235" s="26"/>
      <c r="CX235" s="26"/>
      <c r="DA235" s="26"/>
      <c r="DD235" s="26"/>
      <c r="DG235" s="26"/>
      <c r="DJ235" s="26"/>
      <c r="DM235" s="26"/>
      <c r="DP235" s="26"/>
      <c r="DS235" s="26"/>
      <c r="DV235" s="26"/>
      <c r="DY235" s="26"/>
      <c r="EB235" s="26"/>
      <c r="EE235" s="26"/>
      <c r="EH235" s="26"/>
      <c r="EI235" s="14"/>
      <c r="EK235" s="26"/>
      <c r="EN235" s="26"/>
      <c r="EQ235" s="26"/>
      <c r="ET235" s="26"/>
      <c r="EW235" s="26"/>
      <c r="EZ235" s="26"/>
      <c r="FC235" s="26"/>
      <c r="FF235" s="26"/>
      <c r="FI235" s="26"/>
      <c r="FL235" s="26"/>
      <c r="FO235" s="26"/>
      <c r="FR235" s="26"/>
      <c r="FU235" s="26"/>
      <c r="FX235" s="26"/>
      <c r="GA235" s="26"/>
      <c r="GD235" s="26"/>
      <c r="GG235" s="26"/>
      <c r="GJ235" s="26"/>
      <c r="GM235" s="26"/>
      <c r="GP235" s="26"/>
      <c r="GS235" s="26"/>
      <c r="GV235" s="26"/>
      <c r="GY235" s="26"/>
      <c r="HB235" s="26"/>
      <c r="HE235" s="26"/>
      <c r="HH235" s="26"/>
      <c r="HK235" s="26"/>
      <c r="HN235" s="26"/>
      <c r="HQ235" s="26"/>
      <c r="HT235" s="26"/>
      <c r="HW235" s="26"/>
      <c r="HZ235" s="26"/>
      <c r="IC235" s="26"/>
      <c r="IF235" s="26"/>
      <c r="II235" s="26"/>
      <c r="IL235" s="26"/>
      <c r="IO235" s="26"/>
      <c r="IR235" s="26"/>
      <c r="IU235" s="26"/>
      <c r="IX235" s="26"/>
      <c r="IY235" s="21"/>
    </row>
    <row r="236" spans="7:259" s="16" customFormat="1">
      <c r="G236" s="26"/>
      <c r="J236" s="26"/>
      <c r="M236" s="26"/>
      <c r="P236" s="26"/>
      <c r="S236" s="26"/>
      <c r="V236" s="26"/>
      <c r="W236" s="17"/>
      <c r="Z236" s="26"/>
      <c r="AC236" s="26"/>
      <c r="AF236" s="26"/>
      <c r="AI236" s="26"/>
      <c r="AL236" s="26"/>
      <c r="AO236" s="26"/>
      <c r="AR236" s="26"/>
      <c r="AU236" s="26"/>
      <c r="AX236" s="26"/>
      <c r="BA236" s="26"/>
      <c r="BD236" s="26"/>
      <c r="BG236" s="26"/>
      <c r="BJ236" s="26"/>
      <c r="BM236" s="26"/>
      <c r="BP236" s="26"/>
      <c r="BS236" s="26"/>
      <c r="BT236" s="14"/>
      <c r="BV236" s="26"/>
      <c r="BY236" s="26"/>
      <c r="CB236" s="26"/>
      <c r="CE236" s="26"/>
      <c r="CH236" s="26"/>
      <c r="CI236" s="17"/>
      <c r="CL236" s="26"/>
      <c r="CO236" s="26"/>
      <c r="CR236" s="26"/>
      <c r="CU236" s="26"/>
      <c r="CX236" s="26"/>
      <c r="DA236" s="26"/>
      <c r="DD236" s="26"/>
      <c r="DG236" s="26"/>
      <c r="DJ236" s="26"/>
      <c r="DM236" s="26"/>
      <c r="DP236" s="26"/>
      <c r="DS236" s="26"/>
      <c r="DV236" s="26"/>
      <c r="DY236" s="26"/>
      <c r="EB236" s="26"/>
      <c r="EE236" s="26"/>
      <c r="EH236" s="26"/>
      <c r="EI236" s="14"/>
      <c r="EK236" s="26"/>
      <c r="EN236" s="26"/>
      <c r="EQ236" s="26"/>
      <c r="ET236" s="26"/>
      <c r="EW236" s="26"/>
      <c r="EZ236" s="26"/>
      <c r="FC236" s="26"/>
      <c r="FF236" s="26"/>
      <c r="FI236" s="26"/>
      <c r="FL236" s="26"/>
      <c r="FO236" s="26"/>
      <c r="FR236" s="26"/>
      <c r="FU236" s="26"/>
      <c r="FX236" s="26"/>
      <c r="GA236" s="26"/>
      <c r="GD236" s="26"/>
      <c r="GG236" s="26"/>
      <c r="GJ236" s="26"/>
      <c r="GM236" s="26"/>
      <c r="GP236" s="26"/>
      <c r="GS236" s="26"/>
      <c r="GV236" s="26"/>
      <c r="GY236" s="26"/>
      <c r="HB236" s="26"/>
      <c r="HE236" s="26"/>
      <c r="HH236" s="26"/>
      <c r="HK236" s="26"/>
      <c r="HN236" s="26"/>
      <c r="HQ236" s="26"/>
      <c r="HT236" s="26"/>
      <c r="HW236" s="26"/>
      <c r="HZ236" s="26"/>
      <c r="IC236" s="26"/>
      <c r="IF236" s="26"/>
      <c r="II236" s="26"/>
      <c r="IL236" s="26"/>
      <c r="IO236" s="26"/>
      <c r="IR236" s="26"/>
      <c r="IU236" s="26"/>
      <c r="IX236" s="26"/>
      <c r="IY236" s="21"/>
    </row>
    <row r="237" spans="7:259" s="16" customFormat="1" ht="18.75" customHeight="1">
      <c r="G237" s="26"/>
      <c r="J237" s="26"/>
      <c r="M237" s="26"/>
      <c r="P237" s="26"/>
      <c r="S237" s="26"/>
      <c r="V237" s="26"/>
      <c r="W237" s="17"/>
      <c r="Z237" s="26"/>
      <c r="AC237" s="26"/>
      <c r="AF237" s="26"/>
      <c r="AI237" s="26"/>
      <c r="AL237" s="26"/>
      <c r="AO237" s="26"/>
      <c r="AR237" s="26"/>
      <c r="AU237" s="26"/>
      <c r="AX237" s="26"/>
      <c r="BA237" s="26"/>
      <c r="BD237" s="26"/>
      <c r="BG237" s="26"/>
      <c r="BJ237" s="26"/>
      <c r="BM237" s="26"/>
      <c r="BP237" s="26"/>
      <c r="BS237" s="26"/>
      <c r="BT237" s="14"/>
      <c r="BV237" s="26"/>
      <c r="BY237" s="26"/>
      <c r="CB237" s="26"/>
      <c r="CE237" s="26"/>
      <c r="CH237" s="26"/>
      <c r="CI237" s="17"/>
      <c r="CL237" s="26"/>
      <c r="CO237" s="26"/>
      <c r="CR237" s="26"/>
      <c r="CU237" s="26"/>
      <c r="CX237" s="26"/>
      <c r="DA237" s="26"/>
      <c r="DD237" s="26"/>
      <c r="DG237" s="26"/>
      <c r="DJ237" s="26"/>
      <c r="DM237" s="26"/>
      <c r="DP237" s="26"/>
      <c r="DS237" s="26"/>
      <c r="DV237" s="26"/>
      <c r="DY237" s="26"/>
      <c r="EB237" s="26"/>
      <c r="EE237" s="26"/>
      <c r="EH237" s="26"/>
      <c r="EI237" s="14"/>
      <c r="EK237" s="26"/>
      <c r="EN237" s="26"/>
      <c r="EQ237" s="26"/>
      <c r="ET237" s="26"/>
      <c r="EW237" s="26"/>
      <c r="EZ237" s="26"/>
      <c r="FC237" s="26"/>
      <c r="FF237" s="26"/>
      <c r="FI237" s="26"/>
      <c r="FL237" s="26"/>
      <c r="FO237" s="26"/>
      <c r="FR237" s="26"/>
      <c r="FU237" s="26"/>
      <c r="FX237" s="26"/>
      <c r="GA237" s="26"/>
      <c r="GD237" s="26"/>
      <c r="GG237" s="26"/>
      <c r="GJ237" s="26"/>
      <c r="GM237" s="26"/>
      <c r="GP237" s="26"/>
      <c r="GS237" s="26"/>
      <c r="GV237" s="26"/>
      <c r="GY237" s="26"/>
      <c r="HB237" s="26"/>
      <c r="HE237" s="26"/>
      <c r="HH237" s="26"/>
      <c r="HK237" s="26"/>
      <c r="HN237" s="26"/>
      <c r="HQ237" s="26"/>
      <c r="HT237" s="26"/>
      <c r="HW237" s="26"/>
      <c r="HZ237" s="26"/>
      <c r="IC237" s="26"/>
      <c r="IF237" s="26"/>
      <c r="II237" s="26"/>
      <c r="IL237" s="26"/>
      <c r="IO237" s="26"/>
      <c r="IR237" s="26"/>
      <c r="IU237" s="26"/>
      <c r="IX237" s="26"/>
      <c r="IY237" s="21"/>
    </row>
    <row r="238" spans="7:259" s="16" customFormat="1">
      <c r="G238" s="26"/>
      <c r="J238" s="26"/>
      <c r="M238" s="26"/>
      <c r="P238" s="26"/>
      <c r="S238" s="26"/>
      <c r="V238" s="26"/>
      <c r="W238" s="17"/>
      <c r="Z238" s="26"/>
      <c r="AC238" s="26"/>
      <c r="AF238" s="26"/>
      <c r="AI238" s="26"/>
      <c r="AL238" s="26"/>
      <c r="AO238" s="26"/>
      <c r="AR238" s="26"/>
      <c r="AU238" s="26"/>
      <c r="AX238" s="26"/>
      <c r="BA238" s="26"/>
      <c r="BD238" s="26"/>
      <c r="BG238" s="26"/>
      <c r="BJ238" s="26"/>
      <c r="BM238" s="26"/>
      <c r="BP238" s="26"/>
      <c r="BS238" s="26"/>
      <c r="BT238" s="14"/>
      <c r="BV238" s="26"/>
      <c r="BY238" s="26"/>
      <c r="CB238" s="26"/>
      <c r="CE238" s="26"/>
      <c r="CH238" s="26"/>
      <c r="CI238" s="17"/>
      <c r="CL238" s="26"/>
      <c r="CO238" s="26"/>
      <c r="CR238" s="26"/>
      <c r="CU238" s="26"/>
      <c r="CX238" s="26"/>
      <c r="DA238" s="26"/>
      <c r="DD238" s="26"/>
      <c r="DG238" s="26"/>
      <c r="DJ238" s="26"/>
      <c r="DM238" s="26"/>
      <c r="DP238" s="26"/>
      <c r="DS238" s="26"/>
      <c r="DV238" s="26"/>
      <c r="DY238" s="26"/>
      <c r="EB238" s="26"/>
      <c r="EE238" s="26"/>
      <c r="EH238" s="26"/>
      <c r="EI238" s="14"/>
      <c r="EK238" s="26"/>
      <c r="EN238" s="26"/>
      <c r="EQ238" s="26"/>
      <c r="ET238" s="26"/>
      <c r="EW238" s="26"/>
      <c r="EZ238" s="26"/>
      <c r="FC238" s="26"/>
      <c r="FF238" s="26"/>
      <c r="FI238" s="26"/>
      <c r="FL238" s="26"/>
      <c r="FO238" s="26"/>
      <c r="FR238" s="26"/>
      <c r="FU238" s="26"/>
      <c r="FX238" s="26"/>
      <c r="GA238" s="26"/>
      <c r="GD238" s="26"/>
      <c r="GG238" s="26"/>
      <c r="GJ238" s="26"/>
      <c r="GM238" s="26"/>
      <c r="GP238" s="26"/>
      <c r="GS238" s="26"/>
      <c r="GV238" s="26"/>
      <c r="GY238" s="26"/>
      <c r="HB238" s="26"/>
      <c r="HE238" s="26"/>
      <c r="HH238" s="26"/>
      <c r="HK238" s="26"/>
      <c r="HN238" s="26"/>
      <c r="HQ238" s="26"/>
      <c r="HT238" s="26"/>
      <c r="HW238" s="26"/>
      <c r="HZ238" s="26"/>
      <c r="IC238" s="26"/>
      <c r="IF238" s="26"/>
      <c r="II238" s="26"/>
      <c r="IL238" s="26"/>
      <c r="IO238" s="26"/>
      <c r="IR238" s="26"/>
      <c r="IU238" s="26"/>
      <c r="IX238" s="26"/>
      <c r="IY238" s="21"/>
    </row>
    <row r="239" spans="7:259" s="16" customFormat="1" ht="18.75" customHeight="1">
      <c r="G239" s="26"/>
      <c r="J239" s="26"/>
      <c r="M239" s="26"/>
      <c r="P239" s="26"/>
      <c r="S239" s="26"/>
      <c r="V239" s="26"/>
      <c r="W239" s="17"/>
      <c r="Z239" s="26"/>
      <c r="AC239" s="26"/>
      <c r="AF239" s="26"/>
      <c r="AI239" s="26"/>
      <c r="AL239" s="26"/>
      <c r="AO239" s="26"/>
      <c r="AR239" s="26"/>
      <c r="AU239" s="26"/>
      <c r="AX239" s="26"/>
      <c r="BA239" s="26"/>
      <c r="BD239" s="26"/>
      <c r="BG239" s="26"/>
      <c r="BJ239" s="26"/>
      <c r="BM239" s="26"/>
      <c r="BP239" s="26"/>
      <c r="BS239" s="26"/>
      <c r="BT239" s="14"/>
      <c r="BV239" s="26"/>
      <c r="BY239" s="26"/>
      <c r="CB239" s="26"/>
      <c r="CE239" s="26"/>
      <c r="CH239" s="26"/>
      <c r="CI239" s="17"/>
      <c r="CL239" s="26"/>
      <c r="CO239" s="26"/>
      <c r="CR239" s="26"/>
      <c r="CU239" s="26"/>
      <c r="CX239" s="26"/>
      <c r="DA239" s="26"/>
      <c r="DD239" s="26"/>
      <c r="DG239" s="26"/>
      <c r="DJ239" s="26"/>
      <c r="DM239" s="26"/>
      <c r="DP239" s="26"/>
      <c r="DS239" s="26"/>
      <c r="DV239" s="26"/>
      <c r="DY239" s="26"/>
      <c r="EB239" s="26"/>
      <c r="EE239" s="26"/>
      <c r="EH239" s="26"/>
      <c r="EI239" s="14"/>
      <c r="EK239" s="26"/>
      <c r="EN239" s="26"/>
      <c r="EQ239" s="26"/>
      <c r="ET239" s="26"/>
      <c r="EW239" s="26"/>
      <c r="EZ239" s="26"/>
      <c r="FC239" s="26"/>
      <c r="FF239" s="26"/>
      <c r="FI239" s="26"/>
      <c r="FL239" s="26"/>
      <c r="FO239" s="26"/>
      <c r="FR239" s="26"/>
      <c r="FU239" s="26"/>
      <c r="FX239" s="26"/>
      <c r="GA239" s="26"/>
      <c r="GD239" s="26"/>
      <c r="GG239" s="26"/>
      <c r="GJ239" s="26"/>
      <c r="GM239" s="26"/>
      <c r="GP239" s="26"/>
      <c r="GS239" s="26"/>
      <c r="GV239" s="26"/>
      <c r="GY239" s="26"/>
      <c r="HB239" s="26"/>
      <c r="HE239" s="26"/>
      <c r="HH239" s="26"/>
      <c r="HK239" s="26"/>
      <c r="HN239" s="26"/>
      <c r="HQ239" s="26"/>
      <c r="HT239" s="26"/>
      <c r="HW239" s="26"/>
      <c r="HZ239" s="26"/>
      <c r="IC239" s="26"/>
      <c r="IF239" s="26"/>
      <c r="II239" s="26"/>
      <c r="IL239" s="26"/>
      <c r="IO239" s="26"/>
      <c r="IR239" s="26"/>
      <c r="IU239" s="26"/>
      <c r="IX239" s="26"/>
      <c r="IY239" s="21"/>
    </row>
    <row r="240" spans="7:259" s="16" customFormat="1">
      <c r="G240" s="26"/>
      <c r="J240" s="26"/>
      <c r="M240" s="26"/>
      <c r="P240" s="26"/>
      <c r="S240" s="26"/>
      <c r="V240" s="26"/>
      <c r="W240" s="17"/>
      <c r="Z240" s="26"/>
      <c r="AC240" s="26"/>
      <c r="AF240" s="26"/>
      <c r="AI240" s="26"/>
      <c r="AL240" s="26"/>
      <c r="AO240" s="26"/>
      <c r="AR240" s="26"/>
      <c r="AU240" s="26"/>
      <c r="AX240" s="26"/>
      <c r="BA240" s="26"/>
      <c r="BD240" s="26"/>
      <c r="BG240" s="26"/>
      <c r="BJ240" s="26"/>
      <c r="BM240" s="26"/>
      <c r="BP240" s="26"/>
      <c r="BS240" s="26"/>
      <c r="BT240" s="14"/>
      <c r="BV240" s="26"/>
      <c r="BY240" s="26"/>
      <c r="CB240" s="26"/>
      <c r="CE240" s="26"/>
      <c r="CH240" s="26"/>
      <c r="CI240" s="17"/>
      <c r="CL240" s="26"/>
      <c r="CO240" s="26"/>
      <c r="CR240" s="26"/>
      <c r="CU240" s="26"/>
      <c r="CX240" s="26"/>
      <c r="DA240" s="26"/>
      <c r="DD240" s="26"/>
      <c r="DG240" s="26"/>
      <c r="DJ240" s="26"/>
      <c r="DM240" s="26"/>
      <c r="DP240" s="26"/>
      <c r="DS240" s="26"/>
      <c r="DV240" s="26"/>
      <c r="DY240" s="26"/>
      <c r="EB240" s="26"/>
      <c r="EE240" s="26"/>
      <c r="EH240" s="26"/>
      <c r="EI240" s="14"/>
      <c r="EK240" s="26"/>
      <c r="EN240" s="26"/>
      <c r="EQ240" s="26"/>
      <c r="ET240" s="26"/>
      <c r="EW240" s="26"/>
      <c r="EZ240" s="26"/>
      <c r="FC240" s="26"/>
      <c r="FF240" s="26"/>
      <c r="FI240" s="26"/>
      <c r="FL240" s="26"/>
      <c r="FO240" s="26"/>
      <c r="FR240" s="26"/>
      <c r="FU240" s="26"/>
      <c r="FX240" s="26"/>
      <c r="GA240" s="26"/>
      <c r="GD240" s="26"/>
      <c r="GG240" s="26"/>
      <c r="GJ240" s="26"/>
      <c r="GM240" s="26"/>
      <c r="GP240" s="26"/>
      <c r="GS240" s="26"/>
      <c r="GV240" s="26"/>
      <c r="GY240" s="26"/>
      <c r="HB240" s="26"/>
      <c r="HE240" s="26"/>
      <c r="HH240" s="26"/>
      <c r="HK240" s="26"/>
      <c r="HN240" s="26"/>
      <c r="HQ240" s="26"/>
      <c r="HT240" s="26"/>
      <c r="HW240" s="26"/>
      <c r="HZ240" s="26"/>
      <c r="IC240" s="26"/>
      <c r="IF240" s="26"/>
      <c r="II240" s="26"/>
      <c r="IL240" s="26"/>
      <c r="IO240" s="26"/>
      <c r="IR240" s="26"/>
      <c r="IU240" s="26"/>
      <c r="IX240" s="26"/>
      <c r="IY240" s="21"/>
    </row>
    <row r="241" spans="7:259" s="16" customFormat="1" ht="18.75" customHeight="1">
      <c r="G241" s="26"/>
      <c r="J241" s="26"/>
      <c r="M241" s="26"/>
      <c r="P241" s="26"/>
      <c r="S241" s="26"/>
      <c r="V241" s="26"/>
      <c r="W241" s="17"/>
      <c r="Z241" s="26"/>
      <c r="AC241" s="26"/>
      <c r="AF241" s="26"/>
      <c r="AI241" s="26"/>
      <c r="AL241" s="26"/>
      <c r="AO241" s="26"/>
      <c r="AR241" s="26"/>
      <c r="AU241" s="26"/>
      <c r="AX241" s="26"/>
      <c r="BA241" s="26"/>
      <c r="BD241" s="26"/>
      <c r="BG241" s="26"/>
      <c r="BJ241" s="26"/>
      <c r="BM241" s="26"/>
      <c r="BP241" s="26"/>
      <c r="BS241" s="26"/>
      <c r="BT241" s="14"/>
      <c r="BV241" s="26"/>
      <c r="BY241" s="26"/>
      <c r="CB241" s="26"/>
      <c r="CE241" s="26"/>
      <c r="CH241" s="26"/>
      <c r="CI241" s="17"/>
      <c r="CL241" s="26"/>
      <c r="CO241" s="26"/>
      <c r="CR241" s="26"/>
      <c r="CU241" s="26"/>
      <c r="CX241" s="26"/>
      <c r="DA241" s="26"/>
      <c r="DD241" s="26"/>
      <c r="DG241" s="26"/>
      <c r="DJ241" s="26"/>
      <c r="DM241" s="26"/>
      <c r="DP241" s="26"/>
      <c r="DS241" s="26"/>
      <c r="DV241" s="26"/>
      <c r="DY241" s="26"/>
      <c r="EB241" s="26"/>
      <c r="EE241" s="26"/>
      <c r="EH241" s="26"/>
      <c r="EI241" s="14"/>
      <c r="EK241" s="26"/>
      <c r="EN241" s="26"/>
      <c r="EQ241" s="26"/>
      <c r="ET241" s="26"/>
      <c r="EW241" s="26"/>
      <c r="EZ241" s="26"/>
      <c r="FC241" s="26"/>
      <c r="FF241" s="26"/>
      <c r="FI241" s="26"/>
      <c r="FL241" s="26"/>
      <c r="FO241" s="26"/>
      <c r="FR241" s="26"/>
      <c r="FU241" s="26"/>
      <c r="FX241" s="26"/>
      <c r="GA241" s="26"/>
      <c r="GD241" s="26"/>
      <c r="GG241" s="26"/>
      <c r="GJ241" s="26"/>
      <c r="GM241" s="26"/>
      <c r="GP241" s="26"/>
      <c r="GS241" s="26"/>
      <c r="GV241" s="26"/>
      <c r="GY241" s="26"/>
      <c r="HB241" s="26"/>
      <c r="HE241" s="26"/>
      <c r="HH241" s="26"/>
      <c r="HK241" s="26"/>
      <c r="HN241" s="26"/>
      <c r="HQ241" s="26"/>
      <c r="HT241" s="26"/>
      <c r="HW241" s="26"/>
      <c r="HZ241" s="26"/>
      <c r="IC241" s="26"/>
      <c r="IF241" s="26"/>
      <c r="II241" s="26"/>
      <c r="IL241" s="26"/>
      <c r="IO241" s="26"/>
      <c r="IR241" s="26"/>
      <c r="IU241" s="26"/>
      <c r="IX241" s="26"/>
      <c r="IY241" s="21"/>
    </row>
    <row r="242" spans="7:259" s="16" customFormat="1">
      <c r="G242" s="26"/>
      <c r="J242" s="26"/>
      <c r="M242" s="26"/>
      <c r="P242" s="26"/>
      <c r="S242" s="26"/>
      <c r="V242" s="26"/>
      <c r="W242" s="17"/>
      <c r="Z242" s="26"/>
      <c r="AC242" s="26"/>
      <c r="AF242" s="26"/>
      <c r="AI242" s="26"/>
      <c r="AL242" s="26"/>
      <c r="AO242" s="26"/>
      <c r="AR242" s="26"/>
      <c r="AU242" s="26"/>
      <c r="AX242" s="26"/>
      <c r="BA242" s="26"/>
      <c r="BD242" s="26"/>
      <c r="BG242" s="26"/>
      <c r="BJ242" s="26"/>
      <c r="BM242" s="26"/>
      <c r="BP242" s="26"/>
      <c r="BS242" s="26"/>
      <c r="BT242" s="14"/>
      <c r="BV242" s="26"/>
      <c r="BY242" s="26"/>
      <c r="CB242" s="26"/>
      <c r="CE242" s="26"/>
      <c r="CH242" s="26"/>
      <c r="CI242" s="17"/>
      <c r="CL242" s="26"/>
      <c r="CO242" s="26"/>
      <c r="CR242" s="26"/>
      <c r="CU242" s="26"/>
      <c r="CX242" s="26"/>
      <c r="DA242" s="26"/>
      <c r="DD242" s="26"/>
      <c r="DG242" s="26"/>
      <c r="DJ242" s="26"/>
      <c r="DM242" s="26"/>
      <c r="DP242" s="26"/>
      <c r="DS242" s="26"/>
      <c r="DV242" s="26"/>
      <c r="DY242" s="26"/>
      <c r="EB242" s="26"/>
      <c r="EE242" s="26"/>
      <c r="EH242" s="26"/>
      <c r="EI242" s="14"/>
      <c r="EK242" s="26"/>
      <c r="EN242" s="26"/>
      <c r="EQ242" s="26"/>
      <c r="ET242" s="26"/>
      <c r="EW242" s="26"/>
      <c r="EZ242" s="26"/>
      <c r="FC242" s="26"/>
      <c r="FF242" s="26"/>
      <c r="FI242" s="26"/>
      <c r="FL242" s="26"/>
      <c r="FO242" s="26"/>
      <c r="FR242" s="26"/>
      <c r="FU242" s="26"/>
      <c r="FX242" s="26"/>
      <c r="GA242" s="26"/>
      <c r="GD242" s="26"/>
      <c r="GG242" s="26"/>
      <c r="GJ242" s="26"/>
      <c r="GM242" s="26"/>
      <c r="GP242" s="26"/>
      <c r="GS242" s="26"/>
      <c r="GV242" s="26"/>
      <c r="GY242" s="26"/>
      <c r="HB242" s="26"/>
      <c r="HE242" s="26"/>
      <c r="HH242" s="26"/>
      <c r="HK242" s="26"/>
      <c r="HN242" s="26"/>
      <c r="HQ242" s="26"/>
      <c r="HT242" s="26"/>
      <c r="HW242" s="26"/>
      <c r="HZ242" s="26"/>
      <c r="IC242" s="26"/>
      <c r="IF242" s="26"/>
      <c r="II242" s="26"/>
      <c r="IL242" s="26"/>
      <c r="IO242" s="26"/>
      <c r="IR242" s="26"/>
      <c r="IU242" s="26"/>
      <c r="IX242" s="26"/>
      <c r="IY242" s="21"/>
    </row>
    <row r="243" spans="7:259" s="16" customFormat="1" ht="18.75" customHeight="1">
      <c r="G243" s="26"/>
      <c r="J243" s="26"/>
      <c r="M243" s="26"/>
      <c r="P243" s="26"/>
      <c r="S243" s="26"/>
      <c r="V243" s="26"/>
      <c r="W243" s="17"/>
      <c r="Z243" s="26"/>
      <c r="AC243" s="26"/>
      <c r="AF243" s="26"/>
      <c r="AI243" s="26"/>
      <c r="AL243" s="26"/>
      <c r="AO243" s="26"/>
      <c r="AR243" s="26"/>
      <c r="AU243" s="26"/>
      <c r="AX243" s="26"/>
      <c r="BA243" s="26"/>
      <c r="BD243" s="26"/>
      <c r="BG243" s="26"/>
      <c r="BJ243" s="26"/>
      <c r="BM243" s="26"/>
      <c r="BP243" s="26"/>
      <c r="BS243" s="26"/>
      <c r="BT243" s="14"/>
      <c r="BV243" s="26"/>
      <c r="BY243" s="26"/>
      <c r="CB243" s="26"/>
      <c r="CE243" s="26"/>
      <c r="CH243" s="26"/>
      <c r="CI243" s="17"/>
      <c r="CL243" s="26"/>
      <c r="CO243" s="26"/>
      <c r="CR243" s="26"/>
      <c r="CU243" s="26"/>
      <c r="CX243" s="26"/>
      <c r="DA243" s="26"/>
      <c r="DD243" s="26"/>
      <c r="DG243" s="26"/>
      <c r="DJ243" s="26"/>
      <c r="DM243" s="26"/>
      <c r="DP243" s="26"/>
      <c r="DS243" s="26"/>
      <c r="DV243" s="26"/>
      <c r="DY243" s="26"/>
      <c r="EB243" s="26"/>
      <c r="EE243" s="26"/>
      <c r="EH243" s="26"/>
      <c r="EI243" s="14"/>
      <c r="EK243" s="26"/>
      <c r="EN243" s="26"/>
      <c r="EQ243" s="26"/>
      <c r="ET243" s="26"/>
      <c r="EW243" s="26"/>
      <c r="EZ243" s="26"/>
      <c r="FC243" s="26"/>
      <c r="FF243" s="26"/>
      <c r="FI243" s="26"/>
      <c r="FL243" s="26"/>
      <c r="FO243" s="26"/>
      <c r="FR243" s="26"/>
      <c r="FU243" s="26"/>
      <c r="FX243" s="26"/>
      <c r="GA243" s="26"/>
      <c r="GD243" s="26"/>
      <c r="GG243" s="26"/>
      <c r="GJ243" s="26"/>
      <c r="GM243" s="26"/>
      <c r="GP243" s="26"/>
      <c r="GS243" s="26"/>
      <c r="GV243" s="26"/>
      <c r="GY243" s="26"/>
      <c r="HB243" s="26"/>
      <c r="HE243" s="26"/>
      <c r="HH243" s="26"/>
      <c r="HK243" s="26"/>
      <c r="HN243" s="26"/>
      <c r="HQ243" s="26"/>
      <c r="HT243" s="26"/>
      <c r="HW243" s="26"/>
      <c r="HZ243" s="26"/>
      <c r="IC243" s="26"/>
      <c r="IF243" s="26"/>
      <c r="II243" s="26"/>
      <c r="IL243" s="26"/>
      <c r="IO243" s="26"/>
      <c r="IR243" s="26"/>
      <c r="IU243" s="26"/>
      <c r="IX243" s="26"/>
      <c r="IY243" s="21"/>
    </row>
    <row r="244" spans="7:259" s="16" customFormat="1">
      <c r="G244" s="26"/>
      <c r="J244" s="26"/>
      <c r="M244" s="26"/>
      <c r="P244" s="26"/>
      <c r="S244" s="26"/>
      <c r="V244" s="26"/>
      <c r="W244" s="17"/>
      <c r="Z244" s="26"/>
      <c r="AC244" s="26"/>
      <c r="AF244" s="26"/>
      <c r="AI244" s="26"/>
      <c r="AL244" s="26"/>
      <c r="AO244" s="26"/>
      <c r="AR244" s="26"/>
      <c r="AU244" s="26"/>
      <c r="AX244" s="26"/>
      <c r="BA244" s="26"/>
      <c r="BD244" s="26"/>
      <c r="BG244" s="26"/>
      <c r="BJ244" s="26"/>
      <c r="BM244" s="26"/>
      <c r="BP244" s="26"/>
      <c r="BS244" s="26"/>
      <c r="BT244" s="14"/>
      <c r="BV244" s="26"/>
      <c r="BY244" s="26"/>
      <c r="CB244" s="26"/>
      <c r="CE244" s="26"/>
      <c r="CH244" s="26"/>
      <c r="CI244" s="17"/>
      <c r="CL244" s="26"/>
      <c r="CO244" s="26"/>
      <c r="CR244" s="26"/>
      <c r="CU244" s="26"/>
      <c r="CX244" s="26"/>
      <c r="DA244" s="26"/>
      <c r="DD244" s="26"/>
      <c r="DG244" s="26"/>
      <c r="DJ244" s="26"/>
      <c r="DM244" s="26"/>
      <c r="DP244" s="26"/>
      <c r="DS244" s="26"/>
      <c r="DV244" s="26"/>
      <c r="DY244" s="26"/>
      <c r="EB244" s="26"/>
      <c r="EE244" s="26"/>
      <c r="EH244" s="26"/>
      <c r="EI244" s="14"/>
      <c r="EK244" s="26"/>
      <c r="EN244" s="26"/>
      <c r="EQ244" s="26"/>
      <c r="ET244" s="26"/>
      <c r="EW244" s="26"/>
      <c r="EZ244" s="26"/>
      <c r="FC244" s="26"/>
      <c r="FF244" s="26"/>
      <c r="FI244" s="26"/>
      <c r="FL244" s="26"/>
      <c r="FO244" s="26"/>
      <c r="FR244" s="26"/>
      <c r="FU244" s="26"/>
      <c r="FX244" s="26"/>
      <c r="GA244" s="26"/>
      <c r="GD244" s="26"/>
      <c r="GG244" s="26"/>
      <c r="GJ244" s="26"/>
      <c r="GM244" s="26"/>
      <c r="GP244" s="26"/>
      <c r="GS244" s="26"/>
      <c r="GV244" s="26"/>
      <c r="GY244" s="26"/>
      <c r="HB244" s="26"/>
      <c r="HE244" s="26"/>
      <c r="HH244" s="26"/>
      <c r="HK244" s="26"/>
      <c r="HN244" s="26"/>
      <c r="HQ244" s="26"/>
      <c r="HT244" s="26"/>
      <c r="HW244" s="26"/>
      <c r="HZ244" s="26"/>
      <c r="IC244" s="26"/>
      <c r="IF244" s="26"/>
      <c r="II244" s="26"/>
      <c r="IL244" s="26"/>
      <c r="IO244" s="26"/>
      <c r="IR244" s="26"/>
      <c r="IU244" s="26"/>
      <c r="IX244" s="26"/>
      <c r="IY244" s="21"/>
    </row>
    <row r="245" spans="7:259" s="16" customFormat="1" ht="18.75" customHeight="1">
      <c r="G245" s="26"/>
      <c r="J245" s="26"/>
      <c r="M245" s="26"/>
      <c r="P245" s="26"/>
      <c r="S245" s="26"/>
      <c r="V245" s="26"/>
      <c r="W245" s="17"/>
      <c r="Z245" s="26"/>
      <c r="AC245" s="26"/>
      <c r="AF245" s="26"/>
      <c r="AI245" s="26"/>
      <c r="AL245" s="26"/>
      <c r="AO245" s="26"/>
      <c r="AR245" s="26"/>
      <c r="AU245" s="26"/>
      <c r="AX245" s="26"/>
      <c r="BA245" s="26"/>
      <c r="BD245" s="26"/>
      <c r="BG245" s="26"/>
      <c r="BJ245" s="26"/>
      <c r="BM245" s="26"/>
      <c r="BP245" s="26"/>
      <c r="BS245" s="26"/>
      <c r="BT245" s="14"/>
      <c r="BV245" s="26"/>
      <c r="BY245" s="26"/>
      <c r="CB245" s="26"/>
      <c r="CE245" s="26"/>
      <c r="CH245" s="26"/>
      <c r="CI245" s="17"/>
      <c r="CL245" s="26"/>
      <c r="CO245" s="26"/>
      <c r="CR245" s="26"/>
      <c r="CU245" s="26"/>
      <c r="CX245" s="26"/>
      <c r="DA245" s="26"/>
      <c r="DD245" s="26"/>
      <c r="DG245" s="26"/>
      <c r="DJ245" s="26"/>
      <c r="DM245" s="26"/>
      <c r="DP245" s="26"/>
      <c r="DS245" s="26"/>
      <c r="DV245" s="26"/>
      <c r="DY245" s="26"/>
      <c r="EB245" s="26"/>
      <c r="EE245" s="26"/>
      <c r="EH245" s="26"/>
      <c r="EI245" s="14"/>
      <c r="EK245" s="26"/>
      <c r="EN245" s="26"/>
      <c r="EQ245" s="26"/>
      <c r="ET245" s="26"/>
      <c r="EW245" s="26"/>
      <c r="EZ245" s="26"/>
      <c r="FC245" s="26"/>
      <c r="FF245" s="26"/>
      <c r="FI245" s="26"/>
      <c r="FL245" s="26"/>
      <c r="FO245" s="26"/>
      <c r="FR245" s="26"/>
      <c r="FU245" s="26"/>
      <c r="FX245" s="26"/>
      <c r="GA245" s="26"/>
      <c r="GD245" s="26"/>
      <c r="GG245" s="26"/>
      <c r="GJ245" s="26"/>
      <c r="GM245" s="26"/>
      <c r="GP245" s="26"/>
      <c r="GS245" s="26"/>
      <c r="GV245" s="26"/>
      <c r="GY245" s="26"/>
      <c r="HB245" s="26"/>
      <c r="HE245" s="26"/>
      <c r="HH245" s="26"/>
      <c r="HK245" s="26"/>
      <c r="HN245" s="26"/>
      <c r="HQ245" s="26"/>
      <c r="HT245" s="26"/>
      <c r="HW245" s="26"/>
      <c r="HZ245" s="26"/>
      <c r="IC245" s="26"/>
      <c r="IF245" s="26"/>
      <c r="II245" s="26"/>
      <c r="IL245" s="26"/>
      <c r="IO245" s="26"/>
      <c r="IR245" s="26"/>
      <c r="IU245" s="26"/>
      <c r="IX245" s="26"/>
      <c r="IY245" s="21"/>
    </row>
    <row r="246" spans="7:259" s="16" customFormat="1">
      <c r="G246" s="26"/>
      <c r="J246" s="26"/>
      <c r="M246" s="26"/>
      <c r="P246" s="26"/>
      <c r="S246" s="26"/>
      <c r="V246" s="26"/>
      <c r="W246" s="17"/>
      <c r="Z246" s="26"/>
      <c r="AC246" s="26"/>
      <c r="AF246" s="26"/>
      <c r="AI246" s="26"/>
      <c r="AL246" s="26"/>
      <c r="AO246" s="26"/>
      <c r="AR246" s="26"/>
      <c r="AU246" s="26"/>
      <c r="AX246" s="26"/>
      <c r="BA246" s="26"/>
      <c r="BD246" s="26"/>
      <c r="BG246" s="26"/>
      <c r="BJ246" s="26"/>
      <c r="BM246" s="26"/>
      <c r="BP246" s="26"/>
      <c r="BS246" s="26"/>
      <c r="BT246" s="14"/>
      <c r="BV246" s="26"/>
      <c r="BY246" s="26"/>
      <c r="CB246" s="26"/>
      <c r="CE246" s="26"/>
      <c r="CH246" s="26"/>
      <c r="CI246" s="17"/>
      <c r="CL246" s="26"/>
      <c r="CO246" s="26"/>
      <c r="CR246" s="26"/>
      <c r="CU246" s="26"/>
      <c r="CX246" s="26"/>
      <c r="DA246" s="26"/>
      <c r="DD246" s="26"/>
      <c r="DG246" s="26"/>
      <c r="DJ246" s="26"/>
      <c r="DM246" s="26"/>
      <c r="DP246" s="26"/>
      <c r="DS246" s="26"/>
      <c r="DV246" s="26"/>
      <c r="DY246" s="26"/>
      <c r="EB246" s="26"/>
      <c r="EE246" s="26"/>
      <c r="EH246" s="26"/>
      <c r="EI246" s="14"/>
      <c r="EK246" s="26"/>
      <c r="EN246" s="26"/>
      <c r="EQ246" s="26"/>
      <c r="ET246" s="26"/>
      <c r="EW246" s="26"/>
      <c r="EZ246" s="26"/>
      <c r="FC246" s="26"/>
      <c r="FF246" s="26"/>
      <c r="FI246" s="26"/>
      <c r="FL246" s="26"/>
      <c r="FO246" s="26"/>
      <c r="FR246" s="26"/>
      <c r="FU246" s="26"/>
      <c r="FX246" s="26"/>
      <c r="GA246" s="26"/>
      <c r="GD246" s="26"/>
      <c r="GG246" s="26"/>
      <c r="GJ246" s="26"/>
      <c r="GM246" s="26"/>
      <c r="GP246" s="26"/>
      <c r="GS246" s="26"/>
      <c r="GV246" s="26"/>
      <c r="GY246" s="26"/>
      <c r="HB246" s="26"/>
      <c r="HE246" s="26"/>
      <c r="HH246" s="26"/>
      <c r="HK246" s="26"/>
      <c r="HN246" s="26"/>
      <c r="HQ246" s="26"/>
      <c r="HT246" s="26"/>
      <c r="HW246" s="26"/>
      <c r="HZ246" s="26"/>
      <c r="IC246" s="26"/>
      <c r="IF246" s="26"/>
      <c r="II246" s="26"/>
      <c r="IL246" s="26"/>
      <c r="IO246" s="26"/>
      <c r="IR246" s="26"/>
      <c r="IU246" s="26"/>
      <c r="IX246" s="26"/>
      <c r="IY246" s="21"/>
    </row>
    <row r="247" spans="7:259" s="16" customFormat="1" ht="18.75" customHeight="1">
      <c r="G247" s="26"/>
      <c r="J247" s="26"/>
      <c r="M247" s="26"/>
      <c r="P247" s="26"/>
      <c r="S247" s="26"/>
      <c r="V247" s="26"/>
      <c r="W247" s="17"/>
      <c r="Z247" s="26"/>
      <c r="AC247" s="26"/>
      <c r="AF247" s="26"/>
      <c r="AI247" s="26"/>
      <c r="AL247" s="26"/>
      <c r="AO247" s="26"/>
      <c r="AR247" s="26"/>
      <c r="AU247" s="26"/>
      <c r="AX247" s="26"/>
      <c r="BA247" s="26"/>
      <c r="BD247" s="26"/>
      <c r="BG247" s="26"/>
      <c r="BJ247" s="26"/>
      <c r="BM247" s="26"/>
      <c r="BP247" s="26"/>
      <c r="BS247" s="26"/>
      <c r="BT247" s="14"/>
      <c r="BV247" s="26"/>
      <c r="BY247" s="26"/>
      <c r="CB247" s="26"/>
      <c r="CE247" s="26"/>
      <c r="CH247" s="26"/>
      <c r="CI247" s="17"/>
      <c r="CL247" s="26"/>
      <c r="CO247" s="26"/>
      <c r="CR247" s="26"/>
      <c r="CU247" s="26"/>
      <c r="CX247" s="26"/>
      <c r="DA247" s="26"/>
      <c r="DD247" s="26"/>
      <c r="DG247" s="26"/>
      <c r="DJ247" s="26"/>
      <c r="DM247" s="26"/>
      <c r="DP247" s="26"/>
      <c r="DS247" s="26"/>
      <c r="DV247" s="26"/>
      <c r="DY247" s="26"/>
      <c r="EB247" s="26"/>
      <c r="EE247" s="26"/>
      <c r="EH247" s="26"/>
      <c r="EI247" s="14"/>
      <c r="EK247" s="26"/>
      <c r="EN247" s="26"/>
      <c r="EQ247" s="26"/>
      <c r="ET247" s="26"/>
      <c r="EW247" s="26"/>
      <c r="EZ247" s="26"/>
      <c r="FC247" s="26"/>
      <c r="FF247" s="26"/>
      <c r="FI247" s="26"/>
      <c r="FL247" s="26"/>
      <c r="FO247" s="26"/>
      <c r="FR247" s="26"/>
      <c r="FU247" s="26"/>
      <c r="FX247" s="26"/>
      <c r="GA247" s="26"/>
      <c r="GD247" s="26"/>
      <c r="GG247" s="26"/>
      <c r="GJ247" s="26"/>
      <c r="GM247" s="26"/>
      <c r="GP247" s="26"/>
      <c r="GS247" s="26"/>
      <c r="GV247" s="26"/>
      <c r="GY247" s="26"/>
      <c r="HB247" s="26"/>
      <c r="HE247" s="26"/>
      <c r="HH247" s="26"/>
      <c r="HK247" s="26"/>
      <c r="HN247" s="26"/>
      <c r="HQ247" s="26"/>
      <c r="HT247" s="26"/>
      <c r="HW247" s="26"/>
      <c r="HZ247" s="26"/>
      <c r="IC247" s="26"/>
      <c r="IF247" s="26"/>
      <c r="II247" s="26"/>
      <c r="IL247" s="26"/>
      <c r="IO247" s="26"/>
      <c r="IR247" s="26"/>
      <c r="IU247" s="26"/>
      <c r="IX247" s="26"/>
      <c r="IY247" s="21"/>
    </row>
    <row r="248" spans="7:259" s="16" customFormat="1">
      <c r="G248" s="26"/>
      <c r="J248" s="26"/>
      <c r="M248" s="26"/>
      <c r="P248" s="26"/>
      <c r="S248" s="26"/>
      <c r="V248" s="26"/>
      <c r="W248" s="17"/>
      <c r="Z248" s="26"/>
      <c r="AC248" s="26"/>
      <c r="AF248" s="26"/>
      <c r="AI248" s="26"/>
      <c r="AL248" s="26"/>
      <c r="AO248" s="26"/>
      <c r="AR248" s="26"/>
      <c r="AU248" s="26"/>
      <c r="AX248" s="26"/>
      <c r="BA248" s="26"/>
      <c r="BD248" s="26"/>
      <c r="BG248" s="26"/>
      <c r="BJ248" s="26"/>
      <c r="BM248" s="26"/>
      <c r="BP248" s="26"/>
      <c r="BS248" s="26"/>
      <c r="BT248" s="14"/>
      <c r="BV248" s="26"/>
      <c r="BY248" s="26"/>
      <c r="CB248" s="26"/>
      <c r="CE248" s="26"/>
      <c r="CH248" s="26"/>
      <c r="CI248" s="17"/>
      <c r="CL248" s="26"/>
      <c r="CO248" s="26"/>
      <c r="CR248" s="26"/>
      <c r="CU248" s="26"/>
      <c r="CX248" s="26"/>
      <c r="DA248" s="26"/>
      <c r="DD248" s="26"/>
      <c r="DG248" s="26"/>
      <c r="DJ248" s="26"/>
      <c r="DM248" s="26"/>
      <c r="DP248" s="26"/>
      <c r="DS248" s="26"/>
      <c r="DV248" s="26"/>
      <c r="DY248" s="26"/>
      <c r="EB248" s="26"/>
      <c r="EE248" s="26"/>
      <c r="EH248" s="26"/>
      <c r="EI248" s="14"/>
      <c r="EK248" s="26"/>
      <c r="EN248" s="26"/>
      <c r="EQ248" s="26"/>
      <c r="ET248" s="26"/>
      <c r="EW248" s="26"/>
      <c r="EZ248" s="26"/>
      <c r="FC248" s="26"/>
      <c r="FF248" s="26"/>
      <c r="FI248" s="26"/>
      <c r="FL248" s="26"/>
      <c r="FO248" s="26"/>
      <c r="FR248" s="26"/>
      <c r="FU248" s="26"/>
      <c r="FX248" s="26"/>
      <c r="GA248" s="26"/>
      <c r="GD248" s="26"/>
      <c r="GG248" s="26"/>
      <c r="GJ248" s="26"/>
      <c r="GM248" s="26"/>
      <c r="GP248" s="26"/>
      <c r="GS248" s="26"/>
      <c r="GV248" s="26"/>
      <c r="GY248" s="26"/>
      <c r="HB248" s="26"/>
      <c r="HE248" s="26"/>
      <c r="HH248" s="26"/>
      <c r="HK248" s="26"/>
      <c r="HN248" s="26"/>
      <c r="HQ248" s="26"/>
      <c r="HT248" s="26"/>
      <c r="HW248" s="26"/>
      <c r="HZ248" s="26"/>
      <c r="IC248" s="26"/>
      <c r="IF248" s="26"/>
      <c r="II248" s="26"/>
      <c r="IL248" s="26"/>
      <c r="IO248" s="26"/>
      <c r="IR248" s="26"/>
      <c r="IU248" s="26"/>
      <c r="IX248" s="26"/>
      <c r="IY248" s="21"/>
    </row>
    <row r="249" spans="7:259" s="16" customFormat="1" ht="18.75" customHeight="1">
      <c r="G249" s="26"/>
      <c r="J249" s="26"/>
      <c r="M249" s="26"/>
      <c r="P249" s="26"/>
      <c r="S249" s="26"/>
      <c r="V249" s="26"/>
      <c r="W249" s="17"/>
      <c r="Z249" s="26"/>
      <c r="AC249" s="26"/>
      <c r="AF249" s="26"/>
      <c r="AI249" s="26"/>
      <c r="AL249" s="26"/>
      <c r="AO249" s="26"/>
      <c r="AR249" s="26"/>
      <c r="AU249" s="26"/>
      <c r="AX249" s="26"/>
      <c r="BA249" s="26"/>
      <c r="BD249" s="26"/>
      <c r="BG249" s="26"/>
      <c r="BJ249" s="26"/>
      <c r="BM249" s="26"/>
      <c r="BP249" s="26"/>
      <c r="BS249" s="26"/>
      <c r="BT249" s="14"/>
      <c r="BV249" s="26"/>
      <c r="BY249" s="26"/>
      <c r="CB249" s="26"/>
      <c r="CE249" s="26"/>
      <c r="CH249" s="26"/>
      <c r="CI249" s="17"/>
      <c r="CL249" s="26"/>
      <c r="CO249" s="26"/>
      <c r="CR249" s="26"/>
      <c r="CU249" s="26"/>
      <c r="CX249" s="26"/>
      <c r="DA249" s="26"/>
      <c r="DD249" s="26"/>
      <c r="DG249" s="26"/>
      <c r="DJ249" s="26"/>
      <c r="DM249" s="26"/>
      <c r="DP249" s="26"/>
      <c r="DS249" s="26"/>
      <c r="DV249" s="26"/>
      <c r="DY249" s="26"/>
      <c r="EB249" s="26"/>
      <c r="EE249" s="26"/>
      <c r="EH249" s="26"/>
      <c r="EI249" s="14"/>
      <c r="EK249" s="26"/>
      <c r="EN249" s="26"/>
      <c r="EQ249" s="26"/>
      <c r="ET249" s="26"/>
      <c r="EW249" s="26"/>
      <c r="EZ249" s="26"/>
      <c r="FC249" s="26"/>
      <c r="FF249" s="26"/>
      <c r="FI249" s="26"/>
      <c r="FL249" s="26"/>
      <c r="FO249" s="26"/>
      <c r="FR249" s="26"/>
      <c r="FU249" s="26"/>
      <c r="FX249" s="26"/>
      <c r="GA249" s="26"/>
      <c r="GD249" s="26"/>
      <c r="GG249" s="26"/>
      <c r="GJ249" s="26"/>
      <c r="GM249" s="26"/>
      <c r="GP249" s="26"/>
      <c r="GS249" s="26"/>
      <c r="GV249" s="26"/>
      <c r="GY249" s="26"/>
      <c r="HB249" s="26"/>
      <c r="HE249" s="26"/>
      <c r="HH249" s="26"/>
      <c r="HK249" s="26"/>
      <c r="HN249" s="26"/>
      <c r="HQ249" s="26"/>
      <c r="HT249" s="26"/>
      <c r="HW249" s="26"/>
      <c r="HZ249" s="26"/>
      <c r="IC249" s="26"/>
      <c r="IF249" s="26"/>
      <c r="II249" s="26"/>
      <c r="IL249" s="26"/>
      <c r="IO249" s="26"/>
      <c r="IR249" s="26"/>
      <c r="IU249" s="26"/>
      <c r="IX249" s="26"/>
      <c r="IY249" s="21"/>
    </row>
    <row r="250" spans="7:259" s="16" customFormat="1">
      <c r="G250" s="26"/>
      <c r="J250" s="26"/>
      <c r="M250" s="26"/>
      <c r="P250" s="26"/>
      <c r="S250" s="26"/>
      <c r="V250" s="26"/>
      <c r="W250" s="17"/>
      <c r="Z250" s="26"/>
      <c r="AC250" s="26"/>
      <c r="AF250" s="26"/>
      <c r="AI250" s="26"/>
      <c r="AL250" s="26"/>
      <c r="AO250" s="26"/>
      <c r="AR250" s="26"/>
      <c r="AU250" s="26"/>
      <c r="AX250" s="26"/>
      <c r="BA250" s="26"/>
      <c r="BD250" s="26"/>
      <c r="BG250" s="26"/>
      <c r="BJ250" s="26"/>
      <c r="BM250" s="26"/>
      <c r="BP250" s="26"/>
      <c r="BS250" s="26"/>
      <c r="BT250" s="14"/>
      <c r="BV250" s="26"/>
      <c r="BY250" s="26"/>
      <c r="CB250" s="26"/>
      <c r="CE250" s="26"/>
      <c r="CH250" s="26"/>
      <c r="CI250" s="17"/>
      <c r="CL250" s="26"/>
      <c r="CO250" s="26"/>
      <c r="CR250" s="26"/>
      <c r="CU250" s="26"/>
      <c r="CX250" s="26"/>
      <c r="DA250" s="26"/>
      <c r="DD250" s="26"/>
      <c r="DG250" s="26"/>
      <c r="DJ250" s="26"/>
      <c r="DM250" s="26"/>
      <c r="DP250" s="26"/>
      <c r="DS250" s="26"/>
      <c r="DV250" s="26"/>
      <c r="DY250" s="26"/>
      <c r="EB250" s="26"/>
      <c r="EE250" s="26"/>
      <c r="EH250" s="26"/>
      <c r="EI250" s="14"/>
      <c r="EK250" s="26"/>
      <c r="EN250" s="26"/>
      <c r="EQ250" s="26"/>
      <c r="ET250" s="26"/>
      <c r="EW250" s="26"/>
      <c r="EZ250" s="26"/>
      <c r="FC250" s="26"/>
      <c r="FF250" s="26"/>
      <c r="FI250" s="26"/>
      <c r="FL250" s="26"/>
      <c r="FO250" s="26"/>
      <c r="FR250" s="26"/>
      <c r="FU250" s="26"/>
      <c r="FX250" s="26"/>
      <c r="GA250" s="26"/>
      <c r="GD250" s="26"/>
      <c r="GG250" s="26"/>
      <c r="GJ250" s="26"/>
      <c r="GM250" s="26"/>
      <c r="GP250" s="26"/>
      <c r="GS250" s="26"/>
      <c r="GV250" s="26"/>
      <c r="GY250" s="26"/>
      <c r="HB250" s="26"/>
      <c r="HE250" s="26"/>
      <c r="HH250" s="26"/>
      <c r="HK250" s="26"/>
      <c r="HN250" s="26"/>
      <c r="HQ250" s="26"/>
      <c r="HT250" s="26"/>
      <c r="HW250" s="26"/>
      <c r="HZ250" s="26"/>
      <c r="IC250" s="26"/>
      <c r="IF250" s="26"/>
      <c r="II250" s="26"/>
      <c r="IL250" s="26"/>
      <c r="IO250" s="26"/>
      <c r="IR250" s="26"/>
      <c r="IU250" s="26"/>
      <c r="IX250" s="26"/>
      <c r="IY250" s="21"/>
    </row>
    <row r="251" spans="7:259" s="16" customFormat="1" ht="18.75" customHeight="1">
      <c r="G251" s="26"/>
      <c r="J251" s="26"/>
      <c r="M251" s="26"/>
      <c r="P251" s="26"/>
      <c r="S251" s="26"/>
      <c r="V251" s="26"/>
      <c r="W251" s="17"/>
      <c r="Z251" s="26"/>
      <c r="AC251" s="26"/>
      <c r="AF251" s="26"/>
      <c r="AI251" s="26"/>
      <c r="AL251" s="26"/>
      <c r="AO251" s="26"/>
      <c r="AR251" s="26"/>
      <c r="AU251" s="26"/>
      <c r="AX251" s="26"/>
      <c r="BA251" s="26"/>
      <c r="BD251" s="26"/>
      <c r="BG251" s="26"/>
      <c r="BJ251" s="26"/>
      <c r="BM251" s="26"/>
      <c r="BP251" s="26"/>
      <c r="BS251" s="26"/>
      <c r="BT251" s="14"/>
      <c r="BV251" s="26"/>
      <c r="BY251" s="26"/>
      <c r="CB251" s="26"/>
      <c r="CE251" s="26"/>
      <c r="CH251" s="26"/>
      <c r="CI251" s="17"/>
      <c r="CL251" s="26"/>
      <c r="CO251" s="26"/>
      <c r="CR251" s="26"/>
      <c r="CU251" s="26"/>
      <c r="CX251" s="26"/>
      <c r="DA251" s="26"/>
      <c r="DD251" s="26"/>
      <c r="DG251" s="26"/>
      <c r="DJ251" s="26"/>
      <c r="DM251" s="26"/>
      <c r="DP251" s="26"/>
      <c r="DS251" s="26"/>
      <c r="DV251" s="26"/>
      <c r="DY251" s="26"/>
      <c r="EB251" s="26"/>
      <c r="EE251" s="26"/>
      <c r="EH251" s="26"/>
      <c r="EI251" s="14"/>
      <c r="EK251" s="26"/>
      <c r="EN251" s="26"/>
      <c r="EQ251" s="26"/>
      <c r="ET251" s="26"/>
      <c r="EW251" s="26"/>
      <c r="EZ251" s="26"/>
      <c r="FC251" s="26"/>
      <c r="FF251" s="26"/>
      <c r="FI251" s="26"/>
      <c r="FL251" s="26"/>
      <c r="FO251" s="26"/>
      <c r="FR251" s="26"/>
      <c r="FU251" s="26"/>
      <c r="FX251" s="26"/>
      <c r="GA251" s="26"/>
      <c r="GD251" s="26"/>
      <c r="GG251" s="26"/>
      <c r="GJ251" s="26"/>
      <c r="GM251" s="26"/>
      <c r="GP251" s="26"/>
      <c r="GS251" s="26"/>
      <c r="GV251" s="26"/>
      <c r="GY251" s="26"/>
      <c r="HB251" s="26"/>
      <c r="HE251" s="26"/>
      <c r="HH251" s="26"/>
      <c r="HK251" s="26"/>
      <c r="HN251" s="26"/>
      <c r="HQ251" s="26"/>
      <c r="HT251" s="26"/>
      <c r="HW251" s="26"/>
      <c r="HZ251" s="26"/>
      <c r="IC251" s="26"/>
      <c r="IF251" s="26"/>
      <c r="II251" s="26"/>
      <c r="IL251" s="26"/>
      <c r="IO251" s="26"/>
      <c r="IR251" s="26"/>
      <c r="IU251" s="26"/>
      <c r="IX251" s="26"/>
      <c r="IY251" s="21"/>
    </row>
    <row r="252" spans="7:259" s="16" customFormat="1">
      <c r="G252" s="26"/>
      <c r="J252" s="26"/>
      <c r="M252" s="26"/>
      <c r="P252" s="26"/>
      <c r="S252" s="26"/>
      <c r="V252" s="26"/>
      <c r="W252" s="17"/>
      <c r="Z252" s="26"/>
      <c r="AC252" s="26"/>
      <c r="AF252" s="26"/>
      <c r="AI252" s="26"/>
      <c r="AL252" s="26"/>
      <c r="AO252" s="26"/>
      <c r="AR252" s="26"/>
      <c r="AU252" s="26"/>
      <c r="AX252" s="26"/>
      <c r="BA252" s="26"/>
      <c r="BD252" s="26"/>
      <c r="BG252" s="26"/>
      <c r="BJ252" s="26"/>
      <c r="BM252" s="26"/>
      <c r="BP252" s="26"/>
      <c r="BS252" s="26"/>
      <c r="BT252" s="14"/>
      <c r="BV252" s="26"/>
      <c r="BY252" s="26"/>
      <c r="CB252" s="26"/>
      <c r="CE252" s="26"/>
      <c r="CH252" s="26"/>
      <c r="CI252" s="17"/>
      <c r="CL252" s="26"/>
      <c r="CO252" s="26"/>
      <c r="CR252" s="26"/>
      <c r="CU252" s="26"/>
      <c r="CX252" s="26"/>
      <c r="DA252" s="26"/>
      <c r="DD252" s="26"/>
      <c r="DG252" s="26"/>
      <c r="DJ252" s="26"/>
      <c r="DM252" s="26"/>
      <c r="DP252" s="26"/>
      <c r="DS252" s="26"/>
      <c r="DV252" s="26"/>
      <c r="DY252" s="26"/>
      <c r="EB252" s="26"/>
      <c r="EE252" s="26"/>
      <c r="EH252" s="26"/>
      <c r="EI252" s="14"/>
      <c r="EK252" s="26"/>
      <c r="EN252" s="26"/>
      <c r="EQ252" s="26"/>
      <c r="ET252" s="26"/>
      <c r="EW252" s="26"/>
      <c r="EZ252" s="26"/>
      <c r="FC252" s="26"/>
      <c r="FF252" s="26"/>
      <c r="FI252" s="26"/>
      <c r="FL252" s="26"/>
      <c r="FO252" s="26"/>
      <c r="FR252" s="26"/>
      <c r="FU252" s="26"/>
      <c r="FX252" s="26"/>
      <c r="GA252" s="26"/>
      <c r="GD252" s="26"/>
      <c r="GG252" s="26"/>
      <c r="GJ252" s="26"/>
      <c r="GM252" s="26"/>
      <c r="GP252" s="26"/>
      <c r="GS252" s="26"/>
      <c r="GV252" s="26"/>
      <c r="GY252" s="26"/>
      <c r="HB252" s="26"/>
      <c r="HE252" s="26"/>
      <c r="HH252" s="26"/>
      <c r="HK252" s="26"/>
      <c r="HN252" s="26"/>
      <c r="HQ252" s="26"/>
      <c r="HT252" s="26"/>
      <c r="HW252" s="26"/>
      <c r="HZ252" s="26"/>
      <c r="IC252" s="26"/>
      <c r="IF252" s="26"/>
      <c r="II252" s="26"/>
      <c r="IL252" s="26"/>
      <c r="IO252" s="26"/>
      <c r="IR252" s="26"/>
      <c r="IU252" s="26"/>
      <c r="IX252" s="26"/>
      <c r="IY252" s="21"/>
    </row>
    <row r="253" spans="7:259" s="16" customFormat="1" ht="18.75" customHeight="1">
      <c r="G253" s="26"/>
      <c r="J253" s="26"/>
      <c r="M253" s="26"/>
      <c r="P253" s="26"/>
      <c r="S253" s="26"/>
      <c r="V253" s="26"/>
      <c r="W253" s="17"/>
      <c r="Z253" s="26"/>
      <c r="AC253" s="26"/>
      <c r="AF253" s="26"/>
      <c r="AI253" s="26"/>
      <c r="AL253" s="26"/>
      <c r="AO253" s="26"/>
      <c r="AR253" s="26"/>
      <c r="AU253" s="26"/>
      <c r="AX253" s="26"/>
      <c r="BA253" s="26"/>
      <c r="BD253" s="26"/>
      <c r="BG253" s="26"/>
      <c r="BJ253" s="26"/>
      <c r="BM253" s="26"/>
      <c r="BP253" s="26"/>
      <c r="BS253" s="26"/>
      <c r="BT253" s="14"/>
      <c r="BV253" s="26"/>
      <c r="BY253" s="26"/>
      <c r="CB253" s="26"/>
      <c r="CE253" s="26"/>
      <c r="CH253" s="26"/>
      <c r="CI253" s="17"/>
      <c r="CL253" s="26"/>
      <c r="CO253" s="26"/>
      <c r="CR253" s="26"/>
      <c r="CU253" s="26"/>
      <c r="CX253" s="26"/>
      <c r="DA253" s="26"/>
      <c r="DD253" s="26"/>
      <c r="DG253" s="26"/>
      <c r="DJ253" s="26"/>
      <c r="DM253" s="26"/>
      <c r="DP253" s="26"/>
      <c r="DS253" s="26"/>
      <c r="DV253" s="26"/>
      <c r="DY253" s="26"/>
      <c r="EB253" s="26"/>
      <c r="EE253" s="26"/>
      <c r="EH253" s="26"/>
      <c r="EI253" s="14"/>
      <c r="EK253" s="26"/>
      <c r="EN253" s="26"/>
      <c r="EQ253" s="26"/>
      <c r="ET253" s="26"/>
      <c r="EW253" s="26"/>
      <c r="EZ253" s="26"/>
      <c r="FC253" s="26"/>
      <c r="FF253" s="26"/>
      <c r="FI253" s="26"/>
      <c r="FL253" s="26"/>
      <c r="FO253" s="26"/>
      <c r="FR253" s="26"/>
      <c r="FU253" s="26"/>
      <c r="FX253" s="26"/>
      <c r="GA253" s="26"/>
      <c r="GD253" s="26"/>
      <c r="GG253" s="26"/>
      <c r="GJ253" s="26"/>
      <c r="GM253" s="26"/>
      <c r="GP253" s="26"/>
      <c r="GS253" s="26"/>
      <c r="GV253" s="26"/>
      <c r="GY253" s="26"/>
      <c r="HB253" s="26"/>
      <c r="HE253" s="26"/>
      <c r="HH253" s="26"/>
      <c r="HK253" s="26"/>
      <c r="HN253" s="26"/>
      <c r="HQ253" s="26"/>
      <c r="HT253" s="26"/>
      <c r="HW253" s="26"/>
      <c r="HZ253" s="26"/>
      <c r="IC253" s="26"/>
      <c r="IF253" s="26"/>
      <c r="II253" s="26"/>
      <c r="IL253" s="26"/>
      <c r="IO253" s="26"/>
      <c r="IR253" s="26"/>
      <c r="IU253" s="26"/>
      <c r="IX253" s="26"/>
      <c r="IY253" s="21"/>
    </row>
    <row r="254" spans="7:259" s="16" customFormat="1">
      <c r="G254" s="26"/>
      <c r="J254" s="26"/>
      <c r="M254" s="26"/>
      <c r="P254" s="26"/>
      <c r="S254" s="26"/>
      <c r="V254" s="26"/>
      <c r="W254" s="17"/>
      <c r="Z254" s="26"/>
      <c r="AC254" s="26"/>
      <c r="AF254" s="26"/>
      <c r="AI254" s="26"/>
      <c r="AL254" s="26"/>
      <c r="AO254" s="26"/>
      <c r="AR254" s="26"/>
      <c r="AU254" s="26"/>
      <c r="AX254" s="26"/>
      <c r="BA254" s="26"/>
      <c r="BD254" s="26"/>
      <c r="BG254" s="26"/>
      <c r="BJ254" s="26"/>
      <c r="BM254" s="26"/>
      <c r="BP254" s="26"/>
      <c r="BS254" s="26"/>
      <c r="BT254" s="14"/>
      <c r="BV254" s="26"/>
      <c r="BY254" s="26"/>
      <c r="CB254" s="26"/>
      <c r="CE254" s="26"/>
      <c r="CH254" s="26"/>
      <c r="CI254" s="17"/>
      <c r="CL254" s="26"/>
      <c r="CO254" s="26"/>
      <c r="CR254" s="26"/>
      <c r="CU254" s="26"/>
      <c r="CX254" s="26"/>
      <c r="DA254" s="26"/>
      <c r="DD254" s="26"/>
      <c r="DG254" s="26"/>
      <c r="DJ254" s="26"/>
      <c r="DM254" s="26"/>
      <c r="DP254" s="26"/>
      <c r="DS254" s="26"/>
      <c r="DV254" s="26"/>
      <c r="DY254" s="26"/>
      <c r="EB254" s="26"/>
      <c r="EE254" s="26"/>
      <c r="EH254" s="26"/>
      <c r="EI254" s="14"/>
      <c r="EK254" s="26"/>
      <c r="EN254" s="26"/>
      <c r="EQ254" s="26"/>
      <c r="ET254" s="26"/>
      <c r="EW254" s="26"/>
      <c r="EZ254" s="26"/>
      <c r="FC254" s="26"/>
      <c r="FF254" s="26"/>
      <c r="FI254" s="26"/>
      <c r="FL254" s="26"/>
      <c r="FO254" s="26"/>
      <c r="FR254" s="26"/>
      <c r="FU254" s="26"/>
      <c r="FX254" s="26"/>
      <c r="GA254" s="26"/>
      <c r="GD254" s="26"/>
      <c r="GG254" s="26"/>
      <c r="GJ254" s="26"/>
      <c r="GM254" s="26"/>
      <c r="GP254" s="26"/>
      <c r="GS254" s="26"/>
      <c r="GV254" s="26"/>
      <c r="GY254" s="26"/>
      <c r="HB254" s="26"/>
      <c r="HE254" s="26"/>
      <c r="HH254" s="26"/>
      <c r="HK254" s="26"/>
      <c r="HN254" s="26"/>
      <c r="HQ254" s="26"/>
      <c r="HT254" s="26"/>
      <c r="HW254" s="26"/>
      <c r="HZ254" s="26"/>
      <c r="IC254" s="26"/>
      <c r="IF254" s="26"/>
      <c r="II254" s="26"/>
      <c r="IL254" s="26"/>
      <c r="IO254" s="26"/>
      <c r="IR254" s="26"/>
      <c r="IU254" s="26"/>
      <c r="IX254" s="26"/>
      <c r="IY254" s="21"/>
    </row>
    <row r="255" spans="7:259" s="16" customFormat="1" ht="18.75" customHeight="1">
      <c r="G255" s="26"/>
      <c r="J255" s="26"/>
      <c r="M255" s="26"/>
      <c r="P255" s="26"/>
      <c r="S255" s="26"/>
      <c r="V255" s="26"/>
      <c r="W255" s="17"/>
      <c r="Z255" s="26"/>
      <c r="AC255" s="26"/>
      <c r="AF255" s="26"/>
      <c r="AI255" s="26"/>
      <c r="AL255" s="26"/>
      <c r="AO255" s="26"/>
      <c r="AR255" s="26"/>
      <c r="AU255" s="26"/>
      <c r="AX255" s="26"/>
      <c r="BA255" s="26"/>
      <c r="BD255" s="26"/>
      <c r="BG255" s="26"/>
      <c r="BJ255" s="26"/>
      <c r="BM255" s="26"/>
      <c r="BP255" s="26"/>
      <c r="BS255" s="26"/>
      <c r="BT255" s="14"/>
      <c r="BV255" s="26"/>
      <c r="BY255" s="26"/>
      <c r="CB255" s="26"/>
      <c r="CE255" s="26"/>
      <c r="CH255" s="26"/>
      <c r="CI255" s="17"/>
      <c r="CL255" s="26"/>
      <c r="CO255" s="26"/>
      <c r="CR255" s="26"/>
      <c r="CU255" s="26"/>
      <c r="CX255" s="26"/>
      <c r="DA255" s="26"/>
      <c r="DD255" s="26"/>
      <c r="DG255" s="26"/>
      <c r="DJ255" s="26"/>
      <c r="DM255" s="26"/>
      <c r="DP255" s="26"/>
      <c r="DS255" s="26"/>
      <c r="DV255" s="26"/>
      <c r="DY255" s="26"/>
      <c r="EB255" s="26"/>
      <c r="EE255" s="26"/>
      <c r="EH255" s="26"/>
      <c r="EI255" s="14"/>
      <c r="EK255" s="26"/>
      <c r="EN255" s="26"/>
      <c r="EQ255" s="26"/>
      <c r="ET255" s="26"/>
      <c r="EW255" s="26"/>
      <c r="EZ255" s="26"/>
      <c r="FC255" s="26"/>
      <c r="FF255" s="26"/>
      <c r="FI255" s="26"/>
      <c r="FL255" s="26"/>
      <c r="FO255" s="26"/>
      <c r="FR255" s="26"/>
      <c r="FU255" s="26"/>
      <c r="FX255" s="26"/>
      <c r="GA255" s="26"/>
      <c r="GD255" s="26"/>
      <c r="GG255" s="26"/>
      <c r="GJ255" s="26"/>
      <c r="GM255" s="26"/>
      <c r="GP255" s="26"/>
      <c r="GS255" s="26"/>
      <c r="GV255" s="26"/>
      <c r="GY255" s="26"/>
      <c r="HB255" s="26"/>
      <c r="HE255" s="26"/>
      <c r="HH255" s="26"/>
      <c r="HK255" s="26"/>
      <c r="HN255" s="26"/>
      <c r="HQ255" s="26"/>
      <c r="HT255" s="26"/>
      <c r="HW255" s="26"/>
      <c r="HZ255" s="26"/>
      <c r="IC255" s="26"/>
      <c r="IF255" s="26"/>
      <c r="II255" s="26"/>
      <c r="IL255" s="26"/>
      <c r="IO255" s="26"/>
      <c r="IR255" s="26"/>
      <c r="IU255" s="26"/>
      <c r="IX255" s="26"/>
      <c r="IY255" s="21"/>
    </row>
    <row r="256" spans="7:259" s="16" customFormat="1">
      <c r="G256" s="26"/>
      <c r="J256" s="26"/>
      <c r="M256" s="26"/>
      <c r="P256" s="26"/>
      <c r="S256" s="26"/>
      <c r="V256" s="26"/>
      <c r="W256" s="17"/>
      <c r="Z256" s="26"/>
      <c r="AC256" s="26"/>
      <c r="AF256" s="26"/>
      <c r="AI256" s="26"/>
      <c r="AL256" s="26"/>
      <c r="AO256" s="26"/>
      <c r="AR256" s="26"/>
      <c r="AU256" s="26"/>
      <c r="AX256" s="26"/>
      <c r="BA256" s="26"/>
      <c r="BD256" s="26"/>
      <c r="BG256" s="26"/>
      <c r="BJ256" s="26"/>
      <c r="BM256" s="26"/>
      <c r="BP256" s="26"/>
      <c r="BS256" s="26"/>
      <c r="BT256" s="14"/>
      <c r="BV256" s="26"/>
      <c r="BY256" s="26"/>
      <c r="CB256" s="26"/>
      <c r="CE256" s="26"/>
      <c r="CH256" s="26"/>
      <c r="CI256" s="17"/>
      <c r="CL256" s="26"/>
      <c r="CO256" s="26"/>
      <c r="CR256" s="26"/>
      <c r="CU256" s="26"/>
      <c r="CX256" s="26"/>
      <c r="DA256" s="26"/>
      <c r="DD256" s="26"/>
      <c r="DG256" s="26"/>
      <c r="DJ256" s="26"/>
      <c r="DM256" s="26"/>
      <c r="DP256" s="26"/>
      <c r="DS256" s="26"/>
      <c r="DV256" s="26"/>
      <c r="DY256" s="26"/>
      <c r="EB256" s="26"/>
      <c r="EE256" s="26"/>
      <c r="EH256" s="26"/>
      <c r="EI256" s="14"/>
      <c r="EK256" s="26"/>
      <c r="EN256" s="26"/>
      <c r="EQ256" s="26"/>
      <c r="ET256" s="26"/>
      <c r="EW256" s="26"/>
      <c r="EZ256" s="26"/>
      <c r="FC256" s="26"/>
      <c r="FF256" s="26"/>
      <c r="FI256" s="26"/>
      <c r="FL256" s="26"/>
      <c r="FO256" s="26"/>
      <c r="FR256" s="26"/>
      <c r="FU256" s="26"/>
      <c r="FX256" s="26"/>
      <c r="GA256" s="26"/>
      <c r="GD256" s="26"/>
      <c r="GG256" s="26"/>
      <c r="GJ256" s="26"/>
      <c r="GM256" s="26"/>
      <c r="GP256" s="26"/>
      <c r="GS256" s="26"/>
      <c r="GV256" s="26"/>
      <c r="GY256" s="26"/>
      <c r="HB256" s="26"/>
      <c r="HE256" s="26"/>
      <c r="HH256" s="26"/>
      <c r="HK256" s="26"/>
      <c r="HN256" s="26"/>
      <c r="HQ256" s="26"/>
      <c r="HT256" s="26"/>
      <c r="HW256" s="26"/>
      <c r="HZ256" s="26"/>
      <c r="IC256" s="26"/>
      <c r="IF256" s="26"/>
      <c r="II256" s="26"/>
      <c r="IL256" s="26"/>
      <c r="IO256" s="26"/>
      <c r="IR256" s="26"/>
      <c r="IU256" s="26"/>
      <c r="IX256" s="26"/>
      <c r="IY256" s="21"/>
    </row>
    <row r="257" spans="7:259" s="16" customFormat="1" ht="18.75" customHeight="1">
      <c r="G257" s="26"/>
      <c r="J257" s="26"/>
      <c r="M257" s="26"/>
      <c r="P257" s="26"/>
      <c r="S257" s="26"/>
      <c r="V257" s="26"/>
      <c r="W257" s="17"/>
      <c r="Z257" s="26"/>
      <c r="AC257" s="26"/>
      <c r="AF257" s="26"/>
      <c r="AI257" s="26"/>
      <c r="AL257" s="26"/>
      <c r="AO257" s="26"/>
      <c r="AR257" s="26"/>
      <c r="AU257" s="26"/>
      <c r="AX257" s="26"/>
      <c r="BA257" s="26"/>
      <c r="BD257" s="26"/>
      <c r="BG257" s="26"/>
      <c r="BJ257" s="26"/>
      <c r="BM257" s="26"/>
      <c r="BP257" s="26"/>
      <c r="BS257" s="26"/>
      <c r="BT257" s="14"/>
      <c r="BV257" s="26"/>
      <c r="BY257" s="26"/>
      <c r="CB257" s="26"/>
      <c r="CE257" s="26"/>
      <c r="CH257" s="26"/>
      <c r="CI257" s="17"/>
      <c r="CL257" s="26"/>
      <c r="CO257" s="26"/>
      <c r="CR257" s="26"/>
      <c r="CU257" s="26"/>
      <c r="CX257" s="26"/>
      <c r="DA257" s="26"/>
      <c r="DD257" s="26"/>
      <c r="DG257" s="26"/>
      <c r="DJ257" s="26"/>
      <c r="DM257" s="26"/>
      <c r="DP257" s="26"/>
      <c r="DS257" s="26"/>
      <c r="DV257" s="26"/>
      <c r="DY257" s="26"/>
      <c r="EB257" s="26"/>
      <c r="EE257" s="26"/>
      <c r="EH257" s="26"/>
      <c r="EI257" s="14"/>
      <c r="EK257" s="26"/>
      <c r="EN257" s="26"/>
      <c r="EQ257" s="26"/>
      <c r="ET257" s="26"/>
      <c r="EW257" s="26"/>
      <c r="EZ257" s="26"/>
      <c r="FC257" s="26"/>
      <c r="FF257" s="26"/>
      <c r="FI257" s="26"/>
      <c r="FL257" s="26"/>
      <c r="FO257" s="26"/>
      <c r="FR257" s="26"/>
      <c r="FU257" s="26"/>
      <c r="FX257" s="26"/>
      <c r="GA257" s="26"/>
      <c r="GD257" s="26"/>
      <c r="GG257" s="26"/>
      <c r="GJ257" s="26"/>
      <c r="GM257" s="26"/>
      <c r="GP257" s="26"/>
      <c r="GS257" s="26"/>
      <c r="GV257" s="26"/>
      <c r="GY257" s="26"/>
      <c r="HB257" s="26"/>
      <c r="HE257" s="26"/>
      <c r="HH257" s="26"/>
      <c r="HK257" s="26"/>
      <c r="HN257" s="26"/>
      <c r="HQ257" s="26"/>
      <c r="HT257" s="26"/>
      <c r="HW257" s="26"/>
      <c r="HZ257" s="26"/>
      <c r="IC257" s="26"/>
      <c r="IF257" s="26"/>
      <c r="II257" s="26"/>
      <c r="IL257" s="26"/>
      <c r="IO257" s="26"/>
      <c r="IR257" s="26"/>
      <c r="IU257" s="26"/>
      <c r="IX257" s="26"/>
      <c r="IY257" s="21"/>
    </row>
    <row r="258" spans="7:259" s="16" customFormat="1">
      <c r="G258" s="26"/>
      <c r="J258" s="26"/>
      <c r="M258" s="26"/>
      <c r="P258" s="26"/>
      <c r="S258" s="26"/>
      <c r="V258" s="26"/>
      <c r="W258" s="17"/>
      <c r="Z258" s="26"/>
      <c r="AC258" s="26"/>
      <c r="AF258" s="26"/>
      <c r="AI258" s="26"/>
      <c r="AL258" s="26"/>
      <c r="AO258" s="26"/>
      <c r="AR258" s="26"/>
      <c r="AU258" s="26"/>
      <c r="AX258" s="26"/>
      <c r="BA258" s="26"/>
      <c r="BD258" s="26"/>
      <c r="BG258" s="26"/>
      <c r="BJ258" s="26"/>
      <c r="BM258" s="26"/>
      <c r="BP258" s="26"/>
      <c r="BS258" s="26"/>
      <c r="BT258" s="14"/>
      <c r="BV258" s="26"/>
      <c r="BY258" s="26"/>
      <c r="CB258" s="26"/>
      <c r="CE258" s="26"/>
      <c r="CH258" s="26"/>
      <c r="CI258" s="17"/>
      <c r="CL258" s="26"/>
      <c r="CO258" s="26"/>
      <c r="CR258" s="26"/>
      <c r="CU258" s="26"/>
      <c r="CX258" s="26"/>
      <c r="DA258" s="26"/>
      <c r="DD258" s="26"/>
      <c r="DG258" s="26"/>
      <c r="DJ258" s="26"/>
      <c r="DM258" s="26"/>
      <c r="DP258" s="26"/>
      <c r="DS258" s="26"/>
      <c r="DV258" s="26"/>
      <c r="DY258" s="26"/>
      <c r="EB258" s="26"/>
      <c r="EE258" s="26"/>
      <c r="EH258" s="26"/>
      <c r="EI258" s="14"/>
      <c r="EK258" s="26"/>
      <c r="EN258" s="26"/>
      <c r="EQ258" s="26"/>
      <c r="ET258" s="26"/>
      <c r="EW258" s="26"/>
      <c r="EZ258" s="26"/>
      <c r="FC258" s="26"/>
      <c r="FF258" s="26"/>
      <c r="FI258" s="26"/>
      <c r="FL258" s="26"/>
      <c r="FO258" s="26"/>
      <c r="FR258" s="26"/>
      <c r="FU258" s="26"/>
      <c r="FX258" s="26"/>
      <c r="GA258" s="26"/>
      <c r="GD258" s="26"/>
      <c r="GG258" s="26"/>
      <c r="GJ258" s="26"/>
      <c r="GM258" s="26"/>
      <c r="GP258" s="26"/>
      <c r="GS258" s="26"/>
      <c r="GV258" s="26"/>
      <c r="GY258" s="26"/>
      <c r="HB258" s="26"/>
      <c r="HE258" s="26"/>
      <c r="HH258" s="26"/>
      <c r="HK258" s="26"/>
      <c r="HN258" s="26"/>
      <c r="HQ258" s="26"/>
      <c r="HT258" s="26"/>
      <c r="HW258" s="26"/>
      <c r="HZ258" s="26"/>
      <c r="IC258" s="26"/>
      <c r="IF258" s="26"/>
      <c r="II258" s="26"/>
      <c r="IL258" s="26"/>
      <c r="IO258" s="26"/>
      <c r="IR258" s="26"/>
      <c r="IU258" s="26"/>
      <c r="IX258" s="26"/>
      <c r="IY258" s="21"/>
    </row>
    <row r="259" spans="7:259" s="16" customFormat="1" ht="18.75" customHeight="1">
      <c r="G259" s="26"/>
      <c r="J259" s="26"/>
      <c r="M259" s="26"/>
      <c r="P259" s="26"/>
      <c r="S259" s="26"/>
      <c r="V259" s="26"/>
      <c r="W259" s="17"/>
      <c r="Z259" s="26"/>
      <c r="AC259" s="26"/>
      <c r="AF259" s="26"/>
      <c r="AI259" s="26"/>
      <c r="AL259" s="26"/>
      <c r="AO259" s="26"/>
      <c r="AR259" s="26"/>
      <c r="AU259" s="26"/>
      <c r="AX259" s="26"/>
      <c r="BA259" s="26"/>
      <c r="BD259" s="26"/>
      <c r="BG259" s="26"/>
      <c r="BJ259" s="26"/>
      <c r="BM259" s="26"/>
      <c r="BP259" s="26"/>
      <c r="BS259" s="26"/>
      <c r="BT259" s="14"/>
      <c r="BV259" s="26"/>
      <c r="BY259" s="26"/>
      <c r="CB259" s="26"/>
      <c r="CE259" s="26"/>
      <c r="CH259" s="26"/>
      <c r="CI259" s="17"/>
      <c r="CL259" s="26"/>
      <c r="CO259" s="26"/>
      <c r="CR259" s="26"/>
      <c r="CU259" s="26"/>
      <c r="CX259" s="26"/>
      <c r="DA259" s="26"/>
      <c r="DD259" s="26"/>
      <c r="DG259" s="26"/>
      <c r="DJ259" s="26"/>
      <c r="DM259" s="26"/>
      <c r="DP259" s="26"/>
      <c r="DS259" s="26"/>
      <c r="DV259" s="26"/>
      <c r="DY259" s="26"/>
      <c r="EB259" s="26"/>
      <c r="EE259" s="26"/>
      <c r="EH259" s="26"/>
      <c r="EI259" s="14"/>
      <c r="EK259" s="26"/>
      <c r="EN259" s="26"/>
      <c r="EQ259" s="26"/>
      <c r="ET259" s="26"/>
      <c r="EW259" s="26"/>
      <c r="EZ259" s="26"/>
      <c r="FC259" s="26"/>
      <c r="FF259" s="26"/>
      <c r="FI259" s="26"/>
      <c r="FL259" s="26"/>
      <c r="FO259" s="26"/>
      <c r="FR259" s="26"/>
      <c r="FU259" s="26"/>
      <c r="FX259" s="26"/>
      <c r="GA259" s="26"/>
      <c r="GD259" s="26"/>
      <c r="GG259" s="26"/>
      <c r="GJ259" s="26"/>
      <c r="GM259" s="26"/>
      <c r="GP259" s="26"/>
      <c r="GS259" s="26"/>
      <c r="GV259" s="26"/>
      <c r="GY259" s="26"/>
      <c r="HB259" s="26"/>
      <c r="HE259" s="26"/>
      <c r="HH259" s="26"/>
      <c r="HK259" s="26"/>
      <c r="HN259" s="26"/>
      <c r="HQ259" s="26"/>
      <c r="HT259" s="26"/>
      <c r="HW259" s="26"/>
      <c r="HZ259" s="26"/>
      <c r="IC259" s="26"/>
      <c r="IF259" s="26"/>
      <c r="II259" s="26"/>
      <c r="IL259" s="26"/>
      <c r="IO259" s="26"/>
      <c r="IR259" s="26"/>
      <c r="IU259" s="26"/>
      <c r="IX259" s="26"/>
      <c r="IY259" s="21"/>
    </row>
    <row r="260" spans="7:259" s="16" customFormat="1">
      <c r="G260" s="26"/>
      <c r="J260" s="26"/>
      <c r="M260" s="26"/>
      <c r="P260" s="26"/>
      <c r="S260" s="26"/>
      <c r="V260" s="26"/>
      <c r="W260" s="17"/>
      <c r="Z260" s="26"/>
      <c r="AC260" s="26"/>
      <c r="AF260" s="26"/>
      <c r="AI260" s="26"/>
      <c r="AL260" s="26"/>
      <c r="AO260" s="26"/>
      <c r="AR260" s="26"/>
      <c r="AU260" s="26"/>
      <c r="AX260" s="26"/>
      <c r="BA260" s="26"/>
      <c r="BD260" s="26"/>
      <c r="BG260" s="26"/>
      <c r="BJ260" s="26"/>
      <c r="BM260" s="26"/>
      <c r="BP260" s="26"/>
      <c r="BS260" s="26"/>
      <c r="BT260" s="14"/>
      <c r="BV260" s="26"/>
      <c r="BY260" s="26"/>
      <c r="CB260" s="26"/>
      <c r="CE260" s="26"/>
      <c r="CH260" s="26"/>
      <c r="CI260" s="17"/>
      <c r="CL260" s="26"/>
      <c r="CO260" s="26"/>
      <c r="CR260" s="26"/>
      <c r="CU260" s="26"/>
      <c r="CX260" s="26"/>
      <c r="DA260" s="26"/>
      <c r="DD260" s="26"/>
      <c r="DG260" s="26"/>
      <c r="DJ260" s="26"/>
      <c r="DM260" s="26"/>
      <c r="DP260" s="26"/>
      <c r="DS260" s="26"/>
      <c r="DV260" s="26"/>
      <c r="DY260" s="26"/>
      <c r="EB260" s="26"/>
      <c r="EE260" s="26"/>
      <c r="EH260" s="26"/>
      <c r="EI260" s="14"/>
      <c r="EK260" s="26"/>
      <c r="EN260" s="26"/>
      <c r="EQ260" s="26"/>
      <c r="ET260" s="26"/>
      <c r="EW260" s="26"/>
      <c r="EZ260" s="26"/>
      <c r="FC260" s="26"/>
      <c r="FF260" s="26"/>
      <c r="FI260" s="26"/>
      <c r="FL260" s="26"/>
      <c r="FO260" s="26"/>
      <c r="FR260" s="26"/>
      <c r="FU260" s="26"/>
      <c r="FX260" s="26"/>
      <c r="GA260" s="26"/>
      <c r="GD260" s="26"/>
      <c r="GG260" s="26"/>
      <c r="GJ260" s="26"/>
      <c r="GM260" s="26"/>
      <c r="GP260" s="26"/>
      <c r="GS260" s="26"/>
      <c r="GV260" s="26"/>
      <c r="GY260" s="26"/>
      <c r="HB260" s="26"/>
      <c r="HE260" s="26"/>
      <c r="HH260" s="26"/>
      <c r="HK260" s="26"/>
      <c r="HN260" s="26"/>
      <c r="HQ260" s="26"/>
      <c r="HT260" s="26"/>
      <c r="HW260" s="26"/>
      <c r="HZ260" s="26"/>
      <c r="IC260" s="26"/>
      <c r="IF260" s="26"/>
      <c r="II260" s="26"/>
      <c r="IL260" s="26"/>
      <c r="IO260" s="26"/>
      <c r="IR260" s="26"/>
      <c r="IU260" s="26"/>
      <c r="IX260" s="26"/>
      <c r="IY260" s="21"/>
    </row>
    <row r="261" spans="7:259" s="16" customFormat="1" ht="18.75" customHeight="1">
      <c r="G261" s="26"/>
      <c r="J261" s="26"/>
      <c r="M261" s="26"/>
      <c r="P261" s="26"/>
      <c r="S261" s="26"/>
      <c r="V261" s="26"/>
      <c r="W261" s="17"/>
      <c r="Z261" s="26"/>
      <c r="AC261" s="26"/>
      <c r="AF261" s="26"/>
      <c r="AI261" s="26"/>
      <c r="AL261" s="26"/>
      <c r="AO261" s="26"/>
      <c r="AR261" s="26"/>
      <c r="AU261" s="26"/>
      <c r="AX261" s="26"/>
      <c r="BA261" s="26"/>
      <c r="BD261" s="26"/>
      <c r="BG261" s="26"/>
      <c r="BJ261" s="26"/>
      <c r="BM261" s="26"/>
      <c r="BP261" s="26"/>
      <c r="BS261" s="26"/>
      <c r="BT261" s="14"/>
      <c r="BV261" s="26"/>
      <c r="BY261" s="26"/>
      <c r="CB261" s="26"/>
      <c r="CE261" s="26"/>
      <c r="CH261" s="26"/>
      <c r="CI261" s="17"/>
      <c r="CL261" s="26"/>
      <c r="CO261" s="26"/>
      <c r="CR261" s="26"/>
      <c r="CU261" s="26"/>
      <c r="CX261" s="26"/>
      <c r="DA261" s="26"/>
      <c r="DD261" s="26"/>
      <c r="DG261" s="26"/>
      <c r="DJ261" s="26"/>
      <c r="DM261" s="26"/>
      <c r="DP261" s="26"/>
      <c r="DS261" s="26"/>
      <c r="DV261" s="26"/>
      <c r="DY261" s="26"/>
      <c r="EB261" s="26"/>
      <c r="EE261" s="26"/>
      <c r="EH261" s="26"/>
      <c r="EI261" s="14"/>
      <c r="EK261" s="26"/>
      <c r="EN261" s="26"/>
      <c r="EQ261" s="26"/>
      <c r="ET261" s="26"/>
      <c r="EW261" s="26"/>
      <c r="EZ261" s="26"/>
      <c r="FC261" s="26"/>
      <c r="FF261" s="26"/>
      <c r="FI261" s="26"/>
      <c r="FL261" s="26"/>
      <c r="FO261" s="26"/>
      <c r="FR261" s="26"/>
      <c r="FU261" s="26"/>
      <c r="FX261" s="26"/>
      <c r="GA261" s="26"/>
      <c r="GD261" s="26"/>
      <c r="GG261" s="26"/>
      <c r="GJ261" s="26"/>
      <c r="GM261" s="26"/>
      <c r="GP261" s="26"/>
      <c r="GS261" s="26"/>
      <c r="GV261" s="26"/>
      <c r="GY261" s="26"/>
      <c r="HB261" s="26"/>
      <c r="HE261" s="26"/>
      <c r="HH261" s="26"/>
      <c r="HK261" s="26"/>
      <c r="HN261" s="26"/>
      <c r="HQ261" s="26"/>
      <c r="HT261" s="26"/>
      <c r="HW261" s="26"/>
      <c r="HZ261" s="26"/>
      <c r="IC261" s="26"/>
      <c r="IF261" s="26"/>
      <c r="II261" s="26"/>
      <c r="IL261" s="26"/>
      <c r="IO261" s="26"/>
      <c r="IR261" s="26"/>
      <c r="IU261" s="26"/>
      <c r="IX261" s="26"/>
      <c r="IY261" s="21"/>
    </row>
    <row r="262" spans="7:259" s="16" customFormat="1">
      <c r="G262" s="26"/>
      <c r="J262" s="26"/>
      <c r="M262" s="26"/>
      <c r="P262" s="26"/>
      <c r="S262" s="26"/>
      <c r="V262" s="26"/>
      <c r="W262" s="17"/>
      <c r="Z262" s="26"/>
      <c r="AC262" s="26"/>
      <c r="AF262" s="26"/>
      <c r="AI262" s="26"/>
      <c r="AL262" s="26"/>
      <c r="AO262" s="26"/>
      <c r="AR262" s="26"/>
      <c r="AU262" s="26"/>
      <c r="AX262" s="26"/>
      <c r="BA262" s="26"/>
      <c r="BD262" s="26"/>
      <c r="BG262" s="26"/>
      <c r="BJ262" s="26"/>
      <c r="BM262" s="26"/>
      <c r="BP262" s="26"/>
      <c r="BS262" s="26"/>
      <c r="BT262" s="14"/>
      <c r="BV262" s="26"/>
      <c r="BY262" s="26"/>
      <c r="CB262" s="26"/>
      <c r="CE262" s="26"/>
      <c r="CH262" s="26"/>
      <c r="CI262" s="17"/>
      <c r="CL262" s="26"/>
      <c r="CO262" s="26"/>
      <c r="CR262" s="26"/>
      <c r="CU262" s="26"/>
      <c r="CX262" s="26"/>
      <c r="DA262" s="26"/>
      <c r="DD262" s="26"/>
      <c r="DG262" s="26"/>
      <c r="DJ262" s="26"/>
      <c r="DM262" s="26"/>
      <c r="DP262" s="26"/>
      <c r="DS262" s="26"/>
      <c r="DV262" s="26"/>
      <c r="DY262" s="26"/>
      <c r="EB262" s="26"/>
      <c r="EE262" s="26"/>
      <c r="EH262" s="26"/>
      <c r="EI262" s="14"/>
      <c r="EK262" s="26"/>
      <c r="EN262" s="26"/>
      <c r="EQ262" s="26"/>
      <c r="ET262" s="26"/>
      <c r="EW262" s="26"/>
      <c r="EZ262" s="26"/>
      <c r="FC262" s="26"/>
      <c r="FF262" s="26"/>
      <c r="FI262" s="26"/>
      <c r="FL262" s="26"/>
      <c r="FO262" s="26"/>
      <c r="FR262" s="26"/>
      <c r="FU262" s="26"/>
      <c r="FX262" s="26"/>
      <c r="GA262" s="26"/>
      <c r="GD262" s="26"/>
      <c r="GG262" s="26"/>
      <c r="GJ262" s="26"/>
      <c r="GM262" s="26"/>
      <c r="GP262" s="26"/>
      <c r="GS262" s="26"/>
      <c r="GV262" s="26"/>
      <c r="GY262" s="26"/>
      <c r="HB262" s="26"/>
      <c r="HE262" s="26"/>
      <c r="HH262" s="26"/>
      <c r="HK262" s="26"/>
      <c r="HN262" s="26"/>
      <c r="HQ262" s="26"/>
      <c r="HT262" s="26"/>
      <c r="HW262" s="26"/>
      <c r="HZ262" s="26"/>
      <c r="IC262" s="26"/>
      <c r="IF262" s="26"/>
      <c r="II262" s="26"/>
      <c r="IL262" s="26"/>
      <c r="IO262" s="26"/>
      <c r="IR262" s="26"/>
      <c r="IU262" s="26"/>
      <c r="IX262" s="26"/>
      <c r="IY262" s="21"/>
    </row>
    <row r="263" spans="7:259" s="16" customFormat="1" ht="18.75" customHeight="1">
      <c r="G263" s="26"/>
      <c r="J263" s="26"/>
      <c r="M263" s="26"/>
      <c r="P263" s="26"/>
      <c r="S263" s="26"/>
      <c r="V263" s="26"/>
      <c r="W263" s="17"/>
      <c r="Z263" s="26"/>
      <c r="AC263" s="26"/>
      <c r="AF263" s="26"/>
      <c r="AI263" s="26"/>
      <c r="AL263" s="26"/>
      <c r="AO263" s="26"/>
      <c r="AR263" s="26"/>
      <c r="AU263" s="26"/>
      <c r="AX263" s="26"/>
      <c r="BA263" s="26"/>
      <c r="BD263" s="26"/>
      <c r="BG263" s="26"/>
      <c r="BJ263" s="26"/>
      <c r="BM263" s="26"/>
      <c r="BP263" s="26"/>
      <c r="BS263" s="26"/>
      <c r="BT263" s="14"/>
      <c r="BV263" s="26"/>
      <c r="BY263" s="26"/>
      <c r="CB263" s="26"/>
      <c r="CE263" s="26"/>
      <c r="CH263" s="26"/>
      <c r="CI263" s="17"/>
      <c r="CL263" s="26"/>
      <c r="CO263" s="26"/>
      <c r="CR263" s="26"/>
      <c r="CU263" s="26"/>
      <c r="CX263" s="26"/>
      <c r="DA263" s="26"/>
      <c r="DD263" s="26"/>
      <c r="DG263" s="26"/>
      <c r="DJ263" s="26"/>
      <c r="DM263" s="26"/>
      <c r="DP263" s="26"/>
      <c r="DS263" s="26"/>
      <c r="DV263" s="26"/>
      <c r="DY263" s="26"/>
      <c r="EB263" s="26"/>
      <c r="EE263" s="26"/>
      <c r="EH263" s="26"/>
      <c r="EI263" s="14"/>
      <c r="EK263" s="26"/>
      <c r="EN263" s="26"/>
      <c r="EQ263" s="26"/>
      <c r="ET263" s="26"/>
      <c r="EW263" s="26"/>
      <c r="EZ263" s="26"/>
      <c r="FC263" s="26"/>
      <c r="FF263" s="26"/>
      <c r="FI263" s="26"/>
      <c r="FL263" s="26"/>
      <c r="FO263" s="26"/>
      <c r="FR263" s="26"/>
      <c r="FU263" s="26"/>
      <c r="FX263" s="26"/>
      <c r="GA263" s="26"/>
      <c r="GD263" s="26"/>
      <c r="GG263" s="26"/>
      <c r="GJ263" s="26"/>
      <c r="GM263" s="26"/>
      <c r="GP263" s="26"/>
      <c r="GS263" s="26"/>
      <c r="GV263" s="26"/>
      <c r="GY263" s="26"/>
      <c r="HB263" s="26"/>
      <c r="HE263" s="26"/>
      <c r="HH263" s="26"/>
      <c r="HK263" s="26"/>
      <c r="HN263" s="26"/>
      <c r="HQ263" s="26"/>
      <c r="HT263" s="26"/>
      <c r="HW263" s="26"/>
      <c r="HZ263" s="26"/>
      <c r="IC263" s="26"/>
      <c r="IF263" s="26"/>
      <c r="II263" s="26"/>
      <c r="IL263" s="26"/>
      <c r="IO263" s="26"/>
      <c r="IR263" s="26"/>
      <c r="IU263" s="26"/>
      <c r="IX263" s="26"/>
      <c r="IY263" s="21"/>
    </row>
    <row r="264" spans="7:259" s="16" customFormat="1">
      <c r="G264" s="26"/>
      <c r="J264" s="26"/>
      <c r="M264" s="26"/>
      <c r="P264" s="26"/>
      <c r="S264" s="26"/>
      <c r="V264" s="26"/>
      <c r="W264" s="17"/>
      <c r="Z264" s="26"/>
      <c r="AC264" s="26"/>
      <c r="AF264" s="26"/>
      <c r="AI264" s="26"/>
      <c r="AL264" s="26"/>
      <c r="AO264" s="26"/>
      <c r="AR264" s="26"/>
      <c r="AU264" s="26"/>
      <c r="AX264" s="26"/>
      <c r="BA264" s="26"/>
      <c r="BD264" s="26"/>
      <c r="BG264" s="26"/>
      <c r="BJ264" s="26"/>
      <c r="BM264" s="26"/>
      <c r="BP264" s="26"/>
      <c r="BS264" s="26"/>
      <c r="BT264" s="14"/>
      <c r="BV264" s="26"/>
      <c r="BY264" s="26"/>
      <c r="CB264" s="26"/>
      <c r="CE264" s="26"/>
      <c r="CH264" s="26"/>
      <c r="CI264" s="17"/>
      <c r="CL264" s="26"/>
      <c r="CO264" s="26"/>
      <c r="CR264" s="26"/>
      <c r="CU264" s="26"/>
      <c r="CX264" s="26"/>
      <c r="DA264" s="26"/>
      <c r="DD264" s="26"/>
      <c r="DG264" s="26"/>
      <c r="DJ264" s="26"/>
      <c r="DM264" s="26"/>
      <c r="DP264" s="26"/>
      <c r="DS264" s="26"/>
      <c r="DV264" s="26"/>
      <c r="DY264" s="26"/>
      <c r="EB264" s="26"/>
      <c r="EE264" s="26"/>
      <c r="EH264" s="26"/>
      <c r="EI264" s="14"/>
      <c r="EK264" s="26"/>
      <c r="EN264" s="26"/>
      <c r="EQ264" s="26"/>
      <c r="ET264" s="26"/>
      <c r="EW264" s="26"/>
      <c r="EZ264" s="26"/>
      <c r="FC264" s="26"/>
      <c r="FF264" s="26"/>
      <c r="FI264" s="26"/>
      <c r="FL264" s="26"/>
      <c r="FO264" s="26"/>
      <c r="FR264" s="26"/>
      <c r="FU264" s="26"/>
      <c r="FX264" s="26"/>
      <c r="GA264" s="26"/>
      <c r="GD264" s="26"/>
      <c r="GG264" s="26"/>
      <c r="GJ264" s="26"/>
      <c r="GM264" s="26"/>
      <c r="GP264" s="26"/>
      <c r="GS264" s="26"/>
      <c r="GV264" s="26"/>
      <c r="GY264" s="26"/>
      <c r="HB264" s="26"/>
      <c r="HE264" s="26"/>
      <c r="HH264" s="26"/>
      <c r="HK264" s="26"/>
      <c r="HN264" s="26"/>
      <c r="HQ264" s="26"/>
      <c r="HT264" s="26"/>
      <c r="HW264" s="26"/>
      <c r="HZ264" s="26"/>
      <c r="IC264" s="26"/>
      <c r="IF264" s="26"/>
      <c r="II264" s="26"/>
      <c r="IL264" s="26"/>
      <c r="IO264" s="26"/>
      <c r="IR264" s="26"/>
      <c r="IU264" s="26"/>
      <c r="IX264" s="26"/>
      <c r="IY264" s="21"/>
    </row>
    <row r="265" spans="7:259" s="16" customFormat="1" ht="18.75" customHeight="1">
      <c r="G265" s="26"/>
      <c r="J265" s="26"/>
      <c r="M265" s="26"/>
      <c r="P265" s="26"/>
      <c r="S265" s="26"/>
      <c r="V265" s="26"/>
      <c r="W265" s="17"/>
      <c r="Z265" s="26"/>
      <c r="AC265" s="26"/>
      <c r="AF265" s="26"/>
      <c r="AI265" s="26"/>
      <c r="AL265" s="26"/>
      <c r="AO265" s="26"/>
      <c r="AR265" s="26"/>
      <c r="AU265" s="26"/>
      <c r="AX265" s="26"/>
      <c r="BA265" s="26"/>
      <c r="BD265" s="26"/>
      <c r="BG265" s="26"/>
      <c r="BJ265" s="26"/>
      <c r="BM265" s="26"/>
      <c r="BP265" s="26"/>
      <c r="BS265" s="26"/>
      <c r="BT265" s="14"/>
      <c r="BV265" s="26"/>
      <c r="BY265" s="26"/>
      <c r="CB265" s="26"/>
      <c r="CE265" s="26"/>
      <c r="CH265" s="26"/>
      <c r="CI265" s="17"/>
      <c r="CL265" s="26"/>
      <c r="CO265" s="26"/>
      <c r="CR265" s="26"/>
      <c r="CU265" s="26"/>
      <c r="CX265" s="26"/>
      <c r="DA265" s="26"/>
      <c r="DD265" s="26"/>
      <c r="DG265" s="26"/>
      <c r="DJ265" s="26"/>
      <c r="DM265" s="26"/>
      <c r="DP265" s="26"/>
      <c r="DS265" s="26"/>
      <c r="DV265" s="26"/>
      <c r="DY265" s="26"/>
      <c r="EB265" s="26"/>
      <c r="EE265" s="26"/>
      <c r="EH265" s="26"/>
      <c r="EI265" s="14"/>
      <c r="EK265" s="26"/>
      <c r="EN265" s="26"/>
      <c r="EQ265" s="26"/>
      <c r="ET265" s="26"/>
      <c r="EW265" s="26"/>
      <c r="EZ265" s="26"/>
      <c r="FC265" s="26"/>
      <c r="FF265" s="26"/>
      <c r="FI265" s="26"/>
      <c r="FL265" s="26"/>
      <c r="FO265" s="26"/>
      <c r="FR265" s="26"/>
      <c r="FU265" s="26"/>
      <c r="FX265" s="26"/>
      <c r="GA265" s="26"/>
      <c r="GD265" s="26"/>
      <c r="GG265" s="26"/>
      <c r="GJ265" s="26"/>
      <c r="GM265" s="26"/>
      <c r="GP265" s="26"/>
      <c r="GS265" s="26"/>
      <c r="GV265" s="26"/>
      <c r="GY265" s="26"/>
      <c r="HB265" s="26"/>
      <c r="HE265" s="26"/>
      <c r="HH265" s="26"/>
      <c r="HK265" s="26"/>
      <c r="HN265" s="26"/>
      <c r="HQ265" s="26"/>
      <c r="HT265" s="26"/>
      <c r="HW265" s="26"/>
      <c r="HZ265" s="26"/>
      <c r="IC265" s="26"/>
      <c r="IF265" s="26"/>
      <c r="II265" s="26"/>
      <c r="IL265" s="26"/>
      <c r="IO265" s="26"/>
      <c r="IR265" s="26"/>
      <c r="IU265" s="26"/>
      <c r="IX265" s="26"/>
      <c r="IY265" s="21"/>
    </row>
    <row r="266" spans="7:259" s="16" customFormat="1">
      <c r="G266" s="26"/>
      <c r="J266" s="26"/>
      <c r="M266" s="26"/>
      <c r="P266" s="26"/>
      <c r="S266" s="26"/>
      <c r="V266" s="26"/>
      <c r="W266" s="17"/>
      <c r="Z266" s="26"/>
      <c r="AC266" s="26"/>
      <c r="AF266" s="26"/>
      <c r="AI266" s="26"/>
      <c r="AL266" s="26"/>
      <c r="AO266" s="26"/>
      <c r="AR266" s="26"/>
      <c r="AU266" s="26"/>
      <c r="AX266" s="26"/>
      <c r="BA266" s="26"/>
      <c r="BD266" s="26"/>
      <c r="BG266" s="26"/>
      <c r="BJ266" s="26"/>
      <c r="BM266" s="26"/>
      <c r="BP266" s="26"/>
      <c r="BS266" s="26"/>
      <c r="BT266" s="14"/>
      <c r="BV266" s="26"/>
      <c r="BY266" s="26"/>
      <c r="CB266" s="26"/>
      <c r="CE266" s="26"/>
      <c r="CH266" s="26"/>
      <c r="CI266" s="17"/>
      <c r="CL266" s="26"/>
      <c r="CO266" s="26"/>
      <c r="CR266" s="26"/>
      <c r="CU266" s="26"/>
      <c r="CX266" s="26"/>
      <c r="DA266" s="26"/>
      <c r="DD266" s="26"/>
      <c r="DG266" s="26"/>
      <c r="DJ266" s="26"/>
      <c r="DM266" s="26"/>
      <c r="DP266" s="26"/>
      <c r="DS266" s="26"/>
      <c r="DV266" s="26"/>
      <c r="DY266" s="26"/>
      <c r="EB266" s="26"/>
      <c r="EE266" s="26"/>
      <c r="EH266" s="26"/>
      <c r="EI266" s="14"/>
      <c r="EK266" s="26"/>
      <c r="EN266" s="26"/>
      <c r="EQ266" s="26"/>
      <c r="ET266" s="26"/>
      <c r="EW266" s="26"/>
      <c r="EZ266" s="26"/>
      <c r="FC266" s="26"/>
      <c r="FF266" s="26"/>
      <c r="FI266" s="26"/>
      <c r="FL266" s="26"/>
      <c r="FO266" s="26"/>
      <c r="FR266" s="26"/>
      <c r="FU266" s="26"/>
      <c r="FX266" s="26"/>
      <c r="GA266" s="26"/>
      <c r="GD266" s="26"/>
      <c r="GG266" s="26"/>
      <c r="GJ266" s="26"/>
      <c r="GM266" s="26"/>
      <c r="GP266" s="26"/>
      <c r="GS266" s="26"/>
      <c r="GV266" s="26"/>
      <c r="GY266" s="26"/>
      <c r="HB266" s="26"/>
      <c r="HE266" s="26"/>
      <c r="HH266" s="26"/>
      <c r="HK266" s="26"/>
      <c r="HN266" s="26"/>
      <c r="HQ266" s="26"/>
      <c r="HT266" s="26"/>
      <c r="HW266" s="26"/>
      <c r="HZ266" s="26"/>
      <c r="IC266" s="26"/>
      <c r="IF266" s="26"/>
      <c r="II266" s="26"/>
      <c r="IL266" s="26"/>
      <c r="IO266" s="26"/>
      <c r="IR266" s="26"/>
      <c r="IU266" s="26"/>
      <c r="IX266" s="26"/>
      <c r="IY266" s="21"/>
    </row>
    <row r="267" spans="7:259" s="16" customFormat="1" ht="18.75" customHeight="1">
      <c r="G267" s="26"/>
      <c r="J267" s="26"/>
      <c r="M267" s="26"/>
      <c r="P267" s="26"/>
      <c r="S267" s="26"/>
      <c r="V267" s="26"/>
      <c r="W267" s="17"/>
      <c r="Z267" s="26"/>
      <c r="AC267" s="26"/>
      <c r="AF267" s="26"/>
      <c r="AI267" s="26"/>
      <c r="AL267" s="26"/>
      <c r="AO267" s="26"/>
      <c r="AR267" s="26"/>
      <c r="AU267" s="26"/>
      <c r="AX267" s="26"/>
      <c r="BA267" s="26"/>
      <c r="BD267" s="26"/>
      <c r="BG267" s="26"/>
      <c r="BJ267" s="26"/>
      <c r="BM267" s="26"/>
      <c r="BP267" s="26"/>
      <c r="BS267" s="26"/>
      <c r="BT267" s="14"/>
      <c r="BV267" s="26"/>
      <c r="BY267" s="26"/>
      <c r="CB267" s="26"/>
      <c r="CE267" s="26"/>
      <c r="CH267" s="26"/>
      <c r="CI267" s="17"/>
      <c r="CL267" s="26"/>
      <c r="CO267" s="26"/>
      <c r="CR267" s="26"/>
      <c r="CU267" s="26"/>
      <c r="CX267" s="26"/>
      <c r="DA267" s="26"/>
      <c r="DD267" s="26"/>
      <c r="DG267" s="26"/>
      <c r="DJ267" s="26"/>
      <c r="DM267" s="26"/>
      <c r="DP267" s="26"/>
      <c r="DS267" s="26"/>
      <c r="DV267" s="26"/>
      <c r="DY267" s="26"/>
      <c r="EB267" s="26"/>
      <c r="EE267" s="26"/>
      <c r="EH267" s="26"/>
      <c r="EI267" s="14"/>
      <c r="EK267" s="26"/>
      <c r="EN267" s="26"/>
      <c r="EQ267" s="26"/>
      <c r="ET267" s="26"/>
      <c r="EW267" s="26"/>
      <c r="EZ267" s="26"/>
      <c r="FC267" s="26"/>
      <c r="FF267" s="26"/>
      <c r="FI267" s="26"/>
      <c r="FL267" s="26"/>
      <c r="FO267" s="26"/>
      <c r="FR267" s="26"/>
      <c r="FU267" s="26"/>
      <c r="FX267" s="26"/>
      <c r="GA267" s="26"/>
      <c r="GD267" s="26"/>
      <c r="GG267" s="26"/>
      <c r="GJ267" s="26"/>
      <c r="GM267" s="26"/>
      <c r="GP267" s="26"/>
      <c r="GS267" s="26"/>
      <c r="GV267" s="26"/>
      <c r="GY267" s="26"/>
      <c r="HB267" s="26"/>
      <c r="HE267" s="26"/>
      <c r="HH267" s="26"/>
      <c r="HK267" s="26"/>
      <c r="HN267" s="26"/>
      <c r="HQ267" s="26"/>
      <c r="HT267" s="26"/>
      <c r="HW267" s="26"/>
      <c r="HZ267" s="26"/>
      <c r="IC267" s="26"/>
      <c r="IF267" s="26"/>
      <c r="II267" s="26"/>
      <c r="IL267" s="26"/>
      <c r="IO267" s="26"/>
      <c r="IR267" s="26"/>
      <c r="IU267" s="26"/>
      <c r="IX267" s="26"/>
      <c r="IY267" s="21"/>
    </row>
    <row r="268" spans="7:259" s="16" customFormat="1">
      <c r="G268" s="26"/>
      <c r="J268" s="26"/>
      <c r="M268" s="26"/>
      <c r="P268" s="26"/>
      <c r="S268" s="26"/>
      <c r="V268" s="26"/>
      <c r="W268" s="17"/>
      <c r="Z268" s="26"/>
      <c r="AC268" s="26"/>
      <c r="AF268" s="26"/>
      <c r="AI268" s="26"/>
      <c r="AL268" s="26"/>
      <c r="AO268" s="26"/>
      <c r="AR268" s="26"/>
      <c r="AU268" s="26"/>
      <c r="AX268" s="26"/>
      <c r="BA268" s="26"/>
      <c r="BD268" s="26"/>
      <c r="BG268" s="26"/>
      <c r="BJ268" s="26"/>
      <c r="BM268" s="26"/>
      <c r="BP268" s="26"/>
      <c r="BS268" s="26"/>
      <c r="BT268" s="14"/>
      <c r="BV268" s="26"/>
      <c r="BY268" s="26"/>
      <c r="CB268" s="26"/>
      <c r="CE268" s="26"/>
      <c r="CH268" s="26"/>
      <c r="CI268" s="17"/>
      <c r="CL268" s="26"/>
      <c r="CO268" s="26"/>
      <c r="CR268" s="26"/>
      <c r="CU268" s="26"/>
      <c r="CX268" s="26"/>
      <c r="DA268" s="26"/>
      <c r="DD268" s="26"/>
      <c r="DG268" s="26"/>
      <c r="DJ268" s="26"/>
      <c r="DM268" s="26"/>
      <c r="DP268" s="26"/>
      <c r="DS268" s="26"/>
      <c r="DV268" s="26"/>
      <c r="DY268" s="26"/>
      <c r="EB268" s="26"/>
      <c r="EE268" s="26"/>
      <c r="EH268" s="26"/>
      <c r="EI268" s="14"/>
      <c r="EK268" s="26"/>
      <c r="EN268" s="26"/>
      <c r="EQ268" s="26"/>
      <c r="ET268" s="26"/>
      <c r="EW268" s="26"/>
      <c r="EZ268" s="26"/>
      <c r="FC268" s="26"/>
      <c r="FF268" s="26"/>
      <c r="FI268" s="26"/>
      <c r="FL268" s="26"/>
      <c r="FO268" s="26"/>
      <c r="FR268" s="26"/>
      <c r="FU268" s="26"/>
      <c r="FX268" s="26"/>
      <c r="GA268" s="26"/>
      <c r="GD268" s="26"/>
      <c r="GG268" s="26"/>
      <c r="GJ268" s="26"/>
      <c r="GM268" s="26"/>
      <c r="GP268" s="26"/>
      <c r="GS268" s="26"/>
      <c r="GV268" s="26"/>
      <c r="GY268" s="26"/>
      <c r="HB268" s="26"/>
      <c r="HE268" s="26"/>
      <c r="HH268" s="26"/>
      <c r="HK268" s="26"/>
      <c r="HN268" s="26"/>
      <c r="HQ268" s="26"/>
      <c r="HT268" s="26"/>
      <c r="HW268" s="26"/>
      <c r="HZ268" s="26"/>
      <c r="IC268" s="26"/>
      <c r="IF268" s="26"/>
      <c r="II268" s="26"/>
      <c r="IL268" s="26"/>
      <c r="IO268" s="26"/>
      <c r="IR268" s="26"/>
      <c r="IU268" s="26"/>
      <c r="IX268" s="26"/>
      <c r="IY268" s="21"/>
    </row>
    <row r="269" spans="7:259" s="16" customFormat="1" ht="18.75" customHeight="1">
      <c r="G269" s="26"/>
      <c r="J269" s="26"/>
      <c r="M269" s="26"/>
      <c r="P269" s="26"/>
      <c r="S269" s="26"/>
      <c r="V269" s="26"/>
      <c r="W269" s="17"/>
      <c r="Z269" s="26"/>
      <c r="AC269" s="26"/>
      <c r="AF269" s="26"/>
      <c r="AI269" s="26"/>
      <c r="AL269" s="26"/>
      <c r="AO269" s="26"/>
      <c r="AR269" s="26"/>
      <c r="AU269" s="26"/>
      <c r="AX269" s="26"/>
      <c r="BA269" s="26"/>
      <c r="BD269" s="26"/>
      <c r="BG269" s="26"/>
      <c r="BJ269" s="26"/>
      <c r="BM269" s="26"/>
      <c r="BP269" s="26"/>
      <c r="BS269" s="26"/>
      <c r="BT269" s="14"/>
      <c r="BV269" s="26"/>
      <c r="BY269" s="26"/>
      <c r="CB269" s="26"/>
      <c r="CE269" s="26"/>
      <c r="CH269" s="26"/>
      <c r="CI269" s="17"/>
      <c r="CL269" s="26"/>
      <c r="CO269" s="26"/>
      <c r="CR269" s="26"/>
      <c r="CU269" s="26"/>
      <c r="CX269" s="26"/>
      <c r="DA269" s="26"/>
      <c r="DD269" s="26"/>
      <c r="DG269" s="26"/>
      <c r="DJ269" s="26"/>
      <c r="DM269" s="26"/>
      <c r="DP269" s="26"/>
      <c r="DS269" s="26"/>
      <c r="DV269" s="26"/>
      <c r="DY269" s="26"/>
      <c r="EB269" s="26"/>
      <c r="EE269" s="26"/>
      <c r="EH269" s="26"/>
      <c r="EI269" s="14"/>
      <c r="EK269" s="26"/>
      <c r="EN269" s="26"/>
      <c r="EQ269" s="26"/>
      <c r="ET269" s="26"/>
      <c r="EW269" s="26"/>
      <c r="EZ269" s="26"/>
      <c r="FC269" s="26"/>
      <c r="FF269" s="26"/>
      <c r="FI269" s="26"/>
      <c r="FL269" s="26"/>
      <c r="FO269" s="26"/>
      <c r="FR269" s="26"/>
      <c r="FU269" s="26"/>
      <c r="FX269" s="26"/>
      <c r="GA269" s="26"/>
      <c r="GD269" s="26"/>
      <c r="GG269" s="26"/>
      <c r="GJ269" s="26"/>
      <c r="GM269" s="26"/>
      <c r="GP269" s="26"/>
      <c r="GS269" s="26"/>
      <c r="GV269" s="26"/>
      <c r="GY269" s="26"/>
      <c r="HB269" s="26"/>
      <c r="HE269" s="26"/>
      <c r="HH269" s="26"/>
      <c r="HK269" s="26"/>
      <c r="HN269" s="26"/>
      <c r="HQ269" s="26"/>
      <c r="HT269" s="26"/>
      <c r="HW269" s="26"/>
      <c r="HZ269" s="26"/>
      <c r="IC269" s="26"/>
      <c r="IF269" s="26"/>
      <c r="II269" s="26"/>
      <c r="IL269" s="26"/>
      <c r="IO269" s="26"/>
      <c r="IR269" s="26"/>
      <c r="IU269" s="26"/>
      <c r="IX269" s="26"/>
      <c r="IY269" s="21"/>
    </row>
    <row r="270" spans="7:259" s="16" customFormat="1">
      <c r="G270" s="26"/>
      <c r="J270" s="26"/>
      <c r="M270" s="26"/>
      <c r="P270" s="26"/>
      <c r="S270" s="26"/>
      <c r="V270" s="26"/>
      <c r="W270" s="17"/>
      <c r="Z270" s="26"/>
      <c r="AC270" s="26"/>
      <c r="AF270" s="26"/>
      <c r="AI270" s="26"/>
      <c r="AL270" s="26"/>
      <c r="AO270" s="26"/>
      <c r="AR270" s="26"/>
      <c r="AU270" s="26"/>
      <c r="AX270" s="26"/>
      <c r="BA270" s="26"/>
      <c r="BD270" s="26"/>
      <c r="BG270" s="26"/>
      <c r="BJ270" s="26"/>
      <c r="BM270" s="26"/>
      <c r="BP270" s="26"/>
      <c r="BS270" s="26"/>
      <c r="BT270" s="14"/>
      <c r="BV270" s="26"/>
      <c r="BY270" s="26"/>
      <c r="CB270" s="26"/>
      <c r="CE270" s="26"/>
      <c r="CH270" s="26"/>
      <c r="CI270" s="17"/>
      <c r="CL270" s="26"/>
      <c r="CO270" s="26"/>
      <c r="CR270" s="26"/>
      <c r="CU270" s="26"/>
      <c r="CX270" s="26"/>
      <c r="DA270" s="26"/>
      <c r="DD270" s="26"/>
      <c r="DG270" s="26"/>
      <c r="DJ270" s="26"/>
      <c r="DM270" s="26"/>
      <c r="DP270" s="26"/>
      <c r="DS270" s="26"/>
      <c r="DV270" s="26"/>
      <c r="DY270" s="26"/>
      <c r="EB270" s="26"/>
      <c r="EE270" s="26"/>
      <c r="EH270" s="26"/>
      <c r="EI270" s="14"/>
      <c r="EK270" s="26"/>
      <c r="EN270" s="26"/>
      <c r="EQ270" s="26"/>
      <c r="ET270" s="26"/>
      <c r="EW270" s="26"/>
      <c r="EZ270" s="26"/>
      <c r="FC270" s="26"/>
      <c r="FF270" s="26"/>
      <c r="FI270" s="26"/>
      <c r="FL270" s="26"/>
      <c r="FO270" s="26"/>
      <c r="FR270" s="26"/>
      <c r="FU270" s="26"/>
      <c r="FX270" s="26"/>
      <c r="GA270" s="26"/>
      <c r="GD270" s="26"/>
      <c r="GG270" s="26"/>
      <c r="GJ270" s="26"/>
      <c r="GM270" s="26"/>
      <c r="GP270" s="26"/>
      <c r="GS270" s="26"/>
      <c r="GV270" s="26"/>
      <c r="GY270" s="26"/>
      <c r="HB270" s="26"/>
      <c r="HE270" s="26"/>
      <c r="HH270" s="26"/>
      <c r="HK270" s="26"/>
      <c r="HN270" s="26"/>
      <c r="HQ270" s="26"/>
      <c r="HT270" s="26"/>
      <c r="HW270" s="26"/>
      <c r="HZ270" s="26"/>
      <c r="IC270" s="26"/>
      <c r="IF270" s="26"/>
      <c r="II270" s="26"/>
      <c r="IL270" s="26"/>
      <c r="IO270" s="26"/>
      <c r="IR270" s="26"/>
      <c r="IU270" s="26"/>
      <c r="IX270" s="26"/>
      <c r="IY270" s="21"/>
    </row>
    <row r="271" spans="7:259" s="16" customFormat="1" ht="18.75" customHeight="1">
      <c r="G271" s="26"/>
      <c r="J271" s="26"/>
      <c r="M271" s="26"/>
      <c r="P271" s="26"/>
      <c r="S271" s="26"/>
      <c r="V271" s="26"/>
      <c r="W271" s="17"/>
      <c r="Z271" s="26"/>
      <c r="AC271" s="26"/>
      <c r="AF271" s="26"/>
      <c r="AI271" s="26"/>
      <c r="AL271" s="26"/>
      <c r="AO271" s="26"/>
      <c r="AR271" s="26"/>
      <c r="AU271" s="26"/>
      <c r="AX271" s="26"/>
      <c r="BA271" s="26"/>
      <c r="BD271" s="26"/>
      <c r="BG271" s="26"/>
      <c r="BJ271" s="26"/>
      <c r="BM271" s="26"/>
      <c r="BP271" s="26"/>
      <c r="BS271" s="26"/>
      <c r="BT271" s="14"/>
      <c r="BV271" s="26"/>
      <c r="BY271" s="26"/>
      <c r="CB271" s="26"/>
      <c r="CE271" s="26"/>
      <c r="CH271" s="26"/>
      <c r="CI271" s="17"/>
      <c r="CL271" s="26"/>
      <c r="CO271" s="26"/>
      <c r="CR271" s="26"/>
      <c r="CU271" s="26"/>
      <c r="CX271" s="26"/>
      <c r="DA271" s="26"/>
      <c r="DD271" s="26"/>
      <c r="DG271" s="26"/>
      <c r="DJ271" s="26"/>
      <c r="DM271" s="26"/>
      <c r="DP271" s="26"/>
      <c r="DS271" s="26"/>
      <c r="DV271" s="26"/>
      <c r="DY271" s="26"/>
      <c r="EB271" s="26"/>
      <c r="EE271" s="26"/>
      <c r="EH271" s="26"/>
      <c r="EI271" s="14"/>
      <c r="EK271" s="26"/>
      <c r="EN271" s="26"/>
      <c r="EQ271" s="26"/>
      <c r="ET271" s="26"/>
      <c r="EW271" s="26"/>
      <c r="EZ271" s="26"/>
      <c r="FC271" s="26"/>
      <c r="FF271" s="26"/>
      <c r="FI271" s="26"/>
      <c r="FL271" s="26"/>
      <c r="FO271" s="26"/>
      <c r="FR271" s="26"/>
      <c r="FU271" s="26"/>
      <c r="FX271" s="26"/>
      <c r="GA271" s="26"/>
      <c r="GD271" s="26"/>
      <c r="GG271" s="26"/>
      <c r="GJ271" s="26"/>
      <c r="GM271" s="26"/>
      <c r="GP271" s="26"/>
      <c r="GS271" s="26"/>
      <c r="GV271" s="26"/>
      <c r="GY271" s="26"/>
      <c r="HB271" s="26"/>
      <c r="HE271" s="26"/>
      <c r="HH271" s="26"/>
      <c r="HK271" s="26"/>
      <c r="HN271" s="26"/>
      <c r="HQ271" s="26"/>
      <c r="HT271" s="26"/>
      <c r="HW271" s="26"/>
      <c r="HZ271" s="26"/>
      <c r="IC271" s="26"/>
      <c r="IF271" s="26"/>
      <c r="II271" s="26"/>
      <c r="IL271" s="26"/>
      <c r="IO271" s="26"/>
      <c r="IR271" s="26"/>
      <c r="IU271" s="26"/>
      <c r="IX271" s="26"/>
      <c r="IY271" s="21"/>
    </row>
    <row r="272" spans="7:259" s="16" customFormat="1">
      <c r="G272" s="26"/>
      <c r="J272" s="26"/>
      <c r="M272" s="26"/>
      <c r="P272" s="26"/>
      <c r="S272" s="26"/>
      <c r="V272" s="26"/>
      <c r="W272" s="17"/>
      <c r="Z272" s="26"/>
      <c r="AC272" s="26"/>
      <c r="AF272" s="26"/>
      <c r="AI272" s="26"/>
      <c r="AL272" s="26"/>
      <c r="AO272" s="26"/>
      <c r="AR272" s="26"/>
      <c r="AU272" s="26"/>
      <c r="AX272" s="26"/>
      <c r="BA272" s="26"/>
      <c r="BD272" s="26"/>
      <c r="BG272" s="26"/>
      <c r="BJ272" s="26"/>
      <c r="BM272" s="26"/>
      <c r="BP272" s="26"/>
      <c r="BS272" s="26"/>
      <c r="BT272" s="14"/>
      <c r="BV272" s="26"/>
      <c r="BY272" s="26"/>
      <c r="CB272" s="26"/>
      <c r="CE272" s="26"/>
      <c r="CH272" s="26"/>
      <c r="CI272" s="17"/>
      <c r="CL272" s="26"/>
      <c r="CO272" s="26"/>
      <c r="CR272" s="26"/>
      <c r="CU272" s="26"/>
      <c r="CX272" s="26"/>
      <c r="DA272" s="26"/>
      <c r="DD272" s="26"/>
      <c r="DG272" s="26"/>
      <c r="DJ272" s="26"/>
      <c r="DM272" s="26"/>
      <c r="DP272" s="26"/>
      <c r="DS272" s="26"/>
      <c r="DV272" s="26"/>
      <c r="DY272" s="26"/>
      <c r="EB272" s="26"/>
      <c r="EE272" s="26"/>
      <c r="EH272" s="26"/>
      <c r="EI272" s="14"/>
      <c r="EK272" s="26"/>
      <c r="EN272" s="26"/>
      <c r="EQ272" s="26"/>
      <c r="ET272" s="26"/>
      <c r="EW272" s="26"/>
      <c r="EZ272" s="26"/>
      <c r="FC272" s="26"/>
      <c r="FF272" s="26"/>
      <c r="FI272" s="26"/>
      <c r="FL272" s="26"/>
      <c r="FO272" s="26"/>
      <c r="FR272" s="26"/>
      <c r="FU272" s="26"/>
      <c r="FX272" s="26"/>
      <c r="GA272" s="26"/>
      <c r="GD272" s="26"/>
      <c r="GG272" s="26"/>
      <c r="GJ272" s="26"/>
      <c r="GM272" s="26"/>
      <c r="GP272" s="26"/>
      <c r="GS272" s="26"/>
      <c r="GV272" s="26"/>
      <c r="GY272" s="26"/>
      <c r="HB272" s="26"/>
      <c r="HE272" s="26"/>
      <c r="HH272" s="26"/>
      <c r="HK272" s="26"/>
      <c r="HN272" s="26"/>
      <c r="HQ272" s="26"/>
      <c r="HT272" s="26"/>
      <c r="HW272" s="26"/>
      <c r="HZ272" s="26"/>
      <c r="IC272" s="26"/>
      <c r="IF272" s="26"/>
      <c r="II272" s="26"/>
      <c r="IL272" s="26"/>
      <c r="IO272" s="26"/>
      <c r="IR272" s="26"/>
      <c r="IU272" s="26"/>
      <c r="IX272" s="26"/>
      <c r="IY272" s="21"/>
    </row>
    <row r="273" spans="7:259" s="16" customFormat="1" ht="18.75" customHeight="1">
      <c r="G273" s="26"/>
      <c r="J273" s="26"/>
      <c r="M273" s="26"/>
      <c r="P273" s="26"/>
      <c r="S273" s="26"/>
      <c r="V273" s="26"/>
      <c r="W273" s="17"/>
      <c r="Z273" s="26"/>
      <c r="AC273" s="26"/>
      <c r="AF273" s="26"/>
      <c r="AI273" s="26"/>
      <c r="AL273" s="26"/>
      <c r="AO273" s="26"/>
      <c r="AR273" s="26"/>
      <c r="AU273" s="26"/>
      <c r="AX273" s="26"/>
      <c r="BA273" s="26"/>
      <c r="BD273" s="26"/>
      <c r="BG273" s="26"/>
      <c r="BJ273" s="26"/>
      <c r="BM273" s="26"/>
      <c r="BP273" s="26"/>
      <c r="BS273" s="26"/>
      <c r="BT273" s="14"/>
      <c r="BV273" s="26"/>
      <c r="BY273" s="26"/>
      <c r="CB273" s="26"/>
      <c r="CE273" s="26"/>
      <c r="CH273" s="26"/>
      <c r="CI273" s="17"/>
      <c r="CL273" s="26"/>
      <c r="CO273" s="26"/>
      <c r="CR273" s="26"/>
      <c r="CU273" s="26"/>
      <c r="CX273" s="26"/>
      <c r="DA273" s="26"/>
      <c r="DD273" s="26"/>
      <c r="DG273" s="26"/>
      <c r="DJ273" s="26"/>
      <c r="DM273" s="26"/>
      <c r="DP273" s="26"/>
      <c r="DS273" s="26"/>
      <c r="DV273" s="26"/>
      <c r="DY273" s="26"/>
      <c r="EB273" s="26"/>
      <c r="EE273" s="26"/>
      <c r="EH273" s="26"/>
      <c r="EI273" s="14"/>
      <c r="EK273" s="26"/>
      <c r="EN273" s="26"/>
      <c r="EQ273" s="26"/>
      <c r="ET273" s="26"/>
      <c r="EW273" s="26"/>
      <c r="EZ273" s="26"/>
      <c r="FC273" s="26"/>
      <c r="FF273" s="26"/>
      <c r="FI273" s="26"/>
      <c r="FL273" s="26"/>
      <c r="FO273" s="26"/>
      <c r="FR273" s="26"/>
      <c r="FU273" s="26"/>
      <c r="FX273" s="26"/>
      <c r="GA273" s="26"/>
      <c r="GD273" s="26"/>
      <c r="GG273" s="26"/>
      <c r="GJ273" s="26"/>
      <c r="GM273" s="26"/>
      <c r="GP273" s="26"/>
      <c r="GS273" s="26"/>
      <c r="GV273" s="26"/>
      <c r="GY273" s="26"/>
      <c r="HB273" s="26"/>
      <c r="HE273" s="26"/>
      <c r="HH273" s="26"/>
      <c r="HK273" s="26"/>
      <c r="HN273" s="26"/>
      <c r="HQ273" s="26"/>
      <c r="HT273" s="26"/>
      <c r="HW273" s="26"/>
      <c r="HZ273" s="26"/>
      <c r="IC273" s="26"/>
      <c r="IF273" s="26"/>
      <c r="II273" s="26"/>
      <c r="IL273" s="26"/>
      <c r="IO273" s="26"/>
      <c r="IR273" s="26"/>
      <c r="IU273" s="26"/>
      <c r="IX273" s="26"/>
      <c r="IY273" s="21"/>
    </row>
    <row r="274" spans="7:259" s="16" customFormat="1">
      <c r="G274" s="26"/>
      <c r="J274" s="26"/>
      <c r="M274" s="26"/>
      <c r="P274" s="26"/>
      <c r="S274" s="26"/>
      <c r="V274" s="26"/>
      <c r="W274" s="17"/>
      <c r="Z274" s="26"/>
      <c r="AC274" s="26"/>
      <c r="AF274" s="26"/>
      <c r="AI274" s="26"/>
      <c r="AL274" s="26"/>
      <c r="AO274" s="26"/>
      <c r="AR274" s="26"/>
      <c r="AU274" s="26"/>
      <c r="AX274" s="26"/>
      <c r="BA274" s="26"/>
      <c r="BD274" s="26"/>
      <c r="BG274" s="26"/>
      <c r="BJ274" s="26"/>
      <c r="BM274" s="26"/>
      <c r="BP274" s="26"/>
      <c r="BS274" s="26"/>
      <c r="BT274" s="14"/>
      <c r="BV274" s="26"/>
      <c r="BY274" s="26"/>
      <c r="CB274" s="26"/>
      <c r="CE274" s="26"/>
      <c r="CH274" s="26"/>
      <c r="CI274" s="17"/>
      <c r="CL274" s="26"/>
      <c r="CO274" s="26"/>
      <c r="CR274" s="26"/>
      <c r="CU274" s="26"/>
      <c r="CX274" s="26"/>
      <c r="DA274" s="26"/>
      <c r="DD274" s="26"/>
      <c r="DG274" s="26"/>
      <c r="DJ274" s="26"/>
      <c r="DM274" s="26"/>
      <c r="DP274" s="26"/>
      <c r="DS274" s="26"/>
      <c r="DV274" s="26"/>
      <c r="DY274" s="26"/>
      <c r="EB274" s="26"/>
      <c r="EE274" s="26"/>
      <c r="EH274" s="26"/>
      <c r="EI274" s="14"/>
      <c r="EK274" s="26"/>
      <c r="EN274" s="26"/>
      <c r="EQ274" s="26"/>
      <c r="ET274" s="26"/>
      <c r="EW274" s="26"/>
      <c r="EZ274" s="26"/>
      <c r="FC274" s="26"/>
      <c r="FF274" s="26"/>
      <c r="FI274" s="26"/>
      <c r="FL274" s="26"/>
      <c r="FO274" s="26"/>
      <c r="FR274" s="26"/>
      <c r="FU274" s="26"/>
      <c r="FX274" s="26"/>
      <c r="GA274" s="26"/>
      <c r="GD274" s="26"/>
      <c r="GG274" s="26"/>
      <c r="GJ274" s="26"/>
      <c r="GM274" s="26"/>
      <c r="GP274" s="26"/>
      <c r="GS274" s="26"/>
      <c r="GV274" s="26"/>
      <c r="GY274" s="26"/>
      <c r="HB274" s="26"/>
      <c r="HE274" s="26"/>
      <c r="HH274" s="26"/>
      <c r="HK274" s="26"/>
      <c r="HN274" s="26"/>
      <c r="HQ274" s="26"/>
      <c r="HT274" s="26"/>
      <c r="HW274" s="26"/>
      <c r="HZ274" s="26"/>
      <c r="IC274" s="26"/>
      <c r="IF274" s="26"/>
      <c r="II274" s="26"/>
      <c r="IL274" s="26"/>
      <c r="IO274" s="26"/>
      <c r="IR274" s="26"/>
      <c r="IU274" s="26"/>
      <c r="IX274" s="26"/>
      <c r="IY274" s="21"/>
    </row>
    <row r="275" spans="7:259" s="16" customFormat="1" ht="18.75" customHeight="1">
      <c r="G275" s="26"/>
      <c r="J275" s="26"/>
      <c r="M275" s="26"/>
      <c r="P275" s="26"/>
      <c r="S275" s="26"/>
      <c r="V275" s="26"/>
      <c r="W275" s="17"/>
      <c r="Z275" s="26"/>
      <c r="AC275" s="26"/>
      <c r="AF275" s="26"/>
      <c r="AI275" s="26"/>
      <c r="AL275" s="26"/>
      <c r="AO275" s="26"/>
      <c r="AR275" s="26"/>
      <c r="AU275" s="26"/>
      <c r="AX275" s="26"/>
      <c r="BA275" s="26"/>
      <c r="BD275" s="26"/>
      <c r="BG275" s="26"/>
      <c r="BJ275" s="26"/>
      <c r="BM275" s="26"/>
      <c r="BP275" s="26"/>
      <c r="BS275" s="26"/>
      <c r="BT275" s="14"/>
      <c r="BV275" s="26"/>
      <c r="BY275" s="26"/>
      <c r="CB275" s="26"/>
      <c r="CE275" s="26"/>
      <c r="CH275" s="26"/>
      <c r="CI275" s="17"/>
      <c r="CL275" s="26"/>
      <c r="CO275" s="26"/>
      <c r="CR275" s="26"/>
      <c r="CU275" s="26"/>
      <c r="CX275" s="26"/>
      <c r="DA275" s="26"/>
      <c r="DD275" s="26"/>
      <c r="DG275" s="26"/>
      <c r="DJ275" s="26"/>
      <c r="DM275" s="26"/>
      <c r="DP275" s="26"/>
      <c r="DS275" s="26"/>
      <c r="DV275" s="26"/>
      <c r="DY275" s="26"/>
      <c r="EB275" s="26"/>
      <c r="EE275" s="26"/>
      <c r="EH275" s="26"/>
      <c r="EI275" s="14"/>
      <c r="EK275" s="26"/>
      <c r="EN275" s="26"/>
      <c r="EQ275" s="26"/>
      <c r="ET275" s="26"/>
      <c r="EW275" s="26"/>
      <c r="EZ275" s="26"/>
      <c r="FC275" s="26"/>
      <c r="FF275" s="26"/>
      <c r="FI275" s="26"/>
      <c r="FL275" s="26"/>
      <c r="FO275" s="26"/>
      <c r="FR275" s="26"/>
      <c r="FU275" s="26"/>
      <c r="FX275" s="26"/>
      <c r="GA275" s="26"/>
      <c r="GD275" s="26"/>
      <c r="GG275" s="26"/>
      <c r="GJ275" s="26"/>
      <c r="GM275" s="26"/>
      <c r="GP275" s="26"/>
      <c r="GS275" s="26"/>
      <c r="GV275" s="26"/>
      <c r="GY275" s="26"/>
      <c r="HB275" s="26"/>
      <c r="HE275" s="26"/>
      <c r="HH275" s="26"/>
      <c r="HK275" s="26"/>
      <c r="HN275" s="26"/>
      <c r="HQ275" s="26"/>
      <c r="HT275" s="26"/>
      <c r="HW275" s="26"/>
      <c r="HZ275" s="26"/>
      <c r="IC275" s="26"/>
      <c r="IF275" s="26"/>
      <c r="II275" s="26"/>
      <c r="IL275" s="26"/>
      <c r="IO275" s="26"/>
      <c r="IR275" s="26"/>
      <c r="IU275" s="26"/>
      <c r="IX275" s="26"/>
      <c r="IY275" s="21"/>
    </row>
    <row r="276" spans="7:259" s="16" customFormat="1">
      <c r="G276" s="26"/>
      <c r="J276" s="26"/>
      <c r="M276" s="26"/>
      <c r="P276" s="26"/>
      <c r="S276" s="26"/>
      <c r="V276" s="26"/>
      <c r="W276" s="17"/>
      <c r="Z276" s="26"/>
      <c r="AC276" s="26"/>
      <c r="AF276" s="26"/>
      <c r="AI276" s="26"/>
      <c r="AL276" s="26"/>
      <c r="AO276" s="26"/>
      <c r="AR276" s="26"/>
      <c r="AU276" s="26"/>
      <c r="AX276" s="26"/>
      <c r="BA276" s="26"/>
      <c r="BD276" s="26"/>
      <c r="BG276" s="26"/>
      <c r="BJ276" s="26"/>
      <c r="BM276" s="26"/>
      <c r="BP276" s="26"/>
      <c r="BS276" s="26"/>
      <c r="BT276" s="14"/>
      <c r="BV276" s="26"/>
      <c r="BY276" s="26"/>
      <c r="CB276" s="26"/>
      <c r="CE276" s="26"/>
      <c r="CH276" s="26"/>
      <c r="CI276" s="17"/>
      <c r="CL276" s="26"/>
      <c r="CO276" s="26"/>
      <c r="CR276" s="26"/>
      <c r="CU276" s="26"/>
      <c r="CX276" s="26"/>
      <c r="DA276" s="26"/>
      <c r="DD276" s="26"/>
      <c r="DG276" s="26"/>
      <c r="DJ276" s="26"/>
      <c r="DM276" s="26"/>
      <c r="DP276" s="26"/>
      <c r="DS276" s="26"/>
      <c r="DV276" s="26"/>
      <c r="DY276" s="26"/>
      <c r="EB276" s="26"/>
      <c r="EE276" s="26"/>
      <c r="EH276" s="26"/>
      <c r="EI276" s="14"/>
      <c r="EK276" s="26"/>
      <c r="EN276" s="26"/>
      <c r="EQ276" s="26"/>
      <c r="ET276" s="26"/>
      <c r="EW276" s="26"/>
      <c r="EZ276" s="26"/>
      <c r="FC276" s="26"/>
      <c r="FF276" s="26"/>
      <c r="FI276" s="26"/>
      <c r="FL276" s="26"/>
      <c r="FO276" s="26"/>
      <c r="FR276" s="26"/>
      <c r="FU276" s="26"/>
      <c r="FX276" s="26"/>
      <c r="GA276" s="26"/>
      <c r="GD276" s="26"/>
      <c r="GG276" s="26"/>
      <c r="GJ276" s="26"/>
      <c r="GM276" s="26"/>
      <c r="GP276" s="26"/>
      <c r="GS276" s="26"/>
      <c r="GV276" s="26"/>
      <c r="GY276" s="26"/>
      <c r="HB276" s="26"/>
      <c r="HE276" s="26"/>
      <c r="HH276" s="26"/>
      <c r="HK276" s="26"/>
      <c r="HN276" s="26"/>
      <c r="HQ276" s="26"/>
      <c r="HT276" s="26"/>
      <c r="HW276" s="26"/>
      <c r="HZ276" s="26"/>
      <c r="IC276" s="26"/>
      <c r="IF276" s="26"/>
      <c r="II276" s="26"/>
      <c r="IL276" s="26"/>
      <c r="IO276" s="26"/>
      <c r="IR276" s="26"/>
      <c r="IU276" s="26"/>
      <c r="IX276" s="26"/>
      <c r="IY276" s="21"/>
    </row>
    <row r="277" spans="7:259" s="16" customFormat="1" ht="18.75" customHeight="1">
      <c r="G277" s="26"/>
      <c r="J277" s="26"/>
      <c r="M277" s="26"/>
      <c r="P277" s="26"/>
      <c r="S277" s="26"/>
      <c r="V277" s="26"/>
      <c r="W277" s="17"/>
      <c r="Z277" s="26"/>
      <c r="AC277" s="26"/>
      <c r="AF277" s="26"/>
      <c r="AI277" s="26"/>
      <c r="AL277" s="26"/>
      <c r="AO277" s="26"/>
      <c r="AR277" s="26"/>
      <c r="AU277" s="26"/>
      <c r="AX277" s="26"/>
      <c r="BA277" s="26"/>
      <c r="BD277" s="26"/>
      <c r="BG277" s="26"/>
      <c r="BJ277" s="26"/>
      <c r="BM277" s="26"/>
      <c r="BP277" s="26"/>
      <c r="BS277" s="26"/>
      <c r="BT277" s="14"/>
      <c r="BV277" s="26"/>
      <c r="BY277" s="26"/>
      <c r="CB277" s="26"/>
      <c r="CE277" s="26"/>
      <c r="CH277" s="26"/>
      <c r="CI277" s="17"/>
      <c r="CL277" s="26"/>
      <c r="CO277" s="26"/>
      <c r="CR277" s="26"/>
      <c r="CU277" s="26"/>
      <c r="CX277" s="26"/>
      <c r="DA277" s="26"/>
      <c r="DD277" s="26"/>
      <c r="DG277" s="26"/>
      <c r="DJ277" s="26"/>
      <c r="DM277" s="26"/>
      <c r="DP277" s="26"/>
      <c r="DS277" s="26"/>
      <c r="DV277" s="26"/>
      <c r="DY277" s="26"/>
      <c r="EB277" s="26"/>
      <c r="EE277" s="26"/>
      <c r="EH277" s="26"/>
      <c r="EI277" s="14"/>
      <c r="EK277" s="26"/>
      <c r="EN277" s="26"/>
      <c r="EQ277" s="26"/>
      <c r="ET277" s="26"/>
      <c r="EW277" s="26"/>
      <c r="EZ277" s="26"/>
      <c r="FC277" s="26"/>
      <c r="FF277" s="26"/>
      <c r="FI277" s="26"/>
      <c r="FL277" s="26"/>
      <c r="FO277" s="26"/>
      <c r="FR277" s="26"/>
      <c r="FU277" s="26"/>
      <c r="FX277" s="26"/>
      <c r="GA277" s="26"/>
      <c r="GD277" s="26"/>
      <c r="GG277" s="26"/>
      <c r="GJ277" s="26"/>
      <c r="GM277" s="26"/>
      <c r="GP277" s="26"/>
      <c r="GS277" s="26"/>
      <c r="GV277" s="26"/>
      <c r="GY277" s="26"/>
      <c r="HB277" s="26"/>
      <c r="HE277" s="26"/>
      <c r="HH277" s="26"/>
      <c r="HK277" s="26"/>
      <c r="HN277" s="26"/>
      <c r="HQ277" s="26"/>
      <c r="HT277" s="26"/>
      <c r="HW277" s="26"/>
      <c r="HZ277" s="26"/>
      <c r="IC277" s="26"/>
      <c r="IF277" s="26"/>
      <c r="II277" s="26"/>
      <c r="IL277" s="26"/>
      <c r="IO277" s="26"/>
      <c r="IR277" s="26"/>
      <c r="IU277" s="26"/>
      <c r="IX277" s="26"/>
      <c r="IY277" s="21"/>
    </row>
    <row r="278" spans="7:259" s="16" customFormat="1">
      <c r="G278" s="26"/>
      <c r="J278" s="26"/>
      <c r="M278" s="26"/>
      <c r="P278" s="26"/>
      <c r="S278" s="26"/>
      <c r="V278" s="26"/>
      <c r="W278" s="17"/>
      <c r="Z278" s="26"/>
      <c r="AC278" s="26"/>
      <c r="AF278" s="26"/>
      <c r="AI278" s="26"/>
      <c r="AL278" s="26"/>
      <c r="AO278" s="26"/>
      <c r="AR278" s="26"/>
      <c r="AU278" s="26"/>
      <c r="AX278" s="26"/>
      <c r="BA278" s="26"/>
      <c r="BD278" s="26"/>
      <c r="BG278" s="26"/>
      <c r="BJ278" s="26"/>
      <c r="BM278" s="26"/>
      <c r="BP278" s="26"/>
      <c r="BS278" s="26"/>
      <c r="BT278" s="14"/>
      <c r="BV278" s="26"/>
      <c r="BY278" s="26"/>
      <c r="CB278" s="26"/>
      <c r="CE278" s="26"/>
      <c r="CH278" s="26"/>
      <c r="CI278" s="17"/>
      <c r="CL278" s="26"/>
      <c r="CO278" s="26"/>
      <c r="CR278" s="26"/>
      <c r="CU278" s="26"/>
      <c r="CX278" s="26"/>
      <c r="DA278" s="26"/>
      <c r="DD278" s="26"/>
      <c r="DG278" s="26"/>
      <c r="DJ278" s="26"/>
      <c r="DM278" s="26"/>
      <c r="DP278" s="26"/>
      <c r="DS278" s="26"/>
      <c r="DV278" s="26"/>
      <c r="DY278" s="26"/>
      <c r="EB278" s="26"/>
      <c r="EE278" s="26"/>
      <c r="EH278" s="26"/>
      <c r="EI278" s="14"/>
      <c r="EK278" s="26"/>
      <c r="EN278" s="26"/>
      <c r="EQ278" s="26"/>
      <c r="ET278" s="26"/>
      <c r="EW278" s="26"/>
      <c r="EZ278" s="26"/>
      <c r="FC278" s="26"/>
      <c r="FF278" s="26"/>
      <c r="FI278" s="26"/>
      <c r="FL278" s="26"/>
      <c r="FO278" s="26"/>
      <c r="FR278" s="26"/>
      <c r="FU278" s="26"/>
      <c r="FX278" s="26"/>
      <c r="GA278" s="26"/>
      <c r="GD278" s="26"/>
      <c r="GG278" s="26"/>
      <c r="GJ278" s="26"/>
      <c r="GM278" s="26"/>
      <c r="GP278" s="26"/>
      <c r="GS278" s="26"/>
      <c r="GV278" s="26"/>
      <c r="GY278" s="26"/>
      <c r="HB278" s="26"/>
      <c r="HE278" s="26"/>
      <c r="HH278" s="26"/>
      <c r="HK278" s="26"/>
      <c r="HN278" s="26"/>
      <c r="HQ278" s="26"/>
      <c r="HT278" s="26"/>
      <c r="HW278" s="26"/>
      <c r="HZ278" s="26"/>
      <c r="IC278" s="26"/>
      <c r="IF278" s="26"/>
      <c r="II278" s="26"/>
      <c r="IL278" s="26"/>
      <c r="IO278" s="26"/>
      <c r="IR278" s="26"/>
      <c r="IU278" s="26"/>
      <c r="IX278" s="26"/>
      <c r="IY278" s="21"/>
    </row>
    <row r="279" spans="7:259" s="16" customFormat="1" ht="18.75" customHeight="1">
      <c r="G279" s="26"/>
      <c r="J279" s="26"/>
      <c r="M279" s="26"/>
      <c r="P279" s="26"/>
      <c r="S279" s="26"/>
      <c r="V279" s="26"/>
      <c r="W279" s="17"/>
      <c r="Z279" s="26"/>
      <c r="AC279" s="26"/>
      <c r="AF279" s="26"/>
      <c r="AI279" s="26"/>
      <c r="AL279" s="26"/>
      <c r="AO279" s="26"/>
      <c r="AR279" s="26"/>
      <c r="AU279" s="26"/>
      <c r="AX279" s="26"/>
      <c r="BA279" s="26"/>
      <c r="BD279" s="26"/>
      <c r="BG279" s="26"/>
      <c r="BJ279" s="26"/>
      <c r="BM279" s="26"/>
      <c r="BP279" s="26"/>
      <c r="BS279" s="26"/>
      <c r="BT279" s="14"/>
      <c r="BV279" s="26"/>
      <c r="BY279" s="26"/>
      <c r="CB279" s="26"/>
      <c r="CE279" s="26"/>
      <c r="CH279" s="26"/>
      <c r="CI279" s="17"/>
      <c r="CL279" s="26"/>
      <c r="CO279" s="26"/>
      <c r="CR279" s="26"/>
      <c r="CU279" s="26"/>
      <c r="CX279" s="26"/>
      <c r="DA279" s="26"/>
      <c r="DD279" s="26"/>
      <c r="DG279" s="26"/>
      <c r="DJ279" s="26"/>
      <c r="DM279" s="26"/>
      <c r="DP279" s="26"/>
      <c r="DS279" s="26"/>
      <c r="DV279" s="26"/>
      <c r="DY279" s="26"/>
      <c r="EB279" s="26"/>
      <c r="EE279" s="26"/>
      <c r="EH279" s="26"/>
      <c r="EI279" s="14"/>
      <c r="EK279" s="26"/>
      <c r="EN279" s="26"/>
      <c r="EQ279" s="26"/>
      <c r="ET279" s="26"/>
      <c r="EW279" s="26"/>
      <c r="EZ279" s="26"/>
      <c r="FC279" s="26"/>
      <c r="FF279" s="26"/>
      <c r="FI279" s="26"/>
      <c r="FL279" s="26"/>
      <c r="FO279" s="26"/>
      <c r="FR279" s="26"/>
      <c r="FU279" s="26"/>
      <c r="FX279" s="26"/>
      <c r="GA279" s="26"/>
      <c r="GD279" s="26"/>
      <c r="GG279" s="26"/>
      <c r="GJ279" s="26"/>
      <c r="GM279" s="26"/>
      <c r="GP279" s="26"/>
      <c r="GS279" s="26"/>
      <c r="GV279" s="26"/>
      <c r="GY279" s="26"/>
      <c r="HB279" s="26"/>
      <c r="HE279" s="26"/>
      <c r="HH279" s="26"/>
      <c r="HK279" s="26"/>
      <c r="HN279" s="26"/>
      <c r="HQ279" s="26"/>
      <c r="HT279" s="26"/>
      <c r="HW279" s="26"/>
      <c r="HZ279" s="26"/>
      <c r="IC279" s="26"/>
      <c r="IF279" s="26"/>
      <c r="II279" s="26"/>
      <c r="IL279" s="26"/>
      <c r="IO279" s="26"/>
      <c r="IR279" s="26"/>
      <c r="IU279" s="26"/>
      <c r="IX279" s="26"/>
      <c r="IY279" s="21"/>
    </row>
    <row r="280" spans="7:259" s="16" customFormat="1">
      <c r="G280" s="26"/>
      <c r="J280" s="26"/>
      <c r="M280" s="26"/>
      <c r="P280" s="26"/>
      <c r="S280" s="26"/>
      <c r="V280" s="26"/>
      <c r="W280" s="17"/>
      <c r="Z280" s="26"/>
      <c r="AC280" s="26"/>
      <c r="AF280" s="26"/>
      <c r="AI280" s="26"/>
      <c r="AL280" s="26"/>
      <c r="AO280" s="26"/>
      <c r="AR280" s="26"/>
      <c r="AU280" s="26"/>
      <c r="AX280" s="26"/>
      <c r="BA280" s="26"/>
      <c r="BD280" s="26"/>
      <c r="BG280" s="26"/>
      <c r="BJ280" s="26"/>
      <c r="BM280" s="26"/>
      <c r="BP280" s="26"/>
      <c r="BS280" s="26"/>
      <c r="BT280" s="14"/>
      <c r="BV280" s="26"/>
      <c r="BY280" s="26"/>
      <c r="CB280" s="26"/>
      <c r="CE280" s="26"/>
      <c r="CH280" s="26"/>
      <c r="CI280" s="17"/>
      <c r="CL280" s="26"/>
      <c r="CO280" s="26"/>
      <c r="CR280" s="26"/>
      <c r="CU280" s="26"/>
      <c r="CX280" s="26"/>
      <c r="DA280" s="26"/>
      <c r="DD280" s="26"/>
      <c r="DG280" s="26"/>
      <c r="DJ280" s="26"/>
      <c r="DM280" s="26"/>
      <c r="DP280" s="26"/>
      <c r="DS280" s="26"/>
      <c r="DV280" s="26"/>
      <c r="DY280" s="26"/>
      <c r="EB280" s="26"/>
      <c r="EE280" s="26"/>
      <c r="EH280" s="26"/>
      <c r="EI280" s="14"/>
      <c r="EK280" s="26"/>
      <c r="EN280" s="26"/>
      <c r="EQ280" s="26"/>
      <c r="ET280" s="26"/>
      <c r="EW280" s="26"/>
      <c r="EZ280" s="26"/>
      <c r="FC280" s="26"/>
      <c r="FF280" s="26"/>
      <c r="FI280" s="26"/>
      <c r="FL280" s="26"/>
      <c r="FO280" s="26"/>
      <c r="FR280" s="26"/>
      <c r="FU280" s="26"/>
      <c r="FX280" s="26"/>
      <c r="GA280" s="26"/>
      <c r="GD280" s="26"/>
      <c r="GG280" s="26"/>
      <c r="GJ280" s="26"/>
      <c r="GM280" s="26"/>
      <c r="GP280" s="26"/>
      <c r="GS280" s="26"/>
      <c r="GV280" s="26"/>
      <c r="GY280" s="26"/>
      <c r="HB280" s="26"/>
      <c r="HE280" s="26"/>
      <c r="HH280" s="26"/>
      <c r="HK280" s="26"/>
      <c r="HN280" s="26"/>
      <c r="HQ280" s="26"/>
      <c r="HT280" s="26"/>
      <c r="HW280" s="26"/>
      <c r="HZ280" s="26"/>
      <c r="IC280" s="26"/>
      <c r="IF280" s="26"/>
      <c r="II280" s="26"/>
      <c r="IL280" s="26"/>
      <c r="IO280" s="26"/>
      <c r="IR280" s="26"/>
      <c r="IU280" s="26"/>
      <c r="IX280" s="26"/>
      <c r="IY280" s="21"/>
    </row>
    <row r="281" spans="7:259" s="16" customFormat="1" ht="18.75" customHeight="1">
      <c r="G281" s="26"/>
      <c r="J281" s="26"/>
      <c r="M281" s="26"/>
      <c r="P281" s="26"/>
      <c r="S281" s="26"/>
      <c r="V281" s="26"/>
      <c r="W281" s="17"/>
      <c r="Z281" s="26"/>
      <c r="AC281" s="26"/>
      <c r="AF281" s="26"/>
      <c r="AI281" s="26"/>
      <c r="AL281" s="26"/>
      <c r="AO281" s="26"/>
      <c r="AR281" s="26"/>
      <c r="AU281" s="26"/>
      <c r="AX281" s="26"/>
      <c r="BA281" s="26"/>
      <c r="BD281" s="26"/>
      <c r="BG281" s="26"/>
      <c r="BJ281" s="26"/>
      <c r="BM281" s="26"/>
      <c r="BP281" s="26"/>
      <c r="BS281" s="26"/>
      <c r="BT281" s="14"/>
      <c r="BV281" s="26"/>
      <c r="BY281" s="26"/>
      <c r="CB281" s="26"/>
      <c r="CE281" s="26"/>
      <c r="CH281" s="26"/>
      <c r="CI281" s="17"/>
      <c r="CL281" s="26"/>
      <c r="CO281" s="26"/>
      <c r="CR281" s="26"/>
      <c r="CU281" s="26"/>
      <c r="CX281" s="26"/>
      <c r="DA281" s="26"/>
      <c r="DD281" s="26"/>
      <c r="DG281" s="26"/>
      <c r="DJ281" s="26"/>
      <c r="DM281" s="26"/>
      <c r="DP281" s="26"/>
      <c r="DS281" s="26"/>
      <c r="DV281" s="26"/>
      <c r="DY281" s="26"/>
      <c r="EB281" s="26"/>
      <c r="EE281" s="26"/>
      <c r="EH281" s="26"/>
      <c r="EI281" s="14"/>
      <c r="EK281" s="26"/>
      <c r="EN281" s="26"/>
      <c r="EQ281" s="26"/>
      <c r="ET281" s="26"/>
      <c r="EW281" s="26"/>
      <c r="EZ281" s="26"/>
      <c r="FC281" s="26"/>
      <c r="FF281" s="26"/>
      <c r="FI281" s="26"/>
      <c r="FL281" s="26"/>
      <c r="FO281" s="26"/>
      <c r="FR281" s="26"/>
      <c r="FU281" s="26"/>
      <c r="FX281" s="26"/>
      <c r="GA281" s="26"/>
      <c r="GD281" s="26"/>
      <c r="GG281" s="26"/>
      <c r="GJ281" s="26"/>
      <c r="GM281" s="26"/>
      <c r="GP281" s="26"/>
      <c r="GS281" s="26"/>
      <c r="GV281" s="26"/>
      <c r="GY281" s="26"/>
      <c r="HB281" s="26"/>
      <c r="HE281" s="26"/>
      <c r="HH281" s="26"/>
      <c r="HK281" s="26"/>
      <c r="HN281" s="26"/>
      <c r="HQ281" s="26"/>
      <c r="HT281" s="26"/>
      <c r="HW281" s="26"/>
      <c r="HZ281" s="26"/>
      <c r="IC281" s="26"/>
      <c r="IF281" s="26"/>
      <c r="II281" s="26"/>
      <c r="IL281" s="26"/>
      <c r="IO281" s="26"/>
      <c r="IR281" s="26"/>
      <c r="IU281" s="26"/>
      <c r="IX281" s="26"/>
      <c r="IY281" s="21"/>
    </row>
    <row r="282" spans="7:259" s="16" customFormat="1">
      <c r="G282" s="26"/>
      <c r="J282" s="26"/>
      <c r="M282" s="26"/>
      <c r="P282" s="26"/>
      <c r="S282" s="26"/>
      <c r="V282" s="26"/>
      <c r="W282" s="17"/>
      <c r="Z282" s="26"/>
      <c r="AC282" s="26"/>
      <c r="AF282" s="26"/>
      <c r="AI282" s="26"/>
      <c r="AL282" s="26"/>
      <c r="AO282" s="26"/>
      <c r="AR282" s="26"/>
      <c r="AU282" s="26"/>
      <c r="AX282" s="26"/>
      <c r="BA282" s="26"/>
      <c r="BD282" s="26"/>
      <c r="BG282" s="26"/>
      <c r="BJ282" s="26"/>
      <c r="BM282" s="26"/>
      <c r="BP282" s="26"/>
      <c r="BS282" s="26"/>
      <c r="BT282" s="14"/>
      <c r="BV282" s="26"/>
      <c r="BY282" s="26"/>
      <c r="CB282" s="26"/>
      <c r="CE282" s="26"/>
      <c r="CH282" s="26"/>
      <c r="CI282" s="17"/>
      <c r="CL282" s="26"/>
      <c r="CO282" s="26"/>
      <c r="CR282" s="26"/>
      <c r="CU282" s="26"/>
      <c r="CX282" s="26"/>
      <c r="DA282" s="26"/>
      <c r="DD282" s="26"/>
      <c r="DG282" s="26"/>
      <c r="DJ282" s="26"/>
      <c r="DM282" s="26"/>
      <c r="DP282" s="26"/>
      <c r="DS282" s="26"/>
      <c r="DV282" s="26"/>
      <c r="DY282" s="26"/>
      <c r="EB282" s="26"/>
      <c r="EE282" s="26"/>
      <c r="EH282" s="26"/>
      <c r="EI282" s="14"/>
      <c r="EK282" s="26"/>
      <c r="EN282" s="26"/>
      <c r="EQ282" s="26"/>
      <c r="ET282" s="26"/>
      <c r="EW282" s="26"/>
      <c r="EZ282" s="26"/>
      <c r="FC282" s="26"/>
      <c r="FF282" s="26"/>
      <c r="FI282" s="26"/>
      <c r="FL282" s="26"/>
      <c r="FO282" s="26"/>
      <c r="FR282" s="26"/>
      <c r="FU282" s="26"/>
      <c r="FX282" s="26"/>
      <c r="GA282" s="26"/>
      <c r="GD282" s="26"/>
      <c r="GG282" s="26"/>
      <c r="GJ282" s="26"/>
      <c r="GM282" s="26"/>
      <c r="GP282" s="26"/>
      <c r="GS282" s="26"/>
      <c r="GV282" s="26"/>
      <c r="GY282" s="26"/>
      <c r="HB282" s="26"/>
      <c r="HE282" s="26"/>
      <c r="HH282" s="26"/>
      <c r="HK282" s="26"/>
      <c r="HN282" s="26"/>
      <c r="HQ282" s="26"/>
      <c r="HT282" s="26"/>
      <c r="HW282" s="26"/>
      <c r="HZ282" s="26"/>
      <c r="IC282" s="26"/>
      <c r="IF282" s="26"/>
      <c r="II282" s="26"/>
      <c r="IL282" s="26"/>
      <c r="IO282" s="26"/>
      <c r="IR282" s="26"/>
      <c r="IU282" s="26"/>
      <c r="IX282" s="26"/>
      <c r="IY282" s="21"/>
    </row>
    <row r="283" spans="7:259" s="16" customFormat="1" ht="18.75" customHeight="1">
      <c r="G283" s="26"/>
      <c r="J283" s="26"/>
      <c r="M283" s="26"/>
      <c r="P283" s="26"/>
      <c r="S283" s="26"/>
      <c r="V283" s="26"/>
      <c r="W283" s="17"/>
      <c r="Z283" s="26"/>
      <c r="AC283" s="26"/>
      <c r="AF283" s="26"/>
      <c r="AI283" s="26"/>
      <c r="AL283" s="26"/>
      <c r="AO283" s="26"/>
      <c r="AR283" s="26"/>
      <c r="AU283" s="26"/>
      <c r="AX283" s="26"/>
      <c r="BA283" s="26"/>
      <c r="BD283" s="26"/>
      <c r="BG283" s="26"/>
      <c r="BJ283" s="26"/>
      <c r="BM283" s="26"/>
      <c r="BP283" s="26"/>
      <c r="BS283" s="26"/>
      <c r="BT283" s="14"/>
      <c r="BV283" s="26"/>
      <c r="BY283" s="26"/>
      <c r="CB283" s="26"/>
      <c r="CE283" s="26"/>
      <c r="CH283" s="26"/>
      <c r="CI283" s="17"/>
      <c r="CL283" s="26"/>
      <c r="CO283" s="26"/>
      <c r="CR283" s="26"/>
      <c r="CU283" s="26"/>
      <c r="CX283" s="26"/>
      <c r="DA283" s="26"/>
      <c r="DD283" s="26"/>
      <c r="DG283" s="26"/>
      <c r="DJ283" s="26"/>
      <c r="DM283" s="26"/>
      <c r="DP283" s="26"/>
      <c r="DS283" s="26"/>
      <c r="DV283" s="26"/>
      <c r="DY283" s="26"/>
      <c r="EB283" s="26"/>
      <c r="EE283" s="26"/>
      <c r="EH283" s="26"/>
      <c r="EI283" s="14"/>
      <c r="EK283" s="26"/>
      <c r="EN283" s="26"/>
      <c r="EQ283" s="26"/>
      <c r="ET283" s="26"/>
      <c r="EW283" s="26"/>
      <c r="EZ283" s="26"/>
      <c r="FC283" s="26"/>
      <c r="FF283" s="26"/>
      <c r="FI283" s="26"/>
      <c r="FL283" s="26"/>
      <c r="FO283" s="26"/>
      <c r="FR283" s="26"/>
      <c r="FU283" s="26"/>
      <c r="FX283" s="26"/>
      <c r="GA283" s="26"/>
      <c r="GD283" s="26"/>
      <c r="GG283" s="26"/>
      <c r="GJ283" s="26"/>
      <c r="GM283" s="26"/>
      <c r="GP283" s="26"/>
      <c r="GS283" s="26"/>
      <c r="GV283" s="26"/>
      <c r="GY283" s="26"/>
      <c r="HB283" s="26"/>
      <c r="HE283" s="26"/>
      <c r="HH283" s="26"/>
      <c r="HK283" s="26"/>
      <c r="HN283" s="26"/>
      <c r="HQ283" s="26"/>
      <c r="HT283" s="26"/>
      <c r="HW283" s="26"/>
      <c r="HZ283" s="26"/>
      <c r="IC283" s="26"/>
      <c r="IF283" s="26"/>
      <c r="II283" s="26"/>
      <c r="IL283" s="26"/>
      <c r="IO283" s="26"/>
      <c r="IR283" s="26"/>
      <c r="IU283" s="26"/>
      <c r="IX283" s="26"/>
      <c r="IY283" s="21"/>
    </row>
    <row r="284" spans="7:259" s="16" customFormat="1">
      <c r="G284" s="26"/>
      <c r="J284" s="26"/>
      <c r="M284" s="26"/>
      <c r="P284" s="26"/>
      <c r="S284" s="26"/>
      <c r="V284" s="26"/>
      <c r="W284" s="17"/>
      <c r="Z284" s="26"/>
      <c r="AC284" s="26"/>
      <c r="AF284" s="26"/>
      <c r="AI284" s="26"/>
      <c r="AL284" s="26"/>
      <c r="AO284" s="26"/>
      <c r="AR284" s="26"/>
      <c r="AU284" s="26"/>
      <c r="AX284" s="26"/>
      <c r="BA284" s="26"/>
      <c r="BD284" s="26"/>
      <c r="BG284" s="26"/>
      <c r="BJ284" s="26"/>
      <c r="BM284" s="26"/>
      <c r="BP284" s="26"/>
      <c r="BS284" s="26"/>
      <c r="BT284" s="14"/>
      <c r="BV284" s="26"/>
      <c r="BY284" s="26"/>
      <c r="CB284" s="26"/>
      <c r="CE284" s="26"/>
      <c r="CH284" s="26"/>
      <c r="CI284" s="17"/>
      <c r="CL284" s="26"/>
      <c r="CO284" s="26"/>
      <c r="CR284" s="26"/>
      <c r="CU284" s="26"/>
      <c r="CX284" s="26"/>
      <c r="DA284" s="26"/>
      <c r="DD284" s="26"/>
      <c r="DG284" s="26"/>
      <c r="DJ284" s="26"/>
      <c r="DM284" s="26"/>
      <c r="DP284" s="26"/>
      <c r="DS284" s="26"/>
      <c r="DV284" s="26"/>
      <c r="DY284" s="26"/>
      <c r="EB284" s="26"/>
      <c r="EE284" s="26"/>
      <c r="EH284" s="26"/>
      <c r="EI284" s="14"/>
      <c r="EK284" s="26"/>
      <c r="EN284" s="26"/>
      <c r="EQ284" s="26"/>
      <c r="ET284" s="26"/>
      <c r="EW284" s="26"/>
      <c r="EZ284" s="26"/>
      <c r="FC284" s="26"/>
      <c r="FF284" s="26"/>
      <c r="FI284" s="26"/>
      <c r="FL284" s="26"/>
      <c r="FO284" s="26"/>
      <c r="FR284" s="26"/>
      <c r="FU284" s="26"/>
      <c r="FX284" s="26"/>
      <c r="GA284" s="26"/>
      <c r="GD284" s="26"/>
      <c r="GG284" s="26"/>
      <c r="GJ284" s="26"/>
      <c r="GM284" s="26"/>
      <c r="GP284" s="26"/>
      <c r="GS284" s="26"/>
      <c r="GV284" s="26"/>
      <c r="GY284" s="26"/>
      <c r="HB284" s="26"/>
      <c r="HE284" s="26"/>
      <c r="HH284" s="26"/>
      <c r="HK284" s="26"/>
      <c r="HN284" s="26"/>
      <c r="HQ284" s="26"/>
      <c r="HT284" s="26"/>
      <c r="HW284" s="26"/>
      <c r="HZ284" s="26"/>
      <c r="IC284" s="26"/>
      <c r="IF284" s="26"/>
      <c r="II284" s="26"/>
      <c r="IL284" s="26"/>
      <c r="IO284" s="26"/>
      <c r="IR284" s="26"/>
      <c r="IU284" s="26"/>
      <c r="IX284" s="26"/>
      <c r="IY284" s="21"/>
    </row>
    <row r="285" spans="7:259" s="16" customFormat="1" ht="18.75" customHeight="1">
      <c r="G285" s="26"/>
      <c r="J285" s="26"/>
      <c r="M285" s="26"/>
      <c r="P285" s="26"/>
      <c r="S285" s="26"/>
      <c r="V285" s="26"/>
      <c r="W285" s="17"/>
      <c r="Z285" s="26"/>
      <c r="AC285" s="26"/>
      <c r="AF285" s="26"/>
      <c r="AI285" s="26"/>
      <c r="AL285" s="26"/>
      <c r="AO285" s="26"/>
      <c r="AR285" s="26"/>
      <c r="AU285" s="26"/>
      <c r="AX285" s="26"/>
      <c r="BA285" s="26"/>
      <c r="BD285" s="26"/>
      <c r="BG285" s="26"/>
      <c r="BJ285" s="26"/>
      <c r="BM285" s="26"/>
      <c r="BP285" s="26"/>
      <c r="BS285" s="26"/>
      <c r="BT285" s="14"/>
      <c r="BV285" s="26"/>
      <c r="BY285" s="26"/>
      <c r="CB285" s="26"/>
      <c r="CE285" s="26"/>
      <c r="CH285" s="26"/>
      <c r="CI285" s="17"/>
      <c r="CL285" s="26"/>
      <c r="CO285" s="26"/>
      <c r="CR285" s="26"/>
      <c r="CU285" s="26"/>
      <c r="CX285" s="26"/>
      <c r="DA285" s="26"/>
      <c r="DD285" s="26"/>
      <c r="DG285" s="26"/>
      <c r="DJ285" s="26"/>
      <c r="DM285" s="26"/>
      <c r="DP285" s="26"/>
      <c r="DS285" s="26"/>
      <c r="DV285" s="26"/>
      <c r="DY285" s="26"/>
      <c r="EB285" s="26"/>
      <c r="EE285" s="26"/>
      <c r="EH285" s="26"/>
      <c r="EI285" s="14"/>
      <c r="EK285" s="26"/>
      <c r="EN285" s="26"/>
      <c r="EQ285" s="26"/>
      <c r="ET285" s="26"/>
      <c r="EW285" s="26"/>
      <c r="EZ285" s="26"/>
      <c r="FC285" s="26"/>
      <c r="FF285" s="26"/>
      <c r="FI285" s="26"/>
      <c r="FL285" s="26"/>
      <c r="FO285" s="26"/>
      <c r="FR285" s="26"/>
      <c r="FU285" s="26"/>
      <c r="FX285" s="26"/>
      <c r="GA285" s="26"/>
      <c r="GD285" s="26"/>
      <c r="GG285" s="26"/>
      <c r="GJ285" s="26"/>
      <c r="GM285" s="26"/>
      <c r="GP285" s="26"/>
      <c r="GS285" s="26"/>
      <c r="GV285" s="26"/>
      <c r="GY285" s="26"/>
      <c r="HB285" s="26"/>
      <c r="HE285" s="26"/>
      <c r="HH285" s="26"/>
      <c r="HK285" s="26"/>
      <c r="HN285" s="26"/>
      <c r="HQ285" s="26"/>
      <c r="HT285" s="26"/>
      <c r="HW285" s="26"/>
      <c r="HZ285" s="26"/>
      <c r="IC285" s="26"/>
      <c r="IF285" s="26"/>
      <c r="II285" s="26"/>
      <c r="IL285" s="26"/>
      <c r="IO285" s="26"/>
      <c r="IR285" s="26"/>
      <c r="IU285" s="26"/>
      <c r="IX285" s="26"/>
      <c r="IY285" s="21"/>
    </row>
    <row r="286" spans="7:259" s="16" customFormat="1">
      <c r="G286" s="26"/>
      <c r="J286" s="26"/>
      <c r="M286" s="26"/>
      <c r="P286" s="26"/>
      <c r="S286" s="26"/>
      <c r="V286" s="26"/>
      <c r="W286" s="17"/>
      <c r="Z286" s="26"/>
      <c r="AC286" s="26"/>
      <c r="AF286" s="26"/>
      <c r="AI286" s="26"/>
      <c r="AL286" s="26"/>
      <c r="AO286" s="26"/>
      <c r="AR286" s="26"/>
      <c r="AU286" s="26"/>
      <c r="AX286" s="26"/>
      <c r="BA286" s="26"/>
      <c r="BD286" s="26"/>
      <c r="BG286" s="26"/>
      <c r="BJ286" s="26"/>
      <c r="BM286" s="26"/>
      <c r="BP286" s="26"/>
      <c r="BS286" s="26"/>
      <c r="BT286" s="14"/>
      <c r="BV286" s="26"/>
      <c r="BY286" s="26"/>
      <c r="CB286" s="26"/>
      <c r="CE286" s="26"/>
      <c r="CH286" s="26"/>
      <c r="CI286" s="17"/>
      <c r="CL286" s="26"/>
      <c r="CO286" s="26"/>
      <c r="CR286" s="26"/>
      <c r="CU286" s="26"/>
      <c r="CX286" s="26"/>
      <c r="DA286" s="26"/>
      <c r="DD286" s="26"/>
      <c r="DG286" s="26"/>
      <c r="DJ286" s="26"/>
      <c r="DM286" s="26"/>
      <c r="DP286" s="26"/>
      <c r="DS286" s="26"/>
      <c r="DV286" s="26"/>
      <c r="DY286" s="26"/>
      <c r="EB286" s="26"/>
      <c r="EE286" s="26"/>
      <c r="EH286" s="26"/>
      <c r="EI286" s="14"/>
      <c r="EK286" s="26"/>
      <c r="EN286" s="26"/>
      <c r="EQ286" s="26"/>
      <c r="ET286" s="26"/>
      <c r="EW286" s="26"/>
      <c r="EZ286" s="26"/>
      <c r="FC286" s="26"/>
      <c r="FF286" s="26"/>
      <c r="FI286" s="26"/>
      <c r="FL286" s="26"/>
      <c r="FO286" s="26"/>
      <c r="FR286" s="26"/>
      <c r="FU286" s="26"/>
      <c r="FX286" s="26"/>
      <c r="GA286" s="26"/>
      <c r="GD286" s="26"/>
      <c r="GG286" s="26"/>
      <c r="GJ286" s="26"/>
      <c r="GM286" s="26"/>
      <c r="GP286" s="26"/>
      <c r="GS286" s="26"/>
      <c r="GV286" s="26"/>
      <c r="GY286" s="26"/>
      <c r="HB286" s="26"/>
      <c r="HE286" s="26"/>
      <c r="HH286" s="26"/>
      <c r="HK286" s="26"/>
      <c r="HN286" s="26"/>
      <c r="HQ286" s="26"/>
      <c r="HT286" s="26"/>
      <c r="HW286" s="26"/>
      <c r="HZ286" s="26"/>
      <c r="IC286" s="26"/>
      <c r="IF286" s="26"/>
      <c r="II286" s="26"/>
      <c r="IL286" s="26"/>
      <c r="IO286" s="26"/>
      <c r="IR286" s="26"/>
      <c r="IU286" s="26"/>
      <c r="IX286" s="26"/>
      <c r="IY286" s="21"/>
    </row>
    <row r="287" spans="7:259" s="16" customFormat="1" ht="18.75" customHeight="1">
      <c r="G287" s="26"/>
      <c r="J287" s="26"/>
      <c r="M287" s="26"/>
      <c r="P287" s="26"/>
      <c r="S287" s="26"/>
      <c r="V287" s="26"/>
      <c r="W287" s="17"/>
      <c r="Z287" s="26"/>
      <c r="AC287" s="26"/>
      <c r="AF287" s="26"/>
      <c r="AI287" s="26"/>
      <c r="AL287" s="26"/>
      <c r="AO287" s="26"/>
      <c r="AR287" s="26"/>
      <c r="AU287" s="26"/>
      <c r="AX287" s="26"/>
      <c r="BA287" s="26"/>
      <c r="BD287" s="26"/>
      <c r="BG287" s="26"/>
      <c r="BJ287" s="26"/>
      <c r="BM287" s="26"/>
      <c r="BP287" s="26"/>
      <c r="BS287" s="26"/>
      <c r="BT287" s="14"/>
      <c r="BV287" s="26"/>
      <c r="BY287" s="26"/>
      <c r="CB287" s="26"/>
      <c r="CE287" s="26"/>
      <c r="CH287" s="26"/>
      <c r="CI287" s="17"/>
      <c r="CL287" s="26"/>
      <c r="CO287" s="26"/>
      <c r="CR287" s="26"/>
      <c r="CU287" s="26"/>
      <c r="CX287" s="26"/>
      <c r="DA287" s="26"/>
      <c r="DD287" s="26"/>
      <c r="DG287" s="26"/>
      <c r="DJ287" s="26"/>
      <c r="DM287" s="26"/>
      <c r="DP287" s="26"/>
      <c r="DS287" s="26"/>
      <c r="DV287" s="26"/>
      <c r="DY287" s="26"/>
      <c r="EB287" s="26"/>
      <c r="EE287" s="26"/>
      <c r="EH287" s="26"/>
      <c r="EI287" s="14"/>
      <c r="EK287" s="26"/>
      <c r="EN287" s="26"/>
      <c r="EQ287" s="26"/>
      <c r="ET287" s="26"/>
      <c r="EW287" s="26"/>
      <c r="EZ287" s="26"/>
      <c r="FC287" s="26"/>
      <c r="FF287" s="26"/>
      <c r="FI287" s="26"/>
      <c r="FL287" s="26"/>
      <c r="FO287" s="26"/>
      <c r="FR287" s="26"/>
      <c r="FU287" s="26"/>
      <c r="FX287" s="26"/>
      <c r="GA287" s="26"/>
      <c r="GD287" s="26"/>
      <c r="GG287" s="26"/>
      <c r="GJ287" s="26"/>
      <c r="GM287" s="26"/>
      <c r="GP287" s="26"/>
      <c r="GS287" s="26"/>
      <c r="GV287" s="26"/>
      <c r="GY287" s="26"/>
      <c r="HB287" s="26"/>
      <c r="HE287" s="26"/>
      <c r="HH287" s="26"/>
      <c r="HK287" s="26"/>
      <c r="HN287" s="26"/>
      <c r="HQ287" s="26"/>
      <c r="HT287" s="26"/>
      <c r="HW287" s="26"/>
      <c r="HZ287" s="26"/>
      <c r="IC287" s="26"/>
      <c r="IF287" s="26"/>
      <c r="II287" s="26"/>
      <c r="IL287" s="26"/>
      <c r="IO287" s="26"/>
      <c r="IR287" s="26"/>
      <c r="IU287" s="26"/>
      <c r="IX287" s="26"/>
      <c r="IY287" s="21"/>
    </row>
    <row r="288" spans="7:259" s="16" customFormat="1">
      <c r="G288" s="26"/>
      <c r="J288" s="26"/>
      <c r="M288" s="26"/>
      <c r="P288" s="26"/>
      <c r="S288" s="26"/>
      <c r="V288" s="26"/>
      <c r="W288" s="17"/>
      <c r="Z288" s="26"/>
      <c r="AC288" s="26"/>
      <c r="AF288" s="26"/>
      <c r="AI288" s="26"/>
      <c r="AL288" s="26"/>
      <c r="AO288" s="26"/>
      <c r="AR288" s="26"/>
      <c r="AU288" s="26"/>
      <c r="AX288" s="26"/>
      <c r="BA288" s="26"/>
      <c r="BD288" s="26"/>
      <c r="BG288" s="26"/>
      <c r="BJ288" s="26"/>
      <c r="BM288" s="26"/>
      <c r="BP288" s="26"/>
      <c r="BS288" s="26"/>
      <c r="BT288" s="14"/>
      <c r="BV288" s="26"/>
      <c r="BY288" s="26"/>
      <c r="CB288" s="26"/>
      <c r="CE288" s="26"/>
      <c r="CH288" s="26"/>
      <c r="CI288" s="17"/>
      <c r="CL288" s="26"/>
      <c r="CO288" s="26"/>
      <c r="CR288" s="26"/>
      <c r="CU288" s="26"/>
      <c r="CX288" s="26"/>
      <c r="DA288" s="26"/>
      <c r="DD288" s="26"/>
      <c r="DG288" s="26"/>
      <c r="DJ288" s="26"/>
      <c r="DM288" s="26"/>
      <c r="DP288" s="26"/>
      <c r="DS288" s="26"/>
      <c r="DV288" s="26"/>
      <c r="DY288" s="26"/>
      <c r="EB288" s="26"/>
      <c r="EE288" s="26"/>
      <c r="EH288" s="26"/>
      <c r="EI288" s="14"/>
      <c r="EK288" s="26"/>
      <c r="EN288" s="26"/>
      <c r="EQ288" s="26"/>
      <c r="ET288" s="26"/>
      <c r="EW288" s="26"/>
      <c r="EZ288" s="26"/>
      <c r="FC288" s="26"/>
      <c r="FF288" s="26"/>
      <c r="FI288" s="26"/>
      <c r="FL288" s="26"/>
      <c r="FO288" s="26"/>
      <c r="FR288" s="26"/>
      <c r="FU288" s="26"/>
      <c r="FX288" s="26"/>
      <c r="GA288" s="26"/>
      <c r="GD288" s="26"/>
      <c r="GG288" s="26"/>
      <c r="GJ288" s="26"/>
      <c r="GM288" s="26"/>
      <c r="GP288" s="26"/>
      <c r="GS288" s="26"/>
      <c r="GV288" s="26"/>
      <c r="GY288" s="26"/>
      <c r="HB288" s="26"/>
      <c r="HE288" s="26"/>
      <c r="HH288" s="26"/>
      <c r="HK288" s="26"/>
      <c r="HN288" s="26"/>
      <c r="HQ288" s="26"/>
      <c r="HT288" s="26"/>
      <c r="HW288" s="26"/>
      <c r="HZ288" s="26"/>
      <c r="IC288" s="26"/>
      <c r="IF288" s="26"/>
      <c r="II288" s="26"/>
      <c r="IL288" s="26"/>
      <c r="IO288" s="26"/>
      <c r="IR288" s="26"/>
      <c r="IU288" s="26"/>
      <c r="IX288" s="26"/>
      <c r="IY288" s="21"/>
    </row>
    <row r="289" spans="7:259" s="16" customFormat="1" ht="18.75" customHeight="1">
      <c r="G289" s="26"/>
      <c r="J289" s="26"/>
      <c r="M289" s="26"/>
      <c r="P289" s="26"/>
      <c r="S289" s="26"/>
      <c r="V289" s="26"/>
      <c r="W289" s="17"/>
      <c r="Z289" s="26"/>
      <c r="AC289" s="26"/>
      <c r="AF289" s="26"/>
      <c r="AI289" s="26"/>
      <c r="AL289" s="26"/>
      <c r="AO289" s="26"/>
      <c r="AR289" s="26"/>
      <c r="AU289" s="26"/>
      <c r="AX289" s="26"/>
      <c r="BA289" s="26"/>
      <c r="BD289" s="26"/>
      <c r="BG289" s="26"/>
      <c r="BJ289" s="26"/>
      <c r="BM289" s="26"/>
      <c r="BP289" s="26"/>
      <c r="BS289" s="26"/>
      <c r="BT289" s="14"/>
      <c r="BV289" s="26"/>
      <c r="BY289" s="26"/>
      <c r="CB289" s="26"/>
      <c r="CE289" s="26"/>
      <c r="CH289" s="26"/>
      <c r="CI289" s="17"/>
      <c r="CL289" s="26"/>
      <c r="CO289" s="26"/>
      <c r="CR289" s="26"/>
      <c r="CU289" s="26"/>
      <c r="CX289" s="26"/>
      <c r="DA289" s="26"/>
      <c r="DD289" s="26"/>
      <c r="DG289" s="26"/>
      <c r="DJ289" s="26"/>
      <c r="DM289" s="26"/>
      <c r="DP289" s="26"/>
      <c r="DS289" s="26"/>
      <c r="DV289" s="26"/>
      <c r="DY289" s="26"/>
      <c r="EB289" s="26"/>
      <c r="EE289" s="26"/>
      <c r="EH289" s="26"/>
      <c r="EI289" s="14"/>
      <c r="EK289" s="26"/>
      <c r="EN289" s="26"/>
      <c r="EQ289" s="26"/>
      <c r="ET289" s="26"/>
      <c r="EW289" s="26"/>
      <c r="EZ289" s="26"/>
      <c r="FC289" s="26"/>
      <c r="FF289" s="26"/>
      <c r="FI289" s="26"/>
      <c r="FL289" s="26"/>
      <c r="FO289" s="26"/>
      <c r="FR289" s="26"/>
      <c r="FU289" s="26"/>
      <c r="FX289" s="26"/>
      <c r="GA289" s="26"/>
      <c r="GD289" s="26"/>
      <c r="GG289" s="26"/>
      <c r="GJ289" s="26"/>
      <c r="GM289" s="26"/>
      <c r="GP289" s="26"/>
      <c r="GS289" s="26"/>
      <c r="GV289" s="26"/>
      <c r="GY289" s="26"/>
      <c r="HB289" s="26"/>
      <c r="HE289" s="26"/>
      <c r="HH289" s="26"/>
      <c r="HK289" s="26"/>
      <c r="HN289" s="26"/>
      <c r="HQ289" s="26"/>
      <c r="HT289" s="26"/>
      <c r="HW289" s="26"/>
      <c r="HZ289" s="26"/>
      <c r="IC289" s="26"/>
      <c r="IF289" s="26"/>
      <c r="II289" s="26"/>
      <c r="IL289" s="26"/>
      <c r="IO289" s="26"/>
      <c r="IR289" s="26"/>
      <c r="IU289" s="26"/>
      <c r="IX289" s="26"/>
      <c r="IY289" s="21"/>
    </row>
    <row r="290" spans="7:259" s="16" customFormat="1">
      <c r="G290" s="26"/>
      <c r="J290" s="26"/>
      <c r="M290" s="26"/>
      <c r="P290" s="26"/>
      <c r="S290" s="26"/>
      <c r="V290" s="26"/>
      <c r="W290" s="17"/>
      <c r="Z290" s="26"/>
      <c r="AC290" s="26"/>
      <c r="AF290" s="26"/>
      <c r="AI290" s="26"/>
      <c r="AL290" s="26"/>
      <c r="AO290" s="26"/>
      <c r="AR290" s="26"/>
      <c r="AU290" s="26"/>
      <c r="AX290" s="26"/>
      <c r="BA290" s="26"/>
      <c r="BD290" s="26"/>
      <c r="BG290" s="26"/>
      <c r="BJ290" s="26"/>
      <c r="BM290" s="26"/>
      <c r="BP290" s="26"/>
      <c r="BS290" s="26"/>
      <c r="BT290" s="14"/>
      <c r="BV290" s="26"/>
      <c r="BY290" s="26"/>
      <c r="CB290" s="26"/>
      <c r="CE290" s="26"/>
      <c r="CH290" s="26"/>
      <c r="CI290" s="17"/>
      <c r="CL290" s="26"/>
      <c r="CO290" s="26"/>
      <c r="CR290" s="26"/>
      <c r="CU290" s="26"/>
      <c r="CX290" s="26"/>
      <c r="DA290" s="26"/>
      <c r="DD290" s="26"/>
      <c r="DG290" s="26"/>
      <c r="DJ290" s="26"/>
      <c r="DM290" s="26"/>
      <c r="DP290" s="26"/>
      <c r="DS290" s="26"/>
      <c r="DV290" s="26"/>
      <c r="DY290" s="26"/>
      <c r="EB290" s="26"/>
      <c r="EE290" s="26"/>
      <c r="EH290" s="26"/>
      <c r="EI290" s="14"/>
      <c r="EK290" s="26"/>
      <c r="EN290" s="26"/>
      <c r="EQ290" s="26"/>
      <c r="ET290" s="26"/>
      <c r="EW290" s="26"/>
      <c r="EZ290" s="26"/>
      <c r="FC290" s="26"/>
      <c r="FF290" s="26"/>
      <c r="FI290" s="26"/>
      <c r="FL290" s="26"/>
      <c r="FO290" s="26"/>
      <c r="FR290" s="26"/>
      <c r="FU290" s="26"/>
      <c r="FX290" s="26"/>
      <c r="GA290" s="26"/>
      <c r="GD290" s="26"/>
      <c r="GG290" s="26"/>
      <c r="GJ290" s="26"/>
      <c r="GM290" s="26"/>
      <c r="GP290" s="26"/>
      <c r="GS290" s="26"/>
      <c r="GV290" s="26"/>
      <c r="GY290" s="26"/>
      <c r="HB290" s="26"/>
      <c r="HE290" s="26"/>
      <c r="HH290" s="26"/>
      <c r="HK290" s="26"/>
      <c r="HN290" s="26"/>
      <c r="HQ290" s="26"/>
      <c r="HT290" s="26"/>
      <c r="HW290" s="26"/>
      <c r="HZ290" s="26"/>
      <c r="IC290" s="26"/>
      <c r="IF290" s="26"/>
      <c r="II290" s="26"/>
      <c r="IL290" s="26"/>
      <c r="IO290" s="26"/>
      <c r="IR290" s="26"/>
      <c r="IU290" s="26"/>
      <c r="IX290" s="26"/>
      <c r="IY290" s="21"/>
    </row>
    <row r="291" spans="7:259" s="16" customFormat="1" ht="18.75" customHeight="1">
      <c r="G291" s="26"/>
      <c r="J291" s="26"/>
      <c r="M291" s="26"/>
      <c r="P291" s="26"/>
      <c r="S291" s="26"/>
      <c r="V291" s="26"/>
      <c r="W291" s="17"/>
      <c r="Z291" s="26"/>
      <c r="AC291" s="26"/>
      <c r="AF291" s="26"/>
      <c r="AI291" s="26"/>
      <c r="AL291" s="26"/>
      <c r="AO291" s="26"/>
      <c r="AR291" s="26"/>
      <c r="AU291" s="26"/>
      <c r="AX291" s="26"/>
      <c r="BA291" s="26"/>
      <c r="BD291" s="26"/>
      <c r="BG291" s="26"/>
      <c r="BJ291" s="26"/>
      <c r="BM291" s="26"/>
      <c r="BP291" s="26"/>
      <c r="BS291" s="26"/>
      <c r="BT291" s="14"/>
      <c r="BV291" s="26"/>
      <c r="BY291" s="26"/>
      <c r="CB291" s="26"/>
      <c r="CE291" s="26"/>
      <c r="CH291" s="26"/>
      <c r="CI291" s="17"/>
      <c r="CL291" s="26"/>
      <c r="CO291" s="26"/>
      <c r="CR291" s="26"/>
      <c r="CU291" s="26"/>
      <c r="CX291" s="26"/>
      <c r="DA291" s="26"/>
      <c r="DD291" s="26"/>
      <c r="DG291" s="26"/>
      <c r="DJ291" s="26"/>
      <c r="DM291" s="26"/>
      <c r="DP291" s="26"/>
      <c r="DS291" s="26"/>
      <c r="DV291" s="26"/>
      <c r="DY291" s="26"/>
      <c r="EB291" s="26"/>
      <c r="EE291" s="26"/>
      <c r="EH291" s="26"/>
      <c r="EI291" s="14"/>
      <c r="EK291" s="26"/>
      <c r="EN291" s="26"/>
      <c r="EQ291" s="26"/>
      <c r="ET291" s="26"/>
      <c r="EW291" s="26"/>
      <c r="EZ291" s="26"/>
      <c r="FC291" s="26"/>
      <c r="FF291" s="26"/>
      <c r="FI291" s="26"/>
      <c r="FL291" s="26"/>
      <c r="FO291" s="26"/>
      <c r="FR291" s="26"/>
      <c r="FU291" s="26"/>
      <c r="FX291" s="26"/>
      <c r="GA291" s="26"/>
      <c r="GD291" s="26"/>
      <c r="GG291" s="26"/>
      <c r="GJ291" s="26"/>
      <c r="GM291" s="26"/>
      <c r="GP291" s="26"/>
      <c r="GS291" s="26"/>
      <c r="GV291" s="26"/>
      <c r="GY291" s="26"/>
      <c r="HB291" s="26"/>
      <c r="HE291" s="26"/>
      <c r="HH291" s="26"/>
      <c r="HK291" s="26"/>
      <c r="HN291" s="26"/>
      <c r="HQ291" s="26"/>
      <c r="HT291" s="26"/>
      <c r="HW291" s="26"/>
      <c r="HZ291" s="26"/>
      <c r="IC291" s="26"/>
      <c r="IF291" s="26"/>
      <c r="II291" s="26"/>
      <c r="IL291" s="26"/>
      <c r="IO291" s="26"/>
      <c r="IR291" s="26"/>
      <c r="IU291" s="26"/>
      <c r="IX291" s="26"/>
      <c r="IY291" s="21"/>
    </row>
    <row r="292" spans="7:259" s="16" customFormat="1">
      <c r="G292" s="26"/>
      <c r="J292" s="26"/>
      <c r="M292" s="26"/>
      <c r="P292" s="26"/>
      <c r="S292" s="26"/>
      <c r="V292" s="26"/>
      <c r="W292" s="17"/>
      <c r="Z292" s="26"/>
      <c r="AC292" s="26"/>
      <c r="AF292" s="26"/>
      <c r="AI292" s="26"/>
      <c r="AL292" s="26"/>
      <c r="AO292" s="26"/>
      <c r="AR292" s="26"/>
      <c r="AU292" s="26"/>
      <c r="AX292" s="26"/>
      <c r="BA292" s="26"/>
      <c r="BD292" s="26"/>
      <c r="BG292" s="26"/>
      <c r="BJ292" s="26"/>
      <c r="BM292" s="26"/>
      <c r="BP292" s="26"/>
      <c r="BS292" s="26"/>
      <c r="BT292" s="14"/>
      <c r="BV292" s="26"/>
      <c r="BY292" s="26"/>
      <c r="CB292" s="26"/>
      <c r="CE292" s="26"/>
      <c r="CH292" s="26"/>
      <c r="CI292" s="17"/>
      <c r="CL292" s="26"/>
      <c r="CO292" s="26"/>
      <c r="CR292" s="26"/>
      <c r="CU292" s="26"/>
      <c r="CX292" s="26"/>
      <c r="DA292" s="26"/>
      <c r="DD292" s="26"/>
      <c r="DG292" s="26"/>
      <c r="DJ292" s="26"/>
      <c r="DM292" s="26"/>
      <c r="DP292" s="26"/>
      <c r="DS292" s="26"/>
      <c r="DV292" s="26"/>
      <c r="DY292" s="26"/>
      <c r="EB292" s="26"/>
      <c r="EE292" s="26"/>
      <c r="EH292" s="26"/>
      <c r="EI292" s="14"/>
      <c r="EK292" s="26"/>
      <c r="EN292" s="26"/>
      <c r="EQ292" s="26"/>
      <c r="ET292" s="26"/>
      <c r="EW292" s="26"/>
      <c r="EZ292" s="26"/>
      <c r="FC292" s="26"/>
      <c r="FF292" s="26"/>
      <c r="FI292" s="26"/>
      <c r="FL292" s="26"/>
      <c r="FO292" s="26"/>
      <c r="FR292" s="26"/>
      <c r="FU292" s="26"/>
      <c r="FX292" s="26"/>
      <c r="GA292" s="26"/>
      <c r="GD292" s="26"/>
      <c r="GG292" s="26"/>
      <c r="GJ292" s="26"/>
      <c r="GM292" s="26"/>
      <c r="GP292" s="26"/>
      <c r="GS292" s="26"/>
      <c r="GV292" s="26"/>
      <c r="GY292" s="26"/>
      <c r="HB292" s="26"/>
      <c r="HE292" s="26"/>
      <c r="HH292" s="26"/>
      <c r="HK292" s="26"/>
      <c r="HN292" s="26"/>
      <c r="HQ292" s="26"/>
      <c r="HT292" s="26"/>
      <c r="HW292" s="26"/>
      <c r="HZ292" s="26"/>
      <c r="IC292" s="26"/>
      <c r="IF292" s="26"/>
      <c r="II292" s="26"/>
      <c r="IL292" s="26"/>
      <c r="IO292" s="26"/>
      <c r="IR292" s="26"/>
      <c r="IU292" s="26"/>
      <c r="IX292" s="26"/>
      <c r="IY292" s="21"/>
    </row>
    <row r="293" spans="7:259" s="16" customFormat="1" ht="18.75" customHeight="1">
      <c r="G293" s="26"/>
      <c r="J293" s="26"/>
      <c r="M293" s="26"/>
      <c r="P293" s="26"/>
      <c r="S293" s="26"/>
      <c r="V293" s="26"/>
      <c r="W293" s="17"/>
      <c r="Z293" s="26"/>
      <c r="AC293" s="26"/>
      <c r="AF293" s="26"/>
      <c r="AI293" s="26"/>
      <c r="AL293" s="26"/>
      <c r="AO293" s="26"/>
      <c r="AR293" s="26"/>
      <c r="AU293" s="26"/>
      <c r="AX293" s="26"/>
      <c r="BA293" s="26"/>
      <c r="BD293" s="26"/>
      <c r="BG293" s="26"/>
      <c r="BJ293" s="26"/>
      <c r="BM293" s="26"/>
      <c r="BP293" s="26"/>
      <c r="BS293" s="26"/>
      <c r="BT293" s="14"/>
      <c r="BV293" s="26"/>
      <c r="BY293" s="26"/>
      <c r="CB293" s="26"/>
      <c r="CE293" s="26"/>
      <c r="CH293" s="26"/>
      <c r="CI293" s="17"/>
      <c r="CL293" s="26"/>
      <c r="CO293" s="26"/>
      <c r="CR293" s="26"/>
      <c r="CU293" s="26"/>
      <c r="CX293" s="26"/>
      <c r="DA293" s="26"/>
      <c r="DD293" s="26"/>
      <c r="DG293" s="26"/>
      <c r="DJ293" s="26"/>
      <c r="DM293" s="26"/>
      <c r="DP293" s="26"/>
      <c r="DS293" s="26"/>
      <c r="DV293" s="26"/>
      <c r="DY293" s="26"/>
      <c r="EB293" s="26"/>
      <c r="EE293" s="26"/>
      <c r="EH293" s="26"/>
      <c r="EI293" s="14"/>
      <c r="EK293" s="26"/>
      <c r="EN293" s="26"/>
      <c r="EQ293" s="26"/>
      <c r="ET293" s="26"/>
      <c r="EW293" s="26"/>
      <c r="EZ293" s="26"/>
      <c r="FC293" s="26"/>
      <c r="FF293" s="26"/>
      <c r="FI293" s="26"/>
      <c r="FL293" s="26"/>
      <c r="FO293" s="26"/>
      <c r="FR293" s="26"/>
      <c r="FU293" s="26"/>
      <c r="FX293" s="26"/>
      <c r="GA293" s="26"/>
      <c r="GD293" s="26"/>
      <c r="GG293" s="26"/>
      <c r="GJ293" s="26"/>
      <c r="GM293" s="26"/>
      <c r="GP293" s="26"/>
      <c r="GS293" s="26"/>
      <c r="GV293" s="26"/>
      <c r="GY293" s="26"/>
      <c r="HB293" s="26"/>
      <c r="HE293" s="26"/>
      <c r="HH293" s="26"/>
      <c r="HK293" s="26"/>
      <c r="HN293" s="26"/>
      <c r="HQ293" s="26"/>
      <c r="HT293" s="26"/>
      <c r="HW293" s="26"/>
      <c r="HZ293" s="26"/>
      <c r="IC293" s="26"/>
      <c r="IF293" s="26"/>
      <c r="II293" s="26"/>
      <c r="IL293" s="26"/>
      <c r="IO293" s="26"/>
      <c r="IR293" s="26"/>
      <c r="IU293" s="26"/>
      <c r="IX293" s="26"/>
      <c r="IY293" s="21"/>
    </row>
    <row r="294" spans="7:259" s="16" customFormat="1">
      <c r="G294" s="26"/>
      <c r="J294" s="26"/>
      <c r="M294" s="26"/>
      <c r="P294" s="26"/>
      <c r="S294" s="26"/>
      <c r="V294" s="26"/>
      <c r="W294" s="17"/>
      <c r="Z294" s="26"/>
      <c r="AC294" s="26"/>
      <c r="AF294" s="26"/>
      <c r="AI294" s="26"/>
      <c r="AL294" s="26"/>
      <c r="AO294" s="26"/>
      <c r="AR294" s="26"/>
      <c r="AU294" s="26"/>
      <c r="AX294" s="26"/>
      <c r="BA294" s="26"/>
      <c r="BD294" s="26"/>
      <c r="BG294" s="26"/>
      <c r="BJ294" s="26"/>
      <c r="BM294" s="26"/>
      <c r="BP294" s="26"/>
      <c r="BS294" s="26"/>
      <c r="BT294" s="14"/>
      <c r="BV294" s="26"/>
      <c r="BY294" s="26"/>
      <c r="CB294" s="26"/>
      <c r="CE294" s="26"/>
      <c r="CH294" s="26"/>
      <c r="CI294" s="17"/>
      <c r="CL294" s="26"/>
      <c r="CO294" s="26"/>
      <c r="CR294" s="26"/>
      <c r="CU294" s="26"/>
      <c r="CX294" s="26"/>
      <c r="DA294" s="26"/>
      <c r="DD294" s="26"/>
      <c r="DG294" s="26"/>
      <c r="DJ294" s="26"/>
      <c r="DM294" s="26"/>
      <c r="DP294" s="26"/>
      <c r="DS294" s="26"/>
      <c r="DV294" s="26"/>
      <c r="DY294" s="26"/>
      <c r="EB294" s="26"/>
      <c r="EE294" s="26"/>
      <c r="EH294" s="26"/>
      <c r="EI294" s="14"/>
      <c r="EK294" s="26"/>
      <c r="EN294" s="26"/>
      <c r="EQ294" s="26"/>
      <c r="ET294" s="26"/>
      <c r="EW294" s="26"/>
      <c r="EZ294" s="26"/>
      <c r="FC294" s="26"/>
      <c r="FF294" s="26"/>
      <c r="FI294" s="26"/>
      <c r="FL294" s="26"/>
      <c r="FO294" s="26"/>
      <c r="FR294" s="26"/>
      <c r="FU294" s="26"/>
      <c r="FX294" s="26"/>
      <c r="GA294" s="26"/>
      <c r="GD294" s="26"/>
      <c r="GG294" s="26"/>
      <c r="GJ294" s="26"/>
      <c r="GM294" s="26"/>
      <c r="GP294" s="26"/>
      <c r="GS294" s="26"/>
      <c r="GV294" s="26"/>
      <c r="GY294" s="26"/>
      <c r="HB294" s="26"/>
      <c r="HE294" s="26"/>
      <c r="HH294" s="26"/>
      <c r="HK294" s="26"/>
      <c r="HN294" s="26"/>
      <c r="HQ294" s="26"/>
      <c r="HT294" s="26"/>
      <c r="HW294" s="26"/>
      <c r="HZ294" s="26"/>
      <c r="IC294" s="26"/>
      <c r="IF294" s="26"/>
      <c r="II294" s="26"/>
      <c r="IL294" s="26"/>
      <c r="IO294" s="26"/>
      <c r="IR294" s="26"/>
      <c r="IU294" s="26"/>
      <c r="IX294" s="26"/>
      <c r="IY294" s="21"/>
    </row>
    <row r="295" spans="7:259" s="16" customFormat="1" ht="18.75" customHeight="1">
      <c r="G295" s="26"/>
      <c r="J295" s="26"/>
      <c r="M295" s="26"/>
      <c r="P295" s="26"/>
      <c r="S295" s="26"/>
      <c r="V295" s="26"/>
      <c r="W295" s="17"/>
      <c r="Z295" s="26"/>
      <c r="AC295" s="26"/>
      <c r="AF295" s="26"/>
      <c r="AI295" s="26"/>
      <c r="AL295" s="26"/>
      <c r="AO295" s="26"/>
      <c r="AR295" s="26"/>
      <c r="AU295" s="26"/>
      <c r="AX295" s="26"/>
      <c r="BA295" s="26"/>
      <c r="BD295" s="26"/>
      <c r="BG295" s="26"/>
      <c r="BJ295" s="26"/>
      <c r="BM295" s="26"/>
      <c r="BP295" s="26"/>
      <c r="BS295" s="26"/>
      <c r="BT295" s="14"/>
      <c r="BV295" s="26"/>
      <c r="BY295" s="26"/>
      <c r="CB295" s="26"/>
      <c r="CE295" s="26"/>
      <c r="CH295" s="26"/>
      <c r="CI295" s="17"/>
      <c r="CL295" s="26"/>
      <c r="CO295" s="26"/>
      <c r="CR295" s="26"/>
      <c r="CU295" s="26"/>
      <c r="CX295" s="26"/>
      <c r="DA295" s="26"/>
      <c r="DD295" s="26"/>
      <c r="DG295" s="26"/>
      <c r="DJ295" s="26"/>
      <c r="DM295" s="26"/>
      <c r="DP295" s="26"/>
      <c r="DS295" s="26"/>
      <c r="DV295" s="26"/>
      <c r="DY295" s="26"/>
      <c r="EB295" s="26"/>
      <c r="EE295" s="26"/>
      <c r="EH295" s="26"/>
      <c r="EI295" s="14"/>
      <c r="EK295" s="26"/>
      <c r="EN295" s="26"/>
      <c r="EQ295" s="26"/>
      <c r="ET295" s="26"/>
      <c r="EW295" s="26"/>
      <c r="EZ295" s="26"/>
      <c r="FC295" s="26"/>
      <c r="FF295" s="26"/>
      <c r="FI295" s="26"/>
      <c r="FL295" s="26"/>
      <c r="FO295" s="26"/>
      <c r="FR295" s="26"/>
      <c r="FU295" s="26"/>
      <c r="FX295" s="26"/>
      <c r="GA295" s="26"/>
      <c r="GD295" s="26"/>
      <c r="GG295" s="26"/>
      <c r="GJ295" s="26"/>
      <c r="GM295" s="26"/>
      <c r="GP295" s="26"/>
      <c r="GS295" s="26"/>
      <c r="GV295" s="26"/>
      <c r="GY295" s="26"/>
      <c r="HB295" s="26"/>
      <c r="HE295" s="26"/>
      <c r="HH295" s="26"/>
      <c r="HK295" s="26"/>
      <c r="HN295" s="26"/>
      <c r="HQ295" s="26"/>
      <c r="HT295" s="26"/>
      <c r="HW295" s="26"/>
      <c r="HZ295" s="26"/>
      <c r="IC295" s="26"/>
      <c r="IF295" s="26"/>
      <c r="II295" s="26"/>
      <c r="IL295" s="26"/>
      <c r="IO295" s="26"/>
      <c r="IR295" s="26"/>
      <c r="IU295" s="26"/>
      <c r="IX295" s="26"/>
      <c r="IY295" s="21"/>
    </row>
    <row r="296" spans="7:259" s="16" customFormat="1">
      <c r="G296" s="26"/>
      <c r="J296" s="26"/>
      <c r="M296" s="26"/>
      <c r="P296" s="26"/>
      <c r="S296" s="26"/>
      <c r="V296" s="26"/>
      <c r="W296" s="17"/>
      <c r="Z296" s="26"/>
      <c r="AC296" s="26"/>
      <c r="AF296" s="26"/>
      <c r="AI296" s="26"/>
      <c r="AL296" s="26"/>
      <c r="AO296" s="26"/>
      <c r="AR296" s="26"/>
      <c r="AU296" s="26"/>
      <c r="AX296" s="26"/>
      <c r="BA296" s="26"/>
      <c r="BD296" s="26"/>
      <c r="BG296" s="26"/>
      <c r="BJ296" s="26"/>
      <c r="BM296" s="26"/>
      <c r="BP296" s="26"/>
      <c r="BS296" s="26"/>
      <c r="BT296" s="14"/>
      <c r="BV296" s="26"/>
      <c r="BY296" s="26"/>
      <c r="CB296" s="26"/>
      <c r="CE296" s="26"/>
      <c r="CH296" s="26"/>
      <c r="CI296" s="17"/>
      <c r="CL296" s="26"/>
      <c r="CO296" s="26"/>
      <c r="CR296" s="26"/>
      <c r="CU296" s="26"/>
      <c r="CX296" s="26"/>
      <c r="DA296" s="26"/>
      <c r="DD296" s="26"/>
      <c r="DG296" s="26"/>
      <c r="DJ296" s="26"/>
      <c r="DM296" s="26"/>
      <c r="DP296" s="26"/>
      <c r="DS296" s="26"/>
      <c r="DV296" s="26"/>
      <c r="DY296" s="26"/>
      <c r="EB296" s="26"/>
      <c r="EE296" s="26"/>
      <c r="EH296" s="26"/>
      <c r="EI296" s="14"/>
      <c r="EK296" s="26"/>
      <c r="EN296" s="26"/>
      <c r="EQ296" s="26"/>
      <c r="ET296" s="26"/>
      <c r="EW296" s="26"/>
      <c r="EZ296" s="26"/>
      <c r="FC296" s="26"/>
      <c r="FF296" s="26"/>
      <c r="FI296" s="26"/>
      <c r="FL296" s="26"/>
      <c r="FO296" s="26"/>
      <c r="FR296" s="26"/>
      <c r="FU296" s="26"/>
      <c r="FX296" s="26"/>
      <c r="GA296" s="26"/>
      <c r="GD296" s="26"/>
      <c r="GG296" s="26"/>
      <c r="GJ296" s="26"/>
      <c r="GM296" s="26"/>
      <c r="GP296" s="26"/>
      <c r="GS296" s="26"/>
      <c r="GV296" s="26"/>
      <c r="GY296" s="26"/>
      <c r="HB296" s="26"/>
      <c r="HE296" s="26"/>
      <c r="HH296" s="26"/>
      <c r="HK296" s="26"/>
      <c r="HN296" s="26"/>
      <c r="HQ296" s="26"/>
      <c r="HT296" s="26"/>
      <c r="HW296" s="26"/>
      <c r="HZ296" s="26"/>
      <c r="IC296" s="26"/>
      <c r="IF296" s="26"/>
      <c r="II296" s="26"/>
      <c r="IL296" s="26"/>
      <c r="IO296" s="26"/>
      <c r="IR296" s="26"/>
      <c r="IU296" s="26"/>
      <c r="IX296" s="26"/>
      <c r="IY296" s="21"/>
    </row>
    <row r="297" spans="7:259" s="16" customFormat="1" ht="18.75" customHeight="1">
      <c r="G297" s="26"/>
      <c r="J297" s="26"/>
      <c r="M297" s="26"/>
      <c r="P297" s="26"/>
      <c r="S297" s="26"/>
      <c r="V297" s="26"/>
      <c r="W297" s="17"/>
      <c r="Z297" s="26"/>
      <c r="AC297" s="26"/>
      <c r="AF297" s="26"/>
      <c r="AI297" s="26"/>
      <c r="AL297" s="26"/>
      <c r="AO297" s="26"/>
      <c r="AR297" s="26"/>
      <c r="AU297" s="26"/>
      <c r="AX297" s="26"/>
      <c r="BA297" s="26"/>
      <c r="BD297" s="26"/>
      <c r="BG297" s="26"/>
      <c r="BJ297" s="26"/>
      <c r="BM297" s="26"/>
      <c r="BP297" s="26"/>
      <c r="BS297" s="26"/>
      <c r="BT297" s="14"/>
      <c r="BV297" s="26"/>
      <c r="BY297" s="26"/>
      <c r="CB297" s="26"/>
      <c r="CE297" s="26"/>
      <c r="CH297" s="26"/>
      <c r="CI297" s="17"/>
      <c r="CL297" s="26"/>
      <c r="CO297" s="26"/>
      <c r="CR297" s="26"/>
      <c r="CU297" s="26"/>
      <c r="CX297" s="26"/>
      <c r="DA297" s="26"/>
      <c r="DD297" s="26"/>
      <c r="DG297" s="26"/>
      <c r="DJ297" s="26"/>
      <c r="DM297" s="26"/>
      <c r="DP297" s="26"/>
      <c r="DS297" s="26"/>
      <c r="DV297" s="26"/>
      <c r="DY297" s="26"/>
      <c r="EB297" s="26"/>
      <c r="EE297" s="26"/>
      <c r="EH297" s="26"/>
      <c r="EI297" s="14"/>
      <c r="EK297" s="26"/>
      <c r="EN297" s="26"/>
      <c r="EQ297" s="26"/>
      <c r="ET297" s="26"/>
      <c r="EW297" s="26"/>
      <c r="EZ297" s="26"/>
      <c r="FC297" s="26"/>
      <c r="FF297" s="26"/>
      <c r="FI297" s="26"/>
      <c r="FL297" s="26"/>
      <c r="FO297" s="26"/>
      <c r="FR297" s="26"/>
      <c r="FU297" s="26"/>
      <c r="FX297" s="26"/>
      <c r="GA297" s="26"/>
      <c r="GD297" s="26"/>
      <c r="GG297" s="26"/>
      <c r="GJ297" s="26"/>
      <c r="GM297" s="26"/>
      <c r="GP297" s="26"/>
      <c r="GS297" s="26"/>
      <c r="GV297" s="26"/>
      <c r="GY297" s="26"/>
      <c r="HB297" s="26"/>
      <c r="HE297" s="26"/>
      <c r="HH297" s="26"/>
      <c r="HK297" s="26"/>
      <c r="HN297" s="26"/>
      <c r="HQ297" s="26"/>
      <c r="HT297" s="26"/>
      <c r="HW297" s="26"/>
      <c r="HZ297" s="26"/>
      <c r="IC297" s="26"/>
      <c r="IF297" s="26"/>
      <c r="II297" s="26"/>
      <c r="IL297" s="26"/>
      <c r="IO297" s="26"/>
      <c r="IR297" s="26"/>
      <c r="IU297" s="26"/>
      <c r="IX297" s="26"/>
      <c r="IY297" s="21"/>
    </row>
    <row r="298" spans="7:259" s="16" customFormat="1">
      <c r="G298" s="26"/>
      <c r="J298" s="26"/>
      <c r="M298" s="26"/>
      <c r="P298" s="26"/>
      <c r="S298" s="26"/>
      <c r="V298" s="26"/>
      <c r="W298" s="17"/>
      <c r="Z298" s="26"/>
      <c r="AC298" s="26"/>
      <c r="AF298" s="26"/>
      <c r="AI298" s="26"/>
      <c r="AL298" s="26"/>
      <c r="AO298" s="26"/>
      <c r="AR298" s="26"/>
      <c r="AU298" s="26"/>
      <c r="AX298" s="26"/>
      <c r="BA298" s="26"/>
      <c r="BD298" s="26"/>
      <c r="BG298" s="26"/>
      <c r="BJ298" s="26"/>
      <c r="BM298" s="26"/>
      <c r="BP298" s="26"/>
      <c r="BS298" s="26"/>
      <c r="BT298" s="14"/>
      <c r="BV298" s="26"/>
      <c r="BY298" s="26"/>
      <c r="CB298" s="26"/>
      <c r="CE298" s="26"/>
      <c r="CH298" s="26"/>
      <c r="CI298" s="17"/>
      <c r="CL298" s="26"/>
      <c r="CO298" s="26"/>
      <c r="CR298" s="26"/>
      <c r="CU298" s="26"/>
      <c r="CX298" s="26"/>
      <c r="DA298" s="26"/>
      <c r="DD298" s="26"/>
      <c r="DG298" s="26"/>
      <c r="DJ298" s="26"/>
      <c r="DM298" s="26"/>
      <c r="DP298" s="26"/>
      <c r="DS298" s="26"/>
      <c r="DV298" s="26"/>
      <c r="DY298" s="26"/>
      <c r="EB298" s="26"/>
      <c r="EE298" s="26"/>
      <c r="EH298" s="26"/>
      <c r="EI298" s="14"/>
      <c r="EK298" s="26"/>
      <c r="EN298" s="26"/>
      <c r="EQ298" s="26"/>
      <c r="ET298" s="26"/>
      <c r="EW298" s="26"/>
      <c r="EZ298" s="26"/>
      <c r="FC298" s="26"/>
      <c r="FF298" s="26"/>
      <c r="FI298" s="26"/>
      <c r="FL298" s="26"/>
      <c r="FO298" s="26"/>
      <c r="FR298" s="26"/>
      <c r="FU298" s="26"/>
      <c r="FX298" s="26"/>
      <c r="GA298" s="26"/>
      <c r="GD298" s="26"/>
      <c r="GG298" s="26"/>
      <c r="GJ298" s="26"/>
      <c r="GM298" s="26"/>
      <c r="GP298" s="26"/>
      <c r="GS298" s="26"/>
      <c r="GV298" s="26"/>
      <c r="GY298" s="26"/>
      <c r="HB298" s="26"/>
      <c r="HE298" s="26"/>
      <c r="HH298" s="26"/>
      <c r="HK298" s="26"/>
      <c r="HN298" s="26"/>
      <c r="HQ298" s="26"/>
      <c r="HT298" s="26"/>
      <c r="HW298" s="26"/>
      <c r="HZ298" s="26"/>
      <c r="IC298" s="26"/>
      <c r="IF298" s="26"/>
      <c r="II298" s="26"/>
      <c r="IL298" s="26"/>
      <c r="IO298" s="26"/>
      <c r="IR298" s="26"/>
      <c r="IU298" s="26"/>
      <c r="IX298" s="26"/>
      <c r="IY298" s="21"/>
    </row>
    <row r="299" spans="7:259" s="16" customFormat="1" ht="18.75" customHeight="1">
      <c r="G299" s="26"/>
      <c r="J299" s="26"/>
      <c r="M299" s="26"/>
      <c r="P299" s="26"/>
      <c r="S299" s="26"/>
      <c r="V299" s="26"/>
      <c r="W299" s="17"/>
      <c r="Z299" s="26"/>
      <c r="AC299" s="26"/>
      <c r="AF299" s="26"/>
      <c r="AI299" s="26"/>
      <c r="AL299" s="26"/>
      <c r="AO299" s="26"/>
      <c r="AR299" s="26"/>
      <c r="AU299" s="26"/>
      <c r="AX299" s="26"/>
      <c r="BA299" s="26"/>
      <c r="BD299" s="26"/>
      <c r="BG299" s="26"/>
      <c r="BJ299" s="26"/>
      <c r="BM299" s="26"/>
      <c r="BP299" s="26"/>
      <c r="BS299" s="26"/>
      <c r="BT299" s="14"/>
      <c r="BV299" s="26"/>
      <c r="BY299" s="26"/>
      <c r="CB299" s="26"/>
      <c r="CE299" s="26"/>
      <c r="CH299" s="26"/>
      <c r="CI299" s="17"/>
      <c r="CL299" s="26"/>
      <c r="CO299" s="26"/>
      <c r="CR299" s="26"/>
      <c r="CU299" s="26"/>
      <c r="CX299" s="26"/>
      <c r="DA299" s="26"/>
      <c r="DD299" s="26"/>
      <c r="DG299" s="26"/>
      <c r="DJ299" s="26"/>
      <c r="DM299" s="26"/>
      <c r="DP299" s="26"/>
      <c r="DS299" s="26"/>
      <c r="DV299" s="26"/>
      <c r="DY299" s="26"/>
      <c r="EB299" s="26"/>
      <c r="EE299" s="26"/>
      <c r="EH299" s="26"/>
      <c r="EI299" s="14"/>
      <c r="EK299" s="26"/>
      <c r="EN299" s="26"/>
      <c r="EQ299" s="26"/>
      <c r="ET299" s="26"/>
      <c r="EW299" s="26"/>
      <c r="EZ299" s="26"/>
      <c r="FC299" s="26"/>
      <c r="FF299" s="26"/>
      <c r="FI299" s="26"/>
      <c r="FL299" s="26"/>
      <c r="FO299" s="26"/>
      <c r="FR299" s="26"/>
      <c r="FU299" s="26"/>
      <c r="FX299" s="26"/>
      <c r="GA299" s="26"/>
      <c r="GD299" s="26"/>
      <c r="GG299" s="26"/>
      <c r="GJ299" s="26"/>
      <c r="GM299" s="26"/>
      <c r="GP299" s="26"/>
      <c r="GS299" s="26"/>
      <c r="GV299" s="26"/>
      <c r="GY299" s="26"/>
      <c r="HB299" s="26"/>
      <c r="HE299" s="26"/>
      <c r="HH299" s="26"/>
      <c r="HK299" s="26"/>
      <c r="HN299" s="26"/>
      <c r="HQ299" s="26"/>
      <c r="HT299" s="26"/>
      <c r="HW299" s="26"/>
      <c r="HZ299" s="26"/>
      <c r="IC299" s="26"/>
      <c r="IF299" s="26"/>
      <c r="II299" s="26"/>
      <c r="IL299" s="26"/>
      <c r="IO299" s="26"/>
      <c r="IR299" s="26"/>
      <c r="IU299" s="26"/>
      <c r="IX299" s="26"/>
      <c r="IY299" s="21"/>
    </row>
    <row r="300" spans="7:259" s="16" customFormat="1">
      <c r="G300" s="26"/>
      <c r="J300" s="26"/>
      <c r="M300" s="26"/>
      <c r="P300" s="26"/>
      <c r="S300" s="26"/>
      <c r="V300" s="26"/>
      <c r="W300" s="17"/>
      <c r="Z300" s="26"/>
      <c r="AC300" s="26"/>
      <c r="AF300" s="26"/>
      <c r="AI300" s="26"/>
      <c r="AL300" s="26"/>
      <c r="AO300" s="26"/>
      <c r="AR300" s="26"/>
      <c r="AU300" s="26"/>
      <c r="AX300" s="26"/>
      <c r="BA300" s="26"/>
      <c r="BD300" s="26"/>
      <c r="BG300" s="26"/>
      <c r="BJ300" s="26"/>
      <c r="BM300" s="26"/>
      <c r="BP300" s="26"/>
      <c r="BS300" s="26"/>
      <c r="BT300" s="14"/>
      <c r="BV300" s="26"/>
      <c r="BY300" s="26"/>
      <c r="CB300" s="26"/>
      <c r="CE300" s="26"/>
      <c r="CH300" s="26"/>
      <c r="CI300" s="17"/>
      <c r="CL300" s="26"/>
      <c r="CO300" s="26"/>
      <c r="CR300" s="26"/>
      <c r="CU300" s="26"/>
      <c r="CX300" s="26"/>
      <c r="DA300" s="26"/>
      <c r="DD300" s="26"/>
      <c r="DG300" s="26"/>
      <c r="DJ300" s="26"/>
      <c r="DM300" s="26"/>
      <c r="DP300" s="26"/>
      <c r="DS300" s="26"/>
      <c r="DV300" s="26"/>
      <c r="DY300" s="26"/>
      <c r="EB300" s="26"/>
      <c r="EE300" s="26"/>
      <c r="EH300" s="26"/>
      <c r="EI300" s="14"/>
      <c r="EK300" s="26"/>
      <c r="EN300" s="26"/>
      <c r="EQ300" s="26"/>
      <c r="ET300" s="26"/>
      <c r="EW300" s="26"/>
      <c r="EZ300" s="26"/>
      <c r="FC300" s="26"/>
      <c r="FF300" s="26"/>
      <c r="FI300" s="26"/>
      <c r="FL300" s="26"/>
      <c r="FO300" s="26"/>
      <c r="FR300" s="26"/>
      <c r="FU300" s="26"/>
      <c r="FX300" s="26"/>
      <c r="GA300" s="26"/>
      <c r="GD300" s="26"/>
      <c r="GG300" s="26"/>
      <c r="GJ300" s="26"/>
      <c r="GM300" s="26"/>
      <c r="GP300" s="26"/>
      <c r="GS300" s="26"/>
      <c r="GV300" s="26"/>
      <c r="GY300" s="26"/>
      <c r="HB300" s="26"/>
      <c r="HE300" s="26"/>
      <c r="HH300" s="26"/>
      <c r="HK300" s="26"/>
      <c r="HN300" s="26"/>
      <c r="HQ300" s="26"/>
      <c r="HT300" s="26"/>
      <c r="HW300" s="26"/>
      <c r="HZ300" s="26"/>
      <c r="IC300" s="26"/>
      <c r="IF300" s="26"/>
      <c r="II300" s="26"/>
      <c r="IL300" s="26"/>
      <c r="IO300" s="26"/>
      <c r="IR300" s="26"/>
      <c r="IU300" s="26"/>
      <c r="IX300" s="26"/>
      <c r="IY300" s="21"/>
    </row>
    <row r="301" spans="7:259" s="16" customFormat="1" ht="18.75" customHeight="1">
      <c r="G301" s="26"/>
      <c r="J301" s="26"/>
      <c r="M301" s="26"/>
      <c r="P301" s="26"/>
      <c r="S301" s="26"/>
      <c r="V301" s="26"/>
      <c r="W301" s="17"/>
      <c r="Z301" s="26"/>
      <c r="AC301" s="26"/>
      <c r="AF301" s="26"/>
      <c r="AI301" s="26"/>
      <c r="AL301" s="26"/>
      <c r="AO301" s="26"/>
      <c r="AR301" s="26"/>
      <c r="AU301" s="26"/>
      <c r="AX301" s="26"/>
      <c r="BA301" s="26"/>
      <c r="BD301" s="26"/>
      <c r="BG301" s="26"/>
      <c r="BJ301" s="26"/>
      <c r="BM301" s="26"/>
      <c r="BP301" s="26"/>
      <c r="BS301" s="26"/>
      <c r="BT301" s="14"/>
      <c r="BV301" s="26"/>
      <c r="BY301" s="26"/>
      <c r="CB301" s="26"/>
      <c r="CE301" s="26"/>
      <c r="CH301" s="26"/>
      <c r="CI301" s="17"/>
      <c r="CL301" s="26"/>
      <c r="CO301" s="26"/>
      <c r="CR301" s="26"/>
      <c r="CU301" s="26"/>
      <c r="CX301" s="26"/>
      <c r="DA301" s="26"/>
      <c r="DD301" s="26"/>
      <c r="DG301" s="26"/>
      <c r="DJ301" s="26"/>
      <c r="DM301" s="26"/>
      <c r="DP301" s="26"/>
      <c r="DS301" s="26"/>
      <c r="DV301" s="26"/>
      <c r="DY301" s="26"/>
      <c r="EB301" s="26"/>
      <c r="EE301" s="26"/>
      <c r="EH301" s="26"/>
      <c r="EI301" s="14"/>
      <c r="EK301" s="26"/>
      <c r="EN301" s="26"/>
      <c r="EQ301" s="26"/>
      <c r="ET301" s="26"/>
      <c r="EW301" s="26"/>
      <c r="EZ301" s="26"/>
      <c r="FC301" s="26"/>
      <c r="FF301" s="26"/>
      <c r="FI301" s="26"/>
      <c r="FL301" s="26"/>
      <c r="FO301" s="26"/>
      <c r="FR301" s="26"/>
      <c r="FU301" s="26"/>
      <c r="FX301" s="26"/>
      <c r="GA301" s="26"/>
      <c r="GD301" s="26"/>
      <c r="GG301" s="26"/>
      <c r="GJ301" s="26"/>
      <c r="GM301" s="26"/>
      <c r="GP301" s="26"/>
      <c r="GS301" s="26"/>
      <c r="GV301" s="26"/>
      <c r="GY301" s="26"/>
      <c r="HB301" s="26"/>
      <c r="HE301" s="26"/>
      <c r="HH301" s="26"/>
      <c r="HK301" s="26"/>
      <c r="HN301" s="26"/>
      <c r="HQ301" s="26"/>
      <c r="HT301" s="26"/>
      <c r="HW301" s="26"/>
      <c r="HZ301" s="26"/>
      <c r="IC301" s="26"/>
      <c r="IF301" s="26"/>
      <c r="II301" s="26"/>
      <c r="IL301" s="26"/>
      <c r="IO301" s="26"/>
      <c r="IR301" s="26"/>
      <c r="IU301" s="26"/>
      <c r="IX301" s="26"/>
      <c r="IY301" s="21"/>
    </row>
    <row r="302" spans="7:259" s="16" customFormat="1">
      <c r="G302" s="26"/>
      <c r="J302" s="26"/>
      <c r="M302" s="26"/>
      <c r="P302" s="26"/>
      <c r="S302" s="26"/>
      <c r="V302" s="26"/>
      <c r="W302" s="17"/>
      <c r="Z302" s="26"/>
      <c r="AC302" s="26"/>
      <c r="AF302" s="26"/>
      <c r="AI302" s="26"/>
      <c r="AL302" s="26"/>
      <c r="AO302" s="26"/>
      <c r="AR302" s="26"/>
      <c r="AU302" s="26"/>
      <c r="AX302" s="26"/>
      <c r="BA302" s="26"/>
      <c r="BD302" s="26"/>
      <c r="BG302" s="26"/>
      <c r="BJ302" s="26"/>
      <c r="BM302" s="26"/>
      <c r="BP302" s="26"/>
      <c r="BS302" s="26"/>
      <c r="BT302" s="14"/>
      <c r="BV302" s="26"/>
      <c r="BY302" s="26"/>
      <c r="CB302" s="26"/>
      <c r="CE302" s="26"/>
      <c r="CH302" s="26"/>
      <c r="CI302" s="17"/>
      <c r="CL302" s="26"/>
      <c r="CO302" s="26"/>
      <c r="CR302" s="26"/>
      <c r="CU302" s="26"/>
      <c r="CX302" s="26"/>
      <c r="DA302" s="26"/>
      <c r="DD302" s="26"/>
      <c r="DG302" s="26"/>
      <c r="DJ302" s="26"/>
      <c r="DM302" s="26"/>
      <c r="DP302" s="26"/>
      <c r="DS302" s="26"/>
      <c r="DV302" s="26"/>
      <c r="DY302" s="26"/>
      <c r="EB302" s="26"/>
      <c r="EE302" s="26"/>
      <c r="EH302" s="26"/>
      <c r="EI302" s="14"/>
      <c r="EK302" s="26"/>
      <c r="EN302" s="26"/>
      <c r="EQ302" s="26"/>
      <c r="ET302" s="26"/>
      <c r="EW302" s="26"/>
      <c r="EZ302" s="26"/>
      <c r="FC302" s="26"/>
      <c r="FF302" s="26"/>
      <c r="FI302" s="26"/>
      <c r="FL302" s="26"/>
      <c r="FO302" s="26"/>
      <c r="FR302" s="26"/>
      <c r="FU302" s="26"/>
      <c r="FX302" s="26"/>
      <c r="GA302" s="26"/>
      <c r="GD302" s="26"/>
      <c r="GG302" s="26"/>
      <c r="GJ302" s="26"/>
      <c r="GM302" s="26"/>
      <c r="GP302" s="26"/>
      <c r="GS302" s="26"/>
      <c r="GV302" s="26"/>
      <c r="GY302" s="26"/>
      <c r="HB302" s="26"/>
      <c r="HE302" s="26"/>
      <c r="HH302" s="26"/>
      <c r="HK302" s="26"/>
      <c r="HN302" s="26"/>
      <c r="HQ302" s="26"/>
      <c r="HT302" s="26"/>
      <c r="HW302" s="26"/>
      <c r="HZ302" s="26"/>
      <c r="IC302" s="26"/>
      <c r="IF302" s="26"/>
      <c r="II302" s="26"/>
      <c r="IL302" s="26"/>
      <c r="IO302" s="26"/>
      <c r="IR302" s="26"/>
      <c r="IU302" s="26"/>
      <c r="IX302" s="26"/>
      <c r="IY302" s="21"/>
    </row>
    <row r="303" spans="7:259" s="16" customFormat="1" ht="18.75" customHeight="1">
      <c r="G303" s="26"/>
      <c r="J303" s="26"/>
      <c r="M303" s="26"/>
      <c r="P303" s="26"/>
      <c r="S303" s="26"/>
      <c r="V303" s="26"/>
      <c r="W303" s="17"/>
      <c r="Z303" s="26"/>
      <c r="AC303" s="26"/>
      <c r="AF303" s="26"/>
      <c r="AI303" s="26"/>
      <c r="AL303" s="26"/>
      <c r="AO303" s="26"/>
      <c r="AR303" s="26"/>
      <c r="AU303" s="26"/>
      <c r="AX303" s="26"/>
      <c r="BA303" s="26"/>
      <c r="BD303" s="26"/>
      <c r="BG303" s="26"/>
      <c r="BJ303" s="26"/>
      <c r="BM303" s="26"/>
      <c r="BP303" s="26"/>
      <c r="BS303" s="26"/>
      <c r="BT303" s="14"/>
      <c r="BV303" s="26"/>
      <c r="BY303" s="26"/>
      <c r="CB303" s="26"/>
      <c r="CE303" s="26"/>
      <c r="CH303" s="26"/>
      <c r="CI303" s="17"/>
      <c r="CL303" s="26"/>
      <c r="CO303" s="26"/>
      <c r="CR303" s="26"/>
      <c r="CU303" s="26"/>
      <c r="CX303" s="26"/>
      <c r="DA303" s="26"/>
      <c r="DD303" s="26"/>
      <c r="DG303" s="26"/>
      <c r="DJ303" s="26"/>
      <c r="DM303" s="26"/>
      <c r="DP303" s="26"/>
      <c r="DS303" s="26"/>
      <c r="DV303" s="26"/>
      <c r="DY303" s="26"/>
      <c r="EB303" s="26"/>
      <c r="EE303" s="26"/>
      <c r="EH303" s="26"/>
      <c r="EI303" s="14"/>
      <c r="EK303" s="26"/>
      <c r="EN303" s="26"/>
      <c r="EQ303" s="26"/>
      <c r="ET303" s="26"/>
      <c r="EW303" s="26"/>
      <c r="EZ303" s="26"/>
      <c r="FC303" s="26"/>
      <c r="FF303" s="26"/>
      <c r="FI303" s="26"/>
      <c r="FL303" s="26"/>
      <c r="FO303" s="26"/>
      <c r="FR303" s="26"/>
      <c r="FU303" s="26"/>
      <c r="FX303" s="26"/>
      <c r="GA303" s="26"/>
      <c r="GD303" s="26"/>
      <c r="GG303" s="26"/>
      <c r="GJ303" s="26"/>
      <c r="GM303" s="26"/>
      <c r="GP303" s="26"/>
      <c r="GS303" s="26"/>
      <c r="GV303" s="26"/>
      <c r="GY303" s="26"/>
      <c r="HB303" s="26"/>
      <c r="HE303" s="26"/>
      <c r="HH303" s="26"/>
      <c r="HK303" s="26"/>
      <c r="HN303" s="26"/>
      <c r="HQ303" s="26"/>
      <c r="HT303" s="26"/>
      <c r="HW303" s="26"/>
      <c r="HZ303" s="26"/>
      <c r="IC303" s="26"/>
      <c r="IF303" s="26"/>
      <c r="II303" s="26"/>
      <c r="IL303" s="26"/>
      <c r="IO303" s="26"/>
      <c r="IR303" s="26"/>
      <c r="IU303" s="26"/>
      <c r="IX303" s="26"/>
      <c r="IY303" s="21"/>
    </row>
    <row r="304" spans="7:259" s="16" customFormat="1">
      <c r="G304" s="26"/>
      <c r="J304" s="26"/>
      <c r="M304" s="26"/>
      <c r="P304" s="26"/>
      <c r="S304" s="26"/>
      <c r="V304" s="26"/>
      <c r="W304" s="17"/>
      <c r="Z304" s="26"/>
      <c r="AC304" s="26"/>
      <c r="AF304" s="26"/>
      <c r="AI304" s="26"/>
      <c r="AL304" s="26"/>
      <c r="AO304" s="26"/>
      <c r="AR304" s="26"/>
      <c r="AU304" s="26"/>
      <c r="AX304" s="26"/>
      <c r="BA304" s="26"/>
      <c r="BD304" s="26"/>
      <c r="BG304" s="26"/>
      <c r="BJ304" s="26"/>
      <c r="BM304" s="26"/>
      <c r="BP304" s="26"/>
      <c r="BS304" s="26"/>
      <c r="BT304" s="14"/>
      <c r="BV304" s="26"/>
      <c r="BY304" s="26"/>
      <c r="CB304" s="26"/>
      <c r="CE304" s="26"/>
      <c r="CH304" s="26"/>
      <c r="CI304" s="17"/>
      <c r="CL304" s="26"/>
      <c r="CO304" s="26"/>
      <c r="CR304" s="26"/>
      <c r="CU304" s="26"/>
      <c r="CX304" s="26"/>
      <c r="DA304" s="26"/>
      <c r="DD304" s="26"/>
      <c r="DG304" s="26"/>
      <c r="DJ304" s="26"/>
      <c r="DM304" s="26"/>
      <c r="DP304" s="26"/>
      <c r="DS304" s="26"/>
      <c r="DV304" s="26"/>
      <c r="DY304" s="26"/>
      <c r="EB304" s="26"/>
      <c r="EE304" s="26"/>
      <c r="EH304" s="26"/>
      <c r="EI304" s="14"/>
      <c r="EK304" s="26"/>
      <c r="EN304" s="26"/>
      <c r="EQ304" s="26"/>
      <c r="ET304" s="26"/>
      <c r="EW304" s="26"/>
      <c r="EZ304" s="26"/>
      <c r="FC304" s="26"/>
      <c r="FF304" s="26"/>
      <c r="FI304" s="26"/>
      <c r="FL304" s="26"/>
      <c r="FO304" s="26"/>
      <c r="FR304" s="26"/>
      <c r="FU304" s="26"/>
      <c r="FX304" s="26"/>
      <c r="GA304" s="26"/>
      <c r="GD304" s="26"/>
      <c r="GG304" s="26"/>
      <c r="GJ304" s="26"/>
      <c r="GM304" s="26"/>
      <c r="GP304" s="26"/>
      <c r="GS304" s="26"/>
      <c r="GV304" s="26"/>
      <c r="GY304" s="26"/>
      <c r="HB304" s="26"/>
      <c r="HE304" s="26"/>
      <c r="HH304" s="26"/>
      <c r="HK304" s="26"/>
      <c r="HN304" s="26"/>
      <c r="HQ304" s="26"/>
      <c r="HT304" s="26"/>
      <c r="HW304" s="26"/>
      <c r="HZ304" s="26"/>
      <c r="IC304" s="26"/>
      <c r="IF304" s="26"/>
      <c r="II304" s="26"/>
      <c r="IL304" s="26"/>
      <c r="IO304" s="26"/>
      <c r="IR304" s="26"/>
      <c r="IU304" s="26"/>
      <c r="IX304" s="26"/>
      <c r="IY304" s="21"/>
    </row>
    <row r="305" spans="7:259" s="16" customFormat="1" ht="18.75" customHeight="1">
      <c r="G305" s="26"/>
      <c r="J305" s="26"/>
      <c r="M305" s="26"/>
      <c r="P305" s="26"/>
      <c r="S305" s="26"/>
      <c r="V305" s="26"/>
      <c r="W305" s="17"/>
      <c r="Z305" s="26"/>
      <c r="AC305" s="26"/>
      <c r="AF305" s="26"/>
      <c r="AI305" s="26"/>
      <c r="AL305" s="26"/>
      <c r="AO305" s="26"/>
      <c r="AR305" s="26"/>
      <c r="AU305" s="26"/>
      <c r="AX305" s="26"/>
      <c r="BA305" s="26"/>
      <c r="BD305" s="26"/>
      <c r="BG305" s="26"/>
      <c r="BJ305" s="26"/>
      <c r="BM305" s="26"/>
      <c r="BP305" s="26"/>
      <c r="BS305" s="26"/>
      <c r="BT305" s="14"/>
      <c r="BV305" s="26"/>
      <c r="BY305" s="26"/>
      <c r="CB305" s="26"/>
      <c r="CE305" s="26"/>
      <c r="CH305" s="26"/>
      <c r="CI305" s="17"/>
      <c r="CL305" s="26"/>
      <c r="CO305" s="26"/>
      <c r="CR305" s="26"/>
      <c r="CU305" s="26"/>
      <c r="CX305" s="26"/>
      <c r="DA305" s="26"/>
      <c r="DD305" s="26"/>
      <c r="DG305" s="26"/>
      <c r="DJ305" s="26"/>
      <c r="DM305" s="26"/>
      <c r="DP305" s="26"/>
      <c r="DS305" s="26"/>
      <c r="DV305" s="26"/>
      <c r="DY305" s="26"/>
      <c r="EB305" s="26"/>
      <c r="EE305" s="26"/>
      <c r="EH305" s="26"/>
      <c r="EI305" s="14"/>
      <c r="EK305" s="26"/>
      <c r="EN305" s="26"/>
      <c r="EQ305" s="26"/>
      <c r="ET305" s="26"/>
      <c r="EW305" s="26"/>
      <c r="EZ305" s="26"/>
      <c r="FC305" s="26"/>
      <c r="FF305" s="26"/>
      <c r="FI305" s="26"/>
      <c r="FL305" s="26"/>
      <c r="FO305" s="26"/>
      <c r="FR305" s="26"/>
      <c r="FU305" s="26"/>
      <c r="FX305" s="26"/>
      <c r="GA305" s="26"/>
      <c r="GD305" s="26"/>
      <c r="GG305" s="26"/>
      <c r="GJ305" s="26"/>
      <c r="GM305" s="26"/>
      <c r="GP305" s="26"/>
      <c r="GS305" s="26"/>
      <c r="GV305" s="26"/>
      <c r="GY305" s="26"/>
      <c r="HB305" s="26"/>
      <c r="HE305" s="26"/>
      <c r="HH305" s="26"/>
      <c r="HK305" s="26"/>
      <c r="HN305" s="26"/>
      <c r="HQ305" s="26"/>
      <c r="HT305" s="26"/>
      <c r="HW305" s="26"/>
      <c r="HZ305" s="26"/>
      <c r="IC305" s="26"/>
      <c r="IF305" s="26"/>
      <c r="II305" s="26"/>
      <c r="IL305" s="26"/>
      <c r="IO305" s="26"/>
      <c r="IR305" s="26"/>
      <c r="IU305" s="26"/>
      <c r="IX305" s="26"/>
      <c r="IY305" s="21"/>
    </row>
    <row r="306" spans="7:259" s="16" customFormat="1">
      <c r="G306" s="26"/>
      <c r="J306" s="26"/>
      <c r="M306" s="26"/>
      <c r="P306" s="26"/>
      <c r="S306" s="26"/>
      <c r="V306" s="26"/>
      <c r="W306" s="17"/>
      <c r="Z306" s="26"/>
      <c r="AC306" s="26"/>
      <c r="AF306" s="26"/>
      <c r="AI306" s="26"/>
      <c r="AL306" s="26"/>
      <c r="AO306" s="26"/>
      <c r="AR306" s="26"/>
      <c r="AU306" s="26"/>
      <c r="AX306" s="26"/>
      <c r="BA306" s="26"/>
      <c r="BD306" s="26"/>
      <c r="BG306" s="26"/>
      <c r="BJ306" s="26"/>
      <c r="BM306" s="26"/>
      <c r="BP306" s="26"/>
      <c r="BS306" s="26"/>
      <c r="BT306" s="14"/>
      <c r="BV306" s="26"/>
      <c r="BY306" s="26"/>
      <c r="CB306" s="26"/>
      <c r="CE306" s="26"/>
      <c r="CH306" s="26"/>
      <c r="CI306" s="17"/>
      <c r="CL306" s="26"/>
      <c r="CO306" s="26"/>
      <c r="CR306" s="26"/>
      <c r="CU306" s="26"/>
      <c r="CX306" s="26"/>
      <c r="DA306" s="26"/>
      <c r="DD306" s="26"/>
      <c r="DG306" s="26"/>
      <c r="DJ306" s="26"/>
      <c r="DM306" s="26"/>
      <c r="DP306" s="26"/>
      <c r="DS306" s="26"/>
      <c r="DV306" s="26"/>
      <c r="DY306" s="26"/>
      <c r="EB306" s="26"/>
      <c r="EE306" s="26"/>
      <c r="EH306" s="26"/>
      <c r="EI306" s="14"/>
      <c r="EK306" s="26"/>
      <c r="EN306" s="26"/>
      <c r="EQ306" s="26"/>
      <c r="ET306" s="26"/>
      <c r="EW306" s="26"/>
      <c r="EZ306" s="26"/>
      <c r="FC306" s="26"/>
      <c r="FF306" s="26"/>
      <c r="FI306" s="26"/>
      <c r="FL306" s="26"/>
      <c r="FO306" s="26"/>
      <c r="FR306" s="26"/>
      <c r="FU306" s="26"/>
      <c r="FX306" s="26"/>
      <c r="GA306" s="26"/>
      <c r="GD306" s="26"/>
      <c r="GG306" s="26"/>
      <c r="GJ306" s="26"/>
      <c r="GM306" s="26"/>
      <c r="GP306" s="26"/>
      <c r="GS306" s="26"/>
      <c r="GV306" s="26"/>
      <c r="GY306" s="26"/>
      <c r="HB306" s="26"/>
      <c r="HE306" s="26"/>
      <c r="HH306" s="26"/>
      <c r="HK306" s="26"/>
      <c r="HN306" s="26"/>
      <c r="HQ306" s="26"/>
      <c r="HT306" s="26"/>
      <c r="HW306" s="26"/>
      <c r="HZ306" s="26"/>
      <c r="IC306" s="26"/>
      <c r="IF306" s="26"/>
      <c r="II306" s="26"/>
      <c r="IL306" s="26"/>
      <c r="IO306" s="26"/>
      <c r="IR306" s="26"/>
      <c r="IU306" s="26"/>
      <c r="IX306" s="26"/>
      <c r="IY306" s="21"/>
    </row>
    <row r="307" spans="7:259" s="16" customFormat="1" ht="18.75" customHeight="1">
      <c r="G307" s="26"/>
      <c r="J307" s="26"/>
      <c r="M307" s="26"/>
      <c r="P307" s="26"/>
      <c r="S307" s="26"/>
      <c r="V307" s="26"/>
      <c r="W307" s="17"/>
      <c r="Z307" s="26"/>
      <c r="AC307" s="26"/>
      <c r="AF307" s="26"/>
      <c r="AI307" s="26"/>
      <c r="AL307" s="26"/>
      <c r="AO307" s="26"/>
      <c r="AR307" s="26"/>
      <c r="AU307" s="26"/>
      <c r="AX307" s="26"/>
      <c r="BA307" s="26"/>
      <c r="BD307" s="26"/>
      <c r="BG307" s="26"/>
      <c r="BJ307" s="26"/>
      <c r="BM307" s="26"/>
      <c r="BP307" s="26"/>
      <c r="BS307" s="26"/>
      <c r="BT307" s="14"/>
      <c r="BV307" s="26"/>
      <c r="BY307" s="26"/>
      <c r="CB307" s="26"/>
      <c r="CE307" s="26"/>
      <c r="CH307" s="26"/>
      <c r="CI307" s="17"/>
      <c r="CL307" s="26"/>
      <c r="CO307" s="26"/>
      <c r="CR307" s="26"/>
      <c r="CU307" s="26"/>
      <c r="CX307" s="26"/>
      <c r="DA307" s="26"/>
      <c r="DD307" s="26"/>
      <c r="DG307" s="26"/>
      <c r="DJ307" s="26"/>
      <c r="DM307" s="26"/>
      <c r="DP307" s="26"/>
      <c r="DS307" s="26"/>
      <c r="DV307" s="26"/>
      <c r="DY307" s="26"/>
      <c r="EB307" s="26"/>
      <c r="EE307" s="26"/>
      <c r="EH307" s="26"/>
      <c r="EI307" s="14"/>
      <c r="EK307" s="26"/>
      <c r="EN307" s="26"/>
      <c r="EQ307" s="26"/>
      <c r="ET307" s="26"/>
      <c r="EW307" s="26"/>
      <c r="EZ307" s="26"/>
      <c r="FC307" s="26"/>
      <c r="FF307" s="26"/>
      <c r="FI307" s="26"/>
      <c r="FL307" s="26"/>
      <c r="FO307" s="26"/>
      <c r="FR307" s="26"/>
      <c r="FU307" s="26"/>
      <c r="FX307" s="26"/>
      <c r="GA307" s="26"/>
      <c r="GD307" s="26"/>
      <c r="GG307" s="26"/>
      <c r="GJ307" s="26"/>
      <c r="GM307" s="26"/>
      <c r="GP307" s="26"/>
      <c r="GS307" s="26"/>
      <c r="GV307" s="26"/>
      <c r="GY307" s="26"/>
      <c r="HB307" s="26"/>
      <c r="HE307" s="26"/>
      <c r="HH307" s="26"/>
      <c r="HK307" s="26"/>
      <c r="HN307" s="26"/>
      <c r="HQ307" s="26"/>
      <c r="HT307" s="26"/>
      <c r="HW307" s="26"/>
      <c r="HZ307" s="26"/>
      <c r="IC307" s="26"/>
      <c r="IF307" s="26"/>
      <c r="II307" s="26"/>
      <c r="IL307" s="26"/>
      <c r="IO307" s="26"/>
      <c r="IR307" s="26"/>
      <c r="IU307" s="26"/>
      <c r="IX307" s="26"/>
      <c r="IY307" s="21"/>
    </row>
    <row r="308" spans="7:259" s="16" customFormat="1">
      <c r="G308" s="26"/>
      <c r="J308" s="26"/>
      <c r="M308" s="26"/>
      <c r="P308" s="26"/>
      <c r="S308" s="26"/>
      <c r="V308" s="26"/>
      <c r="W308" s="17"/>
      <c r="Z308" s="26"/>
      <c r="AC308" s="26"/>
      <c r="AF308" s="26"/>
      <c r="AI308" s="26"/>
      <c r="AL308" s="26"/>
      <c r="AO308" s="26"/>
      <c r="AR308" s="26"/>
      <c r="AU308" s="26"/>
      <c r="AX308" s="26"/>
      <c r="BA308" s="26"/>
      <c r="BD308" s="26"/>
      <c r="BG308" s="26"/>
      <c r="BJ308" s="26"/>
      <c r="BM308" s="26"/>
      <c r="BP308" s="26"/>
      <c r="BS308" s="26"/>
      <c r="BT308" s="14"/>
      <c r="BV308" s="26"/>
      <c r="BY308" s="26"/>
      <c r="CB308" s="26"/>
      <c r="CE308" s="26"/>
      <c r="CH308" s="26"/>
      <c r="CI308" s="17"/>
      <c r="CL308" s="26"/>
      <c r="CO308" s="26"/>
      <c r="CR308" s="26"/>
      <c r="CU308" s="26"/>
      <c r="CX308" s="26"/>
      <c r="DA308" s="26"/>
      <c r="DD308" s="26"/>
      <c r="DG308" s="26"/>
      <c r="DJ308" s="26"/>
      <c r="DM308" s="26"/>
      <c r="DP308" s="26"/>
      <c r="DS308" s="26"/>
      <c r="DV308" s="26"/>
      <c r="DY308" s="26"/>
      <c r="EB308" s="26"/>
      <c r="EE308" s="26"/>
      <c r="EH308" s="26"/>
      <c r="EI308" s="14"/>
      <c r="EK308" s="26"/>
      <c r="EN308" s="26"/>
      <c r="EQ308" s="26"/>
      <c r="ET308" s="26"/>
      <c r="EW308" s="26"/>
      <c r="EZ308" s="26"/>
      <c r="FC308" s="26"/>
      <c r="FF308" s="26"/>
      <c r="FI308" s="26"/>
      <c r="FL308" s="26"/>
      <c r="FO308" s="26"/>
      <c r="FR308" s="26"/>
      <c r="FU308" s="26"/>
      <c r="FX308" s="26"/>
      <c r="GA308" s="26"/>
      <c r="GD308" s="26"/>
      <c r="GG308" s="26"/>
      <c r="GJ308" s="26"/>
      <c r="GM308" s="26"/>
      <c r="GP308" s="26"/>
      <c r="GS308" s="26"/>
      <c r="GV308" s="26"/>
      <c r="GY308" s="26"/>
      <c r="HB308" s="26"/>
      <c r="HE308" s="26"/>
      <c r="HH308" s="26"/>
      <c r="HK308" s="26"/>
      <c r="HN308" s="26"/>
      <c r="HQ308" s="26"/>
      <c r="HT308" s="26"/>
      <c r="HW308" s="26"/>
      <c r="HZ308" s="26"/>
      <c r="IC308" s="26"/>
      <c r="IF308" s="26"/>
      <c r="II308" s="26"/>
      <c r="IL308" s="26"/>
      <c r="IO308" s="26"/>
      <c r="IR308" s="26"/>
      <c r="IU308" s="26"/>
      <c r="IX308" s="26"/>
      <c r="IY308" s="21"/>
    </row>
    <row r="309" spans="7:259" s="16" customFormat="1" ht="18.75" customHeight="1">
      <c r="G309" s="26"/>
      <c r="J309" s="26"/>
      <c r="M309" s="26"/>
      <c r="P309" s="26"/>
      <c r="S309" s="26"/>
      <c r="V309" s="26"/>
      <c r="W309" s="17"/>
      <c r="Z309" s="26"/>
      <c r="AC309" s="26"/>
      <c r="AF309" s="26"/>
      <c r="AI309" s="26"/>
      <c r="AL309" s="26"/>
      <c r="AO309" s="26"/>
      <c r="AR309" s="26"/>
      <c r="AU309" s="26"/>
      <c r="AX309" s="26"/>
      <c r="BA309" s="26"/>
      <c r="BD309" s="26"/>
      <c r="BG309" s="26"/>
      <c r="BJ309" s="26"/>
      <c r="BM309" s="26"/>
      <c r="BP309" s="26"/>
      <c r="BS309" s="26"/>
      <c r="BT309" s="14"/>
      <c r="BV309" s="26"/>
      <c r="BY309" s="26"/>
      <c r="CB309" s="26"/>
      <c r="CE309" s="26"/>
      <c r="CH309" s="26"/>
      <c r="CI309" s="17"/>
      <c r="CL309" s="26"/>
      <c r="CO309" s="26"/>
      <c r="CR309" s="26"/>
      <c r="CU309" s="26"/>
      <c r="CX309" s="26"/>
      <c r="DA309" s="26"/>
      <c r="DD309" s="26"/>
      <c r="DG309" s="26"/>
      <c r="DJ309" s="26"/>
      <c r="DM309" s="26"/>
      <c r="DP309" s="26"/>
      <c r="DS309" s="26"/>
      <c r="DV309" s="26"/>
      <c r="DY309" s="26"/>
      <c r="EB309" s="26"/>
      <c r="EE309" s="26"/>
      <c r="EH309" s="26"/>
      <c r="EI309" s="14"/>
      <c r="EK309" s="26"/>
      <c r="EN309" s="26"/>
      <c r="EQ309" s="26"/>
      <c r="ET309" s="26"/>
      <c r="EW309" s="26"/>
      <c r="EZ309" s="26"/>
      <c r="FC309" s="26"/>
      <c r="FF309" s="26"/>
      <c r="FI309" s="26"/>
      <c r="FL309" s="26"/>
      <c r="FO309" s="26"/>
      <c r="FR309" s="26"/>
      <c r="FU309" s="26"/>
      <c r="FX309" s="26"/>
      <c r="GA309" s="26"/>
      <c r="GD309" s="26"/>
      <c r="GG309" s="26"/>
      <c r="GJ309" s="26"/>
      <c r="GM309" s="26"/>
      <c r="GP309" s="26"/>
      <c r="GS309" s="26"/>
      <c r="GV309" s="26"/>
      <c r="GY309" s="26"/>
      <c r="HB309" s="26"/>
      <c r="HE309" s="26"/>
      <c r="HH309" s="26"/>
      <c r="HK309" s="26"/>
      <c r="HN309" s="26"/>
      <c r="HQ309" s="26"/>
      <c r="HT309" s="26"/>
      <c r="HW309" s="26"/>
      <c r="HZ309" s="26"/>
      <c r="IC309" s="26"/>
      <c r="IF309" s="26"/>
      <c r="II309" s="26"/>
      <c r="IL309" s="26"/>
      <c r="IO309" s="26"/>
      <c r="IR309" s="26"/>
      <c r="IU309" s="26"/>
      <c r="IX309" s="26"/>
      <c r="IY309" s="21"/>
    </row>
    <row r="310" spans="7:259" s="16" customFormat="1">
      <c r="G310" s="26"/>
      <c r="J310" s="26"/>
      <c r="M310" s="26"/>
      <c r="P310" s="26"/>
      <c r="S310" s="26"/>
      <c r="V310" s="26"/>
      <c r="W310" s="17"/>
      <c r="Z310" s="26"/>
      <c r="AC310" s="26"/>
      <c r="AF310" s="26"/>
      <c r="AI310" s="26"/>
      <c r="AL310" s="26"/>
      <c r="AO310" s="26"/>
      <c r="AR310" s="26"/>
      <c r="AU310" s="26"/>
      <c r="AX310" s="26"/>
      <c r="BA310" s="26"/>
      <c r="BD310" s="26"/>
      <c r="BG310" s="26"/>
      <c r="BJ310" s="26"/>
      <c r="BM310" s="26"/>
      <c r="BP310" s="26"/>
      <c r="BS310" s="26"/>
      <c r="BT310" s="14"/>
      <c r="BV310" s="26"/>
      <c r="BY310" s="26"/>
      <c r="CB310" s="26"/>
      <c r="CE310" s="26"/>
      <c r="CH310" s="26"/>
      <c r="CI310" s="17"/>
      <c r="CL310" s="26"/>
      <c r="CO310" s="26"/>
      <c r="CR310" s="26"/>
      <c r="CU310" s="26"/>
      <c r="CX310" s="26"/>
      <c r="DA310" s="26"/>
      <c r="DD310" s="26"/>
      <c r="DG310" s="26"/>
      <c r="DJ310" s="26"/>
      <c r="DM310" s="26"/>
      <c r="DP310" s="26"/>
      <c r="DS310" s="26"/>
      <c r="DV310" s="26"/>
      <c r="DY310" s="26"/>
      <c r="EB310" s="26"/>
      <c r="EE310" s="26"/>
      <c r="EH310" s="26"/>
      <c r="EI310" s="14"/>
      <c r="EK310" s="26"/>
      <c r="EN310" s="26"/>
      <c r="EQ310" s="26"/>
      <c r="ET310" s="26"/>
      <c r="EW310" s="26"/>
      <c r="EZ310" s="26"/>
      <c r="FC310" s="26"/>
      <c r="FF310" s="26"/>
      <c r="FI310" s="26"/>
      <c r="FL310" s="26"/>
      <c r="FO310" s="26"/>
      <c r="FR310" s="26"/>
      <c r="FU310" s="26"/>
      <c r="FX310" s="26"/>
      <c r="GA310" s="26"/>
      <c r="GD310" s="26"/>
      <c r="GG310" s="26"/>
      <c r="GJ310" s="26"/>
      <c r="GM310" s="26"/>
      <c r="GP310" s="26"/>
      <c r="GS310" s="26"/>
      <c r="GV310" s="26"/>
      <c r="GY310" s="26"/>
      <c r="HB310" s="26"/>
      <c r="HE310" s="26"/>
      <c r="HH310" s="26"/>
      <c r="HK310" s="26"/>
      <c r="HN310" s="26"/>
      <c r="HQ310" s="26"/>
      <c r="HT310" s="26"/>
      <c r="HW310" s="26"/>
      <c r="HZ310" s="26"/>
      <c r="IC310" s="26"/>
      <c r="IF310" s="26"/>
      <c r="II310" s="26"/>
      <c r="IL310" s="26"/>
      <c r="IO310" s="26"/>
      <c r="IR310" s="26"/>
      <c r="IU310" s="26"/>
      <c r="IX310" s="26"/>
      <c r="IY310" s="21"/>
    </row>
    <row r="311" spans="7:259" s="16" customFormat="1" ht="18.75" customHeight="1">
      <c r="G311" s="26"/>
      <c r="J311" s="26"/>
      <c r="M311" s="26"/>
      <c r="P311" s="26"/>
      <c r="S311" s="26"/>
      <c r="V311" s="26"/>
      <c r="W311" s="17"/>
      <c r="Z311" s="26"/>
      <c r="AC311" s="26"/>
      <c r="AF311" s="26"/>
      <c r="AI311" s="26"/>
      <c r="AL311" s="26"/>
      <c r="AO311" s="26"/>
      <c r="AR311" s="26"/>
      <c r="AU311" s="26"/>
      <c r="AX311" s="26"/>
      <c r="BA311" s="26"/>
      <c r="BD311" s="26"/>
      <c r="BG311" s="26"/>
      <c r="BJ311" s="26"/>
      <c r="BM311" s="26"/>
      <c r="BP311" s="26"/>
      <c r="BS311" s="26"/>
      <c r="BT311" s="14"/>
      <c r="BV311" s="26"/>
      <c r="BY311" s="26"/>
      <c r="CB311" s="26"/>
      <c r="CE311" s="26"/>
      <c r="CH311" s="26"/>
      <c r="CI311" s="17"/>
      <c r="CL311" s="26"/>
      <c r="CO311" s="26"/>
      <c r="CR311" s="26"/>
      <c r="CU311" s="26"/>
      <c r="CX311" s="26"/>
      <c r="DA311" s="26"/>
      <c r="DD311" s="26"/>
      <c r="DG311" s="26"/>
      <c r="DJ311" s="26"/>
      <c r="DM311" s="26"/>
      <c r="DP311" s="26"/>
      <c r="DS311" s="26"/>
      <c r="DV311" s="26"/>
      <c r="DY311" s="26"/>
      <c r="EB311" s="26"/>
      <c r="EE311" s="26"/>
      <c r="EH311" s="26"/>
      <c r="EI311" s="14"/>
      <c r="EK311" s="26"/>
      <c r="EN311" s="26"/>
      <c r="EQ311" s="26"/>
      <c r="ET311" s="26"/>
      <c r="EW311" s="26"/>
      <c r="EZ311" s="26"/>
      <c r="FC311" s="26"/>
      <c r="FF311" s="26"/>
      <c r="FI311" s="26"/>
      <c r="FL311" s="26"/>
      <c r="FO311" s="26"/>
      <c r="FR311" s="26"/>
      <c r="FU311" s="26"/>
      <c r="FX311" s="26"/>
      <c r="GA311" s="26"/>
      <c r="GD311" s="26"/>
      <c r="GG311" s="26"/>
      <c r="GJ311" s="26"/>
      <c r="GM311" s="26"/>
      <c r="GP311" s="26"/>
      <c r="GS311" s="26"/>
      <c r="GV311" s="26"/>
      <c r="GY311" s="26"/>
      <c r="HB311" s="26"/>
      <c r="HE311" s="26"/>
      <c r="HH311" s="26"/>
      <c r="HK311" s="26"/>
      <c r="HN311" s="26"/>
      <c r="HQ311" s="26"/>
      <c r="HT311" s="26"/>
      <c r="HW311" s="26"/>
      <c r="HZ311" s="26"/>
      <c r="IC311" s="26"/>
      <c r="IF311" s="26"/>
      <c r="II311" s="26"/>
      <c r="IL311" s="26"/>
      <c r="IO311" s="26"/>
      <c r="IR311" s="26"/>
      <c r="IU311" s="26"/>
      <c r="IX311" s="26"/>
      <c r="IY311" s="21"/>
    </row>
    <row r="312" spans="7:259" s="16" customFormat="1">
      <c r="G312" s="26"/>
      <c r="J312" s="26"/>
      <c r="M312" s="26"/>
      <c r="P312" s="26"/>
      <c r="S312" s="26"/>
      <c r="V312" s="26"/>
      <c r="W312" s="17"/>
      <c r="Z312" s="26"/>
      <c r="AC312" s="26"/>
      <c r="AF312" s="26"/>
      <c r="AI312" s="26"/>
      <c r="AL312" s="26"/>
      <c r="AO312" s="26"/>
      <c r="AR312" s="26"/>
      <c r="AU312" s="26"/>
      <c r="AX312" s="26"/>
      <c r="BA312" s="26"/>
      <c r="BD312" s="26"/>
      <c r="BG312" s="26"/>
      <c r="BJ312" s="26"/>
      <c r="BM312" s="26"/>
      <c r="BP312" s="26"/>
      <c r="BS312" s="26"/>
      <c r="BT312" s="14"/>
      <c r="BV312" s="26"/>
      <c r="BY312" s="26"/>
      <c r="CB312" s="26"/>
      <c r="CE312" s="26"/>
      <c r="CH312" s="26"/>
      <c r="CI312" s="17"/>
      <c r="CL312" s="26"/>
      <c r="CO312" s="26"/>
      <c r="CR312" s="26"/>
      <c r="CU312" s="26"/>
      <c r="CX312" s="26"/>
      <c r="DA312" s="26"/>
      <c r="DD312" s="26"/>
      <c r="DG312" s="26"/>
      <c r="DJ312" s="26"/>
      <c r="DM312" s="26"/>
      <c r="DP312" s="26"/>
      <c r="DS312" s="26"/>
      <c r="DV312" s="26"/>
      <c r="DY312" s="26"/>
      <c r="EB312" s="26"/>
      <c r="EE312" s="26"/>
      <c r="EH312" s="26"/>
      <c r="EI312" s="14"/>
      <c r="EK312" s="26"/>
      <c r="EN312" s="26"/>
      <c r="EQ312" s="26"/>
      <c r="ET312" s="26"/>
      <c r="EW312" s="26"/>
      <c r="EZ312" s="26"/>
      <c r="FC312" s="26"/>
      <c r="FF312" s="26"/>
      <c r="FI312" s="26"/>
      <c r="FL312" s="26"/>
      <c r="FO312" s="26"/>
      <c r="FR312" s="26"/>
      <c r="FU312" s="26"/>
      <c r="FX312" s="26"/>
      <c r="GA312" s="26"/>
      <c r="GD312" s="26"/>
      <c r="GG312" s="26"/>
      <c r="GJ312" s="26"/>
      <c r="GM312" s="26"/>
      <c r="GP312" s="26"/>
      <c r="GS312" s="26"/>
      <c r="GV312" s="26"/>
      <c r="GY312" s="26"/>
      <c r="HB312" s="26"/>
      <c r="HE312" s="26"/>
      <c r="HH312" s="26"/>
      <c r="HK312" s="26"/>
      <c r="HN312" s="26"/>
      <c r="HQ312" s="26"/>
      <c r="HT312" s="26"/>
      <c r="HW312" s="26"/>
      <c r="HZ312" s="26"/>
      <c r="IC312" s="26"/>
      <c r="IF312" s="26"/>
      <c r="II312" s="26"/>
      <c r="IL312" s="26"/>
      <c r="IO312" s="26"/>
      <c r="IR312" s="26"/>
      <c r="IU312" s="26"/>
      <c r="IX312" s="26"/>
      <c r="IY312" s="21"/>
    </row>
    <row r="313" spans="7:259" s="16" customFormat="1" ht="18.75" customHeight="1">
      <c r="G313" s="26"/>
      <c r="J313" s="26"/>
      <c r="M313" s="26"/>
      <c r="P313" s="26"/>
      <c r="S313" s="26"/>
      <c r="V313" s="26"/>
      <c r="W313" s="17"/>
      <c r="Z313" s="26"/>
      <c r="AC313" s="26"/>
      <c r="AF313" s="26"/>
      <c r="AI313" s="26"/>
      <c r="AL313" s="26"/>
      <c r="AO313" s="26"/>
      <c r="AR313" s="26"/>
      <c r="AU313" s="26"/>
      <c r="AX313" s="26"/>
      <c r="BA313" s="26"/>
      <c r="BD313" s="26"/>
      <c r="BG313" s="26"/>
      <c r="BJ313" s="26"/>
      <c r="BM313" s="26"/>
      <c r="BP313" s="26"/>
      <c r="BS313" s="26"/>
      <c r="BT313" s="14"/>
      <c r="BV313" s="26"/>
      <c r="BY313" s="26"/>
      <c r="CB313" s="26"/>
      <c r="CE313" s="26"/>
      <c r="CH313" s="26"/>
      <c r="CI313" s="17"/>
      <c r="CL313" s="26"/>
      <c r="CO313" s="26"/>
      <c r="CR313" s="26"/>
      <c r="CU313" s="26"/>
      <c r="CX313" s="26"/>
      <c r="DA313" s="26"/>
      <c r="DD313" s="26"/>
      <c r="DG313" s="26"/>
      <c r="DJ313" s="26"/>
      <c r="DM313" s="26"/>
      <c r="DP313" s="26"/>
      <c r="DS313" s="26"/>
      <c r="DV313" s="26"/>
      <c r="DY313" s="26"/>
      <c r="EB313" s="26"/>
      <c r="EE313" s="26"/>
      <c r="EH313" s="26"/>
      <c r="EI313" s="14"/>
      <c r="EK313" s="26"/>
      <c r="EN313" s="26"/>
      <c r="EQ313" s="26"/>
      <c r="ET313" s="26"/>
      <c r="EW313" s="26"/>
      <c r="EZ313" s="26"/>
      <c r="FC313" s="26"/>
      <c r="FF313" s="26"/>
      <c r="FI313" s="26"/>
      <c r="FL313" s="26"/>
      <c r="FO313" s="26"/>
      <c r="FR313" s="26"/>
      <c r="FU313" s="26"/>
      <c r="FX313" s="26"/>
      <c r="GA313" s="26"/>
      <c r="GD313" s="26"/>
      <c r="GG313" s="26"/>
      <c r="GJ313" s="26"/>
      <c r="GM313" s="26"/>
      <c r="GP313" s="26"/>
      <c r="GS313" s="26"/>
      <c r="GV313" s="26"/>
      <c r="GY313" s="26"/>
      <c r="HB313" s="26"/>
      <c r="HE313" s="26"/>
      <c r="HH313" s="26"/>
      <c r="HK313" s="26"/>
      <c r="HN313" s="26"/>
      <c r="HQ313" s="26"/>
      <c r="HT313" s="26"/>
      <c r="HW313" s="26"/>
      <c r="HZ313" s="26"/>
      <c r="IC313" s="26"/>
      <c r="IF313" s="26"/>
      <c r="II313" s="26"/>
      <c r="IL313" s="26"/>
      <c r="IO313" s="26"/>
      <c r="IR313" s="26"/>
      <c r="IU313" s="26"/>
      <c r="IX313" s="26"/>
      <c r="IY313" s="21"/>
    </row>
    <row r="314" spans="7:259" s="16" customFormat="1">
      <c r="G314" s="26"/>
      <c r="J314" s="26"/>
      <c r="M314" s="26"/>
      <c r="P314" s="26"/>
      <c r="S314" s="26"/>
      <c r="V314" s="26"/>
      <c r="W314" s="17"/>
      <c r="Z314" s="26"/>
      <c r="AC314" s="26"/>
      <c r="AF314" s="26"/>
      <c r="AI314" s="26"/>
      <c r="AL314" s="26"/>
      <c r="AO314" s="26"/>
      <c r="AR314" s="26"/>
      <c r="AU314" s="26"/>
      <c r="AX314" s="26"/>
      <c r="BA314" s="26"/>
      <c r="BD314" s="26"/>
      <c r="BG314" s="26"/>
      <c r="BJ314" s="26"/>
      <c r="BM314" s="26"/>
      <c r="BP314" s="26"/>
      <c r="BS314" s="26"/>
      <c r="BT314" s="14"/>
      <c r="BV314" s="26"/>
      <c r="BY314" s="26"/>
      <c r="CB314" s="26"/>
      <c r="CE314" s="26"/>
      <c r="CH314" s="26"/>
      <c r="CI314" s="17"/>
      <c r="CL314" s="26"/>
      <c r="CO314" s="26"/>
      <c r="CR314" s="26"/>
      <c r="CU314" s="26"/>
      <c r="CX314" s="26"/>
      <c r="DA314" s="26"/>
      <c r="DD314" s="26"/>
      <c r="DG314" s="26"/>
      <c r="DJ314" s="26"/>
      <c r="DM314" s="26"/>
      <c r="DP314" s="26"/>
      <c r="DS314" s="26"/>
      <c r="DV314" s="26"/>
      <c r="DY314" s="26"/>
      <c r="EB314" s="26"/>
      <c r="EE314" s="26"/>
      <c r="EH314" s="26"/>
      <c r="EI314" s="14"/>
      <c r="EK314" s="26"/>
      <c r="EN314" s="26"/>
      <c r="EQ314" s="26"/>
      <c r="ET314" s="26"/>
      <c r="EW314" s="26"/>
      <c r="EZ314" s="26"/>
      <c r="FC314" s="26"/>
      <c r="FF314" s="26"/>
      <c r="FI314" s="26"/>
      <c r="FL314" s="26"/>
      <c r="FO314" s="26"/>
      <c r="FR314" s="26"/>
      <c r="FU314" s="26"/>
      <c r="FX314" s="26"/>
      <c r="GA314" s="26"/>
      <c r="GD314" s="26"/>
      <c r="GG314" s="26"/>
      <c r="GJ314" s="26"/>
      <c r="GM314" s="26"/>
      <c r="GP314" s="26"/>
      <c r="GS314" s="26"/>
      <c r="GV314" s="26"/>
      <c r="GY314" s="26"/>
      <c r="HB314" s="26"/>
      <c r="HE314" s="26"/>
      <c r="HH314" s="26"/>
      <c r="HK314" s="26"/>
      <c r="HN314" s="26"/>
      <c r="HQ314" s="26"/>
      <c r="HT314" s="26"/>
      <c r="HW314" s="26"/>
      <c r="HZ314" s="26"/>
      <c r="IC314" s="26"/>
      <c r="IF314" s="26"/>
      <c r="II314" s="26"/>
      <c r="IL314" s="26"/>
      <c r="IO314" s="26"/>
      <c r="IR314" s="26"/>
      <c r="IU314" s="26"/>
      <c r="IX314" s="26"/>
      <c r="IY314" s="21"/>
    </row>
    <row r="315" spans="7:259" s="16" customFormat="1" ht="18.75" customHeight="1">
      <c r="G315" s="26"/>
      <c r="J315" s="26"/>
      <c r="M315" s="26"/>
      <c r="P315" s="26"/>
      <c r="S315" s="26"/>
      <c r="V315" s="26"/>
      <c r="W315" s="17"/>
      <c r="Z315" s="26"/>
      <c r="AC315" s="26"/>
      <c r="AF315" s="26"/>
      <c r="AI315" s="26"/>
      <c r="AL315" s="26"/>
      <c r="AO315" s="26"/>
      <c r="AR315" s="26"/>
      <c r="AU315" s="26"/>
      <c r="AX315" s="26"/>
      <c r="BA315" s="26"/>
      <c r="BD315" s="26"/>
      <c r="BG315" s="26"/>
      <c r="BJ315" s="26"/>
      <c r="BM315" s="26"/>
      <c r="BP315" s="26"/>
      <c r="BS315" s="26"/>
      <c r="BT315" s="14"/>
      <c r="BV315" s="26"/>
      <c r="BY315" s="26"/>
      <c r="CB315" s="26"/>
      <c r="CE315" s="26"/>
      <c r="CH315" s="26"/>
      <c r="CI315" s="17"/>
      <c r="CL315" s="26"/>
      <c r="CO315" s="26"/>
      <c r="CR315" s="26"/>
      <c r="CU315" s="26"/>
      <c r="CX315" s="26"/>
      <c r="DA315" s="26"/>
      <c r="DD315" s="26"/>
      <c r="DG315" s="26"/>
      <c r="DJ315" s="26"/>
      <c r="DM315" s="26"/>
      <c r="DP315" s="26"/>
      <c r="DS315" s="26"/>
      <c r="DV315" s="26"/>
      <c r="DY315" s="26"/>
      <c r="EB315" s="26"/>
      <c r="EE315" s="26"/>
      <c r="EH315" s="26"/>
      <c r="EI315" s="14"/>
      <c r="EK315" s="26"/>
      <c r="EN315" s="26"/>
      <c r="EQ315" s="26"/>
      <c r="ET315" s="26"/>
      <c r="EW315" s="26"/>
      <c r="EZ315" s="26"/>
      <c r="FC315" s="26"/>
      <c r="FF315" s="26"/>
      <c r="FI315" s="26"/>
      <c r="FL315" s="26"/>
      <c r="FO315" s="26"/>
      <c r="FR315" s="26"/>
      <c r="FU315" s="26"/>
      <c r="FX315" s="26"/>
      <c r="GA315" s="26"/>
      <c r="GD315" s="26"/>
      <c r="GG315" s="26"/>
      <c r="GJ315" s="26"/>
      <c r="GM315" s="26"/>
      <c r="GP315" s="26"/>
      <c r="GS315" s="26"/>
      <c r="GV315" s="26"/>
      <c r="GY315" s="26"/>
      <c r="HB315" s="26"/>
      <c r="HE315" s="26"/>
      <c r="HH315" s="26"/>
      <c r="HK315" s="26"/>
      <c r="HN315" s="26"/>
      <c r="HQ315" s="26"/>
      <c r="HT315" s="26"/>
      <c r="HW315" s="26"/>
      <c r="HZ315" s="26"/>
      <c r="IC315" s="26"/>
      <c r="IF315" s="26"/>
      <c r="II315" s="26"/>
      <c r="IL315" s="26"/>
      <c r="IO315" s="26"/>
      <c r="IR315" s="26"/>
      <c r="IU315" s="26"/>
      <c r="IX315" s="26"/>
      <c r="IY315" s="21"/>
    </row>
    <row r="316" spans="7:259" s="16" customFormat="1">
      <c r="G316" s="26"/>
      <c r="J316" s="26"/>
      <c r="M316" s="26"/>
      <c r="P316" s="26"/>
      <c r="S316" s="26"/>
      <c r="V316" s="26"/>
      <c r="W316" s="17"/>
      <c r="Z316" s="26"/>
      <c r="AC316" s="26"/>
      <c r="AF316" s="26"/>
      <c r="AI316" s="26"/>
      <c r="AL316" s="26"/>
      <c r="AO316" s="26"/>
      <c r="AR316" s="26"/>
      <c r="AU316" s="26"/>
      <c r="AX316" s="26"/>
      <c r="BA316" s="26"/>
      <c r="BD316" s="26"/>
      <c r="BG316" s="26"/>
      <c r="BJ316" s="26"/>
      <c r="BM316" s="26"/>
      <c r="BP316" s="26"/>
      <c r="BS316" s="26"/>
      <c r="BT316" s="14"/>
      <c r="BV316" s="26"/>
      <c r="BY316" s="26"/>
      <c r="CB316" s="26"/>
      <c r="CE316" s="26"/>
      <c r="CH316" s="26"/>
      <c r="CI316" s="17"/>
      <c r="CL316" s="26"/>
      <c r="CO316" s="26"/>
      <c r="CR316" s="26"/>
      <c r="CU316" s="26"/>
      <c r="CX316" s="26"/>
      <c r="DA316" s="26"/>
      <c r="DD316" s="26"/>
      <c r="DG316" s="26"/>
      <c r="DJ316" s="26"/>
      <c r="DM316" s="26"/>
      <c r="DP316" s="26"/>
      <c r="DS316" s="26"/>
      <c r="DV316" s="26"/>
      <c r="DY316" s="26"/>
      <c r="EB316" s="26"/>
      <c r="EE316" s="26"/>
      <c r="EH316" s="26"/>
      <c r="EI316" s="14"/>
      <c r="EK316" s="26"/>
      <c r="EN316" s="26"/>
      <c r="EQ316" s="26"/>
      <c r="ET316" s="26"/>
      <c r="EW316" s="26"/>
      <c r="EZ316" s="26"/>
      <c r="FC316" s="26"/>
      <c r="FF316" s="26"/>
      <c r="FI316" s="26"/>
      <c r="FL316" s="26"/>
      <c r="FO316" s="26"/>
      <c r="FR316" s="26"/>
      <c r="FU316" s="26"/>
      <c r="FX316" s="26"/>
      <c r="GA316" s="26"/>
      <c r="GD316" s="26"/>
      <c r="GG316" s="26"/>
      <c r="GJ316" s="26"/>
      <c r="GM316" s="26"/>
      <c r="GP316" s="26"/>
      <c r="GS316" s="26"/>
      <c r="GV316" s="26"/>
      <c r="GY316" s="26"/>
      <c r="HB316" s="26"/>
      <c r="HE316" s="26"/>
      <c r="HH316" s="26"/>
      <c r="HK316" s="26"/>
      <c r="HN316" s="26"/>
      <c r="HQ316" s="26"/>
      <c r="HT316" s="26"/>
      <c r="HW316" s="26"/>
      <c r="HZ316" s="26"/>
      <c r="IC316" s="26"/>
      <c r="IF316" s="26"/>
      <c r="II316" s="26"/>
      <c r="IL316" s="26"/>
      <c r="IO316" s="26"/>
      <c r="IR316" s="26"/>
      <c r="IU316" s="26"/>
      <c r="IX316" s="26"/>
      <c r="IY316" s="21"/>
    </row>
    <row r="317" spans="7:259" s="16" customFormat="1" ht="18.75" customHeight="1">
      <c r="G317" s="26"/>
      <c r="J317" s="26"/>
      <c r="M317" s="26"/>
      <c r="P317" s="26"/>
      <c r="S317" s="26"/>
      <c r="V317" s="26"/>
      <c r="W317" s="17"/>
      <c r="Z317" s="26"/>
      <c r="AC317" s="26"/>
      <c r="AF317" s="26"/>
      <c r="AI317" s="26"/>
      <c r="AL317" s="26"/>
      <c r="AO317" s="26"/>
      <c r="AR317" s="26"/>
      <c r="AU317" s="26"/>
      <c r="AX317" s="26"/>
      <c r="BA317" s="26"/>
      <c r="BD317" s="26"/>
      <c r="BG317" s="26"/>
      <c r="BJ317" s="26"/>
      <c r="BM317" s="26"/>
      <c r="BP317" s="26"/>
      <c r="BS317" s="26"/>
      <c r="BT317" s="14"/>
      <c r="BV317" s="26"/>
      <c r="BY317" s="26"/>
      <c r="CB317" s="26"/>
      <c r="CE317" s="26"/>
      <c r="CH317" s="26"/>
      <c r="CI317" s="17"/>
      <c r="CL317" s="26"/>
      <c r="CO317" s="26"/>
      <c r="CR317" s="26"/>
      <c r="CU317" s="26"/>
      <c r="CX317" s="26"/>
      <c r="DA317" s="26"/>
      <c r="DD317" s="26"/>
      <c r="DG317" s="26"/>
      <c r="DJ317" s="26"/>
      <c r="DM317" s="26"/>
      <c r="DP317" s="26"/>
      <c r="DS317" s="26"/>
      <c r="DV317" s="26"/>
      <c r="DY317" s="26"/>
      <c r="EB317" s="26"/>
      <c r="EE317" s="26"/>
      <c r="EH317" s="26"/>
      <c r="EI317" s="14"/>
      <c r="EK317" s="26"/>
      <c r="EN317" s="26"/>
      <c r="EQ317" s="26"/>
      <c r="ET317" s="26"/>
      <c r="EW317" s="26"/>
      <c r="EZ317" s="26"/>
      <c r="FC317" s="26"/>
      <c r="FF317" s="26"/>
      <c r="FI317" s="26"/>
      <c r="FL317" s="26"/>
      <c r="FO317" s="26"/>
      <c r="FR317" s="26"/>
      <c r="FU317" s="26"/>
      <c r="FX317" s="26"/>
      <c r="GA317" s="26"/>
      <c r="GD317" s="26"/>
      <c r="GG317" s="26"/>
      <c r="GJ317" s="26"/>
      <c r="GM317" s="26"/>
      <c r="GP317" s="26"/>
      <c r="GS317" s="26"/>
      <c r="GV317" s="26"/>
      <c r="GY317" s="26"/>
      <c r="HB317" s="26"/>
      <c r="HE317" s="26"/>
      <c r="HH317" s="26"/>
      <c r="HK317" s="26"/>
      <c r="HN317" s="26"/>
      <c r="HQ317" s="26"/>
      <c r="HT317" s="26"/>
      <c r="HW317" s="26"/>
      <c r="HZ317" s="26"/>
      <c r="IC317" s="26"/>
      <c r="IF317" s="26"/>
      <c r="II317" s="26"/>
      <c r="IL317" s="26"/>
      <c r="IO317" s="26"/>
      <c r="IR317" s="26"/>
      <c r="IU317" s="26"/>
      <c r="IX317" s="26"/>
      <c r="IY317" s="21"/>
    </row>
    <row r="318" spans="7:259" s="16" customFormat="1">
      <c r="G318" s="26"/>
      <c r="J318" s="26"/>
      <c r="M318" s="26"/>
      <c r="P318" s="26"/>
      <c r="S318" s="26"/>
      <c r="V318" s="26"/>
      <c r="W318" s="17"/>
      <c r="Z318" s="26"/>
      <c r="AC318" s="26"/>
      <c r="AF318" s="26"/>
      <c r="AI318" s="26"/>
      <c r="AL318" s="26"/>
      <c r="AO318" s="26"/>
      <c r="AR318" s="26"/>
      <c r="AU318" s="26"/>
      <c r="AX318" s="26"/>
      <c r="BA318" s="26"/>
      <c r="BD318" s="26"/>
      <c r="BG318" s="26"/>
      <c r="BJ318" s="26"/>
      <c r="BM318" s="26"/>
      <c r="BP318" s="26"/>
      <c r="BS318" s="26"/>
      <c r="BT318" s="14"/>
      <c r="BV318" s="26"/>
      <c r="BY318" s="26"/>
      <c r="CB318" s="26"/>
      <c r="CE318" s="26"/>
      <c r="CH318" s="26"/>
      <c r="CI318" s="17"/>
      <c r="CL318" s="26"/>
      <c r="CO318" s="26"/>
      <c r="CR318" s="26"/>
      <c r="CU318" s="26"/>
      <c r="CX318" s="26"/>
      <c r="DA318" s="26"/>
      <c r="DD318" s="26"/>
      <c r="DG318" s="26"/>
      <c r="DJ318" s="26"/>
      <c r="DM318" s="26"/>
      <c r="DP318" s="26"/>
      <c r="DS318" s="26"/>
      <c r="DV318" s="26"/>
      <c r="DY318" s="26"/>
      <c r="EB318" s="26"/>
      <c r="EE318" s="26"/>
      <c r="EH318" s="26"/>
      <c r="EI318" s="14"/>
      <c r="EK318" s="26"/>
      <c r="EN318" s="26"/>
      <c r="EQ318" s="26"/>
      <c r="ET318" s="26"/>
      <c r="EW318" s="26"/>
      <c r="EZ318" s="26"/>
      <c r="FC318" s="26"/>
      <c r="FF318" s="26"/>
      <c r="FI318" s="26"/>
      <c r="FL318" s="26"/>
      <c r="FO318" s="26"/>
      <c r="FR318" s="26"/>
      <c r="FU318" s="26"/>
      <c r="FX318" s="26"/>
      <c r="GA318" s="26"/>
      <c r="GD318" s="26"/>
      <c r="GG318" s="26"/>
      <c r="GJ318" s="26"/>
      <c r="GM318" s="26"/>
      <c r="GP318" s="26"/>
      <c r="GS318" s="26"/>
      <c r="GV318" s="26"/>
      <c r="GY318" s="26"/>
      <c r="HB318" s="26"/>
      <c r="HE318" s="26"/>
      <c r="HH318" s="26"/>
      <c r="HK318" s="26"/>
      <c r="HN318" s="26"/>
      <c r="HQ318" s="26"/>
      <c r="HT318" s="26"/>
      <c r="HW318" s="26"/>
      <c r="HZ318" s="26"/>
      <c r="IC318" s="26"/>
      <c r="IF318" s="26"/>
      <c r="II318" s="26"/>
      <c r="IL318" s="26"/>
      <c r="IO318" s="26"/>
      <c r="IR318" s="26"/>
      <c r="IU318" s="26"/>
      <c r="IX318" s="26"/>
      <c r="IY318" s="21"/>
    </row>
    <row r="319" spans="7:259" s="16" customFormat="1" ht="18.75" customHeight="1">
      <c r="G319" s="26"/>
      <c r="J319" s="26"/>
      <c r="M319" s="26"/>
      <c r="P319" s="26"/>
      <c r="S319" s="26"/>
      <c r="V319" s="26"/>
      <c r="W319" s="17"/>
      <c r="Z319" s="26"/>
      <c r="AC319" s="26"/>
      <c r="AF319" s="26"/>
      <c r="AI319" s="26"/>
      <c r="AL319" s="26"/>
      <c r="AO319" s="26"/>
      <c r="AR319" s="26"/>
      <c r="AU319" s="26"/>
      <c r="AX319" s="26"/>
      <c r="BA319" s="26"/>
      <c r="BD319" s="26"/>
      <c r="BG319" s="26"/>
      <c r="BJ319" s="26"/>
      <c r="BM319" s="26"/>
      <c r="BP319" s="26"/>
      <c r="BS319" s="26"/>
      <c r="BT319" s="14"/>
      <c r="BV319" s="26"/>
      <c r="BY319" s="26"/>
      <c r="CB319" s="26"/>
      <c r="CE319" s="26"/>
      <c r="CH319" s="26"/>
      <c r="CI319" s="17"/>
      <c r="CL319" s="26"/>
      <c r="CO319" s="26"/>
      <c r="CR319" s="26"/>
      <c r="CU319" s="26"/>
      <c r="CX319" s="26"/>
      <c r="DA319" s="26"/>
      <c r="DD319" s="26"/>
      <c r="DG319" s="26"/>
      <c r="DJ319" s="26"/>
      <c r="DM319" s="26"/>
      <c r="DP319" s="26"/>
      <c r="DS319" s="26"/>
      <c r="DV319" s="26"/>
      <c r="DY319" s="26"/>
      <c r="EB319" s="26"/>
      <c r="EE319" s="26"/>
      <c r="EH319" s="26"/>
      <c r="EI319" s="14"/>
      <c r="EK319" s="26"/>
      <c r="EN319" s="26"/>
      <c r="EQ319" s="26"/>
      <c r="ET319" s="26"/>
      <c r="EW319" s="26"/>
      <c r="EZ319" s="26"/>
      <c r="FC319" s="26"/>
      <c r="FF319" s="26"/>
      <c r="FI319" s="26"/>
      <c r="FL319" s="26"/>
      <c r="FO319" s="26"/>
      <c r="FR319" s="26"/>
      <c r="FU319" s="26"/>
      <c r="FX319" s="26"/>
      <c r="GA319" s="26"/>
      <c r="GD319" s="26"/>
      <c r="GG319" s="26"/>
      <c r="GJ319" s="26"/>
      <c r="GM319" s="26"/>
      <c r="GP319" s="26"/>
      <c r="GS319" s="26"/>
      <c r="GV319" s="26"/>
      <c r="GY319" s="26"/>
      <c r="HB319" s="26"/>
      <c r="HE319" s="26"/>
      <c r="HH319" s="26"/>
      <c r="HK319" s="26"/>
      <c r="HN319" s="26"/>
      <c r="HQ319" s="26"/>
      <c r="HT319" s="26"/>
      <c r="HW319" s="26"/>
      <c r="HZ319" s="26"/>
      <c r="IC319" s="26"/>
      <c r="IF319" s="26"/>
      <c r="II319" s="26"/>
      <c r="IL319" s="26"/>
      <c r="IO319" s="26"/>
      <c r="IR319" s="26"/>
      <c r="IU319" s="26"/>
      <c r="IX319" s="26"/>
      <c r="IY319" s="21"/>
    </row>
    <row r="320" spans="7:259" s="16" customFormat="1">
      <c r="G320" s="26"/>
      <c r="J320" s="26"/>
      <c r="M320" s="26"/>
      <c r="P320" s="26"/>
      <c r="S320" s="26"/>
      <c r="V320" s="26"/>
      <c r="W320" s="17"/>
      <c r="Z320" s="26"/>
      <c r="AC320" s="26"/>
      <c r="AF320" s="26"/>
      <c r="AI320" s="26"/>
      <c r="AL320" s="26"/>
      <c r="AO320" s="26"/>
      <c r="AR320" s="26"/>
      <c r="AU320" s="26"/>
      <c r="AX320" s="26"/>
      <c r="BA320" s="26"/>
      <c r="BD320" s="26"/>
      <c r="BG320" s="26"/>
      <c r="BJ320" s="26"/>
      <c r="BM320" s="26"/>
      <c r="BP320" s="26"/>
      <c r="BS320" s="26"/>
      <c r="BT320" s="14"/>
      <c r="BV320" s="26"/>
      <c r="BY320" s="26"/>
      <c r="CB320" s="26"/>
      <c r="CE320" s="26"/>
      <c r="CH320" s="26"/>
      <c r="CI320" s="17"/>
      <c r="CL320" s="26"/>
      <c r="CO320" s="26"/>
      <c r="CR320" s="26"/>
      <c r="CU320" s="26"/>
      <c r="CX320" s="26"/>
      <c r="DA320" s="26"/>
      <c r="DD320" s="26"/>
      <c r="DG320" s="26"/>
      <c r="DJ320" s="26"/>
      <c r="DM320" s="26"/>
      <c r="DP320" s="26"/>
      <c r="DS320" s="26"/>
      <c r="DV320" s="26"/>
      <c r="DY320" s="26"/>
      <c r="EB320" s="26"/>
      <c r="EE320" s="26"/>
      <c r="EH320" s="26"/>
      <c r="EI320" s="14"/>
      <c r="EK320" s="26"/>
      <c r="EN320" s="26"/>
      <c r="EQ320" s="26"/>
      <c r="ET320" s="26"/>
      <c r="EW320" s="26"/>
      <c r="EZ320" s="26"/>
      <c r="FC320" s="26"/>
      <c r="FF320" s="26"/>
      <c r="FI320" s="26"/>
      <c r="FL320" s="26"/>
      <c r="FO320" s="26"/>
      <c r="FR320" s="26"/>
      <c r="FU320" s="26"/>
      <c r="FX320" s="26"/>
      <c r="GA320" s="26"/>
      <c r="GD320" s="26"/>
      <c r="GG320" s="26"/>
      <c r="GJ320" s="26"/>
      <c r="GM320" s="26"/>
      <c r="GP320" s="26"/>
      <c r="GS320" s="26"/>
      <c r="GV320" s="26"/>
      <c r="GY320" s="26"/>
      <c r="HB320" s="26"/>
      <c r="HE320" s="26"/>
      <c r="HH320" s="26"/>
      <c r="HK320" s="26"/>
      <c r="HN320" s="26"/>
      <c r="HQ320" s="26"/>
      <c r="HT320" s="26"/>
      <c r="HW320" s="26"/>
      <c r="HZ320" s="26"/>
      <c r="IC320" s="26"/>
      <c r="IF320" s="26"/>
      <c r="II320" s="26"/>
      <c r="IL320" s="26"/>
      <c r="IO320" s="26"/>
      <c r="IR320" s="26"/>
      <c r="IU320" s="26"/>
      <c r="IX320" s="26"/>
      <c r="IY320" s="21"/>
    </row>
    <row r="321" spans="7:259" s="16" customFormat="1" ht="18.75" customHeight="1">
      <c r="G321" s="26"/>
      <c r="J321" s="26"/>
      <c r="M321" s="26"/>
      <c r="P321" s="26"/>
      <c r="S321" s="26"/>
      <c r="V321" s="26"/>
      <c r="W321" s="17"/>
      <c r="Z321" s="26"/>
      <c r="AC321" s="26"/>
      <c r="AF321" s="26"/>
      <c r="AI321" s="26"/>
      <c r="AL321" s="26"/>
      <c r="AO321" s="26"/>
      <c r="AR321" s="26"/>
      <c r="AU321" s="26"/>
      <c r="AX321" s="26"/>
      <c r="BA321" s="26"/>
      <c r="BD321" s="26"/>
      <c r="BG321" s="26"/>
      <c r="BJ321" s="26"/>
      <c r="BM321" s="26"/>
      <c r="BP321" s="26"/>
      <c r="BS321" s="26"/>
      <c r="BT321" s="14"/>
      <c r="BV321" s="26"/>
      <c r="BY321" s="26"/>
      <c r="CB321" s="26"/>
      <c r="CE321" s="26"/>
      <c r="CH321" s="26"/>
      <c r="CI321" s="17"/>
      <c r="CL321" s="26"/>
      <c r="CO321" s="26"/>
      <c r="CR321" s="26"/>
      <c r="CU321" s="26"/>
      <c r="CX321" s="26"/>
      <c r="DA321" s="26"/>
      <c r="DD321" s="26"/>
      <c r="DG321" s="26"/>
      <c r="DJ321" s="26"/>
      <c r="DM321" s="26"/>
      <c r="DP321" s="26"/>
      <c r="DS321" s="26"/>
      <c r="DV321" s="26"/>
      <c r="DY321" s="26"/>
      <c r="EB321" s="26"/>
      <c r="EE321" s="26"/>
      <c r="EH321" s="26"/>
      <c r="EI321" s="14"/>
      <c r="EK321" s="26"/>
      <c r="EN321" s="26"/>
      <c r="EQ321" s="26"/>
      <c r="ET321" s="26"/>
      <c r="EW321" s="26"/>
      <c r="EZ321" s="26"/>
      <c r="FC321" s="26"/>
      <c r="FF321" s="26"/>
      <c r="FI321" s="26"/>
      <c r="FL321" s="26"/>
      <c r="FO321" s="26"/>
      <c r="FR321" s="26"/>
      <c r="FU321" s="26"/>
      <c r="FX321" s="26"/>
      <c r="GA321" s="26"/>
      <c r="GD321" s="26"/>
      <c r="GG321" s="26"/>
      <c r="GJ321" s="26"/>
      <c r="GM321" s="26"/>
      <c r="GP321" s="26"/>
      <c r="GS321" s="26"/>
      <c r="GV321" s="26"/>
      <c r="GY321" s="26"/>
      <c r="HB321" s="26"/>
      <c r="HE321" s="26"/>
      <c r="HH321" s="26"/>
      <c r="HK321" s="26"/>
      <c r="HN321" s="26"/>
      <c r="HQ321" s="26"/>
      <c r="HT321" s="26"/>
      <c r="HW321" s="26"/>
      <c r="HZ321" s="26"/>
      <c r="IC321" s="26"/>
      <c r="IF321" s="26"/>
      <c r="II321" s="26"/>
      <c r="IL321" s="26"/>
      <c r="IO321" s="26"/>
      <c r="IR321" s="26"/>
      <c r="IU321" s="26"/>
      <c r="IX321" s="26"/>
      <c r="IY321" s="21"/>
    </row>
    <row r="322" spans="7:259" s="16" customFormat="1">
      <c r="G322" s="26"/>
      <c r="J322" s="26"/>
      <c r="M322" s="26"/>
      <c r="P322" s="26"/>
      <c r="S322" s="26"/>
      <c r="V322" s="26"/>
      <c r="W322" s="17"/>
      <c r="Z322" s="26"/>
      <c r="AC322" s="26"/>
      <c r="AF322" s="26"/>
      <c r="AI322" s="26"/>
      <c r="AL322" s="26"/>
      <c r="AO322" s="26"/>
      <c r="AR322" s="26"/>
      <c r="AU322" s="26"/>
      <c r="AX322" s="26"/>
      <c r="BA322" s="26"/>
      <c r="BD322" s="26"/>
      <c r="BG322" s="26"/>
      <c r="BJ322" s="26"/>
      <c r="BM322" s="26"/>
      <c r="BP322" s="26"/>
      <c r="BS322" s="26"/>
      <c r="BT322" s="14"/>
      <c r="BV322" s="26"/>
      <c r="BY322" s="26"/>
      <c r="CB322" s="26"/>
      <c r="CE322" s="26"/>
      <c r="CH322" s="26"/>
      <c r="CI322" s="17"/>
      <c r="CL322" s="26"/>
      <c r="CO322" s="26"/>
      <c r="CR322" s="26"/>
      <c r="CU322" s="26"/>
      <c r="CX322" s="26"/>
      <c r="DA322" s="26"/>
      <c r="DD322" s="26"/>
      <c r="DG322" s="26"/>
      <c r="DJ322" s="26"/>
      <c r="DM322" s="26"/>
      <c r="DP322" s="26"/>
      <c r="DS322" s="26"/>
      <c r="DV322" s="26"/>
      <c r="DY322" s="26"/>
      <c r="EB322" s="26"/>
      <c r="EE322" s="26"/>
      <c r="EH322" s="26"/>
      <c r="EI322" s="14"/>
      <c r="EK322" s="26"/>
      <c r="EN322" s="26"/>
      <c r="EQ322" s="26"/>
      <c r="ET322" s="26"/>
      <c r="EW322" s="26"/>
      <c r="EZ322" s="26"/>
      <c r="FC322" s="26"/>
      <c r="FF322" s="26"/>
      <c r="FI322" s="26"/>
      <c r="FL322" s="26"/>
      <c r="FO322" s="26"/>
      <c r="FR322" s="26"/>
      <c r="FU322" s="26"/>
      <c r="FX322" s="26"/>
      <c r="GA322" s="26"/>
      <c r="GD322" s="26"/>
      <c r="GG322" s="26"/>
      <c r="GJ322" s="26"/>
      <c r="GM322" s="26"/>
      <c r="GP322" s="26"/>
      <c r="GS322" s="26"/>
      <c r="GV322" s="26"/>
      <c r="GY322" s="26"/>
      <c r="HB322" s="26"/>
      <c r="HE322" s="26"/>
      <c r="HH322" s="26"/>
      <c r="HK322" s="26"/>
      <c r="HN322" s="26"/>
      <c r="HQ322" s="26"/>
      <c r="HT322" s="26"/>
      <c r="HW322" s="26"/>
      <c r="HZ322" s="26"/>
      <c r="IC322" s="26"/>
      <c r="IF322" s="26"/>
      <c r="II322" s="26"/>
      <c r="IL322" s="26"/>
      <c r="IO322" s="26"/>
      <c r="IR322" s="26"/>
      <c r="IU322" s="26"/>
      <c r="IX322" s="26"/>
      <c r="IY322" s="21"/>
    </row>
    <row r="323" spans="7:259" s="16" customFormat="1" ht="18.75" customHeight="1">
      <c r="G323" s="26"/>
      <c r="J323" s="26"/>
      <c r="M323" s="26"/>
      <c r="P323" s="26"/>
      <c r="S323" s="26"/>
      <c r="V323" s="26"/>
      <c r="W323" s="17"/>
      <c r="Z323" s="26"/>
      <c r="AC323" s="26"/>
      <c r="AF323" s="26"/>
      <c r="AI323" s="26"/>
      <c r="AL323" s="26"/>
      <c r="AO323" s="26"/>
      <c r="AR323" s="26"/>
      <c r="AU323" s="26"/>
      <c r="AX323" s="26"/>
      <c r="BA323" s="26"/>
      <c r="BD323" s="26"/>
      <c r="BG323" s="26"/>
      <c r="BJ323" s="26"/>
      <c r="BM323" s="26"/>
      <c r="BP323" s="26"/>
      <c r="BS323" s="26"/>
      <c r="BT323" s="14"/>
      <c r="BV323" s="26"/>
      <c r="BY323" s="26"/>
      <c r="CB323" s="26"/>
      <c r="CE323" s="26"/>
      <c r="CH323" s="26"/>
      <c r="CI323" s="17"/>
      <c r="CL323" s="26"/>
      <c r="CO323" s="26"/>
      <c r="CR323" s="26"/>
      <c r="CU323" s="26"/>
      <c r="CX323" s="26"/>
      <c r="DA323" s="26"/>
      <c r="DD323" s="26"/>
      <c r="DG323" s="26"/>
      <c r="DJ323" s="26"/>
      <c r="DM323" s="26"/>
      <c r="DP323" s="26"/>
      <c r="DS323" s="26"/>
      <c r="DV323" s="26"/>
      <c r="DY323" s="26"/>
      <c r="EB323" s="26"/>
      <c r="EE323" s="26"/>
      <c r="EH323" s="26"/>
      <c r="EI323" s="14"/>
      <c r="EK323" s="26"/>
      <c r="EN323" s="26"/>
      <c r="EQ323" s="26"/>
      <c r="ET323" s="26"/>
      <c r="EW323" s="26"/>
      <c r="EZ323" s="26"/>
      <c r="FC323" s="26"/>
      <c r="FF323" s="26"/>
      <c r="FI323" s="26"/>
      <c r="FL323" s="26"/>
      <c r="FO323" s="26"/>
      <c r="FR323" s="26"/>
      <c r="FU323" s="26"/>
      <c r="FX323" s="26"/>
      <c r="GA323" s="26"/>
      <c r="GD323" s="26"/>
      <c r="GG323" s="26"/>
      <c r="GJ323" s="26"/>
      <c r="GM323" s="26"/>
      <c r="GP323" s="26"/>
      <c r="GS323" s="26"/>
      <c r="GV323" s="26"/>
      <c r="GY323" s="26"/>
      <c r="HB323" s="26"/>
      <c r="HE323" s="26"/>
      <c r="HH323" s="26"/>
      <c r="HK323" s="26"/>
      <c r="HN323" s="26"/>
      <c r="HQ323" s="26"/>
      <c r="HT323" s="26"/>
      <c r="HW323" s="26"/>
      <c r="HZ323" s="26"/>
      <c r="IC323" s="26"/>
      <c r="IF323" s="26"/>
      <c r="II323" s="26"/>
      <c r="IL323" s="26"/>
      <c r="IO323" s="26"/>
      <c r="IR323" s="26"/>
      <c r="IU323" s="26"/>
      <c r="IX323" s="26"/>
      <c r="IY323" s="21"/>
    </row>
    <row r="324" spans="7:259" s="16" customFormat="1">
      <c r="G324" s="26"/>
      <c r="J324" s="26"/>
      <c r="M324" s="26"/>
      <c r="P324" s="26"/>
      <c r="S324" s="26"/>
      <c r="V324" s="26"/>
      <c r="W324" s="17"/>
      <c r="Z324" s="26"/>
      <c r="AC324" s="26"/>
      <c r="AF324" s="26"/>
      <c r="AI324" s="26"/>
      <c r="AL324" s="26"/>
      <c r="AO324" s="26"/>
      <c r="AR324" s="26"/>
      <c r="AU324" s="26"/>
      <c r="AX324" s="26"/>
      <c r="BA324" s="26"/>
      <c r="BD324" s="26"/>
      <c r="BG324" s="26"/>
      <c r="BJ324" s="26"/>
      <c r="BM324" s="26"/>
      <c r="BP324" s="26"/>
      <c r="BS324" s="26"/>
      <c r="BT324" s="14"/>
      <c r="BV324" s="26"/>
      <c r="BY324" s="26"/>
      <c r="CB324" s="26"/>
      <c r="CE324" s="26"/>
      <c r="CH324" s="26"/>
      <c r="CI324" s="17"/>
      <c r="CL324" s="26"/>
      <c r="CO324" s="26"/>
      <c r="CR324" s="26"/>
      <c r="CU324" s="26"/>
      <c r="CX324" s="26"/>
      <c r="DA324" s="26"/>
      <c r="DD324" s="26"/>
      <c r="DG324" s="26"/>
      <c r="DJ324" s="26"/>
      <c r="DM324" s="26"/>
      <c r="DP324" s="26"/>
      <c r="DS324" s="26"/>
      <c r="DV324" s="26"/>
      <c r="DY324" s="26"/>
      <c r="EB324" s="26"/>
      <c r="EE324" s="26"/>
      <c r="EH324" s="26"/>
      <c r="EI324" s="14"/>
      <c r="EK324" s="26"/>
      <c r="EN324" s="26"/>
      <c r="EQ324" s="26"/>
      <c r="ET324" s="26"/>
      <c r="EW324" s="26"/>
      <c r="EZ324" s="26"/>
      <c r="FC324" s="26"/>
      <c r="FF324" s="26"/>
      <c r="FI324" s="26"/>
      <c r="FL324" s="26"/>
      <c r="FO324" s="26"/>
      <c r="FR324" s="26"/>
      <c r="FU324" s="26"/>
      <c r="FX324" s="26"/>
      <c r="GA324" s="26"/>
      <c r="GD324" s="26"/>
      <c r="GG324" s="26"/>
      <c r="GJ324" s="26"/>
      <c r="GM324" s="26"/>
      <c r="GP324" s="26"/>
      <c r="GS324" s="26"/>
      <c r="GV324" s="26"/>
      <c r="GY324" s="26"/>
      <c r="HB324" s="26"/>
      <c r="HE324" s="26"/>
      <c r="HH324" s="26"/>
      <c r="HK324" s="26"/>
      <c r="HN324" s="26"/>
      <c r="HQ324" s="26"/>
      <c r="HT324" s="26"/>
      <c r="HW324" s="26"/>
      <c r="HZ324" s="26"/>
      <c r="IC324" s="26"/>
      <c r="IF324" s="26"/>
      <c r="II324" s="26"/>
      <c r="IL324" s="26"/>
      <c r="IO324" s="26"/>
      <c r="IR324" s="26"/>
      <c r="IU324" s="26"/>
      <c r="IX324" s="26"/>
      <c r="IY324" s="21"/>
    </row>
    <row r="325" spans="7:259" s="16" customFormat="1" ht="18.75" customHeight="1">
      <c r="G325" s="26"/>
      <c r="J325" s="26"/>
      <c r="M325" s="26"/>
      <c r="P325" s="26"/>
      <c r="S325" s="26"/>
      <c r="V325" s="26"/>
      <c r="W325" s="17"/>
      <c r="Z325" s="26"/>
      <c r="AC325" s="26"/>
      <c r="AF325" s="26"/>
      <c r="AI325" s="26"/>
      <c r="AL325" s="26"/>
      <c r="AO325" s="26"/>
      <c r="AR325" s="26"/>
      <c r="AU325" s="26"/>
      <c r="AX325" s="26"/>
      <c r="BA325" s="26"/>
      <c r="BD325" s="26"/>
      <c r="BG325" s="26"/>
      <c r="BJ325" s="26"/>
      <c r="BM325" s="26"/>
      <c r="BP325" s="26"/>
      <c r="BS325" s="26"/>
      <c r="BT325" s="14"/>
      <c r="BV325" s="26"/>
      <c r="BY325" s="26"/>
      <c r="CB325" s="26"/>
      <c r="CE325" s="26"/>
      <c r="CH325" s="26"/>
      <c r="CI325" s="17"/>
      <c r="CL325" s="26"/>
      <c r="CO325" s="26"/>
      <c r="CR325" s="26"/>
      <c r="CU325" s="26"/>
      <c r="CX325" s="26"/>
      <c r="DA325" s="26"/>
      <c r="DD325" s="26"/>
      <c r="DG325" s="26"/>
      <c r="DJ325" s="26"/>
      <c r="DM325" s="26"/>
      <c r="DP325" s="26"/>
      <c r="DS325" s="26"/>
      <c r="DV325" s="26"/>
      <c r="DY325" s="26"/>
      <c r="EB325" s="26"/>
      <c r="EE325" s="26"/>
      <c r="EH325" s="26"/>
      <c r="EI325" s="14"/>
      <c r="EK325" s="26"/>
      <c r="EN325" s="26"/>
      <c r="EQ325" s="26"/>
      <c r="ET325" s="26"/>
      <c r="EW325" s="26"/>
      <c r="EZ325" s="26"/>
      <c r="FC325" s="26"/>
      <c r="FF325" s="26"/>
      <c r="FI325" s="26"/>
      <c r="FL325" s="26"/>
      <c r="FO325" s="26"/>
      <c r="FR325" s="26"/>
      <c r="FU325" s="26"/>
      <c r="FX325" s="26"/>
      <c r="GA325" s="26"/>
      <c r="GD325" s="26"/>
      <c r="GG325" s="26"/>
      <c r="GJ325" s="26"/>
      <c r="GM325" s="26"/>
      <c r="GP325" s="26"/>
      <c r="GS325" s="26"/>
      <c r="GV325" s="26"/>
      <c r="GY325" s="26"/>
      <c r="HB325" s="26"/>
      <c r="HE325" s="26"/>
      <c r="HH325" s="26"/>
      <c r="HK325" s="26"/>
      <c r="HN325" s="26"/>
      <c r="HQ325" s="26"/>
      <c r="HT325" s="26"/>
      <c r="HW325" s="26"/>
      <c r="HZ325" s="26"/>
      <c r="IC325" s="26"/>
      <c r="IF325" s="26"/>
      <c r="II325" s="26"/>
      <c r="IL325" s="26"/>
      <c r="IO325" s="26"/>
      <c r="IR325" s="26"/>
      <c r="IU325" s="26"/>
      <c r="IX325" s="26"/>
      <c r="IY325" s="21"/>
    </row>
    <row r="326" spans="7:259" s="16" customFormat="1">
      <c r="G326" s="26"/>
      <c r="J326" s="26"/>
      <c r="M326" s="26"/>
      <c r="P326" s="26"/>
      <c r="S326" s="26"/>
      <c r="V326" s="26"/>
      <c r="W326" s="17"/>
      <c r="Z326" s="26"/>
      <c r="AC326" s="26"/>
      <c r="AF326" s="26"/>
      <c r="AI326" s="26"/>
      <c r="AL326" s="26"/>
      <c r="AO326" s="26"/>
      <c r="AR326" s="26"/>
      <c r="AU326" s="26"/>
      <c r="AX326" s="26"/>
      <c r="BA326" s="26"/>
      <c r="BD326" s="26"/>
      <c r="BG326" s="26"/>
      <c r="BJ326" s="26"/>
      <c r="BM326" s="26"/>
      <c r="BP326" s="26"/>
      <c r="BS326" s="26"/>
      <c r="BT326" s="14"/>
      <c r="BV326" s="26"/>
      <c r="BY326" s="26"/>
      <c r="CB326" s="26"/>
      <c r="CE326" s="26"/>
      <c r="CH326" s="26"/>
      <c r="CI326" s="17"/>
      <c r="CL326" s="26"/>
      <c r="CO326" s="26"/>
      <c r="CR326" s="26"/>
      <c r="CU326" s="26"/>
      <c r="CX326" s="26"/>
      <c r="DA326" s="26"/>
      <c r="DD326" s="26"/>
      <c r="DG326" s="26"/>
      <c r="DJ326" s="26"/>
      <c r="DM326" s="26"/>
      <c r="DP326" s="26"/>
      <c r="DS326" s="26"/>
      <c r="DV326" s="26"/>
      <c r="DY326" s="26"/>
      <c r="EB326" s="26"/>
      <c r="EE326" s="26"/>
      <c r="EH326" s="26"/>
      <c r="EI326" s="14"/>
      <c r="EK326" s="26"/>
      <c r="EN326" s="26"/>
      <c r="EQ326" s="26"/>
      <c r="ET326" s="26"/>
      <c r="EW326" s="26"/>
      <c r="EZ326" s="26"/>
      <c r="FC326" s="26"/>
      <c r="FF326" s="26"/>
      <c r="FI326" s="26"/>
      <c r="FL326" s="26"/>
      <c r="FO326" s="26"/>
      <c r="FR326" s="26"/>
      <c r="FU326" s="26"/>
      <c r="FX326" s="26"/>
      <c r="GA326" s="26"/>
      <c r="GD326" s="26"/>
      <c r="GG326" s="26"/>
      <c r="GJ326" s="26"/>
      <c r="GM326" s="26"/>
      <c r="GP326" s="26"/>
      <c r="GS326" s="26"/>
      <c r="GV326" s="26"/>
      <c r="GY326" s="26"/>
      <c r="HB326" s="26"/>
      <c r="HE326" s="26"/>
      <c r="HH326" s="26"/>
      <c r="HK326" s="26"/>
      <c r="HN326" s="26"/>
      <c r="HQ326" s="26"/>
      <c r="HT326" s="26"/>
      <c r="HW326" s="26"/>
      <c r="HZ326" s="26"/>
      <c r="IC326" s="26"/>
      <c r="IF326" s="26"/>
      <c r="II326" s="26"/>
      <c r="IL326" s="26"/>
      <c r="IO326" s="26"/>
      <c r="IR326" s="26"/>
      <c r="IU326" s="26"/>
      <c r="IX326" s="26"/>
      <c r="IY326" s="21"/>
    </row>
    <row r="327" spans="7:259" s="16" customFormat="1" ht="18.75" customHeight="1">
      <c r="G327" s="26"/>
      <c r="J327" s="26"/>
      <c r="M327" s="26"/>
      <c r="P327" s="26"/>
      <c r="S327" s="26"/>
      <c r="V327" s="26"/>
      <c r="W327" s="17"/>
      <c r="Z327" s="26"/>
      <c r="AC327" s="26"/>
      <c r="AF327" s="26"/>
      <c r="AI327" s="26"/>
      <c r="AL327" s="26"/>
      <c r="AO327" s="26"/>
      <c r="AR327" s="26"/>
      <c r="AU327" s="26"/>
      <c r="AX327" s="26"/>
      <c r="BA327" s="26"/>
      <c r="BD327" s="26"/>
      <c r="BG327" s="26"/>
      <c r="BJ327" s="26"/>
      <c r="BM327" s="26"/>
      <c r="BP327" s="26"/>
      <c r="BS327" s="26"/>
      <c r="BT327" s="14"/>
      <c r="BV327" s="26"/>
      <c r="BY327" s="26"/>
      <c r="CB327" s="26"/>
      <c r="CE327" s="26"/>
      <c r="CH327" s="26"/>
      <c r="CI327" s="17"/>
      <c r="CL327" s="26"/>
      <c r="CO327" s="26"/>
      <c r="CR327" s="26"/>
      <c r="CU327" s="26"/>
      <c r="CX327" s="26"/>
      <c r="DA327" s="26"/>
      <c r="DD327" s="26"/>
      <c r="DG327" s="26"/>
      <c r="DJ327" s="26"/>
      <c r="DM327" s="26"/>
      <c r="DP327" s="26"/>
      <c r="DS327" s="26"/>
      <c r="DV327" s="26"/>
      <c r="DY327" s="26"/>
      <c r="EB327" s="26"/>
      <c r="EE327" s="26"/>
      <c r="EH327" s="26"/>
      <c r="EI327" s="14"/>
      <c r="EK327" s="26"/>
      <c r="EN327" s="26"/>
      <c r="EQ327" s="26"/>
      <c r="ET327" s="26"/>
      <c r="EW327" s="26"/>
      <c r="EZ327" s="26"/>
      <c r="FC327" s="26"/>
      <c r="FF327" s="26"/>
      <c r="FI327" s="26"/>
      <c r="FL327" s="26"/>
      <c r="FO327" s="26"/>
      <c r="FR327" s="26"/>
      <c r="FU327" s="26"/>
      <c r="FX327" s="26"/>
      <c r="GA327" s="26"/>
      <c r="GD327" s="26"/>
      <c r="GG327" s="26"/>
      <c r="GJ327" s="26"/>
      <c r="GM327" s="26"/>
      <c r="GP327" s="26"/>
      <c r="GS327" s="26"/>
      <c r="GV327" s="26"/>
      <c r="GY327" s="26"/>
      <c r="HB327" s="26"/>
      <c r="HE327" s="26"/>
      <c r="HH327" s="26"/>
      <c r="HK327" s="26"/>
      <c r="HN327" s="26"/>
      <c r="HQ327" s="26"/>
      <c r="HT327" s="26"/>
      <c r="HW327" s="26"/>
      <c r="HZ327" s="26"/>
      <c r="IC327" s="26"/>
      <c r="IF327" s="26"/>
      <c r="II327" s="26"/>
      <c r="IL327" s="26"/>
      <c r="IO327" s="26"/>
      <c r="IR327" s="26"/>
      <c r="IU327" s="26"/>
      <c r="IX327" s="26"/>
      <c r="IY327" s="21"/>
    </row>
    <row r="328" spans="7:259" s="16" customFormat="1">
      <c r="G328" s="26"/>
      <c r="J328" s="26"/>
      <c r="M328" s="26"/>
      <c r="P328" s="26"/>
      <c r="S328" s="26"/>
      <c r="V328" s="26"/>
      <c r="W328" s="17"/>
      <c r="Z328" s="26"/>
      <c r="AC328" s="26"/>
      <c r="AF328" s="26"/>
      <c r="AI328" s="26"/>
      <c r="AL328" s="26"/>
      <c r="AO328" s="26"/>
      <c r="AR328" s="26"/>
      <c r="AU328" s="26"/>
      <c r="AX328" s="26"/>
      <c r="BA328" s="26"/>
      <c r="BD328" s="26"/>
      <c r="BG328" s="26"/>
      <c r="BJ328" s="26"/>
      <c r="BM328" s="26"/>
      <c r="BP328" s="26"/>
      <c r="BS328" s="26"/>
      <c r="BT328" s="14"/>
      <c r="BV328" s="26"/>
      <c r="BY328" s="26"/>
      <c r="CB328" s="26"/>
      <c r="CE328" s="26"/>
      <c r="CH328" s="26"/>
      <c r="CI328" s="17"/>
      <c r="CL328" s="26"/>
      <c r="CO328" s="26"/>
      <c r="CR328" s="26"/>
      <c r="CU328" s="26"/>
      <c r="CX328" s="26"/>
      <c r="DA328" s="26"/>
      <c r="DD328" s="26"/>
      <c r="DG328" s="26"/>
      <c r="DJ328" s="26"/>
      <c r="DM328" s="26"/>
      <c r="DP328" s="26"/>
      <c r="DS328" s="26"/>
      <c r="DV328" s="26"/>
      <c r="DY328" s="26"/>
      <c r="EB328" s="26"/>
      <c r="EE328" s="26"/>
      <c r="EH328" s="26"/>
      <c r="EI328" s="14"/>
      <c r="EK328" s="26"/>
      <c r="EN328" s="26"/>
      <c r="EQ328" s="26"/>
      <c r="ET328" s="26"/>
      <c r="EW328" s="26"/>
      <c r="EZ328" s="26"/>
      <c r="FC328" s="26"/>
      <c r="FF328" s="26"/>
      <c r="FI328" s="26"/>
      <c r="FL328" s="26"/>
      <c r="FO328" s="26"/>
      <c r="FR328" s="26"/>
      <c r="FU328" s="26"/>
      <c r="FX328" s="26"/>
      <c r="GA328" s="26"/>
      <c r="GD328" s="26"/>
      <c r="GG328" s="26"/>
      <c r="GJ328" s="26"/>
      <c r="GM328" s="26"/>
      <c r="GP328" s="26"/>
      <c r="GS328" s="26"/>
      <c r="GV328" s="26"/>
      <c r="GY328" s="26"/>
      <c r="HB328" s="26"/>
      <c r="HE328" s="26"/>
      <c r="HH328" s="26"/>
      <c r="HK328" s="26"/>
      <c r="HN328" s="26"/>
      <c r="HQ328" s="26"/>
      <c r="HT328" s="26"/>
      <c r="HW328" s="26"/>
      <c r="HZ328" s="26"/>
      <c r="IC328" s="26"/>
      <c r="IF328" s="26"/>
      <c r="II328" s="26"/>
      <c r="IL328" s="26"/>
      <c r="IO328" s="26"/>
      <c r="IR328" s="26"/>
      <c r="IU328" s="26"/>
      <c r="IX328" s="26"/>
      <c r="IY328" s="21"/>
    </row>
    <row r="329" spans="7:259" s="16" customFormat="1" ht="18.75" customHeight="1">
      <c r="G329" s="26"/>
      <c r="J329" s="26"/>
      <c r="M329" s="26"/>
      <c r="P329" s="26"/>
      <c r="S329" s="26"/>
      <c r="V329" s="26"/>
      <c r="W329" s="17"/>
      <c r="Z329" s="26"/>
      <c r="AC329" s="26"/>
      <c r="AF329" s="26"/>
      <c r="AI329" s="26"/>
      <c r="AL329" s="26"/>
      <c r="AO329" s="26"/>
      <c r="AR329" s="26"/>
      <c r="AU329" s="26"/>
      <c r="AX329" s="26"/>
      <c r="BA329" s="26"/>
      <c r="BD329" s="26"/>
      <c r="BG329" s="26"/>
      <c r="BJ329" s="26"/>
      <c r="BM329" s="26"/>
      <c r="BP329" s="26"/>
      <c r="BS329" s="26"/>
      <c r="BT329" s="14"/>
      <c r="BV329" s="26"/>
      <c r="BY329" s="26"/>
      <c r="CB329" s="26"/>
      <c r="CE329" s="26"/>
      <c r="CH329" s="26"/>
      <c r="CI329" s="17"/>
      <c r="CL329" s="26"/>
      <c r="CO329" s="26"/>
      <c r="CR329" s="26"/>
      <c r="CU329" s="26"/>
      <c r="CX329" s="26"/>
      <c r="DA329" s="26"/>
      <c r="DD329" s="26"/>
      <c r="DG329" s="26"/>
      <c r="DJ329" s="26"/>
      <c r="DM329" s="26"/>
      <c r="DP329" s="26"/>
      <c r="DS329" s="26"/>
      <c r="DV329" s="26"/>
      <c r="DY329" s="26"/>
      <c r="EB329" s="26"/>
      <c r="EE329" s="26"/>
      <c r="EH329" s="26"/>
      <c r="EI329" s="14"/>
      <c r="EK329" s="26"/>
      <c r="EN329" s="26"/>
      <c r="EQ329" s="26"/>
      <c r="ET329" s="26"/>
      <c r="EW329" s="26"/>
      <c r="EZ329" s="26"/>
      <c r="FC329" s="26"/>
      <c r="FF329" s="26"/>
      <c r="FI329" s="26"/>
      <c r="FL329" s="26"/>
      <c r="FO329" s="26"/>
      <c r="FR329" s="26"/>
      <c r="FU329" s="26"/>
      <c r="FX329" s="26"/>
      <c r="GA329" s="26"/>
      <c r="GD329" s="26"/>
      <c r="GG329" s="26"/>
      <c r="GJ329" s="26"/>
      <c r="GM329" s="26"/>
      <c r="GP329" s="26"/>
      <c r="GS329" s="26"/>
      <c r="GV329" s="26"/>
      <c r="GY329" s="26"/>
      <c r="HB329" s="26"/>
      <c r="HE329" s="26"/>
      <c r="HH329" s="26"/>
      <c r="HK329" s="26"/>
      <c r="HN329" s="26"/>
      <c r="HQ329" s="26"/>
      <c r="HT329" s="26"/>
      <c r="HW329" s="26"/>
      <c r="HZ329" s="26"/>
      <c r="IC329" s="26"/>
      <c r="IF329" s="26"/>
      <c r="II329" s="26"/>
      <c r="IL329" s="26"/>
      <c r="IO329" s="26"/>
      <c r="IR329" s="26"/>
      <c r="IU329" s="26"/>
      <c r="IX329" s="26"/>
      <c r="IY329" s="21"/>
    </row>
    <row r="330" spans="7:259" s="16" customFormat="1">
      <c r="G330" s="26"/>
      <c r="J330" s="26"/>
      <c r="M330" s="26"/>
      <c r="P330" s="26"/>
      <c r="S330" s="26"/>
      <c r="V330" s="26"/>
      <c r="W330" s="17"/>
      <c r="Z330" s="26"/>
      <c r="AC330" s="26"/>
      <c r="AF330" s="26"/>
      <c r="AI330" s="26"/>
      <c r="AL330" s="26"/>
      <c r="AO330" s="26"/>
      <c r="AR330" s="26"/>
      <c r="AU330" s="26"/>
      <c r="AX330" s="26"/>
      <c r="BA330" s="26"/>
      <c r="BD330" s="26"/>
      <c r="BG330" s="26"/>
      <c r="BJ330" s="26"/>
      <c r="BM330" s="26"/>
      <c r="BP330" s="26"/>
      <c r="BS330" s="26"/>
      <c r="BT330" s="14"/>
      <c r="BV330" s="26"/>
      <c r="BY330" s="26"/>
      <c r="CB330" s="26"/>
      <c r="CE330" s="26"/>
      <c r="CH330" s="26"/>
      <c r="CI330" s="17"/>
      <c r="CL330" s="26"/>
      <c r="CO330" s="26"/>
      <c r="CR330" s="26"/>
      <c r="CU330" s="26"/>
      <c r="CX330" s="26"/>
      <c r="DA330" s="26"/>
      <c r="DD330" s="26"/>
      <c r="DG330" s="26"/>
      <c r="DJ330" s="26"/>
      <c r="DM330" s="26"/>
      <c r="DP330" s="26"/>
      <c r="DS330" s="26"/>
      <c r="DV330" s="26"/>
      <c r="DY330" s="26"/>
      <c r="EB330" s="26"/>
      <c r="EE330" s="26"/>
      <c r="EH330" s="26"/>
      <c r="EI330" s="14"/>
      <c r="EK330" s="26"/>
      <c r="EN330" s="26"/>
      <c r="EQ330" s="26"/>
      <c r="ET330" s="26"/>
      <c r="EW330" s="26"/>
      <c r="EZ330" s="26"/>
      <c r="FC330" s="26"/>
      <c r="FF330" s="26"/>
      <c r="FI330" s="26"/>
      <c r="FL330" s="26"/>
      <c r="FO330" s="26"/>
      <c r="FR330" s="26"/>
      <c r="FU330" s="26"/>
      <c r="FX330" s="26"/>
      <c r="GA330" s="26"/>
      <c r="GD330" s="26"/>
      <c r="GG330" s="26"/>
      <c r="GJ330" s="26"/>
      <c r="GM330" s="26"/>
      <c r="GP330" s="26"/>
      <c r="GS330" s="26"/>
      <c r="GV330" s="26"/>
      <c r="GY330" s="26"/>
      <c r="HB330" s="26"/>
      <c r="HE330" s="26"/>
      <c r="HH330" s="26"/>
      <c r="HK330" s="26"/>
      <c r="HN330" s="26"/>
      <c r="HQ330" s="26"/>
      <c r="HT330" s="26"/>
      <c r="HW330" s="26"/>
      <c r="HZ330" s="26"/>
      <c r="IC330" s="26"/>
      <c r="IF330" s="26"/>
      <c r="II330" s="26"/>
      <c r="IL330" s="26"/>
      <c r="IO330" s="26"/>
      <c r="IR330" s="26"/>
      <c r="IU330" s="26"/>
      <c r="IX330" s="26"/>
      <c r="IY330" s="21"/>
    </row>
    <row r="331" spans="7:259" s="16" customFormat="1" ht="18.75" customHeight="1">
      <c r="G331" s="26"/>
      <c r="J331" s="26"/>
      <c r="M331" s="26"/>
      <c r="P331" s="26"/>
      <c r="S331" s="26"/>
      <c r="V331" s="26"/>
      <c r="W331" s="17"/>
      <c r="Z331" s="26"/>
      <c r="AC331" s="26"/>
      <c r="AF331" s="26"/>
      <c r="AI331" s="26"/>
      <c r="AL331" s="26"/>
      <c r="AO331" s="26"/>
      <c r="AR331" s="26"/>
      <c r="AU331" s="26"/>
      <c r="AX331" s="26"/>
      <c r="BA331" s="26"/>
      <c r="BD331" s="26"/>
      <c r="BG331" s="26"/>
      <c r="BJ331" s="26"/>
      <c r="BM331" s="26"/>
      <c r="BP331" s="26"/>
      <c r="BS331" s="26"/>
      <c r="BT331" s="14"/>
      <c r="BV331" s="26"/>
      <c r="BY331" s="26"/>
      <c r="CB331" s="26"/>
      <c r="CE331" s="26"/>
      <c r="CH331" s="26"/>
      <c r="CI331" s="17"/>
      <c r="CL331" s="26"/>
      <c r="CO331" s="26"/>
      <c r="CR331" s="26"/>
      <c r="CU331" s="26"/>
      <c r="CX331" s="26"/>
      <c r="DA331" s="26"/>
      <c r="DD331" s="26"/>
      <c r="DG331" s="26"/>
      <c r="DJ331" s="26"/>
      <c r="DM331" s="26"/>
      <c r="DP331" s="26"/>
      <c r="DS331" s="26"/>
      <c r="DV331" s="26"/>
      <c r="DY331" s="26"/>
      <c r="EB331" s="26"/>
      <c r="EE331" s="26"/>
      <c r="EH331" s="26"/>
      <c r="EI331" s="14"/>
      <c r="EK331" s="26"/>
      <c r="EN331" s="26"/>
      <c r="EQ331" s="26"/>
      <c r="ET331" s="26"/>
      <c r="EW331" s="26"/>
      <c r="EZ331" s="26"/>
      <c r="FC331" s="26"/>
      <c r="FF331" s="26"/>
      <c r="FI331" s="26"/>
      <c r="FL331" s="26"/>
      <c r="FO331" s="26"/>
      <c r="FR331" s="26"/>
      <c r="FU331" s="26"/>
      <c r="FX331" s="26"/>
      <c r="GA331" s="26"/>
      <c r="GD331" s="26"/>
      <c r="GG331" s="26"/>
      <c r="GJ331" s="26"/>
      <c r="GM331" s="26"/>
      <c r="GP331" s="26"/>
      <c r="GS331" s="26"/>
      <c r="GV331" s="26"/>
      <c r="GY331" s="26"/>
      <c r="HB331" s="26"/>
      <c r="HE331" s="26"/>
      <c r="HH331" s="26"/>
      <c r="HK331" s="26"/>
      <c r="HN331" s="26"/>
      <c r="HQ331" s="26"/>
      <c r="HT331" s="26"/>
      <c r="HW331" s="26"/>
      <c r="HZ331" s="26"/>
      <c r="IC331" s="26"/>
      <c r="IF331" s="26"/>
      <c r="II331" s="26"/>
      <c r="IL331" s="26"/>
      <c r="IO331" s="26"/>
      <c r="IR331" s="26"/>
      <c r="IU331" s="26"/>
      <c r="IX331" s="26"/>
      <c r="IY331" s="21"/>
    </row>
    <row r="332" spans="7:259" s="16" customFormat="1">
      <c r="G332" s="26"/>
      <c r="J332" s="26"/>
      <c r="M332" s="26"/>
      <c r="P332" s="26"/>
      <c r="S332" s="26"/>
      <c r="V332" s="26"/>
      <c r="W332" s="17"/>
      <c r="Z332" s="26"/>
      <c r="AC332" s="26"/>
      <c r="AF332" s="26"/>
      <c r="AI332" s="26"/>
      <c r="AL332" s="26"/>
      <c r="AO332" s="26"/>
      <c r="AR332" s="26"/>
      <c r="AU332" s="26"/>
      <c r="AX332" s="26"/>
      <c r="BA332" s="26"/>
      <c r="BD332" s="26"/>
      <c r="BG332" s="26"/>
      <c r="BJ332" s="26"/>
      <c r="BM332" s="26"/>
      <c r="BP332" s="26"/>
      <c r="BS332" s="26"/>
      <c r="BT332" s="14"/>
      <c r="BV332" s="26"/>
      <c r="BY332" s="26"/>
      <c r="CB332" s="26"/>
      <c r="CE332" s="26"/>
      <c r="CH332" s="26"/>
      <c r="CI332" s="17"/>
      <c r="CL332" s="26"/>
      <c r="CO332" s="26"/>
      <c r="CR332" s="26"/>
      <c r="CU332" s="26"/>
      <c r="CX332" s="26"/>
      <c r="DA332" s="26"/>
      <c r="DD332" s="26"/>
      <c r="DG332" s="26"/>
      <c r="DJ332" s="26"/>
      <c r="DM332" s="26"/>
      <c r="DP332" s="26"/>
      <c r="DS332" s="26"/>
      <c r="DV332" s="26"/>
      <c r="DY332" s="26"/>
      <c r="EB332" s="26"/>
      <c r="EE332" s="26"/>
      <c r="EH332" s="26"/>
      <c r="EI332" s="14"/>
      <c r="EK332" s="26"/>
      <c r="EN332" s="26"/>
      <c r="EQ332" s="26"/>
      <c r="ET332" s="26"/>
      <c r="EW332" s="26"/>
      <c r="EZ332" s="26"/>
      <c r="FC332" s="26"/>
      <c r="FF332" s="26"/>
      <c r="FI332" s="26"/>
      <c r="FL332" s="26"/>
      <c r="FO332" s="26"/>
      <c r="FR332" s="26"/>
      <c r="FU332" s="26"/>
      <c r="FX332" s="26"/>
      <c r="GA332" s="26"/>
      <c r="GD332" s="26"/>
      <c r="GG332" s="26"/>
      <c r="GJ332" s="26"/>
      <c r="GM332" s="26"/>
      <c r="GP332" s="26"/>
      <c r="GS332" s="26"/>
      <c r="GV332" s="26"/>
      <c r="GY332" s="26"/>
      <c r="HB332" s="26"/>
      <c r="HE332" s="26"/>
      <c r="HH332" s="26"/>
      <c r="HK332" s="26"/>
      <c r="HN332" s="26"/>
      <c r="HQ332" s="26"/>
      <c r="HT332" s="26"/>
      <c r="HW332" s="26"/>
      <c r="HZ332" s="26"/>
      <c r="IC332" s="26"/>
      <c r="IF332" s="26"/>
      <c r="II332" s="26"/>
      <c r="IL332" s="26"/>
      <c r="IO332" s="26"/>
      <c r="IR332" s="26"/>
      <c r="IU332" s="26"/>
      <c r="IX332" s="26"/>
      <c r="IY332" s="21"/>
    </row>
    <row r="333" spans="7:259" s="16" customFormat="1" ht="18.75" customHeight="1">
      <c r="G333" s="26"/>
      <c r="J333" s="26"/>
      <c r="M333" s="26"/>
      <c r="P333" s="26"/>
      <c r="S333" s="26"/>
      <c r="V333" s="26"/>
      <c r="W333" s="17"/>
      <c r="Z333" s="26"/>
      <c r="AC333" s="26"/>
      <c r="AF333" s="26"/>
      <c r="AI333" s="26"/>
      <c r="AL333" s="26"/>
      <c r="AO333" s="26"/>
      <c r="AR333" s="26"/>
      <c r="AU333" s="26"/>
      <c r="AX333" s="26"/>
      <c r="BA333" s="26"/>
      <c r="BD333" s="26"/>
      <c r="BG333" s="26"/>
      <c r="BJ333" s="26"/>
      <c r="BM333" s="26"/>
      <c r="BP333" s="26"/>
      <c r="BS333" s="26"/>
      <c r="BT333" s="14"/>
      <c r="BV333" s="26"/>
      <c r="BY333" s="26"/>
      <c r="CB333" s="26"/>
      <c r="CE333" s="26"/>
      <c r="CH333" s="26"/>
      <c r="CI333" s="17"/>
      <c r="CL333" s="26"/>
      <c r="CO333" s="26"/>
      <c r="CR333" s="26"/>
      <c r="CU333" s="26"/>
      <c r="CX333" s="26"/>
      <c r="DA333" s="26"/>
      <c r="DD333" s="26"/>
      <c r="DG333" s="26"/>
      <c r="DJ333" s="26"/>
      <c r="DM333" s="26"/>
      <c r="DP333" s="26"/>
      <c r="DS333" s="26"/>
      <c r="DV333" s="26"/>
      <c r="DY333" s="26"/>
      <c r="EB333" s="26"/>
      <c r="EE333" s="26"/>
      <c r="EH333" s="26"/>
      <c r="EI333" s="14"/>
      <c r="EK333" s="26"/>
      <c r="EN333" s="26"/>
      <c r="EQ333" s="26"/>
      <c r="ET333" s="26"/>
      <c r="EW333" s="26"/>
      <c r="EZ333" s="26"/>
      <c r="FC333" s="26"/>
      <c r="FF333" s="26"/>
      <c r="FI333" s="26"/>
      <c r="FL333" s="26"/>
      <c r="FO333" s="26"/>
      <c r="FR333" s="26"/>
      <c r="FU333" s="26"/>
      <c r="FX333" s="26"/>
      <c r="GA333" s="26"/>
      <c r="GD333" s="26"/>
      <c r="GG333" s="26"/>
      <c r="GJ333" s="26"/>
      <c r="GM333" s="26"/>
      <c r="GP333" s="26"/>
      <c r="GS333" s="26"/>
      <c r="GV333" s="26"/>
      <c r="GY333" s="26"/>
      <c r="HB333" s="26"/>
      <c r="HE333" s="26"/>
      <c r="HH333" s="26"/>
      <c r="HK333" s="26"/>
      <c r="HN333" s="26"/>
      <c r="HQ333" s="26"/>
      <c r="HT333" s="26"/>
      <c r="HW333" s="26"/>
      <c r="HZ333" s="26"/>
      <c r="IC333" s="26"/>
      <c r="IF333" s="26"/>
      <c r="II333" s="26"/>
      <c r="IL333" s="26"/>
      <c r="IO333" s="26"/>
      <c r="IR333" s="26"/>
      <c r="IU333" s="26"/>
      <c r="IX333" s="26"/>
      <c r="IY333" s="21"/>
    </row>
    <row r="334" spans="7:259" s="16" customFormat="1">
      <c r="G334" s="26"/>
      <c r="J334" s="26"/>
      <c r="M334" s="26"/>
      <c r="P334" s="26"/>
      <c r="S334" s="26"/>
      <c r="V334" s="26"/>
      <c r="W334" s="17"/>
      <c r="Z334" s="26"/>
      <c r="AC334" s="26"/>
      <c r="AF334" s="26"/>
      <c r="AI334" s="26"/>
      <c r="AL334" s="26"/>
      <c r="AO334" s="26"/>
      <c r="AR334" s="26"/>
      <c r="AU334" s="26"/>
      <c r="AX334" s="26"/>
      <c r="BA334" s="26"/>
      <c r="BD334" s="26"/>
      <c r="BG334" s="26"/>
      <c r="BJ334" s="26"/>
      <c r="BM334" s="26"/>
      <c r="BP334" s="26"/>
      <c r="BS334" s="26"/>
      <c r="BT334" s="14"/>
      <c r="BV334" s="26"/>
      <c r="BY334" s="26"/>
      <c r="CB334" s="26"/>
      <c r="CE334" s="26"/>
      <c r="CH334" s="26"/>
      <c r="CI334" s="17"/>
      <c r="CL334" s="26"/>
      <c r="CO334" s="26"/>
      <c r="CR334" s="26"/>
      <c r="CU334" s="26"/>
      <c r="CX334" s="26"/>
      <c r="DA334" s="26"/>
      <c r="DD334" s="26"/>
      <c r="DG334" s="26"/>
      <c r="DJ334" s="26"/>
      <c r="DM334" s="26"/>
      <c r="DP334" s="26"/>
      <c r="DS334" s="26"/>
      <c r="DV334" s="26"/>
      <c r="DY334" s="26"/>
      <c r="EB334" s="26"/>
      <c r="EE334" s="26"/>
      <c r="EH334" s="26"/>
      <c r="EI334" s="14"/>
      <c r="EK334" s="26"/>
      <c r="EN334" s="26"/>
      <c r="EQ334" s="26"/>
      <c r="ET334" s="26"/>
      <c r="EW334" s="26"/>
      <c r="EZ334" s="26"/>
      <c r="FC334" s="26"/>
      <c r="FF334" s="26"/>
      <c r="FI334" s="26"/>
      <c r="FL334" s="26"/>
      <c r="FO334" s="26"/>
      <c r="FR334" s="26"/>
      <c r="FU334" s="26"/>
      <c r="FX334" s="26"/>
      <c r="GA334" s="26"/>
      <c r="GD334" s="26"/>
      <c r="GG334" s="26"/>
      <c r="GJ334" s="26"/>
      <c r="GM334" s="26"/>
      <c r="GP334" s="26"/>
      <c r="GS334" s="26"/>
      <c r="GV334" s="26"/>
      <c r="GY334" s="26"/>
      <c r="HB334" s="26"/>
      <c r="HE334" s="26"/>
      <c r="HH334" s="26"/>
      <c r="HK334" s="26"/>
      <c r="HN334" s="26"/>
      <c r="HQ334" s="26"/>
      <c r="HT334" s="26"/>
      <c r="HW334" s="26"/>
      <c r="HZ334" s="26"/>
      <c r="IC334" s="26"/>
      <c r="IF334" s="26"/>
      <c r="II334" s="26"/>
      <c r="IL334" s="26"/>
      <c r="IO334" s="26"/>
      <c r="IR334" s="26"/>
      <c r="IU334" s="26"/>
      <c r="IX334" s="26"/>
      <c r="IY334" s="21"/>
    </row>
    <row r="335" spans="7:259" s="16" customFormat="1" ht="18.75" customHeight="1">
      <c r="G335" s="26"/>
      <c r="J335" s="26"/>
      <c r="M335" s="26"/>
      <c r="P335" s="26"/>
      <c r="S335" s="26"/>
      <c r="V335" s="26"/>
      <c r="W335" s="17"/>
      <c r="Z335" s="26"/>
      <c r="AC335" s="26"/>
      <c r="AF335" s="26"/>
      <c r="AI335" s="26"/>
      <c r="AL335" s="26"/>
      <c r="AO335" s="26"/>
      <c r="AR335" s="26"/>
      <c r="AU335" s="26"/>
      <c r="AX335" s="26"/>
      <c r="BA335" s="26"/>
      <c r="BD335" s="26"/>
      <c r="BG335" s="26"/>
      <c r="BJ335" s="26"/>
      <c r="BM335" s="26"/>
      <c r="BP335" s="26"/>
      <c r="BS335" s="26"/>
      <c r="BT335" s="14"/>
      <c r="BV335" s="26"/>
      <c r="BY335" s="26"/>
      <c r="CB335" s="26"/>
      <c r="CE335" s="26"/>
      <c r="CH335" s="26"/>
      <c r="CI335" s="17"/>
      <c r="CL335" s="26"/>
      <c r="CO335" s="26"/>
      <c r="CR335" s="26"/>
      <c r="CU335" s="26"/>
      <c r="CX335" s="26"/>
      <c r="DA335" s="26"/>
      <c r="DD335" s="26"/>
      <c r="DG335" s="26"/>
      <c r="DJ335" s="26"/>
      <c r="DM335" s="26"/>
      <c r="DP335" s="26"/>
      <c r="DS335" s="26"/>
      <c r="DV335" s="26"/>
      <c r="DY335" s="26"/>
      <c r="EB335" s="26"/>
      <c r="EE335" s="26"/>
      <c r="EH335" s="26"/>
      <c r="EI335" s="14"/>
      <c r="EK335" s="26"/>
      <c r="EN335" s="26"/>
      <c r="EQ335" s="26"/>
      <c r="ET335" s="26"/>
      <c r="EW335" s="26"/>
      <c r="EZ335" s="26"/>
      <c r="FC335" s="26"/>
      <c r="FF335" s="26"/>
      <c r="FI335" s="26"/>
      <c r="FL335" s="26"/>
      <c r="FO335" s="26"/>
      <c r="FR335" s="26"/>
      <c r="FU335" s="26"/>
      <c r="FX335" s="26"/>
      <c r="GA335" s="26"/>
      <c r="GD335" s="26"/>
      <c r="GG335" s="26"/>
      <c r="GJ335" s="26"/>
      <c r="GM335" s="26"/>
      <c r="GP335" s="26"/>
      <c r="GS335" s="26"/>
      <c r="GV335" s="26"/>
      <c r="GY335" s="26"/>
      <c r="HB335" s="26"/>
      <c r="HE335" s="26"/>
      <c r="HH335" s="26"/>
      <c r="HK335" s="26"/>
      <c r="HN335" s="26"/>
      <c r="HQ335" s="26"/>
      <c r="HT335" s="26"/>
      <c r="HW335" s="26"/>
      <c r="HZ335" s="26"/>
      <c r="IC335" s="26"/>
      <c r="IF335" s="26"/>
      <c r="II335" s="26"/>
      <c r="IL335" s="26"/>
      <c r="IO335" s="26"/>
      <c r="IR335" s="26"/>
      <c r="IU335" s="26"/>
      <c r="IX335" s="26"/>
      <c r="IY335" s="21"/>
    </row>
    <row r="336" spans="7:259" s="16" customFormat="1">
      <c r="G336" s="26"/>
      <c r="J336" s="26"/>
      <c r="M336" s="26"/>
      <c r="P336" s="26"/>
      <c r="S336" s="26"/>
      <c r="V336" s="26"/>
      <c r="W336" s="17"/>
      <c r="Z336" s="26"/>
      <c r="AC336" s="26"/>
      <c r="AF336" s="26"/>
      <c r="AI336" s="26"/>
      <c r="AL336" s="26"/>
      <c r="AO336" s="26"/>
      <c r="AR336" s="26"/>
      <c r="AU336" s="26"/>
      <c r="AX336" s="26"/>
      <c r="BA336" s="26"/>
      <c r="BD336" s="26"/>
      <c r="BG336" s="26"/>
      <c r="BJ336" s="26"/>
      <c r="BM336" s="26"/>
      <c r="BP336" s="26"/>
      <c r="BS336" s="26"/>
      <c r="BT336" s="14"/>
      <c r="BV336" s="26"/>
      <c r="BY336" s="26"/>
      <c r="CB336" s="26"/>
      <c r="CE336" s="26"/>
      <c r="CH336" s="26"/>
      <c r="CI336" s="17"/>
      <c r="CL336" s="26"/>
      <c r="CO336" s="26"/>
      <c r="CR336" s="26"/>
      <c r="CU336" s="26"/>
      <c r="CX336" s="26"/>
      <c r="DA336" s="26"/>
      <c r="DD336" s="26"/>
      <c r="DG336" s="26"/>
      <c r="DJ336" s="26"/>
      <c r="DM336" s="26"/>
      <c r="DP336" s="26"/>
      <c r="DS336" s="26"/>
      <c r="DV336" s="26"/>
      <c r="DY336" s="26"/>
      <c r="EB336" s="26"/>
      <c r="EE336" s="26"/>
      <c r="EH336" s="26"/>
      <c r="EI336" s="14"/>
      <c r="EK336" s="26"/>
      <c r="EN336" s="26"/>
      <c r="EQ336" s="26"/>
      <c r="ET336" s="26"/>
      <c r="EW336" s="26"/>
      <c r="EZ336" s="26"/>
      <c r="FC336" s="26"/>
      <c r="FF336" s="26"/>
      <c r="FI336" s="26"/>
      <c r="FL336" s="26"/>
      <c r="FO336" s="26"/>
      <c r="FR336" s="26"/>
      <c r="FU336" s="26"/>
      <c r="FX336" s="26"/>
      <c r="GA336" s="26"/>
      <c r="GD336" s="26"/>
      <c r="GG336" s="26"/>
      <c r="GJ336" s="26"/>
      <c r="GM336" s="26"/>
      <c r="GP336" s="26"/>
      <c r="GS336" s="26"/>
      <c r="GV336" s="26"/>
      <c r="GY336" s="26"/>
      <c r="HB336" s="26"/>
      <c r="HE336" s="26"/>
      <c r="HH336" s="26"/>
      <c r="HK336" s="26"/>
      <c r="HN336" s="26"/>
      <c r="HQ336" s="26"/>
      <c r="HT336" s="26"/>
      <c r="HW336" s="26"/>
      <c r="HZ336" s="26"/>
      <c r="IC336" s="26"/>
      <c r="IF336" s="26"/>
      <c r="II336" s="26"/>
      <c r="IL336" s="26"/>
      <c r="IO336" s="26"/>
      <c r="IR336" s="26"/>
      <c r="IU336" s="26"/>
      <c r="IX336" s="26"/>
      <c r="IY336" s="21"/>
    </row>
    <row r="337" spans="7:259" s="16" customFormat="1" ht="18.75" customHeight="1">
      <c r="G337" s="26"/>
      <c r="J337" s="26"/>
      <c r="M337" s="26"/>
      <c r="P337" s="26"/>
      <c r="S337" s="26"/>
      <c r="V337" s="26"/>
      <c r="W337" s="17"/>
      <c r="Z337" s="26"/>
      <c r="AC337" s="26"/>
      <c r="AF337" s="26"/>
      <c r="AI337" s="26"/>
      <c r="AL337" s="26"/>
      <c r="AO337" s="26"/>
      <c r="AR337" s="26"/>
      <c r="AU337" s="26"/>
      <c r="AX337" s="26"/>
      <c r="BA337" s="26"/>
      <c r="BD337" s="26"/>
      <c r="BG337" s="26"/>
      <c r="BJ337" s="26"/>
      <c r="BM337" s="26"/>
      <c r="BP337" s="26"/>
      <c r="BS337" s="26"/>
      <c r="BT337" s="14"/>
      <c r="BV337" s="26"/>
      <c r="BY337" s="26"/>
      <c r="CB337" s="26"/>
      <c r="CE337" s="26"/>
      <c r="CH337" s="26"/>
      <c r="CI337" s="17"/>
      <c r="CL337" s="26"/>
      <c r="CO337" s="26"/>
      <c r="CR337" s="26"/>
      <c r="CU337" s="26"/>
      <c r="CX337" s="26"/>
      <c r="DA337" s="26"/>
      <c r="DD337" s="26"/>
      <c r="DG337" s="26"/>
      <c r="DJ337" s="26"/>
      <c r="DM337" s="26"/>
      <c r="DP337" s="26"/>
      <c r="DS337" s="26"/>
      <c r="DV337" s="26"/>
      <c r="DY337" s="26"/>
      <c r="EB337" s="26"/>
      <c r="EE337" s="26"/>
      <c r="EH337" s="26"/>
      <c r="EI337" s="14"/>
      <c r="EK337" s="26"/>
      <c r="EN337" s="26"/>
      <c r="EQ337" s="26"/>
      <c r="ET337" s="26"/>
      <c r="EW337" s="26"/>
      <c r="EZ337" s="26"/>
      <c r="FC337" s="26"/>
      <c r="FF337" s="26"/>
      <c r="FI337" s="26"/>
      <c r="FL337" s="26"/>
      <c r="FO337" s="26"/>
      <c r="FR337" s="26"/>
      <c r="FU337" s="26"/>
      <c r="FX337" s="26"/>
      <c r="GA337" s="26"/>
      <c r="GD337" s="26"/>
      <c r="GG337" s="26"/>
      <c r="GJ337" s="26"/>
      <c r="GM337" s="26"/>
      <c r="GP337" s="26"/>
      <c r="GS337" s="26"/>
      <c r="GV337" s="26"/>
      <c r="GY337" s="26"/>
      <c r="HB337" s="26"/>
      <c r="HE337" s="26"/>
      <c r="HH337" s="26"/>
      <c r="HK337" s="26"/>
      <c r="HN337" s="26"/>
      <c r="HQ337" s="26"/>
      <c r="HT337" s="26"/>
      <c r="HW337" s="26"/>
      <c r="HZ337" s="26"/>
      <c r="IC337" s="26"/>
      <c r="IF337" s="26"/>
      <c r="II337" s="26"/>
      <c r="IL337" s="26"/>
      <c r="IO337" s="26"/>
      <c r="IR337" s="26"/>
      <c r="IU337" s="26"/>
      <c r="IX337" s="26"/>
      <c r="IY337" s="21"/>
    </row>
    <row r="338" spans="7:259" s="16" customFormat="1">
      <c r="G338" s="26"/>
      <c r="J338" s="26"/>
      <c r="M338" s="26"/>
      <c r="P338" s="26"/>
      <c r="S338" s="26"/>
      <c r="V338" s="26"/>
      <c r="W338" s="17"/>
      <c r="Z338" s="26"/>
      <c r="AC338" s="26"/>
      <c r="AF338" s="26"/>
      <c r="AI338" s="26"/>
      <c r="AL338" s="26"/>
      <c r="AO338" s="26"/>
      <c r="AR338" s="26"/>
      <c r="AU338" s="26"/>
      <c r="AX338" s="26"/>
      <c r="BA338" s="26"/>
      <c r="BD338" s="26"/>
      <c r="BG338" s="26"/>
      <c r="BJ338" s="26"/>
      <c r="BM338" s="26"/>
      <c r="BP338" s="26"/>
      <c r="BS338" s="26"/>
      <c r="BT338" s="14"/>
      <c r="BV338" s="26"/>
      <c r="BY338" s="26"/>
      <c r="CB338" s="26"/>
      <c r="CE338" s="26"/>
      <c r="CH338" s="26"/>
      <c r="CI338" s="17"/>
      <c r="CL338" s="26"/>
      <c r="CO338" s="26"/>
      <c r="CR338" s="26"/>
      <c r="CU338" s="26"/>
      <c r="CX338" s="26"/>
      <c r="DA338" s="26"/>
      <c r="DD338" s="26"/>
      <c r="DG338" s="26"/>
      <c r="DJ338" s="26"/>
      <c r="DM338" s="26"/>
      <c r="DP338" s="26"/>
      <c r="DS338" s="26"/>
      <c r="DV338" s="26"/>
      <c r="DY338" s="26"/>
      <c r="EB338" s="26"/>
      <c r="EE338" s="26"/>
      <c r="EH338" s="26"/>
      <c r="EI338" s="14"/>
      <c r="EK338" s="26"/>
      <c r="EN338" s="26"/>
      <c r="EQ338" s="26"/>
      <c r="ET338" s="26"/>
      <c r="EW338" s="26"/>
      <c r="EZ338" s="26"/>
      <c r="FC338" s="26"/>
      <c r="FF338" s="26"/>
      <c r="FI338" s="26"/>
      <c r="FL338" s="26"/>
      <c r="FO338" s="26"/>
      <c r="FR338" s="26"/>
      <c r="FU338" s="26"/>
      <c r="FX338" s="26"/>
      <c r="GA338" s="26"/>
      <c r="GD338" s="26"/>
      <c r="GG338" s="26"/>
      <c r="GJ338" s="26"/>
      <c r="GM338" s="26"/>
      <c r="GP338" s="26"/>
      <c r="GS338" s="26"/>
      <c r="GV338" s="26"/>
      <c r="GY338" s="26"/>
      <c r="HB338" s="26"/>
      <c r="HE338" s="26"/>
      <c r="HH338" s="26"/>
      <c r="HK338" s="26"/>
      <c r="HN338" s="26"/>
      <c r="HQ338" s="26"/>
      <c r="HT338" s="26"/>
      <c r="HW338" s="26"/>
      <c r="HZ338" s="26"/>
      <c r="IC338" s="26"/>
      <c r="IF338" s="26"/>
      <c r="II338" s="26"/>
      <c r="IL338" s="26"/>
      <c r="IO338" s="26"/>
      <c r="IR338" s="26"/>
      <c r="IU338" s="26"/>
      <c r="IX338" s="26"/>
      <c r="IY338" s="21"/>
    </row>
    <row r="339" spans="7:259" s="16" customFormat="1" ht="18.75" customHeight="1">
      <c r="G339" s="26"/>
      <c r="J339" s="26"/>
      <c r="M339" s="26"/>
      <c r="P339" s="26"/>
      <c r="S339" s="26"/>
      <c r="V339" s="26"/>
      <c r="W339" s="17"/>
      <c r="Z339" s="26"/>
      <c r="AC339" s="26"/>
      <c r="AF339" s="26"/>
      <c r="AI339" s="26"/>
      <c r="AL339" s="26"/>
      <c r="AO339" s="26"/>
      <c r="AR339" s="26"/>
      <c r="AU339" s="26"/>
      <c r="AX339" s="26"/>
      <c r="BA339" s="26"/>
      <c r="BD339" s="26"/>
      <c r="BG339" s="26"/>
      <c r="BJ339" s="26"/>
      <c r="BM339" s="26"/>
      <c r="BP339" s="26"/>
      <c r="BS339" s="26"/>
      <c r="BT339" s="14"/>
      <c r="BV339" s="26"/>
      <c r="BY339" s="26"/>
      <c r="CB339" s="26"/>
      <c r="CE339" s="26"/>
      <c r="CH339" s="26"/>
      <c r="CI339" s="17"/>
      <c r="CL339" s="26"/>
      <c r="CO339" s="26"/>
      <c r="CR339" s="26"/>
      <c r="CU339" s="26"/>
      <c r="CX339" s="26"/>
      <c r="DA339" s="26"/>
      <c r="DD339" s="26"/>
      <c r="DG339" s="26"/>
      <c r="DJ339" s="26"/>
      <c r="DM339" s="26"/>
      <c r="DP339" s="26"/>
      <c r="DS339" s="26"/>
      <c r="DV339" s="26"/>
      <c r="DY339" s="26"/>
      <c r="EB339" s="26"/>
      <c r="EE339" s="26"/>
      <c r="EH339" s="26"/>
      <c r="EI339" s="14"/>
      <c r="EK339" s="26"/>
      <c r="EN339" s="26"/>
      <c r="EQ339" s="26"/>
      <c r="ET339" s="26"/>
      <c r="EW339" s="26"/>
      <c r="EZ339" s="26"/>
      <c r="FC339" s="26"/>
      <c r="FF339" s="26"/>
      <c r="FI339" s="26"/>
      <c r="FL339" s="26"/>
      <c r="FO339" s="26"/>
      <c r="FR339" s="26"/>
      <c r="FU339" s="26"/>
      <c r="FX339" s="26"/>
      <c r="GA339" s="26"/>
      <c r="GD339" s="26"/>
      <c r="GG339" s="26"/>
      <c r="GJ339" s="26"/>
      <c r="GM339" s="26"/>
      <c r="GP339" s="26"/>
      <c r="GS339" s="26"/>
      <c r="GV339" s="26"/>
      <c r="GY339" s="26"/>
      <c r="HB339" s="26"/>
      <c r="HE339" s="26"/>
      <c r="HH339" s="26"/>
      <c r="HK339" s="26"/>
      <c r="HN339" s="26"/>
      <c r="HQ339" s="26"/>
      <c r="HT339" s="26"/>
      <c r="HW339" s="26"/>
      <c r="HZ339" s="26"/>
      <c r="IC339" s="26"/>
      <c r="IF339" s="26"/>
      <c r="II339" s="26"/>
      <c r="IL339" s="26"/>
      <c r="IO339" s="26"/>
      <c r="IR339" s="26"/>
      <c r="IU339" s="26"/>
      <c r="IX339" s="26"/>
      <c r="IY339" s="21"/>
    </row>
    <row r="340" spans="7:259" s="16" customFormat="1">
      <c r="G340" s="26"/>
      <c r="J340" s="26"/>
      <c r="M340" s="26"/>
      <c r="P340" s="26"/>
      <c r="S340" s="26"/>
      <c r="V340" s="26"/>
      <c r="W340" s="17"/>
      <c r="Z340" s="26"/>
      <c r="AC340" s="26"/>
      <c r="AF340" s="26"/>
      <c r="AI340" s="26"/>
      <c r="AL340" s="26"/>
      <c r="AO340" s="26"/>
      <c r="AR340" s="26"/>
      <c r="AU340" s="26"/>
      <c r="AX340" s="26"/>
      <c r="BA340" s="26"/>
      <c r="BD340" s="26"/>
      <c r="BG340" s="26"/>
      <c r="BJ340" s="26"/>
      <c r="BM340" s="26"/>
      <c r="BP340" s="26"/>
      <c r="BS340" s="26"/>
      <c r="BT340" s="14"/>
      <c r="BV340" s="26"/>
      <c r="BY340" s="26"/>
      <c r="CB340" s="26"/>
      <c r="CE340" s="26"/>
      <c r="CH340" s="26"/>
      <c r="CI340" s="17"/>
      <c r="CL340" s="26"/>
      <c r="CO340" s="26"/>
      <c r="CR340" s="26"/>
      <c r="CU340" s="26"/>
      <c r="CX340" s="26"/>
      <c r="DA340" s="26"/>
      <c r="DD340" s="26"/>
      <c r="DG340" s="26"/>
      <c r="DJ340" s="26"/>
      <c r="DM340" s="26"/>
      <c r="DP340" s="26"/>
      <c r="DS340" s="26"/>
      <c r="DV340" s="26"/>
      <c r="DY340" s="26"/>
      <c r="EB340" s="26"/>
      <c r="EE340" s="26"/>
      <c r="EH340" s="26"/>
      <c r="EI340" s="14"/>
      <c r="EK340" s="26"/>
      <c r="EN340" s="26"/>
      <c r="EQ340" s="26"/>
      <c r="ET340" s="26"/>
      <c r="EW340" s="26"/>
      <c r="EZ340" s="26"/>
      <c r="FC340" s="26"/>
      <c r="FF340" s="26"/>
      <c r="FI340" s="26"/>
      <c r="FL340" s="26"/>
      <c r="FO340" s="26"/>
      <c r="FR340" s="26"/>
      <c r="FU340" s="26"/>
      <c r="FX340" s="26"/>
      <c r="GA340" s="26"/>
      <c r="GD340" s="26"/>
      <c r="GG340" s="26"/>
      <c r="GJ340" s="26"/>
      <c r="GM340" s="26"/>
      <c r="GP340" s="26"/>
      <c r="GS340" s="26"/>
      <c r="GV340" s="26"/>
      <c r="GY340" s="26"/>
      <c r="HB340" s="26"/>
      <c r="HE340" s="26"/>
      <c r="HH340" s="26"/>
      <c r="HK340" s="26"/>
      <c r="HN340" s="26"/>
      <c r="HQ340" s="26"/>
      <c r="HT340" s="26"/>
      <c r="HW340" s="26"/>
      <c r="HZ340" s="26"/>
      <c r="IC340" s="26"/>
      <c r="IF340" s="26"/>
      <c r="II340" s="26"/>
      <c r="IL340" s="26"/>
      <c r="IO340" s="26"/>
      <c r="IR340" s="26"/>
      <c r="IU340" s="26"/>
      <c r="IX340" s="26"/>
      <c r="IY340" s="21"/>
    </row>
    <row r="341" spans="7:259" s="16" customFormat="1" ht="18.75" customHeight="1">
      <c r="G341" s="26"/>
      <c r="J341" s="26"/>
      <c r="M341" s="26"/>
      <c r="P341" s="26"/>
      <c r="S341" s="26"/>
      <c r="V341" s="26"/>
      <c r="W341" s="17"/>
      <c r="Z341" s="26"/>
      <c r="AC341" s="26"/>
      <c r="AF341" s="26"/>
      <c r="AI341" s="26"/>
      <c r="AL341" s="26"/>
      <c r="AO341" s="26"/>
      <c r="AR341" s="26"/>
      <c r="AU341" s="26"/>
      <c r="AX341" s="26"/>
      <c r="BA341" s="26"/>
      <c r="BD341" s="26"/>
      <c r="BG341" s="26"/>
      <c r="BJ341" s="26"/>
      <c r="BM341" s="26"/>
      <c r="BP341" s="26"/>
      <c r="BS341" s="26"/>
      <c r="BT341" s="14"/>
      <c r="BV341" s="26"/>
      <c r="BY341" s="26"/>
      <c r="CB341" s="26"/>
      <c r="CE341" s="26"/>
      <c r="CH341" s="26"/>
      <c r="CI341" s="17"/>
      <c r="CL341" s="26"/>
      <c r="CO341" s="26"/>
      <c r="CR341" s="26"/>
      <c r="CU341" s="26"/>
      <c r="CX341" s="26"/>
      <c r="DA341" s="26"/>
      <c r="DD341" s="26"/>
      <c r="DG341" s="26"/>
      <c r="DJ341" s="26"/>
      <c r="DM341" s="26"/>
      <c r="DP341" s="26"/>
      <c r="DS341" s="26"/>
      <c r="DV341" s="26"/>
      <c r="DY341" s="26"/>
      <c r="EB341" s="26"/>
      <c r="EE341" s="26"/>
      <c r="EH341" s="26"/>
      <c r="EI341" s="14"/>
      <c r="EK341" s="26"/>
      <c r="EN341" s="26"/>
      <c r="EQ341" s="26"/>
      <c r="ET341" s="26"/>
      <c r="EW341" s="26"/>
      <c r="EZ341" s="26"/>
      <c r="FC341" s="26"/>
      <c r="FF341" s="26"/>
      <c r="FI341" s="26"/>
      <c r="FL341" s="26"/>
      <c r="FO341" s="26"/>
      <c r="FR341" s="26"/>
      <c r="FU341" s="26"/>
      <c r="FX341" s="26"/>
      <c r="GA341" s="26"/>
      <c r="GD341" s="26"/>
      <c r="GG341" s="26"/>
      <c r="GJ341" s="26"/>
      <c r="GM341" s="26"/>
      <c r="GP341" s="26"/>
      <c r="GS341" s="26"/>
      <c r="GV341" s="26"/>
      <c r="GY341" s="26"/>
      <c r="HB341" s="26"/>
      <c r="HE341" s="26"/>
      <c r="HH341" s="26"/>
      <c r="HK341" s="26"/>
      <c r="HN341" s="26"/>
      <c r="HQ341" s="26"/>
      <c r="HT341" s="26"/>
      <c r="HW341" s="26"/>
      <c r="HZ341" s="26"/>
      <c r="IC341" s="26"/>
      <c r="IF341" s="26"/>
      <c r="II341" s="26"/>
      <c r="IL341" s="26"/>
      <c r="IO341" s="26"/>
      <c r="IR341" s="26"/>
      <c r="IU341" s="26"/>
      <c r="IX341" s="26"/>
      <c r="IY341" s="21"/>
    </row>
    <row r="342" spans="7:259" s="16" customFormat="1">
      <c r="G342" s="26"/>
      <c r="J342" s="26"/>
      <c r="M342" s="26"/>
      <c r="P342" s="26"/>
      <c r="S342" s="26"/>
      <c r="V342" s="26"/>
      <c r="W342" s="17"/>
      <c r="Z342" s="26"/>
      <c r="AC342" s="26"/>
      <c r="AF342" s="26"/>
      <c r="AI342" s="26"/>
      <c r="AL342" s="26"/>
      <c r="AO342" s="26"/>
      <c r="AR342" s="26"/>
      <c r="AU342" s="26"/>
      <c r="AX342" s="26"/>
      <c r="BA342" s="26"/>
      <c r="BD342" s="26"/>
      <c r="BG342" s="26"/>
      <c r="BJ342" s="26"/>
      <c r="BM342" s="26"/>
      <c r="BP342" s="26"/>
      <c r="BS342" s="26"/>
      <c r="BT342" s="14"/>
      <c r="BV342" s="26"/>
      <c r="BY342" s="26"/>
      <c r="CB342" s="26"/>
      <c r="CE342" s="26"/>
      <c r="CH342" s="26"/>
      <c r="CI342" s="17"/>
      <c r="CL342" s="26"/>
      <c r="CO342" s="26"/>
      <c r="CR342" s="26"/>
      <c r="CU342" s="26"/>
      <c r="CX342" s="26"/>
      <c r="DA342" s="26"/>
      <c r="DD342" s="26"/>
      <c r="DG342" s="26"/>
      <c r="DJ342" s="26"/>
      <c r="DM342" s="26"/>
      <c r="DP342" s="26"/>
      <c r="DS342" s="26"/>
      <c r="DV342" s="26"/>
      <c r="DY342" s="26"/>
      <c r="EB342" s="26"/>
      <c r="EE342" s="26"/>
      <c r="EH342" s="26"/>
      <c r="EI342" s="14"/>
      <c r="EK342" s="26"/>
      <c r="EN342" s="26"/>
      <c r="EQ342" s="26"/>
      <c r="ET342" s="26"/>
      <c r="EW342" s="26"/>
      <c r="EZ342" s="26"/>
      <c r="FC342" s="26"/>
      <c r="FF342" s="26"/>
      <c r="FI342" s="26"/>
      <c r="FL342" s="26"/>
      <c r="FO342" s="26"/>
      <c r="FR342" s="26"/>
      <c r="FU342" s="26"/>
      <c r="FX342" s="26"/>
      <c r="GA342" s="26"/>
      <c r="GD342" s="26"/>
      <c r="GG342" s="26"/>
      <c r="GJ342" s="26"/>
      <c r="GM342" s="26"/>
      <c r="GP342" s="26"/>
      <c r="GS342" s="26"/>
      <c r="GV342" s="26"/>
      <c r="GY342" s="26"/>
      <c r="HB342" s="26"/>
      <c r="HE342" s="26"/>
      <c r="HH342" s="26"/>
      <c r="HK342" s="26"/>
      <c r="HN342" s="26"/>
      <c r="HQ342" s="26"/>
      <c r="HT342" s="26"/>
      <c r="HW342" s="26"/>
      <c r="HZ342" s="26"/>
      <c r="IC342" s="26"/>
      <c r="IF342" s="26"/>
      <c r="II342" s="26"/>
      <c r="IL342" s="26"/>
      <c r="IO342" s="26"/>
      <c r="IR342" s="26"/>
      <c r="IU342" s="26"/>
      <c r="IX342" s="26"/>
      <c r="IY342" s="21"/>
    </row>
    <row r="343" spans="7:259" s="16" customFormat="1" ht="18.75" customHeight="1">
      <c r="G343" s="26"/>
      <c r="J343" s="26"/>
      <c r="M343" s="26"/>
      <c r="P343" s="26"/>
      <c r="S343" s="26"/>
      <c r="V343" s="26"/>
      <c r="W343" s="17"/>
      <c r="Z343" s="26"/>
      <c r="AC343" s="26"/>
      <c r="AF343" s="26"/>
      <c r="AI343" s="26"/>
      <c r="AL343" s="26"/>
      <c r="AO343" s="26"/>
      <c r="AR343" s="26"/>
      <c r="AU343" s="26"/>
      <c r="AX343" s="26"/>
      <c r="BA343" s="26"/>
      <c r="BD343" s="26"/>
      <c r="BG343" s="26"/>
      <c r="BJ343" s="26"/>
      <c r="BM343" s="26"/>
      <c r="BP343" s="26"/>
      <c r="BS343" s="26"/>
      <c r="BT343" s="14"/>
      <c r="BV343" s="26"/>
      <c r="BY343" s="26"/>
      <c r="CB343" s="26"/>
      <c r="CE343" s="26"/>
      <c r="CH343" s="26"/>
      <c r="CI343" s="17"/>
      <c r="CL343" s="26"/>
      <c r="CO343" s="26"/>
      <c r="CR343" s="26"/>
      <c r="CU343" s="26"/>
      <c r="CX343" s="26"/>
      <c r="DA343" s="26"/>
      <c r="DD343" s="26"/>
      <c r="DG343" s="26"/>
      <c r="DJ343" s="26"/>
      <c r="DM343" s="26"/>
      <c r="DP343" s="26"/>
      <c r="DS343" s="26"/>
      <c r="DV343" s="26"/>
      <c r="DY343" s="26"/>
      <c r="EB343" s="26"/>
      <c r="EE343" s="26"/>
      <c r="EH343" s="26"/>
      <c r="EI343" s="14"/>
      <c r="EK343" s="26"/>
      <c r="EN343" s="26"/>
      <c r="EQ343" s="26"/>
      <c r="ET343" s="26"/>
      <c r="EW343" s="26"/>
      <c r="EZ343" s="26"/>
      <c r="FC343" s="26"/>
      <c r="FF343" s="26"/>
      <c r="FI343" s="26"/>
      <c r="FL343" s="26"/>
      <c r="FO343" s="26"/>
      <c r="FR343" s="26"/>
      <c r="FU343" s="26"/>
      <c r="FX343" s="26"/>
      <c r="GA343" s="26"/>
      <c r="GD343" s="26"/>
      <c r="GG343" s="26"/>
      <c r="GJ343" s="26"/>
      <c r="GM343" s="26"/>
      <c r="GP343" s="26"/>
      <c r="GS343" s="26"/>
      <c r="GV343" s="26"/>
      <c r="GY343" s="26"/>
      <c r="HB343" s="26"/>
      <c r="HE343" s="26"/>
      <c r="HH343" s="26"/>
      <c r="HK343" s="26"/>
      <c r="HN343" s="26"/>
      <c r="HQ343" s="26"/>
      <c r="HT343" s="26"/>
      <c r="HW343" s="26"/>
      <c r="HZ343" s="26"/>
      <c r="IC343" s="26"/>
      <c r="IF343" s="26"/>
      <c r="II343" s="26"/>
      <c r="IL343" s="26"/>
      <c r="IO343" s="26"/>
      <c r="IR343" s="26"/>
      <c r="IU343" s="26"/>
      <c r="IX343" s="26"/>
      <c r="IY343" s="21"/>
    </row>
    <row r="344" spans="7:259" s="16" customFormat="1">
      <c r="G344" s="26"/>
      <c r="J344" s="26"/>
      <c r="M344" s="26"/>
      <c r="P344" s="26"/>
      <c r="S344" s="26"/>
      <c r="V344" s="26"/>
      <c r="W344" s="17"/>
      <c r="Z344" s="26"/>
      <c r="AC344" s="26"/>
      <c r="AF344" s="26"/>
      <c r="AI344" s="26"/>
      <c r="AL344" s="26"/>
      <c r="AO344" s="26"/>
      <c r="AR344" s="26"/>
      <c r="AU344" s="26"/>
      <c r="AX344" s="26"/>
      <c r="BA344" s="26"/>
      <c r="BD344" s="26"/>
      <c r="BG344" s="26"/>
      <c r="BJ344" s="26"/>
      <c r="BM344" s="26"/>
      <c r="BP344" s="26"/>
      <c r="BS344" s="26"/>
      <c r="BT344" s="14"/>
      <c r="BV344" s="26"/>
      <c r="BY344" s="26"/>
      <c r="CB344" s="26"/>
      <c r="CE344" s="26"/>
      <c r="CH344" s="26"/>
      <c r="CI344" s="17"/>
      <c r="CL344" s="26"/>
      <c r="CO344" s="26"/>
      <c r="CR344" s="26"/>
      <c r="CU344" s="26"/>
      <c r="CX344" s="26"/>
      <c r="DA344" s="26"/>
      <c r="DD344" s="26"/>
      <c r="DG344" s="26"/>
      <c r="DJ344" s="26"/>
      <c r="DM344" s="26"/>
      <c r="DP344" s="26"/>
      <c r="DS344" s="26"/>
      <c r="DV344" s="26"/>
      <c r="DY344" s="26"/>
      <c r="EB344" s="26"/>
      <c r="EE344" s="26"/>
      <c r="EH344" s="26"/>
      <c r="EI344" s="14"/>
      <c r="EK344" s="26"/>
      <c r="EN344" s="26"/>
      <c r="EQ344" s="26"/>
      <c r="ET344" s="26"/>
      <c r="EW344" s="26"/>
      <c r="EZ344" s="26"/>
      <c r="FC344" s="26"/>
      <c r="FF344" s="26"/>
      <c r="FI344" s="26"/>
      <c r="FL344" s="26"/>
      <c r="FO344" s="26"/>
      <c r="FR344" s="26"/>
      <c r="FU344" s="26"/>
      <c r="FX344" s="26"/>
      <c r="GA344" s="26"/>
      <c r="GD344" s="26"/>
      <c r="GG344" s="26"/>
      <c r="GJ344" s="26"/>
      <c r="GM344" s="26"/>
      <c r="GP344" s="26"/>
      <c r="GS344" s="26"/>
      <c r="GV344" s="26"/>
      <c r="GY344" s="26"/>
      <c r="HB344" s="26"/>
      <c r="HE344" s="26"/>
      <c r="HH344" s="26"/>
      <c r="HK344" s="26"/>
      <c r="HN344" s="26"/>
      <c r="HQ344" s="26"/>
      <c r="HT344" s="26"/>
      <c r="HW344" s="26"/>
      <c r="HZ344" s="26"/>
      <c r="IC344" s="26"/>
      <c r="IF344" s="26"/>
      <c r="II344" s="26"/>
      <c r="IL344" s="26"/>
      <c r="IO344" s="26"/>
      <c r="IR344" s="26"/>
      <c r="IU344" s="26"/>
      <c r="IX344" s="26"/>
      <c r="IY344" s="21"/>
    </row>
    <row r="345" spans="7:259" s="16" customFormat="1" ht="18.75" customHeight="1">
      <c r="G345" s="26"/>
      <c r="J345" s="26"/>
      <c r="M345" s="26"/>
      <c r="P345" s="26"/>
      <c r="S345" s="26"/>
      <c r="V345" s="26"/>
      <c r="W345" s="17"/>
      <c r="Z345" s="26"/>
      <c r="AC345" s="26"/>
      <c r="AF345" s="26"/>
      <c r="AI345" s="26"/>
      <c r="AL345" s="26"/>
      <c r="AO345" s="26"/>
      <c r="AR345" s="26"/>
      <c r="AU345" s="26"/>
      <c r="AX345" s="26"/>
      <c r="BA345" s="26"/>
      <c r="BD345" s="26"/>
      <c r="BG345" s="26"/>
      <c r="BJ345" s="26"/>
      <c r="BM345" s="26"/>
      <c r="BP345" s="26"/>
      <c r="BS345" s="26"/>
      <c r="BT345" s="14"/>
      <c r="BV345" s="26"/>
      <c r="BY345" s="26"/>
      <c r="CB345" s="26"/>
      <c r="CE345" s="26"/>
      <c r="CH345" s="26"/>
      <c r="CI345" s="17"/>
      <c r="CL345" s="26"/>
      <c r="CO345" s="26"/>
      <c r="CR345" s="26"/>
      <c r="CU345" s="26"/>
      <c r="CX345" s="26"/>
      <c r="DA345" s="26"/>
      <c r="DD345" s="26"/>
      <c r="DG345" s="26"/>
      <c r="DJ345" s="26"/>
      <c r="DM345" s="26"/>
      <c r="DP345" s="26"/>
      <c r="DS345" s="26"/>
      <c r="DV345" s="26"/>
      <c r="DY345" s="26"/>
      <c r="EB345" s="26"/>
      <c r="EE345" s="26"/>
      <c r="EH345" s="26"/>
      <c r="EI345" s="14"/>
      <c r="EK345" s="26"/>
      <c r="EN345" s="26"/>
      <c r="EQ345" s="26"/>
      <c r="ET345" s="26"/>
      <c r="EW345" s="26"/>
      <c r="EZ345" s="26"/>
      <c r="FC345" s="26"/>
      <c r="FF345" s="26"/>
      <c r="FI345" s="26"/>
      <c r="FL345" s="26"/>
      <c r="FO345" s="26"/>
      <c r="FR345" s="26"/>
      <c r="FU345" s="26"/>
      <c r="FX345" s="26"/>
      <c r="GA345" s="26"/>
      <c r="GD345" s="26"/>
      <c r="GG345" s="26"/>
      <c r="GJ345" s="26"/>
      <c r="GM345" s="26"/>
      <c r="GP345" s="26"/>
      <c r="GS345" s="26"/>
      <c r="GV345" s="26"/>
      <c r="GY345" s="26"/>
      <c r="HB345" s="26"/>
      <c r="HE345" s="26"/>
      <c r="HH345" s="26"/>
      <c r="HK345" s="26"/>
      <c r="HN345" s="26"/>
      <c r="HQ345" s="26"/>
      <c r="HT345" s="26"/>
      <c r="HW345" s="26"/>
      <c r="HZ345" s="26"/>
      <c r="IC345" s="26"/>
      <c r="IF345" s="26"/>
      <c r="II345" s="26"/>
      <c r="IL345" s="26"/>
      <c r="IO345" s="26"/>
      <c r="IR345" s="26"/>
      <c r="IU345" s="26"/>
      <c r="IX345" s="26"/>
      <c r="IY345" s="21"/>
    </row>
    <row r="346" spans="7:259" s="16" customFormat="1">
      <c r="G346" s="26"/>
      <c r="J346" s="26"/>
      <c r="M346" s="26"/>
      <c r="P346" s="26"/>
      <c r="S346" s="26"/>
      <c r="V346" s="26"/>
      <c r="W346" s="17"/>
      <c r="Z346" s="26"/>
      <c r="AC346" s="26"/>
      <c r="AF346" s="26"/>
      <c r="AI346" s="26"/>
      <c r="AL346" s="26"/>
      <c r="AO346" s="26"/>
      <c r="AR346" s="26"/>
      <c r="AU346" s="26"/>
      <c r="AX346" s="26"/>
      <c r="BA346" s="26"/>
      <c r="BD346" s="26"/>
      <c r="BG346" s="26"/>
      <c r="BJ346" s="26"/>
      <c r="BM346" s="26"/>
      <c r="BP346" s="26"/>
      <c r="BS346" s="26"/>
      <c r="BT346" s="14"/>
      <c r="BV346" s="26"/>
      <c r="BY346" s="26"/>
      <c r="CB346" s="26"/>
      <c r="CE346" s="26"/>
      <c r="CH346" s="26"/>
      <c r="CI346" s="17"/>
      <c r="CL346" s="26"/>
      <c r="CO346" s="26"/>
      <c r="CR346" s="26"/>
      <c r="CU346" s="26"/>
      <c r="CX346" s="26"/>
      <c r="DA346" s="26"/>
      <c r="DD346" s="26"/>
      <c r="DG346" s="26"/>
      <c r="DJ346" s="26"/>
      <c r="DM346" s="26"/>
      <c r="DP346" s="26"/>
      <c r="DS346" s="26"/>
      <c r="DV346" s="26"/>
      <c r="DY346" s="26"/>
      <c r="EB346" s="26"/>
      <c r="EE346" s="26"/>
      <c r="EH346" s="26"/>
      <c r="EI346" s="14"/>
      <c r="EK346" s="26"/>
      <c r="EN346" s="26"/>
      <c r="EQ346" s="26"/>
      <c r="ET346" s="26"/>
      <c r="EW346" s="26"/>
      <c r="EZ346" s="26"/>
      <c r="FC346" s="26"/>
      <c r="FF346" s="26"/>
      <c r="FI346" s="26"/>
      <c r="FL346" s="26"/>
      <c r="FO346" s="26"/>
      <c r="FR346" s="26"/>
      <c r="FU346" s="26"/>
      <c r="FX346" s="26"/>
      <c r="GA346" s="26"/>
      <c r="GD346" s="26"/>
      <c r="GG346" s="26"/>
      <c r="GJ346" s="26"/>
      <c r="GM346" s="26"/>
      <c r="GP346" s="26"/>
      <c r="GS346" s="26"/>
      <c r="GV346" s="26"/>
      <c r="GY346" s="26"/>
      <c r="HB346" s="26"/>
      <c r="HE346" s="26"/>
      <c r="HH346" s="26"/>
      <c r="HK346" s="26"/>
      <c r="HN346" s="26"/>
      <c r="HQ346" s="26"/>
      <c r="HT346" s="26"/>
      <c r="HW346" s="26"/>
      <c r="HZ346" s="26"/>
      <c r="IC346" s="26"/>
      <c r="IF346" s="26"/>
      <c r="II346" s="26"/>
      <c r="IL346" s="26"/>
      <c r="IO346" s="26"/>
      <c r="IR346" s="26"/>
      <c r="IU346" s="26"/>
      <c r="IX346" s="26"/>
      <c r="IY346" s="21"/>
    </row>
    <row r="347" spans="7:259" s="16" customFormat="1" ht="18.75" customHeight="1">
      <c r="G347" s="26"/>
      <c r="J347" s="26"/>
      <c r="M347" s="26"/>
      <c r="P347" s="26"/>
      <c r="S347" s="26"/>
      <c r="V347" s="26"/>
      <c r="W347" s="17"/>
      <c r="Z347" s="26"/>
      <c r="AC347" s="26"/>
      <c r="AF347" s="26"/>
      <c r="AI347" s="26"/>
      <c r="AL347" s="26"/>
      <c r="AO347" s="26"/>
      <c r="AR347" s="26"/>
      <c r="AU347" s="26"/>
      <c r="AX347" s="26"/>
      <c r="BA347" s="26"/>
      <c r="BD347" s="26"/>
      <c r="BG347" s="26"/>
      <c r="BJ347" s="26"/>
      <c r="BM347" s="26"/>
      <c r="BP347" s="26"/>
      <c r="BS347" s="26"/>
      <c r="BT347" s="14"/>
      <c r="BV347" s="26"/>
      <c r="BY347" s="26"/>
      <c r="CB347" s="26"/>
      <c r="CE347" s="26"/>
      <c r="CH347" s="26"/>
      <c r="CI347" s="17"/>
      <c r="CL347" s="26"/>
      <c r="CO347" s="26"/>
      <c r="CR347" s="26"/>
      <c r="CU347" s="26"/>
      <c r="CX347" s="26"/>
      <c r="DA347" s="26"/>
      <c r="DD347" s="26"/>
      <c r="DG347" s="26"/>
      <c r="DJ347" s="26"/>
      <c r="DM347" s="26"/>
      <c r="DP347" s="26"/>
      <c r="DS347" s="26"/>
      <c r="DV347" s="26"/>
      <c r="DY347" s="26"/>
      <c r="EB347" s="26"/>
      <c r="EE347" s="26"/>
      <c r="EH347" s="26"/>
      <c r="EI347" s="14"/>
      <c r="EK347" s="26"/>
      <c r="EN347" s="26"/>
      <c r="EQ347" s="26"/>
      <c r="ET347" s="26"/>
      <c r="EW347" s="26"/>
      <c r="EZ347" s="26"/>
      <c r="FC347" s="26"/>
      <c r="FF347" s="26"/>
      <c r="FI347" s="26"/>
      <c r="FL347" s="26"/>
      <c r="FO347" s="26"/>
      <c r="FR347" s="26"/>
      <c r="FU347" s="26"/>
      <c r="FX347" s="26"/>
      <c r="GA347" s="26"/>
      <c r="GD347" s="26"/>
      <c r="GG347" s="26"/>
      <c r="GJ347" s="26"/>
      <c r="GM347" s="26"/>
      <c r="GP347" s="26"/>
      <c r="GS347" s="26"/>
      <c r="GV347" s="26"/>
      <c r="GY347" s="26"/>
      <c r="HB347" s="26"/>
      <c r="HE347" s="26"/>
      <c r="HH347" s="26"/>
      <c r="HK347" s="26"/>
      <c r="HN347" s="26"/>
      <c r="HQ347" s="26"/>
      <c r="HT347" s="26"/>
      <c r="HW347" s="26"/>
      <c r="HZ347" s="26"/>
      <c r="IC347" s="26"/>
      <c r="IF347" s="26"/>
      <c r="II347" s="26"/>
      <c r="IL347" s="26"/>
      <c r="IO347" s="26"/>
      <c r="IR347" s="26"/>
      <c r="IU347" s="26"/>
      <c r="IX347" s="26"/>
      <c r="IY347" s="21"/>
    </row>
    <row r="348" spans="7:259" s="16" customFormat="1">
      <c r="G348" s="26"/>
      <c r="J348" s="26"/>
      <c r="M348" s="26"/>
      <c r="P348" s="26"/>
      <c r="S348" s="26"/>
      <c r="V348" s="26"/>
      <c r="W348" s="17"/>
      <c r="Z348" s="26"/>
      <c r="AC348" s="26"/>
      <c r="AF348" s="26"/>
      <c r="AI348" s="26"/>
      <c r="AL348" s="26"/>
      <c r="AO348" s="26"/>
      <c r="AR348" s="26"/>
      <c r="AU348" s="26"/>
      <c r="AX348" s="26"/>
      <c r="BA348" s="26"/>
      <c r="BD348" s="26"/>
      <c r="BG348" s="26"/>
      <c r="BJ348" s="26"/>
      <c r="BM348" s="26"/>
      <c r="BP348" s="26"/>
      <c r="BS348" s="26"/>
      <c r="BT348" s="14"/>
      <c r="BV348" s="26"/>
      <c r="BY348" s="26"/>
      <c r="CB348" s="26"/>
      <c r="CE348" s="26"/>
      <c r="CH348" s="26"/>
      <c r="CI348" s="17"/>
      <c r="CL348" s="26"/>
      <c r="CO348" s="26"/>
      <c r="CR348" s="26"/>
      <c r="CU348" s="26"/>
      <c r="CX348" s="26"/>
      <c r="DA348" s="26"/>
      <c r="DD348" s="26"/>
      <c r="DG348" s="26"/>
      <c r="DJ348" s="26"/>
      <c r="DM348" s="26"/>
      <c r="DP348" s="26"/>
      <c r="DS348" s="26"/>
      <c r="DV348" s="26"/>
      <c r="DY348" s="26"/>
      <c r="EB348" s="26"/>
      <c r="EE348" s="26"/>
      <c r="EH348" s="26"/>
      <c r="EI348" s="14"/>
      <c r="EK348" s="26"/>
      <c r="EN348" s="26"/>
      <c r="EQ348" s="26"/>
      <c r="ET348" s="26"/>
      <c r="EW348" s="26"/>
      <c r="EZ348" s="26"/>
      <c r="FC348" s="26"/>
      <c r="FF348" s="26"/>
      <c r="FI348" s="26"/>
      <c r="FL348" s="26"/>
      <c r="FO348" s="26"/>
      <c r="FR348" s="26"/>
      <c r="FU348" s="26"/>
      <c r="FX348" s="26"/>
      <c r="GA348" s="26"/>
      <c r="GD348" s="26"/>
      <c r="GG348" s="26"/>
      <c r="GJ348" s="26"/>
      <c r="GM348" s="26"/>
      <c r="GP348" s="26"/>
      <c r="GS348" s="26"/>
      <c r="GV348" s="26"/>
      <c r="GY348" s="26"/>
      <c r="HB348" s="26"/>
      <c r="HE348" s="26"/>
      <c r="HH348" s="26"/>
      <c r="HK348" s="26"/>
      <c r="HN348" s="26"/>
      <c r="HQ348" s="26"/>
      <c r="HT348" s="26"/>
      <c r="HW348" s="26"/>
      <c r="HZ348" s="26"/>
      <c r="IC348" s="26"/>
      <c r="IF348" s="26"/>
      <c r="II348" s="26"/>
      <c r="IL348" s="26"/>
      <c r="IO348" s="26"/>
      <c r="IR348" s="26"/>
      <c r="IU348" s="26"/>
      <c r="IX348" s="26"/>
      <c r="IY348" s="21"/>
    </row>
    <row r="349" spans="7:259" s="16" customFormat="1" ht="18.75" customHeight="1">
      <c r="G349" s="26"/>
      <c r="J349" s="26"/>
      <c r="M349" s="26"/>
      <c r="P349" s="26"/>
      <c r="S349" s="26"/>
      <c r="V349" s="26"/>
      <c r="W349" s="17"/>
      <c r="Z349" s="26"/>
      <c r="AC349" s="26"/>
      <c r="AF349" s="26"/>
      <c r="AI349" s="26"/>
      <c r="AL349" s="26"/>
      <c r="AO349" s="26"/>
      <c r="AR349" s="26"/>
      <c r="AU349" s="26"/>
      <c r="AX349" s="26"/>
      <c r="BA349" s="26"/>
      <c r="BD349" s="26"/>
      <c r="BG349" s="26"/>
      <c r="BJ349" s="26"/>
      <c r="BM349" s="26"/>
      <c r="BP349" s="26"/>
      <c r="BS349" s="26"/>
      <c r="BT349" s="14"/>
      <c r="BV349" s="26"/>
      <c r="BY349" s="26"/>
      <c r="CB349" s="26"/>
      <c r="CE349" s="26"/>
      <c r="CH349" s="26"/>
      <c r="CI349" s="17"/>
      <c r="CL349" s="26"/>
      <c r="CO349" s="26"/>
      <c r="CR349" s="26"/>
      <c r="CU349" s="26"/>
      <c r="CX349" s="26"/>
      <c r="DA349" s="26"/>
      <c r="DD349" s="26"/>
      <c r="DG349" s="26"/>
      <c r="DJ349" s="26"/>
      <c r="DM349" s="26"/>
      <c r="DP349" s="26"/>
      <c r="DS349" s="26"/>
      <c r="DV349" s="26"/>
      <c r="DY349" s="26"/>
      <c r="EB349" s="26"/>
      <c r="EE349" s="26"/>
      <c r="EH349" s="26"/>
      <c r="EI349" s="14"/>
      <c r="EK349" s="26"/>
      <c r="EN349" s="26"/>
      <c r="EQ349" s="26"/>
      <c r="ET349" s="26"/>
      <c r="EW349" s="26"/>
      <c r="EZ349" s="26"/>
      <c r="FC349" s="26"/>
      <c r="FF349" s="26"/>
      <c r="FI349" s="26"/>
      <c r="FL349" s="26"/>
      <c r="FO349" s="26"/>
      <c r="FR349" s="26"/>
      <c r="FU349" s="26"/>
      <c r="FX349" s="26"/>
      <c r="GA349" s="26"/>
      <c r="GD349" s="26"/>
      <c r="GG349" s="26"/>
      <c r="GJ349" s="26"/>
      <c r="GM349" s="26"/>
      <c r="GP349" s="26"/>
      <c r="GS349" s="26"/>
      <c r="GV349" s="26"/>
      <c r="GY349" s="26"/>
      <c r="HB349" s="26"/>
      <c r="HE349" s="26"/>
      <c r="HH349" s="26"/>
      <c r="HK349" s="26"/>
      <c r="HN349" s="26"/>
      <c r="HQ349" s="26"/>
      <c r="HT349" s="26"/>
      <c r="HW349" s="26"/>
      <c r="HZ349" s="26"/>
      <c r="IC349" s="26"/>
      <c r="IF349" s="26"/>
      <c r="II349" s="26"/>
      <c r="IL349" s="26"/>
      <c r="IO349" s="26"/>
      <c r="IR349" s="26"/>
      <c r="IU349" s="26"/>
      <c r="IX349" s="26"/>
      <c r="IY349" s="21"/>
    </row>
    <row r="350" spans="7:259" s="16" customFormat="1">
      <c r="G350" s="26"/>
      <c r="J350" s="26"/>
      <c r="M350" s="26"/>
      <c r="P350" s="26"/>
      <c r="S350" s="26"/>
      <c r="V350" s="26"/>
      <c r="W350" s="17"/>
      <c r="Z350" s="26"/>
      <c r="AC350" s="26"/>
      <c r="AF350" s="26"/>
      <c r="AI350" s="26"/>
      <c r="AL350" s="26"/>
      <c r="AO350" s="26"/>
      <c r="AR350" s="26"/>
      <c r="AU350" s="26"/>
      <c r="AX350" s="26"/>
      <c r="BA350" s="26"/>
      <c r="BD350" s="26"/>
      <c r="BG350" s="26"/>
      <c r="BJ350" s="26"/>
      <c r="BM350" s="26"/>
      <c r="BP350" s="26"/>
      <c r="BS350" s="26"/>
      <c r="BT350" s="14"/>
      <c r="BV350" s="26"/>
      <c r="BY350" s="26"/>
      <c r="CB350" s="26"/>
      <c r="CE350" s="26"/>
      <c r="CH350" s="26"/>
      <c r="CI350" s="17"/>
      <c r="CL350" s="26"/>
      <c r="CO350" s="26"/>
      <c r="CR350" s="26"/>
      <c r="CU350" s="26"/>
      <c r="CX350" s="26"/>
      <c r="DA350" s="26"/>
      <c r="DD350" s="26"/>
      <c r="DG350" s="26"/>
      <c r="DJ350" s="26"/>
      <c r="DM350" s="26"/>
      <c r="DP350" s="26"/>
      <c r="DS350" s="26"/>
      <c r="DV350" s="26"/>
      <c r="DY350" s="26"/>
      <c r="EB350" s="26"/>
      <c r="EE350" s="26"/>
      <c r="EH350" s="26"/>
      <c r="EI350" s="14"/>
      <c r="EK350" s="26"/>
      <c r="EN350" s="26"/>
      <c r="EQ350" s="26"/>
      <c r="ET350" s="26"/>
      <c r="EW350" s="26"/>
      <c r="EZ350" s="26"/>
      <c r="FC350" s="26"/>
      <c r="FF350" s="26"/>
      <c r="FI350" s="26"/>
      <c r="FL350" s="26"/>
      <c r="FO350" s="26"/>
      <c r="FR350" s="26"/>
      <c r="FU350" s="26"/>
      <c r="FX350" s="26"/>
      <c r="GA350" s="26"/>
      <c r="GD350" s="26"/>
      <c r="GG350" s="26"/>
      <c r="GJ350" s="26"/>
      <c r="GM350" s="26"/>
      <c r="GP350" s="26"/>
      <c r="GS350" s="26"/>
      <c r="GV350" s="26"/>
      <c r="GY350" s="26"/>
      <c r="HB350" s="26"/>
      <c r="HE350" s="26"/>
      <c r="HH350" s="26"/>
      <c r="HK350" s="26"/>
      <c r="HN350" s="26"/>
      <c r="HQ350" s="26"/>
      <c r="HT350" s="26"/>
      <c r="HW350" s="26"/>
      <c r="HZ350" s="26"/>
      <c r="IC350" s="26"/>
      <c r="IF350" s="26"/>
      <c r="II350" s="26"/>
      <c r="IL350" s="26"/>
      <c r="IO350" s="26"/>
      <c r="IR350" s="26"/>
      <c r="IU350" s="26"/>
      <c r="IX350" s="26"/>
      <c r="IY350" s="21"/>
    </row>
    <row r="351" spans="7:259" s="16" customFormat="1" ht="18.75" customHeight="1">
      <c r="G351" s="26"/>
      <c r="J351" s="26"/>
      <c r="M351" s="26"/>
      <c r="P351" s="26"/>
      <c r="S351" s="26"/>
      <c r="V351" s="26"/>
      <c r="W351" s="17"/>
      <c r="Z351" s="26"/>
      <c r="AC351" s="26"/>
      <c r="AF351" s="26"/>
      <c r="AI351" s="26"/>
      <c r="AL351" s="26"/>
      <c r="AO351" s="26"/>
      <c r="AR351" s="26"/>
      <c r="AU351" s="26"/>
      <c r="AX351" s="26"/>
      <c r="BA351" s="26"/>
      <c r="BD351" s="26"/>
      <c r="BG351" s="26"/>
      <c r="BJ351" s="26"/>
      <c r="BM351" s="26"/>
      <c r="BP351" s="26"/>
      <c r="BS351" s="26"/>
      <c r="BT351" s="14"/>
      <c r="BV351" s="26"/>
      <c r="BY351" s="26"/>
      <c r="CB351" s="26"/>
      <c r="CE351" s="26"/>
      <c r="CH351" s="26"/>
      <c r="CI351" s="17"/>
      <c r="CL351" s="26"/>
      <c r="CO351" s="26"/>
      <c r="CR351" s="26"/>
      <c r="CU351" s="26"/>
      <c r="CX351" s="26"/>
      <c r="DA351" s="26"/>
      <c r="DD351" s="26"/>
      <c r="DG351" s="26"/>
      <c r="DJ351" s="26"/>
      <c r="DM351" s="26"/>
      <c r="DP351" s="26"/>
      <c r="DS351" s="26"/>
      <c r="DV351" s="26"/>
      <c r="DY351" s="26"/>
      <c r="EB351" s="26"/>
      <c r="EE351" s="26"/>
      <c r="EH351" s="26"/>
      <c r="EI351" s="14"/>
      <c r="EK351" s="26"/>
      <c r="EN351" s="26"/>
      <c r="EQ351" s="26"/>
      <c r="ET351" s="26"/>
      <c r="EW351" s="26"/>
      <c r="EZ351" s="26"/>
      <c r="FC351" s="26"/>
      <c r="FF351" s="26"/>
      <c r="FI351" s="26"/>
      <c r="FL351" s="26"/>
      <c r="FO351" s="26"/>
      <c r="FR351" s="26"/>
      <c r="FU351" s="26"/>
      <c r="FX351" s="26"/>
      <c r="GA351" s="26"/>
      <c r="GD351" s="26"/>
      <c r="GG351" s="26"/>
      <c r="GJ351" s="26"/>
      <c r="GM351" s="26"/>
      <c r="GP351" s="26"/>
      <c r="GS351" s="26"/>
      <c r="GV351" s="26"/>
      <c r="GY351" s="26"/>
      <c r="HB351" s="26"/>
      <c r="HE351" s="26"/>
      <c r="HH351" s="26"/>
      <c r="HK351" s="26"/>
      <c r="HN351" s="26"/>
      <c r="HQ351" s="26"/>
      <c r="HT351" s="26"/>
      <c r="HW351" s="26"/>
      <c r="HZ351" s="26"/>
      <c r="IC351" s="26"/>
      <c r="IF351" s="26"/>
      <c r="II351" s="26"/>
      <c r="IL351" s="26"/>
      <c r="IO351" s="26"/>
      <c r="IR351" s="26"/>
      <c r="IU351" s="26"/>
      <c r="IX351" s="26"/>
      <c r="IY351" s="21"/>
    </row>
    <row r="352" spans="7:259" s="16" customFormat="1">
      <c r="G352" s="26"/>
      <c r="J352" s="26"/>
      <c r="M352" s="26"/>
      <c r="P352" s="26"/>
      <c r="S352" s="26"/>
      <c r="V352" s="26"/>
      <c r="W352" s="17"/>
      <c r="Z352" s="26"/>
      <c r="AC352" s="26"/>
      <c r="AF352" s="26"/>
      <c r="AI352" s="26"/>
      <c r="AL352" s="26"/>
      <c r="AO352" s="26"/>
      <c r="AR352" s="26"/>
      <c r="AU352" s="26"/>
      <c r="AX352" s="26"/>
      <c r="BA352" s="26"/>
      <c r="BD352" s="26"/>
      <c r="BG352" s="26"/>
      <c r="BJ352" s="26"/>
      <c r="BM352" s="26"/>
      <c r="BP352" s="26"/>
      <c r="BS352" s="26"/>
      <c r="BT352" s="14"/>
      <c r="BV352" s="26"/>
      <c r="BY352" s="26"/>
      <c r="CB352" s="26"/>
      <c r="CE352" s="26"/>
      <c r="CH352" s="26"/>
      <c r="CI352" s="17"/>
      <c r="CL352" s="26"/>
      <c r="CO352" s="26"/>
      <c r="CR352" s="26"/>
      <c r="CU352" s="26"/>
      <c r="CX352" s="26"/>
      <c r="DA352" s="26"/>
      <c r="DD352" s="26"/>
      <c r="DG352" s="26"/>
      <c r="DJ352" s="26"/>
      <c r="DM352" s="26"/>
      <c r="DP352" s="26"/>
      <c r="DS352" s="26"/>
      <c r="DV352" s="26"/>
      <c r="DY352" s="26"/>
      <c r="EB352" s="26"/>
      <c r="EE352" s="26"/>
      <c r="EH352" s="26"/>
      <c r="EI352" s="14"/>
      <c r="EK352" s="26"/>
      <c r="EN352" s="26"/>
      <c r="EQ352" s="26"/>
      <c r="ET352" s="26"/>
      <c r="EW352" s="26"/>
      <c r="EZ352" s="26"/>
      <c r="FC352" s="26"/>
      <c r="FF352" s="26"/>
      <c r="FI352" s="26"/>
      <c r="FL352" s="26"/>
      <c r="FO352" s="26"/>
      <c r="FR352" s="26"/>
      <c r="FU352" s="26"/>
      <c r="FX352" s="26"/>
      <c r="GA352" s="26"/>
      <c r="GD352" s="26"/>
      <c r="GG352" s="26"/>
      <c r="GJ352" s="26"/>
      <c r="GM352" s="26"/>
      <c r="GP352" s="26"/>
      <c r="GS352" s="26"/>
      <c r="GV352" s="26"/>
      <c r="GY352" s="26"/>
      <c r="HB352" s="26"/>
      <c r="HE352" s="26"/>
      <c r="HH352" s="26"/>
      <c r="HK352" s="26"/>
      <c r="HN352" s="26"/>
      <c r="HQ352" s="26"/>
      <c r="HT352" s="26"/>
      <c r="HW352" s="26"/>
      <c r="HZ352" s="26"/>
      <c r="IC352" s="26"/>
      <c r="IF352" s="26"/>
      <c r="II352" s="26"/>
      <c r="IL352" s="26"/>
      <c r="IO352" s="26"/>
      <c r="IR352" s="26"/>
      <c r="IU352" s="26"/>
      <c r="IX352" s="26"/>
      <c r="IY352" s="21"/>
    </row>
    <row r="353" spans="7:259" s="16" customFormat="1" ht="18.75" customHeight="1">
      <c r="G353" s="26"/>
      <c r="J353" s="26"/>
      <c r="M353" s="26"/>
      <c r="P353" s="26"/>
      <c r="S353" s="26"/>
      <c r="V353" s="26"/>
      <c r="W353" s="17"/>
      <c r="Z353" s="26"/>
      <c r="AC353" s="26"/>
      <c r="AF353" s="26"/>
      <c r="AI353" s="26"/>
      <c r="AL353" s="26"/>
      <c r="AO353" s="26"/>
      <c r="AR353" s="26"/>
      <c r="AU353" s="26"/>
      <c r="AX353" s="26"/>
      <c r="BA353" s="26"/>
      <c r="BD353" s="26"/>
      <c r="BG353" s="26"/>
      <c r="BJ353" s="26"/>
      <c r="BM353" s="26"/>
      <c r="BP353" s="26"/>
      <c r="BS353" s="26"/>
      <c r="BT353" s="14"/>
      <c r="BV353" s="26"/>
      <c r="BY353" s="26"/>
      <c r="CB353" s="26"/>
      <c r="CE353" s="26"/>
      <c r="CH353" s="26"/>
      <c r="CI353" s="17"/>
      <c r="CL353" s="26"/>
      <c r="CO353" s="26"/>
      <c r="CR353" s="26"/>
      <c r="CU353" s="26"/>
      <c r="CX353" s="26"/>
      <c r="DA353" s="26"/>
      <c r="DD353" s="26"/>
      <c r="DG353" s="26"/>
      <c r="DJ353" s="26"/>
      <c r="DM353" s="26"/>
      <c r="DP353" s="26"/>
      <c r="DS353" s="26"/>
      <c r="DV353" s="26"/>
      <c r="DY353" s="26"/>
      <c r="EB353" s="26"/>
      <c r="EE353" s="26"/>
      <c r="EH353" s="26"/>
      <c r="EI353" s="14"/>
      <c r="EK353" s="26"/>
      <c r="EN353" s="26"/>
      <c r="EQ353" s="26"/>
      <c r="ET353" s="26"/>
      <c r="EW353" s="26"/>
      <c r="EZ353" s="26"/>
      <c r="FC353" s="26"/>
      <c r="FF353" s="26"/>
      <c r="FI353" s="26"/>
      <c r="FL353" s="26"/>
      <c r="FO353" s="26"/>
      <c r="FR353" s="26"/>
      <c r="FU353" s="26"/>
      <c r="FX353" s="26"/>
      <c r="GA353" s="26"/>
      <c r="GD353" s="26"/>
      <c r="GG353" s="26"/>
      <c r="GJ353" s="26"/>
      <c r="GM353" s="26"/>
      <c r="GP353" s="26"/>
      <c r="GS353" s="26"/>
      <c r="GV353" s="26"/>
      <c r="GY353" s="26"/>
      <c r="HB353" s="26"/>
      <c r="HE353" s="26"/>
      <c r="HH353" s="26"/>
      <c r="HK353" s="26"/>
      <c r="HN353" s="26"/>
      <c r="HQ353" s="26"/>
      <c r="HT353" s="26"/>
      <c r="HW353" s="26"/>
      <c r="HZ353" s="26"/>
      <c r="IC353" s="26"/>
      <c r="IF353" s="26"/>
      <c r="II353" s="26"/>
      <c r="IL353" s="26"/>
      <c r="IO353" s="26"/>
      <c r="IR353" s="26"/>
      <c r="IU353" s="26"/>
      <c r="IX353" s="26"/>
      <c r="IY353" s="21"/>
    </row>
    <row r="354" spans="7:259" s="16" customFormat="1">
      <c r="G354" s="26"/>
      <c r="J354" s="26"/>
      <c r="M354" s="26"/>
      <c r="P354" s="26"/>
      <c r="S354" s="26"/>
      <c r="V354" s="26"/>
      <c r="W354" s="17"/>
      <c r="Z354" s="26"/>
      <c r="AC354" s="26"/>
      <c r="AF354" s="26"/>
      <c r="AI354" s="26"/>
      <c r="AL354" s="26"/>
      <c r="AO354" s="26"/>
      <c r="AR354" s="26"/>
      <c r="AU354" s="26"/>
      <c r="AX354" s="26"/>
      <c r="BA354" s="26"/>
      <c r="BD354" s="26"/>
      <c r="BG354" s="26"/>
      <c r="BJ354" s="26"/>
      <c r="BM354" s="26"/>
      <c r="BP354" s="26"/>
      <c r="BS354" s="26"/>
      <c r="BT354" s="14"/>
      <c r="BV354" s="26"/>
      <c r="BY354" s="26"/>
      <c r="CB354" s="26"/>
      <c r="CE354" s="26"/>
      <c r="CH354" s="26"/>
      <c r="CI354" s="17"/>
      <c r="CL354" s="26"/>
      <c r="CO354" s="26"/>
      <c r="CR354" s="26"/>
      <c r="CU354" s="26"/>
      <c r="CX354" s="26"/>
      <c r="DA354" s="26"/>
      <c r="DD354" s="26"/>
      <c r="DG354" s="26"/>
      <c r="DJ354" s="26"/>
      <c r="DM354" s="26"/>
      <c r="DP354" s="26"/>
      <c r="DS354" s="26"/>
      <c r="DV354" s="26"/>
      <c r="DY354" s="26"/>
      <c r="EB354" s="26"/>
      <c r="EE354" s="26"/>
      <c r="EH354" s="26"/>
      <c r="EI354" s="14"/>
      <c r="EK354" s="26"/>
      <c r="EN354" s="26"/>
      <c r="EQ354" s="26"/>
      <c r="ET354" s="26"/>
      <c r="EW354" s="26"/>
      <c r="EZ354" s="26"/>
      <c r="FC354" s="26"/>
      <c r="FF354" s="26"/>
      <c r="FI354" s="26"/>
      <c r="FL354" s="26"/>
      <c r="FO354" s="26"/>
      <c r="FR354" s="26"/>
      <c r="FU354" s="26"/>
      <c r="FX354" s="26"/>
      <c r="GA354" s="26"/>
      <c r="GD354" s="26"/>
      <c r="GG354" s="26"/>
      <c r="GJ354" s="26"/>
      <c r="GM354" s="26"/>
      <c r="GP354" s="26"/>
      <c r="GS354" s="26"/>
      <c r="GV354" s="26"/>
      <c r="GY354" s="26"/>
      <c r="HB354" s="26"/>
      <c r="HE354" s="26"/>
      <c r="HH354" s="26"/>
      <c r="HK354" s="26"/>
      <c r="HN354" s="26"/>
      <c r="HQ354" s="26"/>
      <c r="HT354" s="26"/>
      <c r="HW354" s="26"/>
      <c r="HZ354" s="26"/>
      <c r="IC354" s="26"/>
      <c r="IF354" s="26"/>
      <c r="II354" s="26"/>
      <c r="IL354" s="26"/>
      <c r="IO354" s="26"/>
      <c r="IR354" s="26"/>
      <c r="IU354" s="26"/>
      <c r="IX354" s="26"/>
      <c r="IY354" s="21"/>
    </row>
    <row r="355" spans="7:259" s="16" customFormat="1" ht="18.75" customHeight="1">
      <c r="G355" s="26"/>
      <c r="J355" s="26"/>
      <c r="M355" s="26"/>
      <c r="P355" s="26"/>
      <c r="S355" s="26"/>
      <c r="V355" s="26"/>
      <c r="W355" s="17"/>
      <c r="Z355" s="26"/>
      <c r="AC355" s="26"/>
      <c r="AF355" s="26"/>
      <c r="AI355" s="26"/>
      <c r="AL355" s="26"/>
      <c r="AO355" s="26"/>
      <c r="AR355" s="26"/>
      <c r="AU355" s="26"/>
      <c r="AX355" s="26"/>
      <c r="BA355" s="26"/>
      <c r="BD355" s="26"/>
      <c r="BG355" s="26"/>
      <c r="BJ355" s="26"/>
      <c r="BM355" s="26"/>
      <c r="BP355" s="26"/>
      <c r="BS355" s="26"/>
      <c r="BT355" s="14"/>
      <c r="BV355" s="26"/>
      <c r="BY355" s="26"/>
      <c r="CB355" s="26"/>
      <c r="CE355" s="26"/>
      <c r="CH355" s="26"/>
      <c r="CI355" s="17"/>
      <c r="CL355" s="26"/>
      <c r="CO355" s="26"/>
      <c r="CR355" s="26"/>
      <c r="CU355" s="26"/>
      <c r="CX355" s="26"/>
      <c r="DA355" s="26"/>
      <c r="DD355" s="26"/>
      <c r="DG355" s="26"/>
      <c r="DJ355" s="26"/>
      <c r="DM355" s="26"/>
      <c r="DP355" s="26"/>
      <c r="DS355" s="26"/>
      <c r="DV355" s="26"/>
      <c r="DY355" s="26"/>
      <c r="EB355" s="26"/>
      <c r="EE355" s="26"/>
      <c r="EH355" s="26"/>
      <c r="EI355" s="14"/>
      <c r="EK355" s="26"/>
      <c r="EN355" s="26"/>
      <c r="EQ355" s="26"/>
      <c r="ET355" s="26"/>
      <c r="EW355" s="26"/>
      <c r="EZ355" s="26"/>
      <c r="FC355" s="26"/>
      <c r="FF355" s="26"/>
      <c r="FI355" s="26"/>
      <c r="FL355" s="26"/>
      <c r="FO355" s="26"/>
      <c r="FR355" s="26"/>
      <c r="FU355" s="26"/>
      <c r="FX355" s="26"/>
      <c r="GA355" s="26"/>
      <c r="GD355" s="26"/>
      <c r="GG355" s="26"/>
      <c r="GJ355" s="26"/>
      <c r="GM355" s="26"/>
      <c r="GP355" s="26"/>
      <c r="GS355" s="26"/>
      <c r="GV355" s="26"/>
      <c r="GY355" s="26"/>
      <c r="HB355" s="26"/>
      <c r="HE355" s="26"/>
      <c r="HH355" s="26"/>
      <c r="HK355" s="26"/>
      <c r="HN355" s="26"/>
      <c r="HQ355" s="26"/>
      <c r="HT355" s="26"/>
      <c r="HW355" s="26"/>
      <c r="HZ355" s="26"/>
      <c r="IC355" s="26"/>
      <c r="IF355" s="26"/>
      <c r="II355" s="26"/>
      <c r="IL355" s="26"/>
      <c r="IO355" s="26"/>
      <c r="IR355" s="26"/>
      <c r="IU355" s="26"/>
      <c r="IX355" s="26"/>
      <c r="IY355" s="21"/>
    </row>
    <row r="356" spans="7:259" s="16" customFormat="1">
      <c r="G356" s="26"/>
      <c r="J356" s="26"/>
      <c r="M356" s="26"/>
      <c r="P356" s="26"/>
      <c r="S356" s="26"/>
      <c r="V356" s="26"/>
      <c r="W356" s="17"/>
      <c r="Z356" s="26"/>
      <c r="AC356" s="26"/>
      <c r="AF356" s="26"/>
      <c r="AI356" s="26"/>
      <c r="AL356" s="26"/>
      <c r="AO356" s="26"/>
      <c r="AR356" s="26"/>
      <c r="AU356" s="26"/>
      <c r="AX356" s="26"/>
      <c r="BA356" s="26"/>
      <c r="BD356" s="26"/>
      <c r="BG356" s="26"/>
      <c r="BJ356" s="26"/>
      <c r="BM356" s="26"/>
      <c r="BP356" s="26"/>
      <c r="BS356" s="26"/>
      <c r="BT356" s="14"/>
      <c r="BV356" s="26"/>
      <c r="BY356" s="26"/>
      <c r="CB356" s="26"/>
      <c r="CE356" s="26"/>
      <c r="CH356" s="26"/>
      <c r="CI356" s="17"/>
      <c r="CL356" s="26"/>
      <c r="CO356" s="26"/>
      <c r="CR356" s="26"/>
      <c r="CU356" s="26"/>
      <c r="CX356" s="26"/>
      <c r="DA356" s="26"/>
      <c r="DD356" s="26"/>
      <c r="DG356" s="26"/>
      <c r="DJ356" s="26"/>
      <c r="DM356" s="26"/>
      <c r="DP356" s="26"/>
      <c r="DS356" s="26"/>
      <c r="DV356" s="26"/>
      <c r="DY356" s="26"/>
      <c r="EB356" s="26"/>
      <c r="EE356" s="26"/>
      <c r="EH356" s="26"/>
      <c r="EI356" s="14"/>
      <c r="EK356" s="26"/>
      <c r="EN356" s="26"/>
      <c r="EQ356" s="26"/>
      <c r="ET356" s="26"/>
      <c r="EW356" s="26"/>
      <c r="EZ356" s="26"/>
      <c r="FC356" s="26"/>
      <c r="FF356" s="26"/>
      <c r="FI356" s="26"/>
      <c r="FL356" s="26"/>
      <c r="FO356" s="26"/>
      <c r="FR356" s="26"/>
      <c r="FU356" s="26"/>
      <c r="FX356" s="26"/>
      <c r="GA356" s="26"/>
      <c r="GD356" s="26"/>
      <c r="GG356" s="26"/>
      <c r="GJ356" s="26"/>
      <c r="GM356" s="26"/>
      <c r="GP356" s="26"/>
      <c r="GS356" s="26"/>
      <c r="GV356" s="26"/>
      <c r="GY356" s="26"/>
      <c r="HB356" s="26"/>
      <c r="HE356" s="26"/>
      <c r="HH356" s="26"/>
      <c r="HK356" s="26"/>
      <c r="HN356" s="26"/>
      <c r="HQ356" s="26"/>
      <c r="HT356" s="26"/>
      <c r="HW356" s="26"/>
      <c r="HZ356" s="26"/>
      <c r="IC356" s="26"/>
      <c r="IF356" s="26"/>
      <c r="II356" s="26"/>
      <c r="IL356" s="26"/>
      <c r="IO356" s="26"/>
      <c r="IR356" s="26"/>
      <c r="IU356" s="26"/>
      <c r="IX356" s="26"/>
      <c r="IY356" s="21"/>
    </row>
    <row r="357" spans="7:259" s="16" customFormat="1" ht="18.75" customHeight="1">
      <c r="G357" s="26"/>
      <c r="J357" s="26"/>
      <c r="M357" s="26"/>
      <c r="P357" s="26"/>
      <c r="S357" s="26"/>
      <c r="V357" s="26"/>
      <c r="W357" s="17"/>
      <c r="Z357" s="26"/>
      <c r="AC357" s="26"/>
      <c r="AF357" s="26"/>
      <c r="AI357" s="26"/>
      <c r="AL357" s="26"/>
      <c r="AO357" s="26"/>
      <c r="AR357" s="26"/>
      <c r="AU357" s="26"/>
      <c r="AX357" s="26"/>
      <c r="BA357" s="26"/>
      <c r="BD357" s="26"/>
      <c r="BG357" s="26"/>
      <c r="BJ357" s="26"/>
      <c r="BM357" s="26"/>
      <c r="BP357" s="26"/>
      <c r="BS357" s="26"/>
      <c r="BT357" s="14"/>
      <c r="BV357" s="26"/>
      <c r="BY357" s="26"/>
      <c r="CB357" s="26"/>
      <c r="CE357" s="26"/>
      <c r="CH357" s="26"/>
      <c r="CI357" s="17"/>
      <c r="CL357" s="26"/>
      <c r="CO357" s="26"/>
      <c r="CR357" s="26"/>
      <c r="CU357" s="26"/>
      <c r="CX357" s="26"/>
      <c r="DA357" s="26"/>
      <c r="DD357" s="26"/>
      <c r="DG357" s="26"/>
      <c r="DJ357" s="26"/>
      <c r="DM357" s="26"/>
      <c r="DP357" s="26"/>
      <c r="DS357" s="26"/>
      <c r="DV357" s="26"/>
      <c r="DY357" s="26"/>
      <c r="EB357" s="26"/>
      <c r="EE357" s="26"/>
      <c r="EH357" s="26"/>
      <c r="EI357" s="14"/>
      <c r="EK357" s="26"/>
      <c r="EN357" s="26"/>
      <c r="EQ357" s="26"/>
      <c r="ET357" s="26"/>
      <c r="EW357" s="26"/>
      <c r="EZ357" s="26"/>
      <c r="FC357" s="26"/>
      <c r="FF357" s="26"/>
      <c r="FI357" s="26"/>
      <c r="FL357" s="26"/>
      <c r="FO357" s="26"/>
      <c r="FR357" s="26"/>
      <c r="FU357" s="26"/>
      <c r="FX357" s="26"/>
      <c r="GA357" s="26"/>
      <c r="GD357" s="26"/>
      <c r="GG357" s="26"/>
      <c r="GJ357" s="26"/>
      <c r="GM357" s="26"/>
      <c r="GP357" s="26"/>
      <c r="GS357" s="26"/>
      <c r="GV357" s="26"/>
      <c r="GY357" s="26"/>
      <c r="HB357" s="26"/>
      <c r="HE357" s="26"/>
      <c r="HH357" s="26"/>
      <c r="HK357" s="26"/>
      <c r="HN357" s="26"/>
      <c r="HQ357" s="26"/>
      <c r="HT357" s="26"/>
      <c r="HW357" s="26"/>
      <c r="HZ357" s="26"/>
      <c r="IC357" s="26"/>
      <c r="IF357" s="26"/>
      <c r="II357" s="26"/>
      <c r="IL357" s="26"/>
      <c r="IO357" s="26"/>
      <c r="IR357" s="26"/>
      <c r="IU357" s="26"/>
      <c r="IX357" s="26"/>
      <c r="IY357" s="21"/>
    </row>
    <row r="358" spans="7:259" s="16" customFormat="1">
      <c r="G358" s="26"/>
      <c r="J358" s="26"/>
      <c r="M358" s="26"/>
      <c r="P358" s="26"/>
      <c r="S358" s="26"/>
      <c r="V358" s="26"/>
      <c r="W358" s="17"/>
      <c r="Z358" s="26"/>
      <c r="AC358" s="26"/>
      <c r="AF358" s="26"/>
      <c r="AI358" s="26"/>
      <c r="AL358" s="26"/>
      <c r="AO358" s="26"/>
      <c r="AR358" s="26"/>
      <c r="AU358" s="26"/>
      <c r="AX358" s="26"/>
      <c r="BA358" s="26"/>
      <c r="BD358" s="26"/>
      <c r="BG358" s="26"/>
      <c r="BJ358" s="26"/>
      <c r="BM358" s="26"/>
      <c r="BP358" s="26"/>
      <c r="BS358" s="26"/>
      <c r="BT358" s="14"/>
      <c r="BV358" s="26"/>
      <c r="BY358" s="26"/>
      <c r="CB358" s="26"/>
      <c r="CE358" s="26"/>
      <c r="CH358" s="26"/>
      <c r="CI358" s="17"/>
      <c r="CL358" s="26"/>
      <c r="CO358" s="26"/>
      <c r="CR358" s="26"/>
      <c r="CU358" s="26"/>
      <c r="CX358" s="26"/>
      <c r="DA358" s="26"/>
      <c r="DD358" s="26"/>
      <c r="DG358" s="26"/>
      <c r="DJ358" s="26"/>
      <c r="DM358" s="26"/>
      <c r="DP358" s="26"/>
      <c r="DS358" s="26"/>
      <c r="DV358" s="26"/>
      <c r="DY358" s="26"/>
      <c r="EB358" s="26"/>
      <c r="EE358" s="26"/>
      <c r="EH358" s="26"/>
      <c r="EI358" s="14"/>
      <c r="EK358" s="26"/>
      <c r="EN358" s="26"/>
      <c r="EQ358" s="26"/>
      <c r="ET358" s="26"/>
      <c r="EW358" s="26"/>
      <c r="EZ358" s="26"/>
      <c r="FC358" s="26"/>
      <c r="FF358" s="26"/>
      <c r="FI358" s="26"/>
      <c r="FL358" s="26"/>
      <c r="FO358" s="26"/>
      <c r="FR358" s="26"/>
      <c r="FU358" s="26"/>
      <c r="FX358" s="26"/>
      <c r="GA358" s="26"/>
      <c r="GD358" s="26"/>
      <c r="GG358" s="26"/>
      <c r="GJ358" s="26"/>
      <c r="GM358" s="26"/>
      <c r="GP358" s="26"/>
      <c r="GS358" s="26"/>
      <c r="GV358" s="26"/>
      <c r="GY358" s="26"/>
      <c r="HB358" s="26"/>
      <c r="HE358" s="26"/>
      <c r="HH358" s="26"/>
      <c r="HK358" s="26"/>
      <c r="HN358" s="26"/>
      <c r="HQ358" s="26"/>
      <c r="HT358" s="26"/>
      <c r="HW358" s="26"/>
      <c r="HZ358" s="26"/>
      <c r="IC358" s="26"/>
      <c r="IF358" s="26"/>
      <c r="II358" s="26"/>
      <c r="IL358" s="26"/>
      <c r="IO358" s="26"/>
      <c r="IR358" s="26"/>
      <c r="IU358" s="26"/>
      <c r="IX358" s="26"/>
      <c r="IY358" s="21"/>
    </row>
    <row r="359" spans="7:259" s="16" customFormat="1" ht="18.75" customHeight="1">
      <c r="G359" s="26"/>
      <c r="J359" s="26"/>
      <c r="M359" s="26"/>
      <c r="P359" s="26"/>
      <c r="S359" s="26"/>
      <c r="V359" s="26"/>
      <c r="W359" s="17"/>
      <c r="Z359" s="26"/>
      <c r="AC359" s="26"/>
      <c r="AF359" s="26"/>
      <c r="AI359" s="26"/>
      <c r="AL359" s="26"/>
      <c r="AO359" s="26"/>
      <c r="AR359" s="26"/>
      <c r="AU359" s="26"/>
      <c r="AX359" s="26"/>
      <c r="BA359" s="26"/>
      <c r="BD359" s="26"/>
      <c r="BG359" s="26"/>
      <c r="BJ359" s="26"/>
      <c r="BM359" s="26"/>
      <c r="BP359" s="26"/>
      <c r="BS359" s="26"/>
      <c r="BT359" s="14"/>
      <c r="BV359" s="26"/>
      <c r="BY359" s="26"/>
      <c r="CB359" s="26"/>
      <c r="CE359" s="26"/>
      <c r="CH359" s="26"/>
      <c r="CI359" s="17"/>
      <c r="CL359" s="26"/>
      <c r="CO359" s="26"/>
      <c r="CR359" s="26"/>
      <c r="CU359" s="26"/>
      <c r="CX359" s="26"/>
      <c r="DA359" s="26"/>
      <c r="DD359" s="26"/>
      <c r="DG359" s="26"/>
      <c r="DJ359" s="26"/>
      <c r="DM359" s="26"/>
      <c r="DP359" s="26"/>
      <c r="DS359" s="26"/>
      <c r="DV359" s="26"/>
      <c r="DY359" s="26"/>
      <c r="EB359" s="26"/>
      <c r="EE359" s="26"/>
      <c r="EH359" s="26"/>
      <c r="EI359" s="14"/>
      <c r="EK359" s="26"/>
      <c r="EN359" s="26"/>
      <c r="EQ359" s="26"/>
      <c r="ET359" s="26"/>
      <c r="EW359" s="26"/>
      <c r="EZ359" s="26"/>
      <c r="FC359" s="26"/>
      <c r="FF359" s="26"/>
      <c r="FI359" s="26"/>
      <c r="FL359" s="26"/>
      <c r="FO359" s="26"/>
      <c r="FR359" s="26"/>
      <c r="FU359" s="26"/>
      <c r="FX359" s="26"/>
      <c r="GA359" s="26"/>
      <c r="GD359" s="26"/>
      <c r="GG359" s="26"/>
      <c r="GJ359" s="26"/>
      <c r="GM359" s="26"/>
      <c r="GP359" s="26"/>
      <c r="GS359" s="26"/>
      <c r="GV359" s="26"/>
      <c r="GY359" s="26"/>
      <c r="HB359" s="26"/>
      <c r="HE359" s="26"/>
      <c r="HH359" s="26"/>
      <c r="HK359" s="26"/>
      <c r="HN359" s="26"/>
      <c r="HQ359" s="26"/>
      <c r="HT359" s="26"/>
      <c r="HW359" s="26"/>
      <c r="HZ359" s="26"/>
      <c r="IC359" s="26"/>
      <c r="IF359" s="26"/>
      <c r="II359" s="26"/>
      <c r="IL359" s="26"/>
      <c r="IO359" s="26"/>
      <c r="IR359" s="26"/>
      <c r="IU359" s="26"/>
      <c r="IX359" s="26"/>
      <c r="IY359" s="21"/>
    </row>
    <row r="360" spans="7:259" s="16" customFormat="1">
      <c r="G360" s="26"/>
      <c r="J360" s="26"/>
      <c r="M360" s="26"/>
      <c r="P360" s="26"/>
      <c r="S360" s="26"/>
      <c r="V360" s="26"/>
      <c r="W360" s="17"/>
      <c r="Z360" s="26"/>
      <c r="AC360" s="26"/>
      <c r="AF360" s="26"/>
      <c r="AI360" s="26"/>
      <c r="AL360" s="26"/>
      <c r="AO360" s="26"/>
      <c r="AR360" s="26"/>
      <c r="AU360" s="26"/>
      <c r="AX360" s="26"/>
      <c r="BA360" s="26"/>
      <c r="BD360" s="26"/>
      <c r="BG360" s="26"/>
      <c r="BJ360" s="26"/>
      <c r="BM360" s="26"/>
      <c r="BP360" s="26"/>
      <c r="BS360" s="26"/>
      <c r="BT360" s="14"/>
      <c r="BV360" s="26"/>
      <c r="BY360" s="26"/>
      <c r="CB360" s="26"/>
      <c r="CE360" s="26"/>
      <c r="CH360" s="26"/>
      <c r="CI360" s="17"/>
      <c r="CL360" s="26"/>
      <c r="CO360" s="26"/>
      <c r="CR360" s="26"/>
      <c r="CU360" s="26"/>
      <c r="CX360" s="26"/>
      <c r="DA360" s="26"/>
      <c r="DD360" s="26"/>
      <c r="DG360" s="26"/>
      <c r="DJ360" s="26"/>
      <c r="DM360" s="26"/>
      <c r="DP360" s="26"/>
      <c r="DS360" s="26"/>
      <c r="DV360" s="26"/>
      <c r="DY360" s="26"/>
      <c r="EB360" s="26"/>
      <c r="EE360" s="26"/>
      <c r="EH360" s="26"/>
      <c r="EI360" s="14"/>
      <c r="EK360" s="26"/>
      <c r="EN360" s="26"/>
      <c r="EQ360" s="26"/>
      <c r="ET360" s="26"/>
      <c r="EW360" s="26"/>
      <c r="EZ360" s="26"/>
      <c r="FC360" s="26"/>
      <c r="FF360" s="26"/>
      <c r="FI360" s="26"/>
      <c r="FL360" s="26"/>
      <c r="FO360" s="26"/>
      <c r="FR360" s="26"/>
      <c r="FU360" s="26"/>
      <c r="FX360" s="26"/>
      <c r="GA360" s="26"/>
      <c r="GD360" s="26"/>
      <c r="GG360" s="26"/>
      <c r="GJ360" s="26"/>
      <c r="GM360" s="26"/>
      <c r="GP360" s="26"/>
      <c r="GS360" s="26"/>
      <c r="GV360" s="26"/>
      <c r="GY360" s="26"/>
      <c r="HB360" s="26"/>
      <c r="HE360" s="26"/>
      <c r="HH360" s="26"/>
      <c r="HK360" s="26"/>
      <c r="HN360" s="26"/>
      <c r="HQ360" s="26"/>
      <c r="HT360" s="26"/>
      <c r="HW360" s="26"/>
      <c r="HZ360" s="26"/>
      <c r="IC360" s="26"/>
      <c r="IF360" s="26"/>
      <c r="II360" s="26"/>
      <c r="IL360" s="26"/>
      <c r="IO360" s="26"/>
      <c r="IR360" s="26"/>
      <c r="IU360" s="26"/>
      <c r="IX360" s="26"/>
      <c r="IY360" s="21"/>
    </row>
    <row r="361" spans="7:259" s="16" customFormat="1" ht="18.75" customHeight="1">
      <c r="G361" s="26"/>
      <c r="J361" s="26"/>
      <c r="M361" s="26"/>
      <c r="P361" s="26"/>
      <c r="S361" s="26"/>
      <c r="V361" s="26"/>
      <c r="W361" s="17"/>
      <c r="Z361" s="26"/>
      <c r="AC361" s="26"/>
      <c r="AF361" s="26"/>
      <c r="AI361" s="26"/>
      <c r="AL361" s="26"/>
      <c r="AO361" s="26"/>
      <c r="AR361" s="26"/>
      <c r="AU361" s="26"/>
      <c r="AX361" s="26"/>
      <c r="BA361" s="26"/>
      <c r="BD361" s="26"/>
      <c r="BG361" s="26"/>
      <c r="BJ361" s="26"/>
      <c r="BM361" s="26"/>
      <c r="BP361" s="26"/>
      <c r="BS361" s="26"/>
      <c r="BT361" s="14"/>
      <c r="BV361" s="26"/>
      <c r="BY361" s="26"/>
      <c r="CB361" s="26"/>
      <c r="CE361" s="26"/>
      <c r="CH361" s="26"/>
      <c r="CI361" s="17"/>
      <c r="CL361" s="26"/>
      <c r="CO361" s="26"/>
      <c r="CR361" s="26"/>
      <c r="CU361" s="26"/>
      <c r="CX361" s="26"/>
      <c r="DA361" s="26"/>
      <c r="DD361" s="26"/>
      <c r="DG361" s="26"/>
      <c r="DJ361" s="26"/>
      <c r="DM361" s="26"/>
      <c r="DP361" s="26"/>
      <c r="DS361" s="26"/>
      <c r="DV361" s="26"/>
      <c r="DY361" s="26"/>
      <c r="EB361" s="26"/>
      <c r="EE361" s="26"/>
      <c r="EH361" s="26"/>
      <c r="EI361" s="14"/>
      <c r="EK361" s="26"/>
      <c r="EN361" s="26"/>
      <c r="EQ361" s="26"/>
      <c r="ET361" s="26"/>
      <c r="EW361" s="26"/>
      <c r="EZ361" s="26"/>
      <c r="FC361" s="26"/>
      <c r="FF361" s="26"/>
      <c r="FI361" s="26"/>
      <c r="FL361" s="26"/>
      <c r="FO361" s="26"/>
      <c r="FR361" s="26"/>
      <c r="FU361" s="26"/>
      <c r="FX361" s="26"/>
      <c r="GA361" s="26"/>
      <c r="GD361" s="26"/>
      <c r="GG361" s="26"/>
      <c r="GJ361" s="26"/>
      <c r="GM361" s="26"/>
      <c r="GP361" s="26"/>
      <c r="GS361" s="26"/>
      <c r="GV361" s="26"/>
      <c r="GY361" s="26"/>
      <c r="HB361" s="26"/>
      <c r="HE361" s="26"/>
      <c r="HH361" s="26"/>
      <c r="HK361" s="26"/>
      <c r="HN361" s="26"/>
      <c r="HQ361" s="26"/>
      <c r="HT361" s="26"/>
      <c r="HW361" s="26"/>
      <c r="HZ361" s="26"/>
      <c r="IC361" s="26"/>
      <c r="IF361" s="26"/>
      <c r="II361" s="26"/>
      <c r="IL361" s="26"/>
      <c r="IO361" s="26"/>
      <c r="IR361" s="26"/>
      <c r="IU361" s="26"/>
      <c r="IX361" s="26"/>
      <c r="IY361" s="21"/>
    </row>
    <row r="362" spans="7:259" s="16" customFormat="1">
      <c r="G362" s="26"/>
      <c r="J362" s="26"/>
      <c r="M362" s="26"/>
      <c r="P362" s="26"/>
      <c r="S362" s="26"/>
      <c r="V362" s="26"/>
      <c r="W362" s="17"/>
      <c r="Z362" s="26"/>
      <c r="AC362" s="26"/>
      <c r="AF362" s="26"/>
      <c r="AI362" s="26"/>
      <c r="AL362" s="26"/>
      <c r="AO362" s="26"/>
      <c r="AR362" s="26"/>
      <c r="AU362" s="26"/>
      <c r="AX362" s="26"/>
      <c r="BA362" s="26"/>
      <c r="BD362" s="26"/>
      <c r="BG362" s="26"/>
      <c r="BJ362" s="26"/>
      <c r="BM362" s="26"/>
      <c r="BP362" s="26"/>
      <c r="BS362" s="26"/>
      <c r="BT362" s="14"/>
      <c r="BV362" s="26"/>
      <c r="BY362" s="26"/>
      <c r="CB362" s="26"/>
      <c r="CE362" s="26"/>
      <c r="CH362" s="26"/>
      <c r="CI362" s="17"/>
      <c r="CL362" s="26"/>
      <c r="CO362" s="26"/>
      <c r="CR362" s="26"/>
      <c r="CU362" s="26"/>
      <c r="CX362" s="26"/>
      <c r="DA362" s="26"/>
      <c r="DD362" s="26"/>
      <c r="DG362" s="26"/>
      <c r="DJ362" s="26"/>
      <c r="DM362" s="26"/>
      <c r="DP362" s="26"/>
      <c r="DS362" s="26"/>
      <c r="DV362" s="26"/>
      <c r="DY362" s="26"/>
      <c r="EB362" s="26"/>
      <c r="EE362" s="26"/>
      <c r="EH362" s="26"/>
      <c r="EI362" s="14"/>
      <c r="EK362" s="26"/>
      <c r="EN362" s="26"/>
      <c r="EQ362" s="26"/>
      <c r="ET362" s="26"/>
      <c r="EW362" s="26"/>
      <c r="EZ362" s="26"/>
      <c r="FC362" s="26"/>
      <c r="FF362" s="26"/>
      <c r="FI362" s="26"/>
      <c r="FL362" s="26"/>
      <c r="FO362" s="26"/>
      <c r="FR362" s="26"/>
      <c r="FU362" s="26"/>
      <c r="FX362" s="26"/>
      <c r="GA362" s="26"/>
      <c r="GD362" s="26"/>
      <c r="GG362" s="26"/>
      <c r="GJ362" s="26"/>
      <c r="GM362" s="26"/>
      <c r="GP362" s="26"/>
      <c r="GS362" s="26"/>
      <c r="GV362" s="26"/>
      <c r="GY362" s="26"/>
      <c r="HB362" s="26"/>
      <c r="HE362" s="26"/>
      <c r="HH362" s="26"/>
      <c r="HK362" s="26"/>
      <c r="HN362" s="26"/>
      <c r="HQ362" s="26"/>
      <c r="HT362" s="26"/>
      <c r="HW362" s="26"/>
      <c r="HZ362" s="26"/>
      <c r="IC362" s="26"/>
      <c r="IF362" s="26"/>
      <c r="II362" s="26"/>
      <c r="IL362" s="26"/>
      <c r="IO362" s="26"/>
      <c r="IR362" s="26"/>
      <c r="IU362" s="26"/>
      <c r="IX362" s="26"/>
      <c r="IY362" s="21"/>
    </row>
    <row r="363" spans="7:259" s="16" customFormat="1" ht="18.75" customHeight="1">
      <c r="G363" s="26"/>
      <c r="J363" s="26"/>
      <c r="M363" s="26"/>
      <c r="P363" s="26"/>
      <c r="S363" s="26"/>
      <c r="V363" s="26"/>
      <c r="W363" s="17"/>
      <c r="Z363" s="26"/>
      <c r="AC363" s="26"/>
      <c r="AF363" s="26"/>
      <c r="AI363" s="26"/>
      <c r="AL363" s="26"/>
      <c r="AO363" s="26"/>
      <c r="AR363" s="26"/>
      <c r="AU363" s="26"/>
      <c r="AX363" s="26"/>
      <c r="BA363" s="26"/>
      <c r="BD363" s="26"/>
      <c r="BG363" s="26"/>
      <c r="BJ363" s="26"/>
      <c r="BM363" s="26"/>
      <c r="BP363" s="26"/>
      <c r="BS363" s="26"/>
      <c r="BT363" s="14"/>
      <c r="BV363" s="26"/>
      <c r="BY363" s="26"/>
      <c r="CB363" s="26"/>
      <c r="CE363" s="26"/>
      <c r="CH363" s="26"/>
      <c r="CI363" s="17"/>
      <c r="CL363" s="26"/>
      <c r="CO363" s="26"/>
      <c r="CR363" s="26"/>
      <c r="CU363" s="26"/>
      <c r="CX363" s="26"/>
      <c r="DA363" s="26"/>
      <c r="DD363" s="26"/>
      <c r="DG363" s="26"/>
      <c r="DJ363" s="26"/>
      <c r="DM363" s="26"/>
      <c r="DP363" s="26"/>
      <c r="DS363" s="26"/>
      <c r="DV363" s="26"/>
      <c r="DY363" s="26"/>
      <c r="EB363" s="26"/>
      <c r="EE363" s="26"/>
      <c r="EH363" s="26"/>
      <c r="EI363" s="14"/>
      <c r="EK363" s="26"/>
      <c r="EN363" s="26"/>
      <c r="EQ363" s="26"/>
      <c r="ET363" s="26"/>
      <c r="EW363" s="26"/>
      <c r="EZ363" s="26"/>
      <c r="FC363" s="26"/>
      <c r="FF363" s="26"/>
      <c r="FI363" s="26"/>
      <c r="FL363" s="26"/>
      <c r="FO363" s="26"/>
      <c r="FR363" s="26"/>
      <c r="FU363" s="26"/>
      <c r="FX363" s="26"/>
      <c r="GA363" s="26"/>
      <c r="GD363" s="26"/>
      <c r="GG363" s="26"/>
      <c r="GJ363" s="26"/>
      <c r="GM363" s="26"/>
      <c r="GP363" s="26"/>
      <c r="GS363" s="26"/>
      <c r="GV363" s="26"/>
      <c r="GY363" s="26"/>
      <c r="HB363" s="26"/>
      <c r="HE363" s="26"/>
      <c r="HH363" s="26"/>
      <c r="HK363" s="26"/>
      <c r="HN363" s="26"/>
      <c r="HQ363" s="26"/>
      <c r="HT363" s="26"/>
      <c r="HW363" s="26"/>
      <c r="HZ363" s="26"/>
      <c r="IC363" s="26"/>
      <c r="IF363" s="26"/>
      <c r="II363" s="26"/>
      <c r="IL363" s="26"/>
      <c r="IO363" s="26"/>
      <c r="IR363" s="26"/>
      <c r="IU363" s="26"/>
      <c r="IX363" s="26"/>
      <c r="IY363" s="21"/>
    </row>
    <row r="364" spans="7:259" s="16" customFormat="1">
      <c r="G364" s="26"/>
      <c r="J364" s="26"/>
      <c r="M364" s="26"/>
      <c r="P364" s="26"/>
      <c r="S364" s="26"/>
      <c r="V364" s="26"/>
      <c r="W364" s="17"/>
      <c r="Z364" s="26"/>
      <c r="AC364" s="26"/>
      <c r="AF364" s="26"/>
      <c r="AI364" s="26"/>
      <c r="AL364" s="26"/>
      <c r="AO364" s="26"/>
      <c r="AR364" s="26"/>
      <c r="AU364" s="26"/>
      <c r="AX364" s="26"/>
      <c r="BA364" s="26"/>
      <c r="BD364" s="26"/>
      <c r="BG364" s="26"/>
      <c r="BJ364" s="26"/>
      <c r="BM364" s="26"/>
      <c r="BP364" s="26"/>
      <c r="BS364" s="26"/>
      <c r="BT364" s="14"/>
      <c r="BV364" s="26"/>
      <c r="BY364" s="26"/>
      <c r="CB364" s="26"/>
      <c r="CE364" s="26"/>
      <c r="CH364" s="26"/>
      <c r="CI364" s="17"/>
      <c r="CL364" s="26"/>
      <c r="CO364" s="26"/>
      <c r="CR364" s="26"/>
      <c r="CU364" s="26"/>
      <c r="CX364" s="26"/>
      <c r="DA364" s="26"/>
      <c r="DD364" s="26"/>
      <c r="DG364" s="26"/>
      <c r="DJ364" s="26"/>
      <c r="DM364" s="26"/>
      <c r="DP364" s="26"/>
      <c r="DS364" s="26"/>
      <c r="DV364" s="26"/>
      <c r="DY364" s="26"/>
      <c r="EB364" s="26"/>
      <c r="EE364" s="26"/>
      <c r="EH364" s="26"/>
      <c r="EI364" s="14"/>
      <c r="EK364" s="26"/>
      <c r="EN364" s="26"/>
      <c r="EQ364" s="26"/>
      <c r="ET364" s="26"/>
      <c r="EW364" s="26"/>
      <c r="EZ364" s="26"/>
      <c r="FC364" s="26"/>
      <c r="FF364" s="26"/>
      <c r="FI364" s="26"/>
      <c r="FL364" s="26"/>
      <c r="FO364" s="26"/>
      <c r="FR364" s="26"/>
      <c r="FU364" s="26"/>
      <c r="FX364" s="26"/>
      <c r="GA364" s="26"/>
      <c r="GD364" s="26"/>
      <c r="GG364" s="26"/>
      <c r="GJ364" s="26"/>
      <c r="GM364" s="26"/>
      <c r="GP364" s="26"/>
      <c r="GS364" s="26"/>
      <c r="GV364" s="26"/>
      <c r="GY364" s="26"/>
      <c r="HB364" s="26"/>
      <c r="HE364" s="26"/>
      <c r="HH364" s="26"/>
      <c r="HK364" s="26"/>
      <c r="HN364" s="26"/>
      <c r="HQ364" s="26"/>
      <c r="HT364" s="26"/>
      <c r="HW364" s="26"/>
      <c r="HZ364" s="26"/>
      <c r="IC364" s="26"/>
      <c r="IF364" s="26"/>
      <c r="II364" s="26"/>
      <c r="IL364" s="26"/>
      <c r="IO364" s="26"/>
      <c r="IR364" s="26"/>
      <c r="IU364" s="26"/>
      <c r="IX364" s="26"/>
      <c r="IY364" s="21"/>
    </row>
    <row r="365" spans="7:259" s="16" customFormat="1" ht="18.75" customHeight="1">
      <c r="G365" s="26"/>
      <c r="J365" s="26"/>
      <c r="M365" s="26"/>
      <c r="P365" s="26"/>
      <c r="S365" s="26"/>
      <c r="V365" s="26"/>
      <c r="W365" s="17"/>
      <c r="Z365" s="26"/>
      <c r="AC365" s="26"/>
      <c r="AF365" s="26"/>
      <c r="AI365" s="26"/>
      <c r="AL365" s="26"/>
      <c r="AO365" s="26"/>
      <c r="AR365" s="26"/>
      <c r="AU365" s="26"/>
      <c r="AX365" s="26"/>
      <c r="BA365" s="26"/>
      <c r="BD365" s="26"/>
      <c r="BG365" s="26"/>
      <c r="BJ365" s="26"/>
      <c r="BM365" s="26"/>
      <c r="BP365" s="26"/>
      <c r="BS365" s="26"/>
      <c r="BT365" s="14"/>
      <c r="BV365" s="26"/>
      <c r="BY365" s="26"/>
      <c r="CB365" s="26"/>
      <c r="CE365" s="26"/>
      <c r="CH365" s="26"/>
      <c r="CI365" s="17"/>
      <c r="CL365" s="26"/>
      <c r="CO365" s="26"/>
      <c r="CR365" s="26"/>
      <c r="CU365" s="26"/>
      <c r="CX365" s="26"/>
      <c r="DA365" s="26"/>
      <c r="DD365" s="26"/>
      <c r="DG365" s="26"/>
      <c r="DJ365" s="26"/>
      <c r="DM365" s="26"/>
      <c r="DP365" s="26"/>
      <c r="DS365" s="26"/>
      <c r="DV365" s="26"/>
      <c r="DY365" s="26"/>
      <c r="EB365" s="26"/>
      <c r="EE365" s="26"/>
      <c r="EH365" s="26"/>
      <c r="EI365" s="14"/>
      <c r="EK365" s="26"/>
      <c r="EN365" s="26"/>
      <c r="EQ365" s="26"/>
      <c r="ET365" s="26"/>
      <c r="EW365" s="26"/>
      <c r="EZ365" s="26"/>
      <c r="FC365" s="26"/>
      <c r="FF365" s="26"/>
      <c r="FI365" s="26"/>
      <c r="FL365" s="26"/>
      <c r="FO365" s="26"/>
      <c r="FR365" s="26"/>
      <c r="FU365" s="26"/>
      <c r="FX365" s="26"/>
      <c r="GA365" s="26"/>
      <c r="GD365" s="26"/>
      <c r="GG365" s="26"/>
      <c r="GJ365" s="26"/>
      <c r="GM365" s="26"/>
      <c r="GP365" s="26"/>
      <c r="GS365" s="26"/>
      <c r="GV365" s="26"/>
      <c r="GY365" s="26"/>
      <c r="HB365" s="26"/>
      <c r="HE365" s="26"/>
      <c r="HH365" s="26"/>
      <c r="HK365" s="26"/>
      <c r="HN365" s="26"/>
      <c r="HQ365" s="26"/>
      <c r="HT365" s="26"/>
      <c r="HW365" s="26"/>
      <c r="HZ365" s="26"/>
      <c r="IC365" s="26"/>
      <c r="IF365" s="26"/>
      <c r="II365" s="26"/>
      <c r="IL365" s="26"/>
      <c r="IO365" s="26"/>
      <c r="IR365" s="26"/>
      <c r="IU365" s="26"/>
      <c r="IX365" s="26"/>
      <c r="IY365" s="21"/>
    </row>
    <row r="366" spans="7:259" s="16" customFormat="1">
      <c r="G366" s="26"/>
      <c r="J366" s="26"/>
      <c r="M366" s="26"/>
      <c r="P366" s="26"/>
      <c r="S366" s="26"/>
      <c r="V366" s="26"/>
      <c r="W366" s="17"/>
      <c r="Z366" s="26"/>
      <c r="AC366" s="26"/>
      <c r="AF366" s="26"/>
      <c r="AI366" s="26"/>
      <c r="AL366" s="26"/>
      <c r="AO366" s="26"/>
      <c r="AR366" s="26"/>
      <c r="AU366" s="26"/>
      <c r="AX366" s="26"/>
      <c r="BA366" s="26"/>
      <c r="BD366" s="26"/>
      <c r="BG366" s="26"/>
      <c r="BJ366" s="26"/>
      <c r="BM366" s="26"/>
      <c r="BP366" s="26"/>
      <c r="BS366" s="26"/>
      <c r="BT366" s="14"/>
      <c r="BV366" s="26"/>
      <c r="BY366" s="26"/>
      <c r="CB366" s="26"/>
      <c r="CE366" s="26"/>
      <c r="CH366" s="26"/>
      <c r="CI366" s="17"/>
      <c r="CL366" s="26"/>
      <c r="CO366" s="26"/>
      <c r="CR366" s="26"/>
      <c r="CU366" s="26"/>
      <c r="CX366" s="26"/>
      <c r="DA366" s="26"/>
      <c r="DD366" s="26"/>
      <c r="DG366" s="26"/>
      <c r="DJ366" s="26"/>
      <c r="DM366" s="26"/>
      <c r="DP366" s="26"/>
      <c r="DS366" s="26"/>
      <c r="DV366" s="26"/>
      <c r="DY366" s="26"/>
      <c r="EB366" s="26"/>
      <c r="EE366" s="26"/>
      <c r="EH366" s="26"/>
      <c r="EI366" s="14"/>
      <c r="EK366" s="26"/>
      <c r="EN366" s="26"/>
      <c r="EQ366" s="26"/>
      <c r="ET366" s="26"/>
      <c r="EW366" s="26"/>
      <c r="EZ366" s="26"/>
      <c r="FC366" s="26"/>
      <c r="FF366" s="26"/>
      <c r="FI366" s="26"/>
      <c r="FL366" s="26"/>
      <c r="FO366" s="26"/>
      <c r="FR366" s="26"/>
      <c r="FU366" s="26"/>
      <c r="FX366" s="26"/>
      <c r="GA366" s="26"/>
      <c r="GD366" s="26"/>
      <c r="GG366" s="26"/>
      <c r="GJ366" s="26"/>
      <c r="GM366" s="26"/>
      <c r="GP366" s="26"/>
      <c r="GS366" s="26"/>
      <c r="GV366" s="26"/>
      <c r="GY366" s="26"/>
      <c r="HB366" s="26"/>
      <c r="HE366" s="26"/>
      <c r="HH366" s="26"/>
      <c r="HK366" s="26"/>
      <c r="HN366" s="26"/>
      <c r="HQ366" s="26"/>
      <c r="HT366" s="26"/>
      <c r="HW366" s="26"/>
      <c r="HZ366" s="26"/>
      <c r="IC366" s="26"/>
      <c r="IF366" s="26"/>
      <c r="II366" s="26"/>
      <c r="IL366" s="26"/>
      <c r="IO366" s="26"/>
      <c r="IR366" s="26"/>
      <c r="IU366" s="26"/>
      <c r="IX366" s="26"/>
      <c r="IY366" s="21"/>
    </row>
    <row r="367" spans="7:259" s="16" customFormat="1" ht="18.75" customHeight="1">
      <c r="G367" s="26"/>
      <c r="J367" s="26"/>
      <c r="M367" s="26"/>
      <c r="P367" s="26"/>
      <c r="S367" s="26"/>
      <c r="V367" s="26"/>
      <c r="W367" s="17"/>
      <c r="Z367" s="26"/>
      <c r="AC367" s="26"/>
      <c r="AF367" s="26"/>
      <c r="AI367" s="26"/>
      <c r="AL367" s="26"/>
      <c r="AO367" s="26"/>
      <c r="AR367" s="26"/>
      <c r="AU367" s="26"/>
      <c r="AX367" s="26"/>
      <c r="BA367" s="26"/>
      <c r="BD367" s="26"/>
      <c r="BG367" s="26"/>
      <c r="BJ367" s="26"/>
      <c r="BM367" s="26"/>
      <c r="BP367" s="26"/>
      <c r="BS367" s="26"/>
      <c r="BT367" s="14"/>
      <c r="BV367" s="26"/>
      <c r="BY367" s="26"/>
      <c r="CB367" s="26"/>
      <c r="CE367" s="26"/>
      <c r="CH367" s="26"/>
      <c r="CI367" s="17"/>
      <c r="CL367" s="26"/>
      <c r="CO367" s="26"/>
      <c r="CR367" s="26"/>
      <c r="CU367" s="26"/>
      <c r="CX367" s="26"/>
      <c r="DA367" s="26"/>
      <c r="DD367" s="26"/>
      <c r="DG367" s="26"/>
      <c r="DJ367" s="26"/>
      <c r="DM367" s="26"/>
      <c r="DP367" s="26"/>
      <c r="DS367" s="26"/>
      <c r="DV367" s="26"/>
      <c r="DY367" s="26"/>
      <c r="EB367" s="26"/>
      <c r="EE367" s="26"/>
      <c r="EH367" s="26"/>
      <c r="EI367" s="14"/>
      <c r="EK367" s="26"/>
      <c r="EN367" s="26"/>
      <c r="EQ367" s="26"/>
      <c r="ET367" s="26"/>
      <c r="EW367" s="26"/>
      <c r="EZ367" s="26"/>
      <c r="FC367" s="26"/>
      <c r="FF367" s="26"/>
      <c r="FI367" s="26"/>
      <c r="FL367" s="26"/>
      <c r="FO367" s="26"/>
      <c r="FR367" s="26"/>
      <c r="FU367" s="26"/>
      <c r="FX367" s="26"/>
      <c r="GA367" s="26"/>
      <c r="GD367" s="26"/>
      <c r="GG367" s="26"/>
      <c r="GJ367" s="26"/>
      <c r="GM367" s="26"/>
      <c r="GP367" s="26"/>
      <c r="GS367" s="26"/>
      <c r="GV367" s="26"/>
      <c r="GY367" s="26"/>
      <c r="HB367" s="26"/>
      <c r="HE367" s="26"/>
      <c r="HH367" s="26"/>
      <c r="HK367" s="26"/>
      <c r="HN367" s="26"/>
      <c r="HQ367" s="26"/>
      <c r="HT367" s="26"/>
      <c r="HW367" s="26"/>
      <c r="HZ367" s="26"/>
      <c r="IC367" s="26"/>
      <c r="IF367" s="26"/>
      <c r="II367" s="26"/>
      <c r="IL367" s="26"/>
      <c r="IO367" s="26"/>
      <c r="IR367" s="26"/>
      <c r="IU367" s="26"/>
      <c r="IX367" s="26"/>
      <c r="IY367" s="21"/>
    </row>
    <row r="368" spans="7:259" s="16" customFormat="1">
      <c r="G368" s="26"/>
      <c r="J368" s="26"/>
      <c r="M368" s="26"/>
      <c r="P368" s="26"/>
      <c r="S368" s="26"/>
      <c r="V368" s="26"/>
      <c r="W368" s="17"/>
      <c r="Z368" s="26"/>
      <c r="AC368" s="26"/>
      <c r="AF368" s="26"/>
      <c r="AI368" s="26"/>
      <c r="AL368" s="26"/>
      <c r="AO368" s="26"/>
      <c r="AR368" s="26"/>
      <c r="AU368" s="26"/>
      <c r="AX368" s="26"/>
      <c r="BA368" s="26"/>
      <c r="BD368" s="26"/>
      <c r="BG368" s="26"/>
      <c r="BJ368" s="26"/>
      <c r="BM368" s="26"/>
      <c r="BP368" s="26"/>
      <c r="BS368" s="26"/>
      <c r="BT368" s="14"/>
      <c r="BV368" s="26"/>
      <c r="BY368" s="26"/>
      <c r="CB368" s="26"/>
      <c r="CE368" s="26"/>
      <c r="CH368" s="26"/>
      <c r="CI368" s="17"/>
      <c r="CL368" s="26"/>
      <c r="CO368" s="26"/>
      <c r="CR368" s="26"/>
      <c r="CU368" s="26"/>
      <c r="CX368" s="26"/>
      <c r="DA368" s="26"/>
      <c r="DD368" s="26"/>
      <c r="DG368" s="26"/>
      <c r="DJ368" s="26"/>
      <c r="DM368" s="26"/>
      <c r="DP368" s="26"/>
      <c r="DS368" s="26"/>
      <c r="DV368" s="26"/>
      <c r="DY368" s="26"/>
      <c r="EB368" s="26"/>
      <c r="EE368" s="26"/>
      <c r="EH368" s="26"/>
      <c r="EI368" s="14"/>
      <c r="EK368" s="26"/>
      <c r="EN368" s="26"/>
      <c r="EQ368" s="26"/>
      <c r="ET368" s="26"/>
      <c r="EW368" s="26"/>
      <c r="EZ368" s="26"/>
      <c r="FC368" s="26"/>
      <c r="FF368" s="26"/>
      <c r="FI368" s="26"/>
      <c r="FL368" s="26"/>
      <c r="FO368" s="26"/>
      <c r="FR368" s="26"/>
      <c r="FU368" s="26"/>
      <c r="FX368" s="26"/>
      <c r="GA368" s="26"/>
      <c r="GD368" s="26"/>
      <c r="GG368" s="26"/>
      <c r="GJ368" s="26"/>
      <c r="GM368" s="26"/>
      <c r="GP368" s="26"/>
      <c r="GS368" s="26"/>
      <c r="GV368" s="26"/>
      <c r="GY368" s="26"/>
      <c r="HB368" s="26"/>
      <c r="HE368" s="26"/>
      <c r="HH368" s="26"/>
      <c r="HK368" s="26"/>
      <c r="HN368" s="26"/>
      <c r="HQ368" s="26"/>
      <c r="HT368" s="26"/>
      <c r="HW368" s="26"/>
      <c r="HZ368" s="26"/>
      <c r="IC368" s="26"/>
      <c r="IF368" s="26"/>
      <c r="II368" s="26"/>
      <c r="IL368" s="26"/>
      <c r="IO368" s="26"/>
      <c r="IR368" s="26"/>
      <c r="IU368" s="26"/>
      <c r="IX368" s="26"/>
      <c r="IY368" s="21"/>
    </row>
    <row r="369" spans="7:259" s="16" customFormat="1" ht="18.75" customHeight="1">
      <c r="G369" s="26"/>
      <c r="J369" s="26"/>
      <c r="M369" s="26"/>
      <c r="P369" s="26"/>
      <c r="S369" s="26"/>
      <c r="V369" s="26"/>
      <c r="W369" s="17"/>
      <c r="Z369" s="26"/>
      <c r="AC369" s="26"/>
      <c r="AF369" s="26"/>
      <c r="AI369" s="26"/>
      <c r="AL369" s="26"/>
      <c r="AO369" s="26"/>
      <c r="AR369" s="26"/>
      <c r="AU369" s="26"/>
      <c r="AX369" s="26"/>
      <c r="BA369" s="26"/>
      <c r="BD369" s="26"/>
      <c r="BG369" s="26"/>
      <c r="BJ369" s="26"/>
      <c r="BM369" s="26"/>
      <c r="BP369" s="26"/>
      <c r="BS369" s="26"/>
      <c r="BT369" s="14"/>
      <c r="BV369" s="26"/>
      <c r="BY369" s="26"/>
      <c r="CB369" s="26"/>
      <c r="CE369" s="26"/>
      <c r="CH369" s="26"/>
      <c r="CI369" s="17"/>
      <c r="CL369" s="26"/>
      <c r="CO369" s="26"/>
      <c r="CR369" s="26"/>
      <c r="CU369" s="26"/>
      <c r="CX369" s="26"/>
      <c r="DA369" s="26"/>
      <c r="DD369" s="26"/>
      <c r="DG369" s="26"/>
      <c r="DJ369" s="26"/>
      <c r="DM369" s="26"/>
      <c r="DP369" s="26"/>
      <c r="DS369" s="26"/>
      <c r="DV369" s="26"/>
      <c r="DY369" s="26"/>
      <c r="EB369" s="26"/>
      <c r="EE369" s="26"/>
      <c r="EH369" s="26"/>
      <c r="EI369" s="14"/>
      <c r="EK369" s="26"/>
      <c r="EN369" s="26"/>
      <c r="EQ369" s="26"/>
      <c r="ET369" s="26"/>
      <c r="EW369" s="26"/>
      <c r="EZ369" s="26"/>
      <c r="FC369" s="26"/>
      <c r="FF369" s="26"/>
      <c r="FI369" s="26"/>
      <c r="FL369" s="26"/>
      <c r="FO369" s="26"/>
      <c r="FR369" s="26"/>
      <c r="FU369" s="26"/>
      <c r="FX369" s="26"/>
      <c r="GA369" s="26"/>
      <c r="GD369" s="26"/>
      <c r="GG369" s="26"/>
      <c r="GJ369" s="26"/>
      <c r="GM369" s="26"/>
      <c r="GP369" s="26"/>
      <c r="GS369" s="26"/>
      <c r="GV369" s="26"/>
      <c r="GY369" s="26"/>
      <c r="HB369" s="26"/>
      <c r="HE369" s="26"/>
      <c r="HH369" s="26"/>
      <c r="HK369" s="26"/>
      <c r="HN369" s="26"/>
      <c r="HQ369" s="26"/>
      <c r="HT369" s="26"/>
      <c r="HW369" s="26"/>
      <c r="HZ369" s="26"/>
      <c r="IC369" s="26"/>
      <c r="IF369" s="26"/>
      <c r="II369" s="26"/>
      <c r="IL369" s="26"/>
      <c r="IO369" s="26"/>
      <c r="IR369" s="26"/>
      <c r="IU369" s="26"/>
      <c r="IX369" s="26"/>
      <c r="IY369" s="21"/>
    </row>
    <row r="370" spans="7:259" s="16" customFormat="1">
      <c r="G370" s="26"/>
      <c r="J370" s="26"/>
      <c r="M370" s="26"/>
      <c r="P370" s="26"/>
      <c r="S370" s="26"/>
      <c r="V370" s="26"/>
      <c r="W370" s="17"/>
      <c r="Z370" s="26"/>
      <c r="AC370" s="26"/>
      <c r="AF370" s="26"/>
      <c r="AI370" s="26"/>
      <c r="AL370" s="26"/>
      <c r="AO370" s="26"/>
      <c r="AR370" s="26"/>
      <c r="AU370" s="26"/>
      <c r="AX370" s="26"/>
      <c r="BA370" s="26"/>
      <c r="BD370" s="26"/>
      <c r="BG370" s="26"/>
      <c r="BJ370" s="26"/>
      <c r="BM370" s="26"/>
      <c r="BP370" s="26"/>
      <c r="BS370" s="26"/>
      <c r="BT370" s="14"/>
      <c r="BV370" s="26"/>
      <c r="BY370" s="26"/>
      <c r="CB370" s="26"/>
      <c r="CE370" s="26"/>
      <c r="CH370" s="26"/>
      <c r="CI370" s="17"/>
      <c r="CL370" s="26"/>
      <c r="CO370" s="26"/>
      <c r="CR370" s="26"/>
      <c r="CU370" s="26"/>
      <c r="CX370" s="26"/>
      <c r="DA370" s="26"/>
      <c r="DD370" s="26"/>
      <c r="DG370" s="26"/>
      <c r="DJ370" s="26"/>
      <c r="DM370" s="26"/>
      <c r="DP370" s="26"/>
      <c r="DS370" s="26"/>
      <c r="DV370" s="26"/>
      <c r="DY370" s="26"/>
      <c r="EB370" s="26"/>
      <c r="EE370" s="26"/>
      <c r="EH370" s="26"/>
      <c r="EI370" s="14"/>
      <c r="EK370" s="26"/>
      <c r="EN370" s="26"/>
      <c r="EQ370" s="26"/>
      <c r="ET370" s="26"/>
      <c r="EW370" s="26"/>
      <c r="EZ370" s="26"/>
      <c r="FC370" s="26"/>
      <c r="FF370" s="26"/>
      <c r="FI370" s="26"/>
      <c r="FL370" s="26"/>
      <c r="FO370" s="26"/>
      <c r="FR370" s="26"/>
      <c r="FU370" s="26"/>
      <c r="FX370" s="26"/>
      <c r="GA370" s="26"/>
      <c r="GD370" s="26"/>
      <c r="GG370" s="26"/>
      <c r="GJ370" s="26"/>
      <c r="GM370" s="26"/>
      <c r="GP370" s="26"/>
      <c r="GS370" s="26"/>
      <c r="GV370" s="26"/>
      <c r="GY370" s="26"/>
      <c r="HB370" s="26"/>
      <c r="HE370" s="26"/>
      <c r="HH370" s="26"/>
      <c r="HK370" s="26"/>
      <c r="HN370" s="26"/>
      <c r="HQ370" s="26"/>
      <c r="HT370" s="26"/>
      <c r="HW370" s="26"/>
      <c r="HZ370" s="26"/>
      <c r="IC370" s="26"/>
      <c r="IF370" s="26"/>
      <c r="II370" s="26"/>
      <c r="IL370" s="26"/>
      <c r="IO370" s="26"/>
      <c r="IR370" s="26"/>
      <c r="IU370" s="26"/>
      <c r="IX370" s="26"/>
      <c r="IY370" s="21"/>
    </row>
    <row r="371" spans="7:259" s="16" customFormat="1" ht="18.75" customHeight="1">
      <c r="G371" s="26"/>
      <c r="J371" s="26"/>
      <c r="M371" s="26"/>
      <c r="P371" s="26"/>
      <c r="S371" s="26"/>
      <c r="V371" s="26"/>
      <c r="W371" s="17"/>
      <c r="Z371" s="26"/>
      <c r="AC371" s="26"/>
      <c r="AF371" s="26"/>
      <c r="AI371" s="26"/>
      <c r="AL371" s="26"/>
      <c r="AO371" s="26"/>
      <c r="AR371" s="26"/>
      <c r="AU371" s="26"/>
      <c r="AX371" s="26"/>
      <c r="BA371" s="26"/>
      <c r="BD371" s="26"/>
      <c r="BG371" s="26"/>
      <c r="BJ371" s="26"/>
      <c r="BM371" s="26"/>
      <c r="BP371" s="26"/>
      <c r="BS371" s="26"/>
      <c r="BT371" s="14"/>
      <c r="BV371" s="26"/>
      <c r="BY371" s="26"/>
      <c r="CB371" s="26"/>
      <c r="CE371" s="26"/>
      <c r="CH371" s="26"/>
      <c r="CI371" s="17"/>
      <c r="CL371" s="26"/>
      <c r="CO371" s="26"/>
      <c r="CR371" s="26"/>
      <c r="CU371" s="26"/>
      <c r="CX371" s="26"/>
      <c r="DA371" s="26"/>
      <c r="DD371" s="26"/>
      <c r="DG371" s="26"/>
      <c r="DJ371" s="26"/>
      <c r="DM371" s="26"/>
      <c r="DP371" s="26"/>
      <c r="DS371" s="26"/>
      <c r="DV371" s="26"/>
      <c r="DY371" s="26"/>
      <c r="EB371" s="26"/>
      <c r="EE371" s="26"/>
      <c r="EH371" s="26"/>
      <c r="EI371" s="14"/>
      <c r="EK371" s="26"/>
      <c r="EN371" s="26"/>
      <c r="EQ371" s="26"/>
      <c r="ET371" s="26"/>
      <c r="EW371" s="26"/>
      <c r="EZ371" s="26"/>
      <c r="FC371" s="26"/>
      <c r="FF371" s="26"/>
      <c r="FI371" s="26"/>
      <c r="FL371" s="26"/>
      <c r="FO371" s="26"/>
      <c r="FR371" s="26"/>
      <c r="FU371" s="26"/>
      <c r="FX371" s="26"/>
      <c r="GA371" s="26"/>
      <c r="GD371" s="26"/>
      <c r="GG371" s="26"/>
      <c r="GJ371" s="26"/>
      <c r="GM371" s="26"/>
      <c r="GP371" s="26"/>
      <c r="GS371" s="26"/>
      <c r="GV371" s="26"/>
      <c r="GY371" s="26"/>
      <c r="HB371" s="26"/>
      <c r="HE371" s="26"/>
      <c r="HH371" s="26"/>
      <c r="HK371" s="26"/>
      <c r="HN371" s="26"/>
      <c r="HQ371" s="26"/>
      <c r="HT371" s="26"/>
      <c r="HW371" s="26"/>
      <c r="HZ371" s="26"/>
      <c r="IC371" s="26"/>
      <c r="IF371" s="26"/>
      <c r="II371" s="26"/>
      <c r="IL371" s="26"/>
      <c r="IO371" s="26"/>
      <c r="IR371" s="26"/>
      <c r="IU371" s="26"/>
      <c r="IX371" s="26"/>
      <c r="IY371" s="21"/>
    </row>
    <row r="372" spans="7:259" s="16" customFormat="1">
      <c r="G372" s="26"/>
      <c r="J372" s="26"/>
      <c r="M372" s="26"/>
      <c r="P372" s="26"/>
      <c r="S372" s="26"/>
      <c r="V372" s="26"/>
      <c r="W372" s="17"/>
      <c r="Z372" s="26"/>
      <c r="AC372" s="26"/>
      <c r="AF372" s="26"/>
      <c r="AI372" s="26"/>
      <c r="AL372" s="26"/>
      <c r="AO372" s="26"/>
      <c r="AR372" s="26"/>
      <c r="AU372" s="26"/>
      <c r="AX372" s="26"/>
      <c r="BA372" s="26"/>
      <c r="BD372" s="26"/>
      <c r="BG372" s="26"/>
      <c r="BJ372" s="26"/>
      <c r="BM372" s="26"/>
      <c r="BP372" s="26"/>
      <c r="BS372" s="26"/>
      <c r="BT372" s="14"/>
      <c r="BV372" s="26"/>
      <c r="BY372" s="26"/>
      <c r="CB372" s="26"/>
      <c r="CE372" s="26"/>
      <c r="CH372" s="26"/>
      <c r="CI372" s="17"/>
      <c r="CL372" s="26"/>
      <c r="CO372" s="26"/>
      <c r="CR372" s="26"/>
      <c r="CU372" s="26"/>
      <c r="CX372" s="26"/>
      <c r="DA372" s="26"/>
      <c r="DD372" s="26"/>
      <c r="DG372" s="26"/>
      <c r="DJ372" s="26"/>
      <c r="DM372" s="26"/>
      <c r="DP372" s="26"/>
      <c r="DS372" s="26"/>
      <c r="DV372" s="26"/>
      <c r="DY372" s="26"/>
      <c r="EB372" s="26"/>
      <c r="EE372" s="26"/>
      <c r="EH372" s="26"/>
      <c r="EI372" s="14"/>
      <c r="EK372" s="26"/>
      <c r="EN372" s="26"/>
      <c r="EQ372" s="26"/>
      <c r="ET372" s="26"/>
      <c r="EW372" s="26"/>
      <c r="EZ372" s="26"/>
      <c r="FC372" s="26"/>
      <c r="FF372" s="26"/>
      <c r="FI372" s="26"/>
      <c r="FL372" s="26"/>
      <c r="FO372" s="26"/>
      <c r="FR372" s="26"/>
      <c r="FU372" s="26"/>
      <c r="FX372" s="26"/>
      <c r="GA372" s="26"/>
      <c r="GD372" s="26"/>
      <c r="GG372" s="26"/>
      <c r="GJ372" s="26"/>
      <c r="GM372" s="26"/>
      <c r="GP372" s="26"/>
      <c r="GS372" s="26"/>
      <c r="GV372" s="26"/>
      <c r="GY372" s="26"/>
      <c r="HB372" s="26"/>
      <c r="HE372" s="26"/>
      <c r="HH372" s="26"/>
      <c r="HK372" s="26"/>
      <c r="HN372" s="26"/>
      <c r="HQ372" s="26"/>
      <c r="HT372" s="26"/>
      <c r="HW372" s="26"/>
      <c r="HZ372" s="26"/>
      <c r="IC372" s="26"/>
      <c r="IF372" s="26"/>
      <c r="II372" s="26"/>
      <c r="IL372" s="26"/>
      <c r="IO372" s="26"/>
      <c r="IR372" s="26"/>
      <c r="IU372" s="26"/>
      <c r="IX372" s="26"/>
      <c r="IY372" s="21"/>
    </row>
    <row r="373" spans="7:259" s="16" customFormat="1" ht="18.75" customHeight="1">
      <c r="G373" s="26"/>
      <c r="J373" s="26"/>
      <c r="M373" s="26"/>
      <c r="P373" s="26"/>
      <c r="S373" s="26"/>
      <c r="V373" s="26"/>
      <c r="W373" s="17"/>
      <c r="Z373" s="26"/>
      <c r="AC373" s="26"/>
      <c r="AF373" s="26"/>
      <c r="AI373" s="26"/>
      <c r="AL373" s="26"/>
      <c r="AO373" s="26"/>
      <c r="AR373" s="26"/>
      <c r="AU373" s="26"/>
      <c r="AX373" s="26"/>
      <c r="BA373" s="26"/>
      <c r="BD373" s="26"/>
      <c r="BG373" s="26"/>
      <c r="BJ373" s="26"/>
      <c r="BM373" s="26"/>
      <c r="BP373" s="26"/>
      <c r="BS373" s="26"/>
      <c r="BT373" s="14"/>
      <c r="BV373" s="26"/>
      <c r="BY373" s="26"/>
      <c r="CB373" s="26"/>
      <c r="CE373" s="26"/>
      <c r="CH373" s="26"/>
      <c r="CI373" s="17"/>
      <c r="CL373" s="26"/>
      <c r="CO373" s="26"/>
      <c r="CR373" s="26"/>
      <c r="CU373" s="26"/>
      <c r="CX373" s="26"/>
      <c r="DA373" s="26"/>
      <c r="DD373" s="26"/>
      <c r="DG373" s="26"/>
      <c r="DJ373" s="26"/>
      <c r="DM373" s="26"/>
      <c r="DP373" s="26"/>
      <c r="DS373" s="26"/>
      <c r="DV373" s="26"/>
      <c r="DY373" s="26"/>
      <c r="EB373" s="26"/>
      <c r="EE373" s="26"/>
      <c r="EH373" s="26"/>
      <c r="EI373" s="14"/>
      <c r="EK373" s="26"/>
      <c r="EN373" s="26"/>
      <c r="EQ373" s="26"/>
      <c r="ET373" s="26"/>
      <c r="EW373" s="26"/>
      <c r="EZ373" s="26"/>
      <c r="FC373" s="26"/>
      <c r="FF373" s="26"/>
      <c r="FI373" s="26"/>
      <c r="FL373" s="26"/>
      <c r="FO373" s="26"/>
      <c r="FR373" s="26"/>
      <c r="FU373" s="26"/>
      <c r="FX373" s="26"/>
      <c r="GA373" s="26"/>
      <c r="GD373" s="26"/>
      <c r="GG373" s="26"/>
      <c r="GJ373" s="26"/>
      <c r="GM373" s="26"/>
      <c r="GP373" s="26"/>
      <c r="GS373" s="26"/>
      <c r="GV373" s="26"/>
      <c r="GY373" s="26"/>
      <c r="HB373" s="26"/>
      <c r="HE373" s="26"/>
      <c r="HH373" s="26"/>
      <c r="HK373" s="26"/>
      <c r="HN373" s="26"/>
      <c r="HQ373" s="26"/>
      <c r="HT373" s="26"/>
      <c r="HW373" s="26"/>
      <c r="HZ373" s="26"/>
      <c r="IC373" s="26"/>
      <c r="IF373" s="26"/>
      <c r="II373" s="26"/>
      <c r="IL373" s="26"/>
      <c r="IO373" s="26"/>
      <c r="IR373" s="26"/>
      <c r="IU373" s="26"/>
      <c r="IX373" s="26"/>
      <c r="IY373" s="21"/>
    </row>
    <row r="374" spans="7:259" s="16" customFormat="1">
      <c r="G374" s="26"/>
      <c r="J374" s="26"/>
      <c r="M374" s="26"/>
      <c r="P374" s="26"/>
      <c r="S374" s="26"/>
      <c r="V374" s="26"/>
      <c r="W374" s="17"/>
      <c r="Z374" s="26"/>
      <c r="AC374" s="26"/>
      <c r="AF374" s="26"/>
      <c r="AI374" s="26"/>
      <c r="AL374" s="26"/>
      <c r="AO374" s="26"/>
      <c r="AR374" s="26"/>
      <c r="AU374" s="26"/>
      <c r="AX374" s="26"/>
      <c r="BA374" s="26"/>
      <c r="BD374" s="26"/>
      <c r="BG374" s="26"/>
      <c r="BJ374" s="26"/>
      <c r="BM374" s="26"/>
      <c r="BP374" s="26"/>
      <c r="BS374" s="26"/>
      <c r="BT374" s="14"/>
      <c r="BV374" s="26"/>
      <c r="BY374" s="26"/>
      <c r="CB374" s="26"/>
      <c r="CE374" s="26"/>
      <c r="CH374" s="26"/>
      <c r="CI374" s="17"/>
      <c r="CL374" s="26"/>
      <c r="CO374" s="26"/>
      <c r="CR374" s="26"/>
      <c r="CU374" s="26"/>
      <c r="CX374" s="26"/>
      <c r="DA374" s="26"/>
      <c r="DD374" s="26"/>
      <c r="DG374" s="26"/>
      <c r="DJ374" s="26"/>
      <c r="DM374" s="26"/>
      <c r="DP374" s="26"/>
      <c r="DS374" s="26"/>
      <c r="DV374" s="26"/>
      <c r="DY374" s="26"/>
      <c r="EB374" s="26"/>
      <c r="EE374" s="26"/>
      <c r="EH374" s="26"/>
      <c r="EI374" s="14"/>
      <c r="EK374" s="26"/>
      <c r="EN374" s="26"/>
      <c r="EQ374" s="26"/>
      <c r="ET374" s="26"/>
      <c r="EW374" s="26"/>
      <c r="EZ374" s="26"/>
      <c r="FC374" s="26"/>
      <c r="FF374" s="26"/>
      <c r="FI374" s="26"/>
      <c r="FL374" s="26"/>
      <c r="FO374" s="26"/>
      <c r="FR374" s="26"/>
      <c r="FU374" s="26"/>
      <c r="FX374" s="26"/>
      <c r="GA374" s="26"/>
      <c r="GD374" s="26"/>
      <c r="GG374" s="26"/>
      <c r="GJ374" s="26"/>
      <c r="GM374" s="26"/>
      <c r="GP374" s="26"/>
      <c r="GS374" s="26"/>
      <c r="GV374" s="26"/>
      <c r="GY374" s="26"/>
      <c r="HB374" s="26"/>
      <c r="HE374" s="26"/>
      <c r="HH374" s="26"/>
      <c r="HK374" s="26"/>
      <c r="HN374" s="26"/>
      <c r="HQ374" s="26"/>
      <c r="HT374" s="26"/>
      <c r="HW374" s="26"/>
      <c r="HZ374" s="26"/>
      <c r="IC374" s="26"/>
      <c r="IF374" s="26"/>
      <c r="II374" s="26"/>
      <c r="IL374" s="26"/>
      <c r="IO374" s="26"/>
      <c r="IR374" s="26"/>
      <c r="IU374" s="26"/>
      <c r="IX374" s="26"/>
      <c r="IY374" s="21"/>
    </row>
    <row r="375" spans="7:259" s="16" customFormat="1" ht="18.75" customHeight="1">
      <c r="G375" s="26"/>
      <c r="J375" s="26"/>
      <c r="M375" s="26"/>
      <c r="P375" s="26"/>
      <c r="S375" s="26"/>
      <c r="V375" s="26"/>
      <c r="W375" s="17"/>
      <c r="Z375" s="26"/>
      <c r="AC375" s="26"/>
      <c r="AF375" s="26"/>
      <c r="AI375" s="26"/>
      <c r="AL375" s="26"/>
      <c r="AO375" s="26"/>
      <c r="AR375" s="26"/>
      <c r="AU375" s="26"/>
      <c r="AX375" s="26"/>
      <c r="BA375" s="26"/>
      <c r="BD375" s="26"/>
      <c r="BG375" s="26"/>
      <c r="BJ375" s="26"/>
      <c r="BM375" s="26"/>
      <c r="BP375" s="26"/>
      <c r="BS375" s="26"/>
      <c r="BT375" s="14"/>
      <c r="BV375" s="26"/>
      <c r="BY375" s="26"/>
      <c r="CB375" s="26"/>
      <c r="CE375" s="26"/>
      <c r="CH375" s="26"/>
      <c r="CI375" s="17"/>
      <c r="CL375" s="26"/>
      <c r="CO375" s="26"/>
      <c r="CR375" s="26"/>
      <c r="CU375" s="26"/>
      <c r="CX375" s="26"/>
      <c r="DA375" s="26"/>
      <c r="DD375" s="26"/>
      <c r="DG375" s="26"/>
      <c r="DJ375" s="26"/>
      <c r="DM375" s="26"/>
      <c r="DP375" s="26"/>
      <c r="DS375" s="26"/>
      <c r="DV375" s="26"/>
      <c r="DY375" s="26"/>
      <c r="EB375" s="26"/>
      <c r="EE375" s="26"/>
      <c r="EH375" s="26"/>
      <c r="EI375" s="14"/>
      <c r="EK375" s="26"/>
      <c r="EN375" s="26"/>
      <c r="EQ375" s="26"/>
      <c r="ET375" s="26"/>
      <c r="EW375" s="26"/>
      <c r="EZ375" s="26"/>
      <c r="FC375" s="26"/>
      <c r="FF375" s="26"/>
      <c r="FI375" s="26"/>
      <c r="FL375" s="26"/>
      <c r="FO375" s="26"/>
      <c r="FR375" s="26"/>
      <c r="FU375" s="26"/>
      <c r="FX375" s="26"/>
      <c r="GA375" s="26"/>
      <c r="GD375" s="26"/>
      <c r="GG375" s="26"/>
      <c r="GJ375" s="26"/>
      <c r="GM375" s="26"/>
      <c r="GP375" s="26"/>
      <c r="GS375" s="26"/>
      <c r="GV375" s="26"/>
      <c r="GY375" s="26"/>
      <c r="HB375" s="26"/>
      <c r="HE375" s="26"/>
      <c r="HH375" s="26"/>
      <c r="HK375" s="26"/>
      <c r="HN375" s="26"/>
      <c r="HQ375" s="26"/>
      <c r="HT375" s="26"/>
      <c r="HW375" s="26"/>
      <c r="HZ375" s="26"/>
      <c r="IC375" s="26"/>
      <c r="IF375" s="26"/>
      <c r="II375" s="26"/>
      <c r="IL375" s="26"/>
      <c r="IO375" s="26"/>
      <c r="IR375" s="26"/>
      <c r="IU375" s="26"/>
      <c r="IX375" s="26"/>
      <c r="IY375" s="21"/>
    </row>
    <row r="376" spans="7:259" s="16" customFormat="1">
      <c r="G376" s="26"/>
      <c r="J376" s="26"/>
      <c r="M376" s="26"/>
      <c r="P376" s="26"/>
      <c r="S376" s="26"/>
      <c r="V376" s="26"/>
      <c r="W376" s="17"/>
      <c r="Z376" s="26"/>
      <c r="AC376" s="26"/>
      <c r="AF376" s="26"/>
      <c r="AI376" s="26"/>
      <c r="AL376" s="26"/>
      <c r="AO376" s="26"/>
      <c r="AR376" s="26"/>
      <c r="AU376" s="26"/>
      <c r="AX376" s="26"/>
      <c r="BA376" s="26"/>
      <c r="BD376" s="26"/>
      <c r="BG376" s="26"/>
      <c r="BJ376" s="26"/>
      <c r="BM376" s="26"/>
      <c r="BP376" s="26"/>
      <c r="BS376" s="26"/>
      <c r="BT376" s="14"/>
      <c r="BV376" s="26"/>
      <c r="BY376" s="26"/>
      <c r="CB376" s="26"/>
      <c r="CE376" s="26"/>
      <c r="CH376" s="26"/>
      <c r="CI376" s="17"/>
      <c r="CL376" s="26"/>
      <c r="CO376" s="26"/>
      <c r="CR376" s="26"/>
      <c r="CU376" s="26"/>
      <c r="CX376" s="26"/>
      <c r="DA376" s="26"/>
      <c r="DD376" s="26"/>
      <c r="DG376" s="26"/>
      <c r="DJ376" s="26"/>
      <c r="DM376" s="26"/>
      <c r="DP376" s="26"/>
      <c r="DS376" s="26"/>
      <c r="DV376" s="26"/>
      <c r="DY376" s="26"/>
      <c r="EB376" s="26"/>
      <c r="EE376" s="26"/>
      <c r="EH376" s="26"/>
      <c r="EI376" s="14"/>
      <c r="EK376" s="26"/>
      <c r="EN376" s="26"/>
      <c r="EQ376" s="26"/>
      <c r="ET376" s="26"/>
      <c r="EW376" s="26"/>
      <c r="EZ376" s="26"/>
      <c r="FC376" s="26"/>
      <c r="FF376" s="26"/>
      <c r="FI376" s="26"/>
      <c r="FL376" s="26"/>
      <c r="FO376" s="26"/>
      <c r="FR376" s="26"/>
      <c r="FU376" s="26"/>
      <c r="FX376" s="26"/>
      <c r="GA376" s="26"/>
      <c r="GD376" s="26"/>
      <c r="GG376" s="26"/>
      <c r="GJ376" s="26"/>
      <c r="GM376" s="26"/>
      <c r="GP376" s="26"/>
      <c r="GS376" s="26"/>
      <c r="GV376" s="26"/>
      <c r="GY376" s="26"/>
      <c r="HB376" s="26"/>
      <c r="HE376" s="26"/>
      <c r="HH376" s="26"/>
      <c r="HK376" s="26"/>
      <c r="HN376" s="26"/>
      <c r="HQ376" s="26"/>
      <c r="HT376" s="26"/>
      <c r="HW376" s="26"/>
      <c r="HZ376" s="26"/>
      <c r="IC376" s="26"/>
      <c r="IF376" s="26"/>
      <c r="II376" s="26"/>
      <c r="IL376" s="26"/>
      <c r="IO376" s="26"/>
      <c r="IR376" s="26"/>
      <c r="IU376" s="26"/>
      <c r="IX376" s="26"/>
      <c r="IY376" s="21"/>
    </row>
    <row r="377" spans="7:259" s="16" customFormat="1" ht="18.75" customHeight="1">
      <c r="G377" s="26"/>
      <c r="J377" s="26"/>
      <c r="M377" s="26"/>
      <c r="P377" s="26"/>
      <c r="S377" s="26"/>
      <c r="V377" s="26"/>
      <c r="W377" s="17"/>
      <c r="Z377" s="26"/>
      <c r="AC377" s="26"/>
      <c r="AF377" s="26"/>
      <c r="AI377" s="26"/>
      <c r="AL377" s="26"/>
      <c r="AO377" s="26"/>
      <c r="AR377" s="26"/>
      <c r="AU377" s="26"/>
      <c r="AX377" s="26"/>
      <c r="BA377" s="26"/>
      <c r="BD377" s="26"/>
      <c r="BG377" s="26"/>
      <c r="BJ377" s="26"/>
      <c r="BM377" s="26"/>
      <c r="BP377" s="26"/>
      <c r="BS377" s="26"/>
      <c r="BT377" s="14"/>
      <c r="BV377" s="26"/>
      <c r="BY377" s="26"/>
      <c r="CB377" s="26"/>
      <c r="CE377" s="26"/>
      <c r="CH377" s="26"/>
      <c r="CI377" s="17"/>
      <c r="CL377" s="26"/>
      <c r="CO377" s="26"/>
      <c r="CR377" s="26"/>
      <c r="CU377" s="26"/>
      <c r="CX377" s="26"/>
      <c r="DA377" s="26"/>
      <c r="DD377" s="26"/>
      <c r="DG377" s="26"/>
      <c r="DJ377" s="26"/>
      <c r="DM377" s="26"/>
      <c r="DP377" s="26"/>
      <c r="DS377" s="26"/>
      <c r="DV377" s="26"/>
      <c r="DY377" s="26"/>
      <c r="EB377" s="26"/>
      <c r="EE377" s="26"/>
      <c r="EH377" s="26"/>
      <c r="EI377" s="14"/>
      <c r="EK377" s="26"/>
      <c r="EN377" s="26"/>
      <c r="EQ377" s="26"/>
      <c r="ET377" s="26"/>
      <c r="EW377" s="26"/>
      <c r="EZ377" s="26"/>
      <c r="FC377" s="26"/>
      <c r="FF377" s="26"/>
      <c r="FI377" s="26"/>
      <c r="FL377" s="26"/>
      <c r="FO377" s="26"/>
      <c r="FR377" s="26"/>
      <c r="FU377" s="26"/>
      <c r="FX377" s="26"/>
      <c r="GA377" s="26"/>
      <c r="GD377" s="26"/>
      <c r="GG377" s="26"/>
      <c r="GJ377" s="26"/>
      <c r="GM377" s="26"/>
      <c r="GP377" s="26"/>
      <c r="GS377" s="26"/>
      <c r="GV377" s="26"/>
      <c r="GY377" s="26"/>
      <c r="HB377" s="26"/>
      <c r="HE377" s="26"/>
      <c r="HH377" s="26"/>
      <c r="HK377" s="26"/>
      <c r="HN377" s="26"/>
      <c r="HQ377" s="26"/>
      <c r="HT377" s="26"/>
      <c r="HW377" s="26"/>
      <c r="HZ377" s="26"/>
      <c r="IC377" s="26"/>
      <c r="IF377" s="26"/>
      <c r="II377" s="26"/>
      <c r="IL377" s="26"/>
      <c r="IO377" s="26"/>
      <c r="IR377" s="26"/>
      <c r="IU377" s="26"/>
      <c r="IX377" s="26"/>
      <c r="IY377" s="21"/>
    </row>
    <row r="378" spans="7:259" s="16" customFormat="1">
      <c r="G378" s="26"/>
      <c r="J378" s="26"/>
      <c r="M378" s="26"/>
      <c r="P378" s="26"/>
      <c r="S378" s="26"/>
      <c r="V378" s="26"/>
      <c r="W378" s="17"/>
      <c r="Z378" s="26"/>
      <c r="AC378" s="26"/>
      <c r="AF378" s="26"/>
      <c r="AI378" s="26"/>
      <c r="AL378" s="26"/>
      <c r="AO378" s="26"/>
      <c r="AR378" s="26"/>
      <c r="AU378" s="26"/>
      <c r="AX378" s="26"/>
      <c r="BA378" s="26"/>
      <c r="BD378" s="26"/>
      <c r="BG378" s="26"/>
      <c r="BJ378" s="26"/>
      <c r="BM378" s="26"/>
      <c r="BP378" s="26"/>
      <c r="BS378" s="26"/>
      <c r="BT378" s="14"/>
      <c r="BV378" s="26"/>
      <c r="BY378" s="26"/>
      <c r="CB378" s="26"/>
      <c r="CE378" s="26"/>
      <c r="CH378" s="26"/>
      <c r="CI378" s="17"/>
      <c r="CL378" s="26"/>
      <c r="CO378" s="26"/>
      <c r="CR378" s="26"/>
      <c r="CU378" s="26"/>
      <c r="CX378" s="26"/>
      <c r="DA378" s="26"/>
      <c r="DD378" s="26"/>
      <c r="DG378" s="26"/>
      <c r="DJ378" s="26"/>
      <c r="DM378" s="26"/>
      <c r="DP378" s="26"/>
      <c r="DS378" s="26"/>
      <c r="DV378" s="26"/>
      <c r="DY378" s="26"/>
      <c r="EB378" s="26"/>
      <c r="EE378" s="26"/>
      <c r="EH378" s="26"/>
      <c r="EI378" s="14"/>
      <c r="EK378" s="26"/>
      <c r="EN378" s="26"/>
      <c r="EQ378" s="26"/>
      <c r="ET378" s="26"/>
      <c r="EW378" s="26"/>
      <c r="EZ378" s="26"/>
      <c r="FC378" s="26"/>
      <c r="FF378" s="26"/>
      <c r="FI378" s="26"/>
      <c r="FL378" s="26"/>
      <c r="FO378" s="26"/>
      <c r="FR378" s="26"/>
      <c r="FU378" s="26"/>
      <c r="FX378" s="26"/>
      <c r="GA378" s="26"/>
      <c r="GD378" s="26"/>
      <c r="GG378" s="26"/>
      <c r="GJ378" s="26"/>
      <c r="GM378" s="26"/>
      <c r="GP378" s="26"/>
      <c r="GS378" s="26"/>
      <c r="GV378" s="26"/>
      <c r="GY378" s="26"/>
      <c r="HB378" s="26"/>
      <c r="HE378" s="26"/>
      <c r="HH378" s="26"/>
      <c r="HK378" s="26"/>
      <c r="HN378" s="26"/>
      <c r="HQ378" s="26"/>
      <c r="HT378" s="26"/>
      <c r="HW378" s="26"/>
      <c r="HZ378" s="26"/>
      <c r="IC378" s="26"/>
      <c r="IF378" s="26"/>
      <c r="II378" s="26"/>
      <c r="IL378" s="26"/>
      <c r="IO378" s="26"/>
      <c r="IR378" s="26"/>
      <c r="IU378" s="26"/>
      <c r="IX378" s="26"/>
      <c r="IY378" s="21"/>
    </row>
    <row r="379" spans="7:259" s="16" customFormat="1" ht="18.75" customHeight="1">
      <c r="G379" s="26"/>
      <c r="J379" s="26"/>
      <c r="M379" s="26"/>
      <c r="P379" s="26"/>
      <c r="S379" s="26"/>
      <c r="V379" s="26"/>
      <c r="W379" s="17"/>
      <c r="Z379" s="26"/>
      <c r="AC379" s="26"/>
      <c r="AF379" s="26"/>
      <c r="AI379" s="26"/>
      <c r="AL379" s="26"/>
      <c r="AO379" s="26"/>
      <c r="AR379" s="26"/>
      <c r="AU379" s="26"/>
      <c r="AX379" s="26"/>
      <c r="BA379" s="26"/>
      <c r="BD379" s="26"/>
      <c r="BG379" s="26"/>
      <c r="BJ379" s="26"/>
      <c r="BM379" s="26"/>
      <c r="BP379" s="26"/>
      <c r="BS379" s="26"/>
      <c r="BT379" s="14"/>
      <c r="BV379" s="26"/>
      <c r="BY379" s="26"/>
      <c r="CB379" s="26"/>
      <c r="CE379" s="26"/>
      <c r="CH379" s="26"/>
      <c r="CI379" s="17"/>
      <c r="CL379" s="26"/>
      <c r="CO379" s="26"/>
      <c r="CR379" s="26"/>
      <c r="CU379" s="26"/>
      <c r="CX379" s="26"/>
      <c r="DA379" s="26"/>
      <c r="DD379" s="26"/>
      <c r="DG379" s="26"/>
      <c r="DJ379" s="26"/>
      <c r="DM379" s="26"/>
      <c r="DP379" s="26"/>
      <c r="DS379" s="26"/>
      <c r="DV379" s="26"/>
      <c r="DY379" s="26"/>
      <c r="EB379" s="26"/>
      <c r="EE379" s="26"/>
      <c r="EH379" s="26"/>
      <c r="EI379" s="14"/>
      <c r="EK379" s="26"/>
      <c r="EN379" s="26"/>
      <c r="EQ379" s="26"/>
      <c r="ET379" s="26"/>
      <c r="EW379" s="26"/>
      <c r="EZ379" s="26"/>
      <c r="FC379" s="26"/>
      <c r="FF379" s="26"/>
      <c r="FI379" s="26"/>
      <c r="FL379" s="26"/>
      <c r="FO379" s="26"/>
      <c r="FR379" s="26"/>
      <c r="FU379" s="26"/>
      <c r="FX379" s="26"/>
      <c r="GA379" s="26"/>
      <c r="GD379" s="26"/>
      <c r="GG379" s="26"/>
      <c r="GJ379" s="26"/>
      <c r="GM379" s="26"/>
      <c r="GP379" s="26"/>
      <c r="GS379" s="26"/>
      <c r="GV379" s="26"/>
      <c r="GY379" s="26"/>
      <c r="HB379" s="26"/>
      <c r="HE379" s="26"/>
      <c r="HH379" s="26"/>
      <c r="HK379" s="26"/>
      <c r="HN379" s="26"/>
      <c r="HQ379" s="26"/>
      <c r="HT379" s="26"/>
      <c r="HW379" s="26"/>
      <c r="HZ379" s="26"/>
      <c r="IC379" s="26"/>
      <c r="IF379" s="26"/>
      <c r="II379" s="26"/>
      <c r="IL379" s="26"/>
      <c r="IO379" s="26"/>
      <c r="IR379" s="26"/>
      <c r="IU379" s="26"/>
      <c r="IX379" s="26"/>
      <c r="IY379" s="21"/>
    </row>
    <row r="380" spans="7:259" s="16" customFormat="1">
      <c r="G380" s="26"/>
      <c r="J380" s="26"/>
      <c r="M380" s="26"/>
      <c r="P380" s="26"/>
      <c r="S380" s="26"/>
      <c r="V380" s="26"/>
      <c r="W380" s="17"/>
      <c r="Z380" s="26"/>
      <c r="AC380" s="26"/>
      <c r="AF380" s="26"/>
      <c r="AI380" s="26"/>
      <c r="AL380" s="26"/>
      <c r="AO380" s="26"/>
      <c r="AR380" s="26"/>
      <c r="AU380" s="26"/>
      <c r="AX380" s="26"/>
      <c r="BA380" s="26"/>
      <c r="BD380" s="26"/>
      <c r="BG380" s="26"/>
      <c r="BJ380" s="26"/>
      <c r="BM380" s="26"/>
      <c r="BP380" s="26"/>
      <c r="BS380" s="26"/>
      <c r="BT380" s="14"/>
      <c r="BV380" s="26"/>
      <c r="BY380" s="26"/>
      <c r="CB380" s="26"/>
      <c r="CE380" s="26"/>
      <c r="CH380" s="26"/>
      <c r="CI380" s="17"/>
      <c r="CL380" s="26"/>
      <c r="CO380" s="26"/>
      <c r="CR380" s="26"/>
      <c r="CU380" s="26"/>
      <c r="CX380" s="26"/>
      <c r="DA380" s="26"/>
      <c r="DD380" s="26"/>
      <c r="DG380" s="26"/>
      <c r="DJ380" s="26"/>
      <c r="DM380" s="26"/>
      <c r="DP380" s="26"/>
      <c r="DS380" s="26"/>
      <c r="DV380" s="26"/>
      <c r="DY380" s="26"/>
      <c r="EB380" s="26"/>
      <c r="EE380" s="26"/>
      <c r="EH380" s="26"/>
      <c r="EI380" s="14"/>
      <c r="EK380" s="26"/>
      <c r="EN380" s="26"/>
      <c r="EQ380" s="26"/>
      <c r="ET380" s="26"/>
      <c r="EW380" s="26"/>
      <c r="EZ380" s="26"/>
      <c r="FC380" s="26"/>
      <c r="FF380" s="26"/>
      <c r="FI380" s="26"/>
      <c r="FL380" s="26"/>
      <c r="FO380" s="26"/>
      <c r="FR380" s="26"/>
      <c r="FU380" s="26"/>
      <c r="FX380" s="26"/>
      <c r="GA380" s="26"/>
      <c r="GD380" s="26"/>
      <c r="GG380" s="26"/>
      <c r="GJ380" s="26"/>
      <c r="GM380" s="26"/>
      <c r="GP380" s="26"/>
      <c r="GS380" s="26"/>
      <c r="GV380" s="26"/>
      <c r="GY380" s="26"/>
      <c r="HB380" s="26"/>
      <c r="HE380" s="26"/>
      <c r="HH380" s="26"/>
      <c r="HK380" s="26"/>
      <c r="HN380" s="26"/>
      <c r="HQ380" s="26"/>
      <c r="HT380" s="26"/>
      <c r="HW380" s="26"/>
      <c r="HZ380" s="26"/>
      <c r="IC380" s="26"/>
      <c r="IF380" s="26"/>
      <c r="II380" s="26"/>
      <c r="IL380" s="26"/>
      <c r="IO380" s="26"/>
      <c r="IR380" s="26"/>
      <c r="IU380" s="26"/>
      <c r="IX380" s="26"/>
      <c r="IY380" s="21"/>
    </row>
    <row r="381" spans="7:259" s="16" customFormat="1" ht="18.75" customHeight="1">
      <c r="G381" s="26"/>
      <c r="J381" s="26"/>
      <c r="M381" s="26"/>
      <c r="P381" s="26"/>
      <c r="S381" s="26"/>
      <c r="V381" s="26"/>
      <c r="W381" s="17"/>
      <c r="Z381" s="26"/>
      <c r="AC381" s="26"/>
      <c r="AF381" s="26"/>
      <c r="AI381" s="26"/>
      <c r="AL381" s="26"/>
      <c r="AO381" s="26"/>
      <c r="AR381" s="26"/>
      <c r="AU381" s="26"/>
      <c r="AX381" s="26"/>
      <c r="BA381" s="26"/>
      <c r="BD381" s="26"/>
      <c r="BG381" s="26"/>
      <c r="BJ381" s="26"/>
      <c r="BM381" s="26"/>
      <c r="BP381" s="26"/>
      <c r="BS381" s="26"/>
      <c r="BT381" s="14"/>
      <c r="BV381" s="26"/>
      <c r="BY381" s="26"/>
      <c r="CB381" s="26"/>
      <c r="CE381" s="26"/>
      <c r="CH381" s="26"/>
      <c r="CI381" s="17"/>
      <c r="CL381" s="26"/>
      <c r="CO381" s="26"/>
      <c r="CR381" s="26"/>
      <c r="CU381" s="26"/>
      <c r="CX381" s="26"/>
      <c r="DA381" s="26"/>
      <c r="DD381" s="26"/>
      <c r="DG381" s="26"/>
      <c r="DJ381" s="26"/>
      <c r="DM381" s="26"/>
      <c r="DP381" s="26"/>
      <c r="DS381" s="26"/>
      <c r="DV381" s="26"/>
      <c r="DY381" s="26"/>
      <c r="EB381" s="26"/>
      <c r="EE381" s="26"/>
      <c r="EH381" s="26"/>
      <c r="EI381" s="14"/>
      <c r="EK381" s="26"/>
      <c r="EN381" s="26"/>
      <c r="EQ381" s="26"/>
      <c r="ET381" s="26"/>
      <c r="EW381" s="26"/>
      <c r="EZ381" s="26"/>
      <c r="FC381" s="26"/>
      <c r="FF381" s="26"/>
      <c r="FI381" s="26"/>
      <c r="FL381" s="26"/>
      <c r="FO381" s="26"/>
      <c r="FR381" s="26"/>
      <c r="FU381" s="26"/>
      <c r="FX381" s="26"/>
      <c r="GA381" s="26"/>
      <c r="GD381" s="26"/>
      <c r="GG381" s="26"/>
      <c r="GJ381" s="26"/>
      <c r="GM381" s="26"/>
      <c r="GP381" s="26"/>
      <c r="GS381" s="26"/>
      <c r="GV381" s="26"/>
      <c r="GY381" s="26"/>
      <c r="HB381" s="26"/>
      <c r="HE381" s="26"/>
      <c r="HH381" s="26"/>
      <c r="HK381" s="26"/>
      <c r="HN381" s="26"/>
      <c r="HQ381" s="26"/>
      <c r="HT381" s="26"/>
      <c r="HW381" s="26"/>
      <c r="HZ381" s="26"/>
      <c r="IC381" s="26"/>
      <c r="IF381" s="26"/>
      <c r="II381" s="26"/>
      <c r="IL381" s="26"/>
      <c r="IO381" s="26"/>
      <c r="IR381" s="26"/>
      <c r="IU381" s="26"/>
      <c r="IX381" s="26"/>
      <c r="IY381" s="21"/>
    </row>
    <row r="382" spans="7:259" s="16" customFormat="1">
      <c r="G382" s="26"/>
      <c r="J382" s="26"/>
      <c r="M382" s="26"/>
      <c r="P382" s="26"/>
      <c r="S382" s="26"/>
      <c r="V382" s="26"/>
      <c r="W382" s="17"/>
      <c r="Z382" s="26"/>
      <c r="AC382" s="26"/>
      <c r="AF382" s="26"/>
      <c r="AI382" s="26"/>
      <c r="AL382" s="26"/>
      <c r="AO382" s="26"/>
      <c r="AR382" s="26"/>
      <c r="AU382" s="26"/>
      <c r="AX382" s="26"/>
      <c r="BA382" s="26"/>
      <c r="BD382" s="26"/>
      <c r="BG382" s="26"/>
      <c r="BJ382" s="26"/>
      <c r="BM382" s="26"/>
      <c r="BP382" s="26"/>
      <c r="BS382" s="26"/>
      <c r="BT382" s="14"/>
      <c r="BV382" s="26"/>
      <c r="BY382" s="26"/>
      <c r="CB382" s="26"/>
      <c r="CE382" s="26"/>
      <c r="CH382" s="26"/>
      <c r="CI382" s="17"/>
      <c r="CL382" s="26"/>
      <c r="CO382" s="26"/>
      <c r="CR382" s="26"/>
      <c r="CU382" s="26"/>
      <c r="CX382" s="26"/>
      <c r="DA382" s="26"/>
      <c r="DD382" s="26"/>
      <c r="DG382" s="26"/>
      <c r="DJ382" s="26"/>
      <c r="DM382" s="26"/>
      <c r="DP382" s="26"/>
      <c r="DS382" s="26"/>
      <c r="DV382" s="26"/>
      <c r="DY382" s="26"/>
      <c r="EB382" s="26"/>
      <c r="EE382" s="26"/>
      <c r="EH382" s="26"/>
      <c r="EI382" s="14"/>
      <c r="EK382" s="26"/>
      <c r="EN382" s="26"/>
      <c r="EQ382" s="26"/>
      <c r="ET382" s="26"/>
      <c r="EW382" s="26"/>
      <c r="EZ382" s="26"/>
      <c r="FC382" s="26"/>
      <c r="FF382" s="26"/>
      <c r="FI382" s="26"/>
      <c r="FL382" s="26"/>
      <c r="FO382" s="26"/>
      <c r="FR382" s="26"/>
      <c r="FU382" s="26"/>
      <c r="FX382" s="26"/>
      <c r="GA382" s="26"/>
      <c r="GD382" s="26"/>
      <c r="GG382" s="26"/>
      <c r="GJ382" s="26"/>
      <c r="GM382" s="26"/>
      <c r="GP382" s="26"/>
      <c r="GS382" s="26"/>
      <c r="GV382" s="26"/>
      <c r="GY382" s="26"/>
      <c r="HB382" s="26"/>
      <c r="HE382" s="26"/>
      <c r="HH382" s="26"/>
      <c r="HK382" s="26"/>
      <c r="HN382" s="26"/>
      <c r="HQ382" s="26"/>
      <c r="HT382" s="26"/>
      <c r="HW382" s="26"/>
      <c r="HZ382" s="26"/>
      <c r="IC382" s="26"/>
      <c r="IF382" s="26"/>
      <c r="II382" s="26"/>
      <c r="IL382" s="26"/>
      <c r="IO382" s="26"/>
      <c r="IR382" s="26"/>
      <c r="IU382" s="26"/>
      <c r="IX382" s="26"/>
      <c r="IY382" s="21"/>
    </row>
    <row r="383" spans="7:259" s="16" customFormat="1" ht="18.75" customHeight="1">
      <c r="G383" s="26"/>
      <c r="J383" s="26"/>
      <c r="M383" s="26"/>
      <c r="P383" s="26"/>
      <c r="S383" s="26"/>
      <c r="V383" s="26"/>
      <c r="W383" s="17"/>
      <c r="Z383" s="26"/>
      <c r="AC383" s="26"/>
      <c r="AF383" s="26"/>
      <c r="AI383" s="26"/>
      <c r="AL383" s="26"/>
      <c r="AO383" s="26"/>
      <c r="AR383" s="26"/>
      <c r="AU383" s="26"/>
      <c r="AX383" s="26"/>
      <c r="BA383" s="26"/>
      <c r="BD383" s="26"/>
      <c r="BG383" s="26"/>
      <c r="BJ383" s="26"/>
      <c r="BM383" s="26"/>
      <c r="BP383" s="26"/>
      <c r="BS383" s="26"/>
      <c r="BT383" s="14"/>
      <c r="BV383" s="26"/>
      <c r="BY383" s="26"/>
      <c r="CB383" s="26"/>
      <c r="CE383" s="26"/>
      <c r="CH383" s="26"/>
      <c r="CI383" s="17"/>
      <c r="CL383" s="26"/>
      <c r="CO383" s="26"/>
      <c r="CR383" s="26"/>
      <c r="CU383" s="26"/>
      <c r="CX383" s="26"/>
      <c r="DA383" s="26"/>
      <c r="DD383" s="26"/>
      <c r="DG383" s="26"/>
      <c r="DJ383" s="26"/>
      <c r="DM383" s="26"/>
      <c r="DP383" s="26"/>
      <c r="DS383" s="26"/>
      <c r="DV383" s="26"/>
      <c r="DY383" s="26"/>
      <c r="EB383" s="26"/>
      <c r="EE383" s="26"/>
      <c r="EH383" s="26"/>
      <c r="EI383" s="14"/>
      <c r="EK383" s="26"/>
      <c r="EN383" s="26"/>
      <c r="EQ383" s="26"/>
      <c r="ET383" s="26"/>
      <c r="EW383" s="26"/>
      <c r="EZ383" s="26"/>
      <c r="FC383" s="26"/>
      <c r="FF383" s="26"/>
      <c r="FI383" s="26"/>
      <c r="FL383" s="26"/>
      <c r="FO383" s="26"/>
      <c r="FR383" s="26"/>
      <c r="FU383" s="26"/>
      <c r="FX383" s="26"/>
      <c r="GA383" s="26"/>
      <c r="GD383" s="26"/>
      <c r="GG383" s="26"/>
      <c r="GJ383" s="26"/>
      <c r="GM383" s="26"/>
      <c r="GP383" s="26"/>
      <c r="GS383" s="26"/>
      <c r="GV383" s="26"/>
      <c r="GY383" s="26"/>
      <c r="HB383" s="26"/>
      <c r="HE383" s="26"/>
      <c r="HH383" s="26"/>
      <c r="HK383" s="26"/>
      <c r="HN383" s="26"/>
      <c r="HQ383" s="26"/>
      <c r="HT383" s="26"/>
      <c r="HW383" s="26"/>
      <c r="HZ383" s="26"/>
      <c r="IC383" s="26"/>
      <c r="IF383" s="26"/>
      <c r="II383" s="26"/>
      <c r="IL383" s="26"/>
      <c r="IO383" s="26"/>
      <c r="IR383" s="26"/>
      <c r="IU383" s="26"/>
      <c r="IX383" s="26"/>
      <c r="IY383" s="21"/>
    </row>
    <row r="384" spans="7:259" s="16" customFormat="1">
      <c r="G384" s="26"/>
      <c r="J384" s="26"/>
      <c r="M384" s="26"/>
      <c r="P384" s="26"/>
      <c r="S384" s="26"/>
      <c r="V384" s="26"/>
      <c r="W384" s="17"/>
      <c r="Z384" s="26"/>
      <c r="AC384" s="26"/>
      <c r="AF384" s="26"/>
      <c r="AI384" s="26"/>
      <c r="AL384" s="26"/>
      <c r="AO384" s="26"/>
      <c r="AR384" s="26"/>
      <c r="AU384" s="26"/>
      <c r="AX384" s="26"/>
      <c r="BA384" s="26"/>
      <c r="BD384" s="26"/>
      <c r="BG384" s="26"/>
      <c r="BJ384" s="26"/>
      <c r="BM384" s="26"/>
      <c r="BP384" s="26"/>
      <c r="BS384" s="26"/>
      <c r="BT384" s="14"/>
      <c r="BV384" s="26"/>
      <c r="BY384" s="26"/>
      <c r="CB384" s="26"/>
      <c r="CE384" s="26"/>
      <c r="CH384" s="26"/>
      <c r="CI384" s="17"/>
      <c r="CL384" s="26"/>
      <c r="CO384" s="26"/>
      <c r="CR384" s="26"/>
      <c r="CU384" s="26"/>
      <c r="CX384" s="26"/>
      <c r="DA384" s="26"/>
      <c r="DD384" s="26"/>
      <c r="DG384" s="26"/>
      <c r="DJ384" s="26"/>
      <c r="DM384" s="26"/>
      <c r="DP384" s="26"/>
      <c r="DS384" s="26"/>
      <c r="DV384" s="26"/>
      <c r="DY384" s="26"/>
      <c r="EB384" s="26"/>
      <c r="EE384" s="26"/>
      <c r="EH384" s="26"/>
      <c r="EI384" s="14"/>
      <c r="EK384" s="26"/>
      <c r="EN384" s="26"/>
      <c r="EQ384" s="26"/>
      <c r="ET384" s="26"/>
      <c r="EW384" s="26"/>
      <c r="EZ384" s="26"/>
      <c r="FC384" s="26"/>
      <c r="FF384" s="26"/>
      <c r="FI384" s="26"/>
      <c r="FL384" s="26"/>
      <c r="FO384" s="26"/>
      <c r="FR384" s="26"/>
      <c r="FU384" s="26"/>
      <c r="FX384" s="26"/>
      <c r="GA384" s="26"/>
      <c r="GD384" s="26"/>
      <c r="GG384" s="26"/>
      <c r="GJ384" s="26"/>
      <c r="GM384" s="26"/>
      <c r="GP384" s="26"/>
      <c r="GS384" s="26"/>
      <c r="GV384" s="26"/>
      <c r="GY384" s="26"/>
      <c r="HB384" s="26"/>
      <c r="HE384" s="26"/>
      <c r="HH384" s="26"/>
      <c r="HK384" s="26"/>
      <c r="HN384" s="26"/>
      <c r="HQ384" s="26"/>
      <c r="HT384" s="26"/>
      <c r="HW384" s="26"/>
      <c r="HZ384" s="26"/>
      <c r="IC384" s="26"/>
      <c r="IF384" s="26"/>
      <c r="II384" s="26"/>
      <c r="IL384" s="26"/>
      <c r="IO384" s="26"/>
      <c r="IR384" s="26"/>
      <c r="IU384" s="26"/>
      <c r="IX384" s="26"/>
      <c r="IY384" s="21"/>
    </row>
    <row r="385" spans="7:259" s="16" customFormat="1" ht="18.75" customHeight="1">
      <c r="G385" s="26"/>
      <c r="J385" s="26"/>
      <c r="M385" s="26"/>
      <c r="P385" s="26"/>
      <c r="S385" s="26"/>
      <c r="V385" s="26"/>
      <c r="W385" s="17"/>
      <c r="Z385" s="26"/>
      <c r="AC385" s="26"/>
      <c r="AF385" s="26"/>
      <c r="AI385" s="26"/>
      <c r="AL385" s="26"/>
      <c r="AO385" s="26"/>
      <c r="AR385" s="26"/>
      <c r="AU385" s="26"/>
      <c r="AX385" s="26"/>
      <c r="BA385" s="26"/>
      <c r="BD385" s="26"/>
      <c r="BG385" s="26"/>
      <c r="BJ385" s="26"/>
      <c r="BM385" s="26"/>
      <c r="BP385" s="26"/>
      <c r="BS385" s="26"/>
      <c r="BT385" s="14"/>
      <c r="BV385" s="26"/>
      <c r="BY385" s="26"/>
      <c r="CB385" s="26"/>
      <c r="CE385" s="26"/>
      <c r="CH385" s="26"/>
      <c r="CI385" s="17"/>
      <c r="CL385" s="26"/>
      <c r="CO385" s="26"/>
      <c r="CR385" s="26"/>
      <c r="CU385" s="26"/>
      <c r="CX385" s="26"/>
      <c r="DA385" s="26"/>
      <c r="DD385" s="26"/>
      <c r="DG385" s="26"/>
      <c r="DJ385" s="26"/>
      <c r="DM385" s="26"/>
      <c r="DP385" s="26"/>
      <c r="DS385" s="26"/>
      <c r="DV385" s="26"/>
      <c r="DY385" s="26"/>
      <c r="EB385" s="26"/>
      <c r="EE385" s="26"/>
      <c r="EH385" s="26"/>
      <c r="EI385" s="14"/>
      <c r="EK385" s="26"/>
      <c r="EN385" s="26"/>
      <c r="EQ385" s="26"/>
      <c r="ET385" s="26"/>
      <c r="EW385" s="26"/>
      <c r="EZ385" s="26"/>
      <c r="FC385" s="26"/>
      <c r="FF385" s="26"/>
      <c r="FI385" s="26"/>
      <c r="FL385" s="26"/>
      <c r="FO385" s="26"/>
      <c r="FR385" s="26"/>
      <c r="FU385" s="26"/>
      <c r="FX385" s="26"/>
      <c r="GA385" s="26"/>
      <c r="GD385" s="26"/>
      <c r="GG385" s="26"/>
      <c r="GJ385" s="26"/>
      <c r="GM385" s="26"/>
      <c r="GP385" s="26"/>
      <c r="GS385" s="26"/>
      <c r="GV385" s="26"/>
      <c r="GY385" s="26"/>
      <c r="HB385" s="26"/>
      <c r="HE385" s="26"/>
      <c r="HH385" s="26"/>
      <c r="HK385" s="26"/>
      <c r="HN385" s="26"/>
      <c r="HQ385" s="26"/>
      <c r="HT385" s="26"/>
      <c r="HW385" s="26"/>
      <c r="HZ385" s="26"/>
      <c r="IC385" s="26"/>
      <c r="IF385" s="26"/>
      <c r="II385" s="26"/>
      <c r="IL385" s="26"/>
      <c r="IO385" s="26"/>
      <c r="IR385" s="26"/>
      <c r="IU385" s="26"/>
      <c r="IX385" s="26"/>
      <c r="IY385" s="21"/>
    </row>
    <row r="386" spans="7:259" s="16" customFormat="1">
      <c r="G386" s="26"/>
      <c r="J386" s="26"/>
      <c r="M386" s="26"/>
      <c r="P386" s="26"/>
      <c r="S386" s="26"/>
      <c r="V386" s="26"/>
      <c r="W386" s="17"/>
      <c r="Z386" s="26"/>
      <c r="AC386" s="26"/>
      <c r="AF386" s="26"/>
      <c r="AI386" s="26"/>
      <c r="AL386" s="26"/>
      <c r="AO386" s="26"/>
      <c r="AR386" s="26"/>
      <c r="AU386" s="26"/>
      <c r="AX386" s="26"/>
      <c r="BA386" s="26"/>
      <c r="BD386" s="26"/>
      <c r="BG386" s="26"/>
      <c r="BJ386" s="26"/>
      <c r="BM386" s="26"/>
      <c r="BP386" s="26"/>
      <c r="BS386" s="26"/>
      <c r="BT386" s="14"/>
      <c r="BV386" s="26"/>
      <c r="BY386" s="26"/>
      <c r="CB386" s="26"/>
      <c r="CE386" s="26"/>
      <c r="CH386" s="26"/>
      <c r="CI386" s="17"/>
      <c r="CL386" s="26"/>
      <c r="CO386" s="26"/>
      <c r="CR386" s="26"/>
      <c r="CU386" s="26"/>
      <c r="CX386" s="26"/>
      <c r="DA386" s="26"/>
      <c r="DD386" s="26"/>
      <c r="DG386" s="26"/>
      <c r="DJ386" s="26"/>
      <c r="DM386" s="26"/>
      <c r="DP386" s="26"/>
      <c r="DS386" s="26"/>
      <c r="DV386" s="26"/>
      <c r="DY386" s="26"/>
      <c r="EB386" s="26"/>
      <c r="EE386" s="26"/>
      <c r="EH386" s="26"/>
      <c r="EI386" s="14"/>
      <c r="EK386" s="26"/>
      <c r="EN386" s="26"/>
      <c r="EQ386" s="26"/>
      <c r="ET386" s="26"/>
      <c r="EW386" s="26"/>
      <c r="EZ386" s="26"/>
      <c r="FC386" s="26"/>
      <c r="FF386" s="26"/>
      <c r="FI386" s="26"/>
      <c r="FL386" s="26"/>
      <c r="FO386" s="26"/>
      <c r="FR386" s="26"/>
      <c r="FU386" s="26"/>
      <c r="FX386" s="26"/>
      <c r="GA386" s="26"/>
      <c r="GD386" s="26"/>
      <c r="GG386" s="26"/>
      <c r="GJ386" s="26"/>
      <c r="GM386" s="26"/>
      <c r="GP386" s="26"/>
      <c r="GS386" s="26"/>
      <c r="GV386" s="26"/>
      <c r="GY386" s="26"/>
      <c r="HB386" s="26"/>
      <c r="HE386" s="26"/>
      <c r="HH386" s="26"/>
      <c r="HK386" s="26"/>
      <c r="HN386" s="26"/>
      <c r="HQ386" s="26"/>
      <c r="HT386" s="26"/>
      <c r="HW386" s="26"/>
      <c r="HZ386" s="26"/>
      <c r="IC386" s="26"/>
      <c r="IF386" s="26"/>
      <c r="II386" s="26"/>
      <c r="IL386" s="26"/>
      <c r="IO386" s="26"/>
      <c r="IR386" s="26"/>
      <c r="IU386" s="26"/>
      <c r="IX386" s="26"/>
      <c r="IY386" s="21"/>
    </row>
    <row r="387" spans="7:259" s="16" customFormat="1" ht="18.75" customHeight="1">
      <c r="G387" s="26"/>
      <c r="J387" s="26"/>
      <c r="M387" s="26"/>
      <c r="P387" s="26"/>
      <c r="S387" s="26"/>
      <c r="V387" s="26"/>
      <c r="W387" s="17"/>
      <c r="Z387" s="26"/>
      <c r="AC387" s="26"/>
      <c r="AF387" s="26"/>
      <c r="AI387" s="26"/>
      <c r="AL387" s="26"/>
      <c r="AO387" s="26"/>
      <c r="AR387" s="26"/>
      <c r="AU387" s="26"/>
      <c r="AX387" s="26"/>
      <c r="BA387" s="26"/>
      <c r="BD387" s="26"/>
      <c r="BG387" s="26"/>
      <c r="BJ387" s="26"/>
      <c r="BM387" s="26"/>
      <c r="BP387" s="26"/>
      <c r="BS387" s="26"/>
      <c r="BT387" s="14"/>
      <c r="BV387" s="26"/>
      <c r="BY387" s="26"/>
      <c r="CB387" s="26"/>
      <c r="CE387" s="26"/>
      <c r="CH387" s="26"/>
      <c r="CI387" s="17"/>
      <c r="CL387" s="26"/>
      <c r="CO387" s="26"/>
      <c r="CR387" s="26"/>
      <c r="CU387" s="26"/>
      <c r="CX387" s="26"/>
      <c r="DA387" s="26"/>
      <c r="DD387" s="26"/>
      <c r="DG387" s="26"/>
      <c r="DJ387" s="26"/>
      <c r="DM387" s="26"/>
      <c r="DP387" s="26"/>
      <c r="DS387" s="26"/>
      <c r="DV387" s="26"/>
      <c r="DY387" s="26"/>
      <c r="EB387" s="26"/>
      <c r="EE387" s="26"/>
      <c r="EH387" s="26"/>
      <c r="EI387" s="14"/>
      <c r="EK387" s="26"/>
      <c r="EN387" s="26"/>
      <c r="EQ387" s="26"/>
      <c r="ET387" s="26"/>
      <c r="EW387" s="26"/>
      <c r="EZ387" s="26"/>
      <c r="FC387" s="26"/>
      <c r="FF387" s="26"/>
      <c r="FI387" s="26"/>
      <c r="FL387" s="26"/>
      <c r="FO387" s="26"/>
      <c r="FR387" s="26"/>
      <c r="FU387" s="26"/>
      <c r="FX387" s="26"/>
      <c r="GA387" s="26"/>
      <c r="GD387" s="26"/>
      <c r="GG387" s="26"/>
      <c r="GJ387" s="26"/>
      <c r="GM387" s="26"/>
      <c r="GP387" s="26"/>
      <c r="GS387" s="26"/>
      <c r="GV387" s="26"/>
      <c r="GY387" s="26"/>
      <c r="HB387" s="26"/>
      <c r="HE387" s="26"/>
      <c r="HH387" s="26"/>
      <c r="HK387" s="26"/>
      <c r="HN387" s="26"/>
      <c r="HQ387" s="26"/>
      <c r="HT387" s="26"/>
      <c r="HW387" s="26"/>
      <c r="HZ387" s="26"/>
      <c r="IC387" s="26"/>
      <c r="IF387" s="26"/>
      <c r="II387" s="26"/>
      <c r="IL387" s="26"/>
      <c r="IO387" s="26"/>
      <c r="IR387" s="26"/>
      <c r="IU387" s="26"/>
      <c r="IX387" s="26"/>
      <c r="IY387" s="21"/>
    </row>
    <row r="388" spans="7:259" s="16" customFormat="1">
      <c r="G388" s="26"/>
      <c r="J388" s="26"/>
      <c r="M388" s="26"/>
      <c r="P388" s="26"/>
      <c r="S388" s="26"/>
      <c r="V388" s="26"/>
      <c r="W388" s="17"/>
      <c r="Z388" s="26"/>
      <c r="AC388" s="26"/>
      <c r="AF388" s="26"/>
      <c r="AI388" s="26"/>
      <c r="AL388" s="26"/>
      <c r="AO388" s="26"/>
      <c r="AR388" s="26"/>
      <c r="AU388" s="26"/>
      <c r="AX388" s="26"/>
      <c r="BA388" s="26"/>
      <c r="BD388" s="26"/>
      <c r="BG388" s="26"/>
      <c r="BJ388" s="26"/>
      <c r="BM388" s="26"/>
      <c r="BP388" s="26"/>
      <c r="BS388" s="26"/>
      <c r="BT388" s="14"/>
      <c r="BV388" s="26"/>
      <c r="BY388" s="26"/>
      <c r="CB388" s="26"/>
      <c r="CE388" s="26"/>
      <c r="CH388" s="26"/>
      <c r="CI388" s="17"/>
      <c r="CL388" s="26"/>
      <c r="CO388" s="26"/>
      <c r="CR388" s="26"/>
      <c r="CU388" s="26"/>
      <c r="CX388" s="26"/>
      <c r="DA388" s="26"/>
      <c r="DD388" s="26"/>
      <c r="DG388" s="26"/>
      <c r="DJ388" s="26"/>
      <c r="DM388" s="26"/>
      <c r="DP388" s="26"/>
      <c r="DS388" s="26"/>
      <c r="DV388" s="26"/>
      <c r="DY388" s="26"/>
      <c r="EB388" s="26"/>
      <c r="EE388" s="26"/>
      <c r="EH388" s="26"/>
      <c r="EI388" s="14"/>
      <c r="EK388" s="26"/>
      <c r="EN388" s="26"/>
      <c r="EQ388" s="26"/>
      <c r="ET388" s="26"/>
      <c r="EW388" s="26"/>
      <c r="EZ388" s="26"/>
      <c r="FC388" s="26"/>
      <c r="FF388" s="26"/>
      <c r="FI388" s="26"/>
      <c r="FL388" s="26"/>
      <c r="FO388" s="26"/>
      <c r="FR388" s="26"/>
      <c r="FU388" s="26"/>
      <c r="FX388" s="26"/>
      <c r="GA388" s="26"/>
      <c r="GD388" s="26"/>
      <c r="GG388" s="26"/>
      <c r="GJ388" s="26"/>
      <c r="GM388" s="26"/>
      <c r="GP388" s="26"/>
      <c r="GS388" s="26"/>
      <c r="GV388" s="26"/>
      <c r="GY388" s="26"/>
      <c r="HB388" s="26"/>
      <c r="HE388" s="26"/>
      <c r="HH388" s="26"/>
      <c r="HK388" s="26"/>
      <c r="HN388" s="26"/>
      <c r="HQ388" s="26"/>
      <c r="HT388" s="26"/>
      <c r="HW388" s="26"/>
      <c r="HZ388" s="26"/>
      <c r="IC388" s="26"/>
      <c r="IF388" s="26"/>
      <c r="II388" s="26"/>
      <c r="IL388" s="26"/>
      <c r="IO388" s="26"/>
      <c r="IR388" s="26"/>
      <c r="IU388" s="26"/>
      <c r="IX388" s="26"/>
      <c r="IY388" s="21"/>
    </row>
    <row r="389" spans="7:259" s="16" customFormat="1" ht="18.75" customHeight="1">
      <c r="G389" s="26"/>
      <c r="J389" s="26"/>
      <c r="M389" s="26"/>
      <c r="P389" s="26"/>
      <c r="S389" s="26"/>
      <c r="V389" s="26"/>
      <c r="W389" s="17"/>
      <c r="Z389" s="26"/>
      <c r="AC389" s="26"/>
      <c r="AF389" s="26"/>
      <c r="AI389" s="26"/>
      <c r="AL389" s="26"/>
      <c r="AO389" s="26"/>
      <c r="AR389" s="26"/>
      <c r="AU389" s="26"/>
      <c r="AX389" s="26"/>
      <c r="BA389" s="26"/>
      <c r="BD389" s="26"/>
      <c r="BG389" s="26"/>
      <c r="BJ389" s="26"/>
      <c r="BM389" s="26"/>
      <c r="BP389" s="26"/>
      <c r="BS389" s="26"/>
      <c r="BT389" s="14"/>
      <c r="BV389" s="26"/>
      <c r="BY389" s="26"/>
      <c r="CB389" s="26"/>
      <c r="CE389" s="26"/>
      <c r="CH389" s="26"/>
      <c r="CI389" s="17"/>
      <c r="CL389" s="26"/>
      <c r="CO389" s="26"/>
      <c r="CR389" s="26"/>
      <c r="CU389" s="26"/>
      <c r="CX389" s="26"/>
      <c r="DA389" s="26"/>
      <c r="DD389" s="26"/>
      <c r="DG389" s="26"/>
      <c r="DJ389" s="26"/>
      <c r="DM389" s="26"/>
      <c r="DP389" s="26"/>
      <c r="DS389" s="26"/>
      <c r="DV389" s="26"/>
      <c r="DY389" s="26"/>
      <c r="EB389" s="26"/>
      <c r="EE389" s="26"/>
      <c r="EH389" s="26"/>
      <c r="EI389" s="14"/>
      <c r="EK389" s="26"/>
      <c r="EN389" s="26"/>
      <c r="EQ389" s="26"/>
      <c r="ET389" s="26"/>
      <c r="EW389" s="26"/>
      <c r="EZ389" s="26"/>
      <c r="FC389" s="26"/>
      <c r="FF389" s="26"/>
      <c r="FI389" s="26"/>
      <c r="FL389" s="26"/>
      <c r="FO389" s="26"/>
      <c r="FR389" s="26"/>
      <c r="FU389" s="26"/>
      <c r="FX389" s="26"/>
      <c r="GA389" s="26"/>
      <c r="GD389" s="26"/>
      <c r="GG389" s="26"/>
      <c r="GJ389" s="26"/>
      <c r="GM389" s="26"/>
      <c r="GP389" s="26"/>
      <c r="GS389" s="26"/>
      <c r="GV389" s="26"/>
      <c r="GY389" s="26"/>
      <c r="HB389" s="26"/>
      <c r="HE389" s="26"/>
      <c r="HH389" s="26"/>
      <c r="HK389" s="26"/>
      <c r="HN389" s="26"/>
      <c r="HQ389" s="26"/>
      <c r="HT389" s="26"/>
      <c r="HW389" s="26"/>
      <c r="HZ389" s="26"/>
      <c r="IC389" s="26"/>
      <c r="IF389" s="26"/>
      <c r="II389" s="26"/>
      <c r="IL389" s="26"/>
      <c r="IO389" s="26"/>
      <c r="IR389" s="26"/>
      <c r="IU389" s="26"/>
      <c r="IX389" s="26"/>
      <c r="IY389" s="21"/>
    </row>
    <row r="390" spans="7:259" s="16" customFormat="1">
      <c r="G390" s="26"/>
      <c r="J390" s="26"/>
      <c r="M390" s="26"/>
      <c r="P390" s="26"/>
      <c r="S390" s="26"/>
      <c r="V390" s="26"/>
      <c r="W390" s="17"/>
      <c r="Z390" s="26"/>
      <c r="AC390" s="26"/>
      <c r="AF390" s="26"/>
      <c r="AI390" s="26"/>
      <c r="AL390" s="26"/>
      <c r="AO390" s="26"/>
      <c r="AR390" s="26"/>
      <c r="AU390" s="26"/>
      <c r="AX390" s="26"/>
      <c r="BA390" s="26"/>
      <c r="BD390" s="26"/>
      <c r="BG390" s="26"/>
      <c r="BJ390" s="26"/>
      <c r="BM390" s="26"/>
      <c r="BP390" s="26"/>
      <c r="BS390" s="26"/>
      <c r="BT390" s="14"/>
      <c r="BV390" s="26"/>
      <c r="BY390" s="26"/>
      <c r="CB390" s="26"/>
      <c r="CE390" s="26"/>
      <c r="CH390" s="26"/>
      <c r="CI390" s="17"/>
      <c r="CL390" s="26"/>
      <c r="CO390" s="26"/>
      <c r="CR390" s="26"/>
      <c r="CU390" s="26"/>
      <c r="CX390" s="26"/>
      <c r="DA390" s="26"/>
      <c r="DD390" s="26"/>
      <c r="DG390" s="26"/>
      <c r="DJ390" s="26"/>
      <c r="DM390" s="26"/>
      <c r="DP390" s="26"/>
      <c r="DS390" s="26"/>
      <c r="DV390" s="26"/>
      <c r="DY390" s="26"/>
      <c r="EB390" s="26"/>
      <c r="EE390" s="26"/>
      <c r="EH390" s="26"/>
      <c r="EI390" s="14"/>
      <c r="EK390" s="26"/>
      <c r="EN390" s="26"/>
      <c r="EQ390" s="26"/>
      <c r="ET390" s="26"/>
      <c r="EW390" s="26"/>
      <c r="EZ390" s="26"/>
      <c r="FC390" s="26"/>
      <c r="FF390" s="26"/>
      <c r="FI390" s="26"/>
      <c r="FL390" s="26"/>
      <c r="FO390" s="26"/>
      <c r="FR390" s="26"/>
      <c r="FU390" s="26"/>
      <c r="FX390" s="26"/>
      <c r="GA390" s="26"/>
      <c r="GD390" s="26"/>
      <c r="GG390" s="26"/>
      <c r="GJ390" s="26"/>
      <c r="GM390" s="26"/>
      <c r="GP390" s="26"/>
      <c r="GS390" s="26"/>
      <c r="GV390" s="26"/>
      <c r="GY390" s="26"/>
      <c r="HB390" s="26"/>
      <c r="HE390" s="26"/>
      <c r="HH390" s="26"/>
      <c r="HK390" s="26"/>
      <c r="HN390" s="26"/>
      <c r="HQ390" s="26"/>
      <c r="HT390" s="26"/>
      <c r="HW390" s="26"/>
      <c r="HZ390" s="26"/>
      <c r="IC390" s="26"/>
      <c r="IF390" s="26"/>
      <c r="II390" s="26"/>
      <c r="IL390" s="26"/>
      <c r="IO390" s="26"/>
      <c r="IR390" s="26"/>
      <c r="IU390" s="26"/>
      <c r="IX390" s="26"/>
      <c r="IY390" s="21"/>
    </row>
    <row r="391" spans="7:259" s="16" customFormat="1" ht="18.75" customHeight="1">
      <c r="G391" s="26"/>
      <c r="J391" s="26"/>
      <c r="M391" s="26"/>
      <c r="P391" s="26"/>
      <c r="S391" s="26"/>
      <c r="V391" s="26"/>
      <c r="W391" s="17"/>
      <c r="Z391" s="26"/>
      <c r="AC391" s="26"/>
      <c r="AF391" s="26"/>
      <c r="AI391" s="26"/>
      <c r="AL391" s="26"/>
      <c r="AO391" s="26"/>
      <c r="AR391" s="26"/>
      <c r="AU391" s="26"/>
      <c r="AX391" s="26"/>
      <c r="BA391" s="26"/>
      <c r="BD391" s="26"/>
      <c r="BG391" s="26"/>
      <c r="BJ391" s="26"/>
      <c r="BM391" s="26"/>
      <c r="BP391" s="26"/>
      <c r="BS391" s="26"/>
      <c r="BT391" s="14"/>
      <c r="BV391" s="26"/>
      <c r="BY391" s="26"/>
      <c r="CB391" s="26"/>
      <c r="CE391" s="26"/>
      <c r="CH391" s="26"/>
      <c r="CI391" s="17"/>
      <c r="CL391" s="26"/>
      <c r="CO391" s="26"/>
      <c r="CR391" s="26"/>
      <c r="CU391" s="26"/>
      <c r="CX391" s="26"/>
      <c r="DA391" s="26"/>
      <c r="DD391" s="26"/>
      <c r="DG391" s="26"/>
      <c r="DJ391" s="26"/>
      <c r="DM391" s="26"/>
      <c r="DP391" s="26"/>
      <c r="DS391" s="26"/>
      <c r="DV391" s="26"/>
      <c r="DY391" s="26"/>
      <c r="EB391" s="26"/>
      <c r="EE391" s="26"/>
      <c r="EH391" s="26"/>
      <c r="EI391" s="14"/>
      <c r="EK391" s="26"/>
      <c r="EN391" s="26"/>
      <c r="EQ391" s="26"/>
      <c r="ET391" s="26"/>
      <c r="EW391" s="26"/>
      <c r="EZ391" s="26"/>
      <c r="FC391" s="26"/>
      <c r="FF391" s="26"/>
      <c r="FI391" s="26"/>
      <c r="FL391" s="26"/>
      <c r="FO391" s="26"/>
      <c r="FR391" s="26"/>
      <c r="FU391" s="26"/>
      <c r="FX391" s="26"/>
      <c r="GA391" s="26"/>
      <c r="GD391" s="26"/>
      <c r="GG391" s="26"/>
      <c r="GJ391" s="26"/>
      <c r="GM391" s="26"/>
      <c r="GP391" s="26"/>
      <c r="GS391" s="26"/>
      <c r="GV391" s="26"/>
      <c r="GY391" s="26"/>
      <c r="HB391" s="26"/>
      <c r="HE391" s="26"/>
      <c r="HH391" s="26"/>
      <c r="HK391" s="26"/>
      <c r="HN391" s="26"/>
      <c r="HQ391" s="26"/>
      <c r="HT391" s="26"/>
      <c r="HW391" s="26"/>
      <c r="HZ391" s="26"/>
      <c r="IC391" s="26"/>
      <c r="IF391" s="26"/>
      <c r="II391" s="26"/>
      <c r="IL391" s="26"/>
      <c r="IO391" s="26"/>
      <c r="IR391" s="26"/>
      <c r="IU391" s="26"/>
      <c r="IX391" s="26"/>
      <c r="IY391" s="21"/>
    </row>
    <row r="392" spans="7:259" s="16" customFormat="1">
      <c r="G392" s="26"/>
      <c r="J392" s="26"/>
      <c r="M392" s="26"/>
      <c r="P392" s="26"/>
      <c r="S392" s="26"/>
      <c r="V392" s="26"/>
      <c r="W392" s="17"/>
      <c r="Z392" s="26"/>
      <c r="AC392" s="26"/>
      <c r="AF392" s="26"/>
      <c r="AI392" s="26"/>
      <c r="AL392" s="26"/>
      <c r="AO392" s="26"/>
      <c r="AR392" s="26"/>
      <c r="AU392" s="26"/>
      <c r="AX392" s="26"/>
      <c r="BA392" s="26"/>
      <c r="BD392" s="26"/>
      <c r="BG392" s="26"/>
      <c r="BJ392" s="26"/>
      <c r="BM392" s="26"/>
      <c r="BP392" s="26"/>
      <c r="BS392" s="26"/>
      <c r="BT392" s="14"/>
      <c r="BV392" s="26"/>
      <c r="BY392" s="26"/>
      <c r="CB392" s="26"/>
      <c r="CE392" s="26"/>
      <c r="CH392" s="26"/>
      <c r="CI392" s="17"/>
      <c r="CL392" s="26"/>
      <c r="CO392" s="26"/>
      <c r="CR392" s="26"/>
      <c r="CU392" s="26"/>
      <c r="CX392" s="26"/>
      <c r="DA392" s="26"/>
      <c r="DD392" s="26"/>
      <c r="DG392" s="26"/>
      <c r="DJ392" s="26"/>
      <c r="DM392" s="26"/>
      <c r="DP392" s="26"/>
      <c r="DS392" s="26"/>
      <c r="DV392" s="26"/>
      <c r="DY392" s="26"/>
      <c r="EB392" s="26"/>
      <c r="EE392" s="26"/>
      <c r="EH392" s="26"/>
      <c r="EI392" s="14"/>
      <c r="EK392" s="26"/>
      <c r="EN392" s="26"/>
      <c r="EQ392" s="26"/>
      <c r="ET392" s="26"/>
      <c r="EW392" s="26"/>
      <c r="EZ392" s="26"/>
      <c r="FC392" s="26"/>
      <c r="FF392" s="26"/>
      <c r="FI392" s="26"/>
      <c r="FL392" s="26"/>
      <c r="FO392" s="26"/>
      <c r="FR392" s="26"/>
      <c r="FU392" s="26"/>
      <c r="FX392" s="26"/>
      <c r="GA392" s="26"/>
      <c r="GD392" s="26"/>
      <c r="GG392" s="26"/>
      <c r="GJ392" s="26"/>
      <c r="GM392" s="26"/>
      <c r="GP392" s="26"/>
      <c r="GS392" s="26"/>
      <c r="GV392" s="26"/>
      <c r="GY392" s="26"/>
      <c r="HB392" s="26"/>
      <c r="HE392" s="26"/>
      <c r="HH392" s="26"/>
      <c r="HK392" s="26"/>
      <c r="HN392" s="26"/>
      <c r="HQ392" s="26"/>
      <c r="HT392" s="26"/>
      <c r="HW392" s="26"/>
      <c r="HZ392" s="26"/>
      <c r="IC392" s="26"/>
      <c r="IF392" s="26"/>
      <c r="II392" s="26"/>
      <c r="IL392" s="26"/>
      <c r="IO392" s="26"/>
      <c r="IR392" s="26"/>
      <c r="IU392" s="26"/>
      <c r="IX392" s="26"/>
      <c r="IY392" s="21"/>
    </row>
    <row r="393" spans="7:259" s="16" customFormat="1" ht="18.75" customHeight="1">
      <c r="G393" s="26"/>
      <c r="J393" s="26"/>
      <c r="M393" s="26"/>
      <c r="P393" s="26"/>
      <c r="S393" s="26"/>
      <c r="V393" s="26"/>
      <c r="W393" s="17"/>
      <c r="Z393" s="26"/>
      <c r="AC393" s="26"/>
      <c r="AF393" s="26"/>
      <c r="AI393" s="26"/>
      <c r="AL393" s="26"/>
      <c r="AO393" s="26"/>
      <c r="AR393" s="26"/>
      <c r="AU393" s="26"/>
      <c r="AX393" s="26"/>
      <c r="BA393" s="26"/>
      <c r="BD393" s="26"/>
      <c r="BG393" s="26"/>
      <c r="BJ393" s="26"/>
      <c r="BM393" s="26"/>
      <c r="BP393" s="26"/>
      <c r="BS393" s="26"/>
      <c r="BT393" s="14"/>
      <c r="BV393" s="26"/>
      <c r="BY393" s="26"/>
      <c r="CB393" s="26"/>
      <c r="CE393" s="26"/>
      <c r="CH393" s="26"/>
      <c r="CI393" s="17"/>
      <c r="CL393" s="26"/>
      <c r="CO393" s="26"/>
      <c r="CR393" s="26"/>
      <c r="CU393" s="26"/>
      <c r="CX393" s="26"/>
      <c r="DA393" s="26"/>
      <c r="DD393" s="26"/>
      <c r="DG393" s="26"/>
      <c r="DJ393" s="26"/>
      <c r="DM393" s="26"/>
      <c r="DP393" s="26"/>
      <c r="DS393" s="26"/>
      <c r="DV393" s="26"/>
      <c r="DY393" s="26"/>
      <c r="EB393" s="26"/>
      <c r="EE393" s="26"/>
      <c r="EH393" s="26"/>
      <c r="EI393" s="14"/>
      <c r="EK393" s="26"/>
      <c r="EN393" s="26"/>
      <c r="EQ393" s="26"/>
      <c r="ET393" s="26"/>
      <c r="EW393" s="26"/>
      <c r="EZ393" s="26"/>
      <c r="FC393" s="26"/>
      <c r="FF393" s="26"/>
      <c r="FI393" s="26"/>
      <c r="FL393" s="26"/>
      <c r="FO393" s="26"/>
      <c r="FR393" s="26"/>
      <c r="FU393" s="26"/>
      <c r="FX393" s="26"/>
      <c r="GA393" s="26"/>
      <c r="GD393" s="26"/>
      <c r="GG393" s="26"/>
      <c r="GJ393" s="26"/>
      <c r="GM393" s="26"/>
      <c r="GP393" s="26"/>
      <c r="GS393" s="26"/>
      <c r="GV393" s="26"/>
      <c r="GY393" s="26"/>
      <c r="HB393" s="26"/>
      <c r="HE393" s="26"/>
      <c r="HH393" s="26"/>
      <c r="HK393" s="26"/>
      <c r="HN393" s="26"/>
      <c r="HQ393" s="26"/>
      <c r="HT393" s="26"/>
      <c r="HW393" s="26"/>
      <c r="HZ393" s="26"/>
      <c r="IC393" s="26"/>
      <c r="IF393" s="26"/>
      <c r="II393" s="26"/>
      <c r="IL393" s="26"/>
      <c r="IO393" s="26"/>
      <c r="IR393" s="26"/>
      <c r="IU393" s="26"/>
      <c r="IX393" s="26"/>
      <c r="IY393" s="21"/>
    </row>
    <row r="394" spans="7:259" s="16" customFormat="1">
      <c r="G394" s="26"/>
      <c r="J394" s="26"/>
      <c r="M394" s="26"/>
      <c r="P394" s="26"/>
      <c r="S394" s="26"/>
      <c r="V394" s="26"/>
      <c r="W394" s="17"/>
      <c r="Z394" s="26"/>
      <c r="AC394" s="26"/>
      <c r="AF394" s="26"/>
      <c r="AI394" s="26"/>
      <c r="AL394" s="26"/>
      <c r="AO394" s="26"/>
      <c r="AR394" s="26"/>
      <c r="AU394" s="26"/>
      <c r="AX394" s="26"/>
      <c r="BA394" s="26"/>
      <c r="BD394" s="26"/>
      <c r="BG394" s="26"/>
      <c r="BJ394" s="26"/>
      <c r="BM394" s="26"/>
      <c r="BP394" s="26"/>
      <c r="BS394" s="26"/>
      <c r="BT394" s="14"/>
      <c r="BV394" s="26"/>
      <c r="BY394" s="26"/>
      <c r="CB394" s="26"/>
      <c r="CE394" s="26"/>
      <c r="CH394" s="26"/>
      <c r="CI394" s="17"/>
      <c r="CL394" s="26"/>
      <c r="CO394" s="26"/>
      <c r="CR394" s="26"/>
      <c r="CU394" s="26"/>
      <c r="CX394" s="26"/>
      <c r="DA394" s="26"/>
      <c r="DD394" s="26"/>
      <c r="DG394" s="26"/>
      <c r="DJ394" s="26"/>
      <c r="DM394" s="26"/>
      <c r="DP394" s="26"/>
      <c r="DS394" s="26"/>
      <c r="DV394" s="26"/>
      <c r="DY394" s="26"/>
      <c r="EB394" s="26"/>
      <c r="EE394" s="26"/>
      <c r="EH394" s="26"/>
      <c r="EI394" s="14"/>
      <c r="EK394" s="26"/>
      <c r="EN394" s="26"/>
      <c r="EQ394" s="26"/>
      <c r="ET394" s="26"/>
      <c r="EW394" s="26"/>
      <c r="EZ394" s="26"/>
      <c r="FC394" s="26"/>
      <c r="FF394" s="26"/>
      <c r="FI394" s="26"/>
      <c r="FL394" s="26"/>
      <c r="FO394" s="26"/>
      <c r="FR394" s="26"/>
      <c r="FU394" s="26"/>
      <c r="FX394" s="26"/>
      <c r="GA394" s="26"/>
      <c r="GD394" s="26"/>
      <c r="GG394" s="26"/>
      <c r="GJ394" s="26"/>
      <c r="GM394" s="26"/>
      <c r="GP394" s="26"/>
      <c r="GS394" s="26"/>
      <c r="GV394" s="26"/>
      <c r="GY394" s="26"/>
      <c r="HB394" s="26"/>
      <c r="HE394" s="26"/>
      <c r="HH394" s="26"/>
      <c r="HK394" s="26"/>
      <c r="HN394" s="26"/>
      <c r="HQ394" s="26"/>
      <c r="HT394" s="26"/>
      <c r="HW394" s="26"/>
      <c r="HZ394" s="26"/>
      <c r="IC394" s="26"/>
      <c r="IF394" s="26"/>
      <c r="II394" s="26"/>
      <c r="IL394" s="26"/>
      <c r="IO394" s="26"/>
      <c r="IR394" s="26"/>
      <c r="IU394" s="26"/>
      <c r="IX394" s="26"/>
      <c r="IY394" s="21"/>
    </row>
    <row r="395" spans="7:259" s="16" customFormat="1" ht="18.75" customHeight="1">
      <c r="G395" s="26"/>
      <c r="J395" s="26"/>
      <c r="M395" s="26"/>
      <c r="P395" s="26"/>
      <c r="S395" s="26"/>
      <c r="V395" s="26"/>
      <c r="W395" s="17"/>
      <c r="Z395" s="26"/>
      <c r="AC395" s="26"/>
      <c r="AF395" s="26"/>
      <c r="AI395" s="26"/>
      <c r="AL395" s="26"/>
      <c r="AO395" s="26"/>
      <c r="AR395" s="26"/>
      <c r="AU395" s="26"/>
      <c r="AX395" s="26"/>
      <c r="BA395" s="26"/>
      <c r="BD395" s="26"/>
      <c r="BG395" s="26"/>
      <c r="BJ395" s="26"/>
      <c r="BM395" s="26"/>
      <c r="BP395" s="26"/>
      <c r="BS395" s="26"/>
      <c r="BT395" s="14"/>
      <c r="BV395" s="26"/>
      <c r="BY395" s="26"/>
      <c r="CB395" s="26"/>
      <c r="CE395" s="26"/>
      <c r="CH395" s="26"/>
      <c r="CI395" s="17"/>
      <c r="CL395" s="26"/>
      <c r="CO395" s="26"/>
      <c r="CR395" s="26"/>
      <c r="CU395" s="26"/>
      <c r="CX395" s="26"/>
      <c r="DA395" s="26"/>
      <c r="DD395" s="26"/>
      <c r="DG395" s="26"/>
      <c r="DJ395" s="26"/>
      <c r="DM395" s="26"/>
      <c r="DP395" s="26"/>
      <c r="DS395" s="26"/>
      <c r="DV395" s="26"/>
      <c r="DY395" s="26"/>
      <c r="EB395" s="26"/>
      <c r="EE395" s="26"/>
      <c r="EH395" s="26"/>
      <c r="EI395" s="14"/>
      <c r="EK395" s="26"/>
      <c r="EN395" s="26"/>
      <c r="EQ395" s="26"/>
      <c r="ET395" s="26"/>
      <c r="EW395" s="26"/>
      <c r="EZ395" s="26"/>
      <c r="FC395" s="26"/>
      <c r="FF395" s="26"/>
      <c r="FI395" s="26"/>
      <c r="FL395" s="26"/>
      <c r="FO395" s="26"/>
      <c r="FR395" s="26"/>
      <c r="FU395" s="26"/>
      <c r="FX395" s="26"/>
      <c r="GA395" s="26"/>
      <c r="GD395" s="26"/>
      <c r="GG395" s="26"/>
      <c r="GJ395" s="26"/>
      <c r="GM395" s="26"/>
      <c r="GP395" s="26"/>
      <c r="GS395" s="26"/>
      <c r="GV395" s="26"/>
      <c r="GY395" s="26"/>
      <c r="HB395" s="26"/>
      <c r="HE395" s="26"/>
      <c r="HH395" s="26"/>
      <c r="HK395" s="26"/>
      <c r="HN395" s="26"/>
      <c r="HQ395" s="26"/>
      <c r="HT395" s="26"/>
      <c r="HW395" s="26"/>
      <c r="HZ395" s="26"/>
      <c r="IC395" s="26"/>
      <c r="IF395" s="26"/>
      <c r="II395" s="26"/>
      <c r="IL395" s="26"/>
      <c r="IO395" s="26"/>
      <c r="IR395" s="26"/>
      <c r="IU395" s="26"/>
      <c r="IX395" s="26"/>
      <c r="IY395" s="21"/>
    </row>
    <row r="396" spans="7:259" s="16" customFormat="1">
      <c r="G396" s="26"/>
      <c r="J396" s="26"/>
      <c r="M396" s="26"/>
      <c r="P396" s="26"/>
      <c r="S396" s="26"/>
      <c r="V396" s="26"/>
      <c r="W396" s="17"/>
      <c r="Z396" s="26"/>
      <c r="AC396" s="26"/>
      <c r="AF396" s="26"/>
      <c r="AI396" s="26"/>
      <c r="AL396" s="26"/>
      <c r="AO396" s="26"/>
      <c r="AR396" s="26"/>
      <c r="AU396" s="26"/>
      <c r="AX396" s="26"/>
      <c r="BA396" s="26"/>
      <c r="BD396" s="26"/>
      <c r="BG396" s="26"/>
      <c r="BJ396" s="26"/>
      <c r="BM396" s="26"/>
      <c r="BP396" s="26"/>
      <c r="BS396" s="26"/>
      <c r="BT396" s="14"/>
      <c r="BV396" s="26"/>
      <c r="BY396" s="26"/>
      <c r="CB396" s="26"/>
      <c r="CE396" s="26"/>
      <c r="CH396" s="26"/>
      <c r="CI396" s="17"/>
      <c r="CL396" s="26"/>
      <c r="CO396" s="26"/>
      <c r="CR396" s="26"/>
      <c r="CU396" s="26"/>
      <c r="CX396" s="26"/>
      <c r="DA396" s="26"/>
      <c r="DD396" s="26"/>
      <c r="DG396" s="26"/>
      <c r="DJ396" s="26"/>
      <c r="DM396" s="26"/>
      <c r="DP396" s="26"/>
      <c r="DS396" s="26"/>
      <c r="DV396" s="26"/>
      <c r="DY396" s="26"/>
      <c r="EB396" s="26"/>
      <c r="EE396" s="26"/>
      <c r="EH396" s="26"/>
      <c r="EI396" s="14"/>
      <c r="EK396" s="26"/>
      <c r="EN396" s="26"/>
      <c r="EQ396" s="26"/>
      <c r="ET396" s="26"/>
      <c r="EW396" s="26"/>
      <c r="EZ396" s="26"/>
      <c r="FC396" s="26"/>
      <c r="FF396" s="26"/>
      <c r="FI396" s="26"/>
      <c r="FL396" s="26"/>
      <c r="FO396" s="26"/>
      <c r="FR396" s="26"/>
      <c r="FU396" s="26"/>
      <c r="FX396" s="26"/>
      <c r="GA396" s="26"/>
      <c r="GD396" s="26"/>
      <c r="GG396" s="26"/>
      <c r="GJ396" s="26"/>
      <c r="GM396" s="26"/>
      <c r="GP396" s="26"/>
      <c r="GS396" s="26"/>
      <c r="GV396" s="26"/>
      <c r="GY396" s="26"/>
      <c r="HB396" s="26"/>
      <c r="HE396" s="26"/>
      <c r="HH396" s="26"/>
      <c r="HK396" s="26"/>
      <c r="HN396" s="26"/>
      <c r="HQ396" s="26"/>
      <c r="HT396" s="26"/>
      <c r="HW396" s="26"/>
      <c r="HZ396" s="26"/>
      <c r="IC396" s="26"/>
      <c r="IF396" s="26"/>
      <c r="II396" s="26"/>
      <c r="IL396" s="26"/>
      <c r="IO396" s="26"/>
      <c r="IR396" s="26"/>
      <c r="IU396" s="26"/>
      <c r="IX396" s="26"/>
      <c r="IY396" s="21"/>
    </row>
    <row r="397" spans="7:259" s="16" customFormat="1" ht="18.75" customHeight="1">
      <c r="G397" s="26"/>
      <c r="J397" s="26"/>
      <c r="M397" s="26"/>
      <c r="P397" s="26"/>
      <c r="S397" s="26"/>
      <c r="V397" s="26"/>
      <c r="W397" s="17"/>
      <c r="Z397" s="26"/>
      <c r="AC397" s="26"/>
      <c r="AF397" s="26"/>
      <c r="AI397" s="26"/>
      <c r="AL397" s="26"/>
      <c r="AO397" s="26"/>
      <c r="AR397" s="26"/>
      <c r="AU397" s="26"/>
      <c r="AX397" s="26"/>
      <c r="BA397" s="26"/>
      <c r="BD397" s="26"/>
      <c r="BG397" s="26"/>
      <c r="BJ397" s="26"/>
      <c r="BM397" s="26"/>
      <c r="BP397" s="26"/>
      <c r="BS397" s="26"/>
      <c r="BT397" s="14"/>
      <c r="BV397" s="26"/>
      <c r="BY397" s="26"/>
      <c r="CB397" s="26"/>
      <c r="CE397" s="26"/>
      <c r="CH397" s="26"/>
      <c r="CI397" s="17"/>
      <c r="CL397" s="26"/>
      <c r="CO397" s="26"/>
      <c r="CR397" s="26"/>
      <c r="CU397" s="26"/>
      <c r="CX397" s="26"/>
      <c r="DA397" s="26"/>
      <c r="DD397" s="26"/>
      <c r="DG397" s="26"/>
      <c r="DJ397" s="26"/>
      <c r="DM397" s="26"/>
      <c r="DP397" s="26"/>
      <c r="DS397" s="26"/>
      <c r="DV397" s="26"/>
      <c r="DY397" s="26"/>
      <c r="EB397" s="26"/>
      <c r="EE397" s="26"/>
      <c r="EH397" s="26"/>
      <c r="EI397" s="14"/>
      <c r="EK397" s="26"/>
      <c r="EN397" s="26"/>
      <c r="EQ397" s="26"/>
      <c r="ET397" s="26"/>
      <c r="EW397" s="26"/>
      <c r="EZ397" s="26"/>
      <c r="FC397" s="26"/>
      <c r="FF397" s="26"/>
      <c r="FI397" s="26"/>
      <c r="FL397" s="26"/>
      <c r="FO397" s="26"/>
      <c r="FR397" s="26"/>
      <c r="FU397" s="26"/>
      <c r="FX397" s="26"/>
      <c r="GA397" s="26"/>
      <c r="GD397" s="26"/>
      <c r="GG397" s="26"/>
      <c r="GJ397" s="26"/>
      <c r="GM397" s="26"/>
      <c r="GP397" s="26"/>
      <c r="GS397" s="26"/>
      <c r="GV397" s="26"/>
      <c r="GY397" s="26"/>
      <c r="HB397" s="26"/>
      <c r="HE397" s="26"/>
      <c r="HH397" s="26"/>
      <c r="HK397" s="26"/>
      <c r="HN397" s="26"/>
      <c r="HQ397" s="26"/>
      <c r="HT397" s="26"/>
      <c r="HW397" s="26"/>
      <c r="HZ397" s="26"/>
      <c r="IC397" s="26"/>
      <c r="IF397" s="26"/>
      <c r="II397" s="26"/>
      <c r="IL397" s="26"/>
      <c r="IO397" s="26"/>
      <c r="IR397" s="26"/>
      <c r="IU397" s="26"/>
      <c r="IX397" s="26"/>
      <c r="IY397" s="21"/>
    </row>
    <row r="398" spans="7:259" s="16" customFormat="1">
      <c r="G398" s="26"/>
      <c r="J398" s="26"/>
      <c r="M398" s="26"/>
      <c r="P398" s="26"/>
      <c r="S398" s="26"/>
      <c r="V398" s="26"/>
      <c r="W398" s="17"/>
      <c r="Z398" s="26"/>
      <c r="AC398" s="26"/>
      <c r="AF398" s="26"/>
      <c r="AI398" s="26"/>
      <c r="AL398" s="26"/>
      <c r="AO398" s="26"/>
      <c r="AR398" s="26"/>
      <c r="AU398" s="26"/>
      <c r="AX398" s="26"/>
      <c r="BA398" s="26"/>
      <c r="BD398" s="26"/>
      <c r="BG398" s="26"/>
      <c r="BJ398" s="26"/>
      <c r="BM398" s="26"/>
      <c r="BP398" s="26"/>
      <c r="BS398" s="26"/>
      <c r="BT398" s="14"/>
      <c r="BV398" s="26"/>
      <c r="BY398" s="26"/>
      <c r="CB398" s="26"/>
      <c r="CE398" s="26"/>
      <c r="CH398" s="26"/>
      <c r="CI398" s="17"/>
      <c r="CL398" s="26"/>
      <c r="CO398" s="26"/>
      <c r="CR398" s="26"/>
      <c r="CU398" s="26"/>
      <c r="CX398" s="26"/>
      <c r="DA398" s="26"/>
      <c r="DD398" s="26"/>
      <c r="DG398" s="26"/>
      <c r="DJ398" s="26"/>
      <c r="DM398" s="26"/>
      <c r="DP398" s="26"/>
      <c r="DS398" s="26"/>
      <c r="DV398" s="26"/>
      <c r="DY398" s="26"/>
      <c r="EB398" s="26"/>
      <c r="EE398" s="26"/>
      <c r="EH398" s="26"/>
      <c r="EI398" s="14"/>
      <c r="EK398" s="26"/>
      <c r="EN398" s="26"/>
      <c r="EQ398" s="26"/>
      <c r="ET398" s="26"/>
      <c r="EW398" s="26"/>
      <c r="EZ398" s="26"/>
      <c r="FC398" s="26"/>
      <c r="FF398" s="26"/>
      <c r="FI398" s="26"/>
      <c r="FL398" s="26"/>
      <c r="FO398" s="26"/>
      <c r="FR398" s="26"/>
      <c r="FU398" s="26"/>
      <c r="FX398" s="26"/>
      <c r="GA398" s="26"/>
      <c r="GD398" s="26"/>
      <c r="GG398" s="26"/>
      <c r="GJ398" s="26"/>
      <c r="GM398" s="26"/>
      <c r="GP398" s="26"/>
      <c r="GS398" s="26"/>
      <c r="GV398" s="26"/>
      <c r="GY398" s="26"/>
      <c r="HB398" s="26"/>
      <c r="HE398" s="26"/>
      <c r="HH398" s="26"/>
      <c r="HK398" s="26"/>
      <c r="HN398" s="26"/>
      <c r="HQ398" s="26"/>
      <c r="HT398" s="26"/>
      <c r="HW398" s="26"/>
      <c r="HZ398" s="26"/>
      <c r="IC398" s="26"/>
      <c r="IF398" s="26"/>
      <c r="II398" s="26"/>
      <c r="IL398" s="26"/>
      <c r="IO398" s="26"/>
      <c r="IR398" s="26"/>
      <c r="IU398" s="26"/>
      <c r="IX398" s="26"/>
      <c r="IY398" s="21"/>
    </row>
    <row r="399" spans="7:259" s="16" customFormat="1" ht="18.75" customHeight="1">
      <c r="G399" s="26"/>
      <c r="J399" s="26"/>
      <c r="M399" s="26"/>
      <c r="P399" s="26"/>
      <c r="S399" s="26"/>
      <c r="V399" s="26"/>
      <c r="W399" s="17"/>
      <c r="Z399" s="26"/>
      <c r="AC399" s="26"/>
      <c r="AF399" s="26"/>
      <c r="AI399" s="26"/>
      <c r="AL399" s="26"/>
      <c r="AO399" s="26"/>
      <c r="AR399" s="26"/>
      <c r="AU399" s="26"/>
      <c r="AX399" s="26"/>
      <c r="BA399" s="26"/>
      <c r="BD399" s="26"/>
      <c r="BG399" s="26"/>
      <c r="BJ399" s="26"/>
      <c r="BM399" s="26"/>
      <c r="BP399" s="26"/>
      <c r="BS399" s="26"/>
      <c r="BT399" s="14"/>
      <c r="BV399" s="26"/>
      <c r="BY399" s="26"/>
      <c r="CB399" s="26"/>
      <c r="CE399" s="26"/>
      <c r="CH399" s="26"/>
      <c r="CI399" s="17"/>
      <c r="CL399" s="26"/>
      <c r="CO399" s="26"/>
      <c r="CR399" s="26"/>
      <c r="CU399" s="26"/>
      <c r="CX399" s="26"/>
      <c r="DA399" s="26"/>
      <c r="DD399" s="26"/>
      <c r="DG399" s="26"/>
      <c r="DJ399" s="26"/>
      <c r="DM399" s="26"/>
      <c r="DP399" s="26"/>
      <c r="DS399" s="26"/>
      <c r="DV399" s="26"/>
      <c r="DY399" s="26"/>
      <c r="EB399" s="26"/>
      <c r="EE399" s="26"/>
      <c r="EH399" s="26"/>
      <c r="EI399" s="14"/>
      <c r="EK399" s="26"/>
      <c r="EN399" s="26"/>
      <c r="EQ399" s="26"/>
      <c r="ET399" s="26"/>
      <c r="EW399" s="26"/>
      <c r="EZ399" s="26"/>
      <c r="FC399" s="26"/>
      <c r="FF399" s="26"/>
      <c r="FI399" s="26"/>
      <c r="FL399" s="26"/>
      <c r="FO399" s="26"/>
      <c r="FR399" s="26"/>
      <c r="FU399" s="26"/>
      <c r="FX399" s="26"/>
      <c r="GA399" s="26"/>
      <c r="GD399" s="26"/>
      <c r="GG399" s="26"/>
      <c r="GJ399" s="26"/>
      <c r="GM399" s="26"/>
      <c r="GP399" s="26"/>
      <c r="GS399" s="26"/>
      <c r="GV399" s="26"/>
      <c r="GY399" s="26"/>
      <c r="HB399" s="26"/>
      <c r="HE399" s="26"/>
      <c r="HH399" s="26"/>
      <c r="HK399" s="26"/>
      <c r="HN399" s="26"/>
      <c r="HQ399" s="26"/>
      <c r="HT399" s="26"/>
      <c r="HW399" s="26"/>
      <c r="HZ399" s="26"/>
      <c r="IC399" s="26"/>
      <c r="IF399" s="26"/>
      <c r="II399" s="26"/>
      <c r="IL399" s="26"/>
      <c r="IO399" s="26"/>
      <c r="IR399" s="26"/>
      <c r="IU399" s="26"/>
      <c r="IX399" s="26"/>
      <c r="IY399" s="21"/>
    </row>
    <row r="400" spans="7:259" s="16" customFormat="1">
      <c r="G400" s="26"/>
      <c r="J400" s="26"/>
      <c r="M400" s="26"/>
      <c r="P400" s="26"/>
      <c r="S400" s="26"/>
      <c r="V400" s="26"/>
      <c r="W400" s="17"/>
      <c r="Z400" s="26"/>
      <c r="AC400" s="26"/>
      <c r="AF400" s="26"/>
      <c r="AI400" s="26"/>
      <c r="AL400" s="26"/>
      <c r="AO400" s="26"/>
      <c r="AR400" s="26"/>
      <c r="AU400" s="26"/>
      <c r="AX400" s="26"/>
      <c r="BA400" s="26"/>
      <c r="BD400" s="26"/>
      <c r="BG400" s="26"/>
      <c r="BJ400" s="26"/>
      <c r="BM400" s="26"/>
      <c r="BP400" s="26"/>
      <c r="BS400" s="26"/>
      <c r="BT400" s="14"/>
      <c r="BV400" s="26"/>
      <c r="BY400" s="26"/>
      <c r="CB400" s="26"/>
      <c r="CE400" s="26"/>
      <c r="CH400" s="26"/>
      <c r="CI400" s="17"/>
      <c r="CL400" s="26"/>
      <c r="CO400" s="26"/>
      <c r="CR400" s="26"/>
      <c r="CU400" s="26"/>
      <c r="CX400" s="26"/>
      <c r="DA400" s="26"/>
      <c r="DD400" s="26"/>
      <c r="DG400" s="26"/>
      <c r="DJ400" s="26"/>
      <c r="DM400" s="26"/>
      <c r="DP400" s="26"/>
      <c r="DS400" s="26"/>
      <c r="DV400" s="26"/>
      <c r="DY400" s="26"/>
      <c r="EB400" s="26"/>
      <c r="EE400" s="26"/>
      <c r="EH400" s="26"/>
      <c r="EI400" s="14"/>
      <c r="EK400" s="26"/>
      <c r="EN400" s="26"/>
      <c r="EQ400" s="26"/>
      <c r="ET400" s="26"/>
      <c r="EW400" s="26"/>
      <c r="EZ400" s="26"/>
      <c r="FC400" s="26"/>
      <c r="FF400" s="26"/>
      <c r="FI400" s="26"/>
      <c r="FL400" s="26"/>
      <c r="FO400" s="26"/>
      <c r="FR400" s="26"/>
      <c r="FU400" s="26"/>
      <c r="FX400" s="26"/>
      <c r="GA400" s="26"/>
      <c r="GD400" s="26"/>
      <c r="GG400" s="26"/>
      <c r="GJ400" s="26"/>
      <c r="GM400" s="26"/>
      <c r="GP400" s="26"/>
      <c r="GS400" s="26"/>
      <c r="GV400" s="26"/>
      <c r="GY400" s="26"/>
      <c r="HB400" s="26"/>
      <c r="HE400" s="26"/>
      <c r="HH400" s="26"/>
      <c r="HK400" s="26"/>
      <c r="HN400" s="26"/>
      <c r="HQ400" s="26"/>
      <c r="HT400" s="26"/>
      <c r="HW400" s="26"/>
      <c r="HZ400" s="26"/>
      <c r="IC400" s="26"/>
      <c r="IF400" s="26"/>
      <c r="II400" s="26"/>
      <c r="IL400" s="26"/>
      <c r="IO400" s="26"/>
      <c r="IR400" s="26"/>
      <c r="IU400" s="26"/>
      <c r="IX400" s="26"/>
      <c r="IY400" s="21"/>
    </row>
    <row r="401" spans="7:259" s="16" customFormat="1" ht="18.75" customHeight="1">
      <c r="G401" s="26"/>
      <c r="J401" s="26"/>
      <c r="M401" s="26"/>
      <c r="P401" s="26"/>
      <c r="S401" s="26"/>
      <c r="V401" s="26"/>
      <c r="W401" s="17"/>
      <c r="Z401" s="26"/>
      <c r="AC401" s="26"/>
      <c r="AF401" s="26"/>
      <c r="AI401" s="26"/>
      <c r="AL401" s="26"/>
      <c r="AO401" s="26"/>
      <c r="AR401" s="26"/>
      <c r="AU401" s="26"/>
      <c r="AX401" s="26"/>
      <c r="BA401" s="26"/>
      <c r="BD401" s="26"/>
      <c r="BG401" s="26"/>
      <c r="BJ401" s="26"/>
      <c r="BM401" s="26"/>
      <c r="BP401" s="26"/>
      <c r="BS401" s="26"/>
      <c r="BT401" s="14"/>
      <c r="BV401" s="26"/>
      <c r="BY401" s="26"/>
      <c r="CB401" s="26"/>
      <c r="CE401" s="26"/>
      <c r="CH401" s="26"/>
      <c r="CI401" s="17"/>
      <c r="CL401" s="26"/>
      <c r="CO401" s="26"/>
      <c r="CR401" s="26"/>
      <c r="CU401" s="26"/>
      <c r="CX401" s="26"/>
      <c r="DA401" s="26"/>
      <c r="DD401" s="26"/>
      <c r="DG401" s="26"/>
      <c r="DJ401" s="26"/>
      <c r="DM401" s="26"/>
      <c r="DP401" s="26"/>
      <c r="DS401" s="26"/>
      <c r="DV401" s="26"/>
      <c r="DY401" s="26"/>
      <c r="EB401" s="26"/>
      <c r="EE401" s="26"/>
      <c r="EH401" s="26"/>
      <c r="EI401" s="14"/>
      <c r="EK401" s="26"/>
      <c r="EN401" s="26"/>
      <c r="EQ401" s="26"/>
      <c r="ET401" s="26"/>
      <c r="EW401" s="26"/>
      <c r="EZ401" s="26"/>
      <c r="FC401" s="26"/>
      <c r="FF401" s="26"/>
      <c r="FI401" s="26"/>
      <c r="FL401" s="26"/>
      <c r="FO401" s="26"/>
      <c r="FR401" s="26"/>
      <c r="FU401" s="26"/>
      <c r="FX401" s="26"/>
      <c r="GA401" s="26"/>
      <c r="GD401" s="26"/>
      <c r="GG401" s="26"/>
      <c r="GJ401" s="26"/>
      <c r="GM401" s="26"/>
      <c r="GP401" s="26"/>
      <c r="GS401" s="26"/>
      <c r="GV401" s="26"/>
      <c r="GY401" s="26"/>
      <c r="HB401" s="26"/>
      <c r="HE401" s="26"/>
      <c r="HH401" s="26"/>
      <c r="HK401" s="26"/>
      <c r="HN401" s="26"/>
      <c r="HQ401" s="26"/>
      <c r="HT401" s="26"/>
      <c r="HW401" s="26"/>
      <c r="HZ401" s="26"/>
      <c r="IC401" s="26"/>
      <c r="IF401" s="26"/>
      <c r="II401" s="26"/>
      <c r="IL401" s="26"/>
      <c r="IO401" s="26"/>
      <c r="IR401" s="26"/>
      <c r="IU401" s="26"/>
      <c r="IX401" s="26"/>
      <c r="IY401" s="21"/>
    </row>
    <row r="402" spans="7:259" s="16" customFormat="1">
      <c r="G402" s="26"/>
      <c r="J402" s="26"/>
      <c r="M402" s="26"/>
      <c r="P402" s="26"/>
      <c r="S402" s="26"/>
      <c r="V402" s="26"/>
      <c r="W402" s="17"/>
      <c r="Z402" s="26"/>
      <c r="AC402" s="26"/>
      <c r="AF402" s="26"/>
      <c r="AI402" s="26"/>
      <c r="AL402" s="26"/>
      <c r="AO402" s="26"/>
      <c r="AR402" s="26"/>
      <c r="AU402" s="26"/>
      <c r="AX402" s="26"/>
      <c r="BA402" s="26"/>
      <c r="BD402" s="26"/>
      <c r="BG402" s="26"/>
      <c r="BJ402" s="26"/>
      <c r="BM402" s="26"/>
      <c r="BP402" s="26"/>
      <c r="BS402" s="26"/>
      <c r="BT402" s="14"/>
      <c r="BV402" s="26"/>
      <c r="BY402" s="26"/>
      <c r="CB402" s="26"/>
      <c r="CE402" s="26"/>
      <c r="CH402" s="26"/>
      <c r="CI402" s="17"/>
      <c r="CL402" s="26"/>
      <c r="CO402" s="26"/>
      <c r="CR402" s="26"/>
      <c r="CU402" s="26"/>
      <c r="CX402" s="26"/>
      <c r="DA402" s="26"/>
      <c r="DD402" s="26"/>
      <c r="DG402" s="26"/>
      <c r="DJ402" s="26"/>
      <c r="DM402" s="26"/>
      <c r="DP402" s="26"/>
      <c r="DS402" s="26"/>
      <c r="DV402" s="26"/>
      <c r="DY402" s="26"/>
      <c r="EB402" s="26"/>
      <c r="EE402" s="26"/>
      <c r="EH402" s="26"/>
      <c r="EI402" s="14"/>
      <c r="EK402" s="26"/>
      <c r="EN402" s="26"/>
      <c r="EQ402" s="26"/>
      <c r="ET402" s="26"/>
      <c r="EW402" s="26"/>
      <c r="EZ402" s="26"/>
      <c r="FC402" s="26"/>
      <c r="FF402" s="26"/>
      <c r="FI402" s="26"/>
      <c r="FL402" s="26"/>
      <c r="FO402" s="26"/>
      <c r="FR402" s="26"/>
      <c r="FU402" s="26"/>
      <c r="FX402" s="26"/>
      <c r="GA402" s="26"/>
      <c r="GD402" s="26"/>
      <c r="GG402" s="26"/>
      <c r="GJ402" s="26"/>
      <c r="GM402" s="26"/>
      <c r="GP402" s="26"/>
      <c r="GS402" s="26"/>
      <c r="GV402" s="26"/>
      <c r="GY402" s="26"/>
      <c r="HB402" s="26"/>
      <c r="HE402" s="26"/>
      <c r="HH402" s="26"/>
      <c r="HK402" s="26"/>
      <c r="HN402" s="26"/>
      <c r="HQ402" s="26"/>
      <c r="HT402" s="26"/>
      <c r="HW402" s="26"/>
      <c r="HZ402" s="26"/>
      <c r="IC402" s="26"/>
      <c r="IF402" s="26"/>
      <c r="II402" s="26"/>
      <c r="IL402" s="26"/>
      <c r="IO402" s="26"/>
      <c r="IR402" s="26"/>
      <c r="IU402" s="26"/>
      <c r="IX402" s="26"/>
      <c r="IY402" s="21"/>
    </row>
    <row r="403" spans="7:259" s="16" customFormat="1" ht="18.75" customHeight="1">
      <c r="G403" s="26"/>
      <c r="J403" s="26"/>
      <c r="M403" s="26"/>
      <c r="P403" s="26"/>
      <c r="S403" s="26"/>
      <c r="V403" s="26"/>
      <c r="W403" s="17"/>
      <c r="Z403" s="26"/>
      <c r="AC403" s="26"/>
      <c r="AF403" s="26"/>
      <c r="AI403" s="26"/>
      <c r="AL403" s="26"/>
      <c r="AO403" s="26"/>
      <c r="AR403" s="26"/>
      <c r="AU403" s="26"/>
      <c r="AX403" s="26"/>
      <c r="BA403" s="26"/>
      <c r="BD403" s="26"/>
      <c r="BG403" s="26"/>
      <c r="BJ403" s="26"/>
      <c r="BM403" s="26"/>
      <c r="BP403" s="26"/>
      <c r="BS403" s="26"/>
      <c r="BT403" s="14"/>
      <c r="BV403" s="26"/>
      <c r="BY403" s="26"/>
      <c r="CB403" s="26"/>
      <c r="CE403" s="26"/>
      <c r="CH403" s="26"/>
      <c r="CI403" s="17"/>
      <c r="CL403" s="26"/>
      <c r="CO403" s="26"/>
      <c r="CR403" s="26"/>
      <c r="CU403" s="26"/>
      <c r="CX403" s="26"/>
      <c r="DA403" s="26"/>
      <c r="DD403" s="26"/>
      <c r="DG403" s="26"/>
      <c r="DJ403" s="26"/>
      <c r="DM403" s="26"/>
      <c r="DP403" s="26"/>
      <c r="DS403" s="26"/>
      <c r="DV403" s="26"/>
      <c r="DY403" s="26"/>
      <c r="EB403" s="26"/>
      <c r="EE403" s="26"/>
      <c r="EH403" s="26"/>
      <c r="EI403" s="14"/>
      <c r="EK403" s="26"/>
      <c r="EN403" s="26"/>
      <c r="EQ403" s="26"/>
      <c r="ET403" s="26"/>
      <c r="EW403" s="26"/>
      <c r="EZ403" s="26"/>
      <c r="FC403" s="26"/>
      <c r="FF403" s="26"/>
      <c r="FI403" s="26"/>
      <c r="FL403" s="26"/>
      <c r="FO403" s="26"/>
      <c r="FR403" s="26"/>
      <c r="FU403" s="26"/>
      <c r="FX403" s="26"/>
      <c r="GA403" s="26"/>
      <c r="GD403" s="26"/>
      <c r="GG403" s="26"/>
      <c r="GJ403" s="26"/>
      <c r="GM403" s="26"/>
      <c r="GP403" s="26"/>
      <c r="GS403" s="26"/>
      <c r="GV403" s="26"/>
      <c r="GY403" s="26"/>
      <c r="HB403" s="26"/>
      <c r="HE403" s="26"/>
      <c r="HH403" s="26"/>
      <c r="HK403" s="26"/>
      <c r="HN403" s="26"/>
      <c r="HQ403" s="26"/>
      <c r="HT403" s="26"/>
      <c r="HW403" s="26"/>
      <c r="HZ403" s="26"/>
      <c r="IC403" s="26"/>
      <c r="IF403" s="26"/>
      <c r="II403" s="26"/>
      <c r="IL403" s="26"/>
      <c r="IO403" s="26"/>
      <c r="IR403" s="26"/>
      <c r="IU403" s="26"/>
      <c r="IX403" s="26"/>
      <c r="IY403" s="21"/>
    </row>
    <row r="404" spans="7:259" s="16" customFormat="1">
      <c r="G404" s="26"/>
      <c r="J404" s="26"/>
      <c r="M404" s="26"/>
      <c r="P404" s="26"/>
      <c r="S404" s="26"/>
      <c r="V404" s="26"/>
      <c r="W404" s="17"/>
      <c r="Z404" s="26"/>
      <c r="AC404" s="26"/>
      <c r="AF404" s="26"/>
      <c r="AI404" s="26"/>
      <c r="AL404" s="26"/>
      <c r="AO404" s="26"/>
      <c r="AR404" s="26"/>
      <c r="AU404" s="26"/>
      <c r="AX404" s="26"/>
      <c r="BA404" s="26"/>
      <c r="BD404" s="26"/>
      <c r="BG404" s="26"/>
      <c r="BJ404" s="26"/>
      <c r="BM404" s="26"/>
      <c r="BP404" s="26"/>
      <c r="BS404" s="26"/>
      <c r="BT404" s="14"/>
      <c r="BV404" s="26"/>
      <c r="BY404" s="26"/>
      <c r="CB404" s="26"/>
      <c r="CE404" s="26"/>
      <c r="CH404" s="26"/>
      <c r="CI404" s="17"/>
      <c r="CL404" s="26"/>
      <c r="CO404" s="26"/>
      <c r="CR404" s="26"/>
      <c r="CU404" s="26"/>
      <c r="CX404" s="26"/>
      <c r="DA404" s="26"/>
      <c r="DD404" s="26"/>
      <c r="DG404" s="26"/>
      <c r="DJ404" s="26"/>
      <c r="DM404" s="26"/>
      <c r="DP404" s="26"/>
      <c r="DS404" s="26"/>
      <c r="DV404" s="26"/>
      <c r="DY404" s="26"/>
      <c r="EB404" s="26"/>
      <c r="EE404" s="26"/>
      <c r="EH404" s="26"/>
      <c r="EI404" s="14"/>
      <c r="EK404" s="26"/>
      <c r="EN404" s="26"/>
      <c r="EQ404" s="26"/>
      <c r="ET404" s="26"/>
      <c r="EW404" s="26"/>
      <c r="EZ404" s="26"/>
      <c r="FC404" s="26"/>
      <c r="FF404" s="26"/>
      <c r="FI404" s="26"/>
      <c r="FL404" s="26"/>
      <c r="FO404" s="26"/>
      <c r="FR404" s="26"/>
      <c r="FU404" s="26"/>
      <c r="FX404" s="26"/>
      <c r="GA404" s="26"/>
      <c r="GD404" s="26"/>
      <c r="GG404" s="26"/>
      <c r="GJ404" s="26"/>
      <c r="GM404" s="26"/>
      <c r="GP404" s="26"/>
      <c r="GS404" s="26"/>
      <c r="GV404" s="26"/>
      <c r="GY404" s="26"/>
      <c r="HB404" s="26"/>
      <c r="HE404" s="26"/>
      <c r="HH404" s="26"/>
      <c r="HK404" s="26"/>
      <c r="HN404" s="26"/>
      <c r="HQ404" s="26"/>
      <c r="HT404" s="26"/>
      <c r="HW404" s="26"/>
      <c r="HZ404" s="26"/>
      <c r="IC404" s="26"/>
      <c r="IF404" s="26"/>
      <c r="II404" s="26"/>
      <c r="IL404" s="26"/>
      <c r="IO404" s="26"/>
      <c r="IR404" s="26"/>
      <c r="IU404" s="26"/>
      <c r="IX404" s="26"/>
      <c r="IY404" s="21"/>
    </row>
    <row r="405" spans="7:259" s="16" customFormat="1" ht="18.75" customHeight="1">
      <c r="G405" s="26"/>
      <c r="J405" s="26"/>
      <c r="M405" s="26"/>
      <c r="P405" s="26"/>
      <c r="S405" s="26"/>
      <c r="V405" s="26"/>
      <c r="W405" s="17"/>
      <c r="Z405" s="26"/>
      <c r="AC405" s="26"/>
      <c r="AF405" s="26"/>
      <c r="AI405" s="26"/>
      <c r="AL405" s="26"/>
      <c r="AO405" s="26"/>
      <c r="AR405" s="26"/>
      <c r="AU405" s="26"/>
      <c r="AX405" s="26"/>
      <c r="BA405" s="26"/>
      <c r="BD405" s="26"/>
      <c r="BG405" s="26"/>
      <c r="BJ405" s="26"/>
      <c r="BM405" s="26"/>
      <c r="BP405" s="26"/>
      <c r="BS405" s="26"/>
      <c r="BT405" s="14"/>
      <c r="BV405" s="26"/>
      <c r="BY405" s="26"/>
      <c r="CB405" s="26"/>
      <c r="CE405" s="26"/>
      <c r="CH405" s="26"/>
      <c r="CI405" s="17"/>
      <c r="CL405" s="26"/>
      <c r="CO405" s="26"/>
      <c r="CR405" s="26"/>
      <c r="CU405" s="26"/>
      <c r="CX405" s="26"/>
      <c r="DA405" s="26"/>
      <c r="DD405" s="26"/>
      <c r="DG405" s="26"/>
      <c r="DJ405" s="26"/>
      <c r="DM405" s="26"/>
      <c r="DP405" s="26"/>
      <c r="DS405" s="26"/>
      <c r="DV405" s="26"/>
      <c r="DY405" s="26"/>
      <c r="EB405" s="26"/>
      <c r="EE405" s="26"/>
      <c r="EH405" s="26"/>
      <c r="EI405" s="14"/>
      <c r="EK405" s="26"/>
      <c r="EN405" s="26"/>
      <c r="EQ405" s="26"/>
      <c r="ET405" s="26"/>
      <c r="EW405" s="26"/>
      <c r="EZ405" s="26"/>
      <c r="FC405" s="26"/>
      <c r="FF405" s="26"/>
      <c r="FI405" s="26"/>
      <c r="FL405" s="26"/>
      <c r="FO405" s="26"/>
      <c r="FR405" s="26"/>
      <c r="FU405" s="26"/>
      <c r="FX405" s="26"/>
      <c r="GA405" s="26"/>
      <c r="GD405" s="26"/>
      <c r="GG405" s="26"/>
      <c r="GJ405" s="26"/>
      <c r="GM405" s="26"/>
      <c r="GP405" s="26"/>
      <c r="GS405" s="26"/>
      <c r="GV405" s="26"/>
      <c r="GY405" s="26"/>
      <c r="HB405" s="26"/>
      <c r="HE405" s="26"/>
      <c r="HH405" s="26"/>
      <c r="HK405" s="26"/>
      <c r="HN405" s="26"/>
      <c r="HQ405" s="26"/>
      <c r="HT405" s="26"/>
      <c r="HW405" s="26"/>
      <c r="HZ405" s="26"/>
      <c r="IC405" s="26"/>
      <c r="IF405" s="26"/>
      <c r="II405" s="26"/>
      <c r="IL405" s="26"/>
      <c r="IO405" s="26"/>
      <c r="IR405" s="26"/>
      <c r="IU405" s="26"/>
      <c r="IX405" s="26"/>
      <c r="IY405" s="21"/>
    </row>
    <row r="406" spans="7:259" s="16" customFormat="1">
      <c r="G406" s="26"/>
      <c r="J406" s="26"/>
      <c r="M406" s="26"/>
      <c r="P406" s="26"/>
      <c r="S406" s="26"/>
      <c r="V406" s="26"/>
      <c r="W406" s="17"/>
      <c r="Z406" s="26"/>
      <c r="AC406" s="26"/>
      <c r="AF406" s="26"/>
      <c r="AI406" s="26"/>
      <c r="AL406" s="26"/>
      <c r="AO406" s="26"/>
      <c r="AR406" s="26"/>
      <c r="AU406" s="26"/>
      <c r="AX406" s="26"/>
      <c r="BA406" s="26"/>
      <c r="BD406" s="26"/>
      <c r="BG406" s="26"/>
      <c r="BJ406" s="26"/>
      <c r="BM406" s="26"/>
      <c r="BP406" s="26"/>
      <c r="BS406" s="26"/>
      <c r="BT406" s="14"/>
      <c r="BV406" s="26"/>
      <c r="BY406" s="26"/>
      <c r="CB406" s="26"/>
      <c r="CE406" s="26"/>
      <c r="CH406" s="26"/>
      <c r="CI406" s="17"/>
      <c r="CL406" s="26"/>
      <c r="CO406" s="26"/>
      <c r="CR406" s="26"/>
      <c r="CU406" s="26"/>
      <c r="CX406" s="26"/>
      <c r="DA406" s="26"/>
      <c r="DD406" s="26"/>
      <c r="DG406" s="26"/>
      <c r="DJ406" s="26"/>
      <c r="DM406" s="26"/>
      <c r="DP406" s="26"/>
      <c r="DS406" s="26"/>
      <c r="DV406" s="26"/>
      <c r="DY406" s="26"/>
      <c r="EB406" s="26"/>
      <c r="EE406" s="26"/>
      <c r="EH406" s="26"/>
      <c r="EI406" s="14"/>
      <c r="EK406" s="26"/>
      <c r="EN406" s="26"/>
      <c r="EQ406" s="26"/>
      <c r="ET406" s="26"/>
      <c r="EW406" s="26"/>
      <c r="EZ406" s="26"/>
      <c r="FC406" s="26"/>
      <c r="FF406" s="26"/>
      <c r="FI406" s="26"/>
      <c r="FL406" s="26"/>
      <c r="FO406" s="26"/>
      <c r="FR406" s="26"/>
      <c r="FU406" s="26"/>
      <c r="FX406" s="26"/>
      <c r="GA406" s="26"/>
      <c r="GD406" s="26"/>
      <c r="GG406" s="26"/>
      <c r="GJ406" s="26"/>
      <c r="GM406" s="26"/>
      <c r="GP406" s="26"/>
      <c r="GS406" s="26"/>
      <c r="GV406" s="26"/>
      <c r="GY406" s="26"/>
      <c r="HB406" s="26"/>
      <c r="HE406" s="26"/>
      <c r="HH406" s="26"/>
      <c r="HK406" s="26"/>
      <c r="HN406" s="26"/>
      <c r="HQ406" s="26"/>
      <c r="HT406" s="26"/>
      <c r="HW406" s="26"/>
      <c r="HZ406" s="26"/>
      <c r="IC406" s="26"/>
      <c r="IF406" s="26"/>
      <c r="II406" s="26"/>
      <c r="IL406" s="26"/>
      <c r="IO406" s="26"/>
      <c r="IR406" s="26"/>
      <c r="IU406" s="26"/>
      <c r="IX406" s="26"/>
      <c r="IY406" s="21"/>
    </row>
    <row r="407" spans="7:259" s="16" customFormat="1" ht="18.75" customHeight="1">
      <c r="G407" s="26"/>
      <c r="J407" s="26"/>
      <c r="M407" s="26"/>
      <c r="P407" s="26"/>
      <c r="S407" s="26"/>
      <c r="V407" s="26"/>
      <c r="W407" s="17"/>
      <c r="Z407" s="26"/>
      <c r="AC407" s="26"/>
      <c r="AF407" s="26"/>
      <c r="AI407" s="26"/>
      <c r="AL407" s="26"/>
      <c r="AO407" s="26"/>
      <c r="AR407" s="26"/>
      <c r="AU407" s="26"/>
      <c r="AX407" s="26"/>
      <c r="BA407" s="26"/>
      <c r="BD407" s="26"/>
      <c r="BG407" s="26"/>
      <c r="BJ407" s="26"/>
      <c r="BM407" s="26"/>
      <c r="BP407" s="26"/>
      <c r="BS407" s="26"/>
      <c r="BT407" s="14"/>
      <c r="BV407" s="26"/>
      <c r="BY407" s="26"/>
      <c r="CB407" s="26"/>
      <c r="CE407" s="26"/>
      <c r="CH407" s="26"/>
      <c r="CI407" s="17"/>
      <c r="CL407" s="26"/>
      <c r="CO407" s="26"/>
      <c r="CR407" s="26"/>
      <c r="CU407" s="26"/>
      <c r="CX407" s="26"/>
      <c r="DA407" s="26"/>
      <c r="DD407" s="26"/>
      <c r="DG407" s="26"/>
      <c r="DJ407" s="26"/>
      <c r="DM407" s="26"/>
      <c r="DP407" s="26"/>
      <c r="DS407" s="26"/>
      <c r="DV407" s="26"/>
      <c r="DY407" s="26"/>
      <c r="EB407" s="26"/>
      <c r="EE407" s="26"/>
      <c r="EH407" s="26"/>
      <c r="EI407" s="14"/>
      <c r="EK407" s="26"/>
      <c r="EN407" s="26"/>
      <c r="EQ407" s="26"/>
      <c r="ET407" s="26"/>
      <c r="EW407" s="26"/>
      <c r="EZ407" s="26"/>
      <c r="FC407" s="26"/>
      <c r="FF407" s="26"/>
      <c r="FI407" s="26"/>
      <c r="FL407" s="26"/>
      <c r="FO407" s="26"/>
      <c r="FR407" s="26"/>
      <c r="FU407" s="26"/>
      <c r="FX407" s="26"/>
      <c r="GA407" s="26"/>
      <c r="GD407" s="26"/>
      <c r="GG407" s="26"/>
      <c r="GJ407" s="26"/>
      <c r="GM407" s="26"/>
      <c r="GP407" s="26"/>
      <c r="GS407" s="26"/>
      <c r="GV407" s="26"/>
      <c r="GY407" s="26"/>
      <c r="HB407" s="26"/>
      <c r="HE407" s="26"/>
      <c r="HH407" s="26"/>
      <c r="HK407" s="26"/>
      <c r="HN407" s="26"/>
      <c r="HQ407" s="26"/>
      <c r="HT407" s="26"/>
      <c r="HW407" s="26"/>
      <c r="HZ407" s="26"/>
      <c r="IC407" s="26"/>
      <c r="IF407" s="26"/>
      <c r="II407" s="26"/>
      <c r="IL407" s="26"/>
      <c r="IO407" s="26"/>
      <c r="IR407" s="26"/>
      <c r="IU407" s="26"/>
      <c r="IX407" s="26"/>
      <c r="IY407" s="21"/>
    </row>
    <row r="408" spans="7:259" s="16" customFormat="1">
      <c r="G408" s="26"/>
      <c r="J408" s="26"/>
      <c r="M408" s="26"/>
      <c r="P408" s="26"/>
      <c r="S408" s="26"/>
      <c r="V408" s="26"/>
      <c r="W408" s="17"/>
      <c r="Z408" s="26"/>
      <c r="AC408" s="26"/>
      <c r="AF408" s="26"/>
      <c r="AI408" s="26"/>
      <c r="AL408" s="26"/>
      <c r="AO408" s="26"/>
      <c r="AR408" s="26"/>
      <c r="AU408" s="26"/>
      <c r="AX408" s="26"/>
      <c r="BA408" s="26"/>
      <c r="BD408" s="26"/>
      <c r="BG408" s="26"/>
      <c r="BJ408" s="26"/>
      <c r="BM408" s="26"/>
      <c r="BP408" s="26"/>
      <c r="BS408" s="26"/>
      <c r="BT408" s="14"/>
      <c r="BV408" s="26"/>
      <c r="BY408" s="26"/>
      <c r="CB408" s="26"/>
      <c r="CE408" s="26"/>
      <c r="CH408" s="26"/>
      <c r="CI408" s="17"/>
      <c r="CL408" s="26"/>
      <c r="CO408" s="26"/>
      <c r="CR408" s="26"/>
      <c r="CU408" s="26"/>
      <c r="CX408" s="26"/>
      <c r="DA408" s="26"/>
      <c r="DD408" s="26"/>
      <c r="DG408" s="26"/>
      <c r="DJ408" s="26"/>
      <c r="DM408" s="26"/>
      <c r="DP408" s="26"/>
      <c r="DS408" s="26"/>
      <c r="DV408" s="26"/>
      <c r="DY408" s="26"/>
      <c r="EB408" s="26"/>
      <c r="EE408" s="26"/>
      <c r="EH408" s="26"/>
      <c r="EI408" s="14"/>
      <c r="EK408" s="26"/>
      <c r="EN408" s="26"/>
      <c r="EQ408" s="26"/>
      <c r="ET408" s="26"/>
      <c r="EW408" s="26"/>
      <c r="EZ408" s="26"/>
      <c r="FC408" s="26"/>
      <c r="FF408" s="26"/>
      <c r="FI408" s="26"/>
      <c r="FL408" s="26"/>
      <c r="FO408" s="26"/>
      <c r="FR408" s="26"/>
      <c r="FU408" s="26"/>
      <c r="FX408" s="26"/>
      <c r="GA408" s="26"/>
      <c r="GD408" s="26"/>
      <c r="GG408" s="26"/>
      <c r="GJ408" s="26"/>
      <c r="GM408" s="26"/>
      <c r="GP408" s="26"/>
      <c r="GS408" s="26"/>
      <c r="GV408" s="26"/>
      <c r="GY408" s="26"/>
      <c r="HB408" s="26"/>
      <c r="HE408" s="26"/>
      <c r="HH408" s="26"/>
      <c r="HK408" s="26"/>
      <c r="HN408" s="26"/>
      <c r="HQ408" s="26"/>
      <c r="HT408" s="26"/>
      <c r="HW408" s="26"/>
      <c r="HZ408" s="26"/>
      <c r="IC408" s="26"/>
      <c r="IF408" s="26"/>
      <c r="II408" s="26"/>
      <c r="IL408" s="26"/>
      <c r="IO408" s="26"/>
      <c r="IR408" s="26"/>
      <c r="IU408" s="26"/>
      <c r="IX408" s="26"/>
      <c r="IY408" s="21"/>
    </row>
    <row r="409" spans="7:259" s="16" customFormat="1" ht="18.75" customHeight="1">
      <c r="G409" s="26"/>
      <c r="J409" s="26"/>
      <c r="M409" s="26"/>
      <c r="P409" s="26"/>
      <c r="S409" s="26"/>
      <c r="V409" s="26"/>
      <c r="W409" s="17"/>
      <c r="Z409" s="26"/>
      <c r="AC409" s="26"/>
      <c r="AF409" s="26"/>
      <c r="AI409" s="26"/>
      <c r="AL409" s="26"/>
      <c r="AO409" s="26"/>
      <c r="AR409" s="26"/>
      <c r="AU409" s="26"/>
      <c r="AX409" s="26"/>
      <c r="BA409" s="26"/>
      <c r="BD409" s="26"/>
      <c r="BG409" s="26"/>
      <c r="BJ409" s="26"/>
      <c r="BM409" s="26"/>
      <c r="BP409" s="26"/>
      <c r="BS409" s="26"/>
      <c r="BT409" s="14"/>
      <c r="BV409" s="26"/>
      <c r="BY409" s="26"/>
      <c r="CB409" s="26"/>
      <c r="CE409" s="26"/>
      <c r="CH409" s="26"/>
      <c r="CI409" s="17"/>
      <c r="CL409" s="26"/>
      <c r="CO409" s="26"/>
      <c r="CR409" s="26"/>
      <c r="CU409" s="26"/>
      <c r="CX409" s="26"/>
      <c r="DA409" s="26"/>
      <c r="DD409" s="26"/>
      <c r="DG409" s="26"/>
      <c r="DJ409" s="26"/>
      <c r="DM409" s="26"/>
      <c r="DP409" s="26"/>
      <c r="DS409" s="26"/>
      <c r="DV409" s="26"/>
      <c r="DY409" s="26"/>
      <c r="EB409" s="26"/>
      <c r="EE409" s="26"/>
      <c r="EH409" s="26"/>
      <c r="EI409" s="14"/>
      <c r="EK409" s="26"/>
      <c r="EN409" s="26"/>
      <c r="EQ409" s="26"/>
      <c r="ET409" s="26"/>
      <c r="EW409" s="26"/>
      <c r="EZ409" s="26"/>
      <c r="FC409" s="26"/>
      <c r="FF409" s="26"/>
      <c r="FI409" s="26"/>
      <c r="FL409" s="26"/>
      <c r="FO409" s="26"/>
      <c r="FR409" s="26"/>
      <c r="FU409" s="26"/>
      <c r="FX409" s="26"/>
      <c r="GA409" s="26"/>
      <c r="GD409" s="26"/>
      <c r="GG409" s="26"/>
      <c r="GJ409" s="26"/>
      <c r="GM409" s="26"/>
      <c r="GP409" s="26"/>
      <c r="GS409" s="26"/>
      <c r="GV409" s="26"/>
      <c r="GY409" s="26"/>
      <c r="HB409" s="26"/>
      <c r="HE409" s="26"/>
      <c r="HH409" s="26"/>
      <c r="HK409" s="26"/>
      <c r="HN409" s="26"/>
      <c r="HQ409" s="26"/>
      <c r="HT409" s="26"/>
      <c r="HW409" s="26"/>
      <c r="HZ409" s="26"/>
      <c r="IC409" s="26"/>
      <c r="IF409" s="26"/>
      <c r="II409" s="26"/>
      <c r="IL409" s="26"/>
      <c r="IO409" s="26"/>
      <c r="IR409" s="26"/>
      <c r="IU409" s="26"/>
      <c r="IX409" s="26"/>
      <c r="IY409" s="21"/>
    </row>
    <row r="410" spans="7:259" s="16" customFormat="1">
      <c r="G410" s="26"/>
      <c r="J410" s="26"/>
      <c r="M410" s="26"/>
      <c r="P410" s="26"/>
      <c r="S410" s="26"/>
      <c r="V410" s="26"/>
      <c r="W410" s="17"/>
      <c r="Z410" s="26"/>
      <c r="AC410" s="26"/>
      <c r="AF410" s="26"/>
      <c r="AI410" s="26"/>
      <c r="AL410" s="26"/>
      <c r="AO410" s="26"/>
      <c r="AR410" s="26"/>
      <c r="AU410" s="26"/>
      <c r="AX410" s="26"/>
      <c r="BA410" s="26"/>
      <c r="BD410" s="26"/>
      <c r="BG410" s="26"/>
      <c r="BJ410" s="26"/>
      <c r="BM410" s="26"/>
      <c r="BP410" s="26"/>
      <c r="BS410" s="26"/>
      <c r="BT410" s="14"/>
      <c r="BV410" s="26"/>
      <c r="BY410" s="26"/>
      <c r="CB410" s="26"/>
      <c r="CE410" s="26"/>
      <c r="CH410" s="26"/>
      <c r="CI410" s="17"/>
      <c r="CL410" s="26"/>
      <c r="CO410" s="26"/>
      <c r="CR410" s="26"/>
      <c r="CU410" s="26"/>
      <c r="CX410" s="26"/>
      <c r="DA410" s="26"/>
      <c r="DD410" s="26"/>
      <c r="DG410" s="26"/>
      <c r="DJ410" s="26"/>
      <c r="DM410" s="26"/>
      <c r="DP410" s="26"/>
      <c r="DS410" s="26"/>
      <c r="DV410" s="26"/>
      <c r="DY410" s="26"/>
      <c r="EB410" s="26"/>
      <c r="EE410" s="26"/>
      <c r="EH410" s="26"/>
      <c r="EI410" s="14"/>
      <c r="EK410" s="26"/>
      <c r="EN410" s="26"/>
      <c r="EQ410" s="26"/>
      <c r="ET410" s="26"/>
      <c r="EW410" s="26"/>
      <c r="EZ410" s="26"/>
      <c r="FC410" s="26"/>
      <c r="FF410" s="26"/>
      <c r="FI410" s="26"/>
      <c r="FL410" s="26"/>
      <c r="FO410" s="26"/>
      <c r="FR410" s="26"/>
      <c r="FU410" s="26"/>
      <c r="FX410" s="26"/>
      <c r="GA410" s="26"/>
      <c r="GD410" s="26"/>
      <c r="GG410" s="26"/>
      <c r="GJ410" s="26"/>
      <c r="GM410" s="26"/>
      <c r="GP410" s="26"/>
      <c r="GS410" s="26"/>
      <c r="GV410" s="26"/>
      <c r="GY410" s="26"/>
      <c r="HB410" s="26"/>
      <c r="HE410" s="26"/>
      <c r="HH410" s="26"/>
      <c r="HK410" s="26"/>
      <c r="HN410" s="26"/>
      <c r="HQ410" s="26"/>
      <c r="HT410" s="26"/>
      <c r="HW410" s="26"/>
      <c r="HZ410" s="26"/>
      <c r="IC410" s="26"/>
      <c r="IF410" s="26"/>
      <c r="II410" s="26"/>
      <c r="IL410" s="26"/>
      <c r="IO410" s="26"/>
      <c r="IR410" s="26"/>
      <c r="IU410" s="26"/>
      <c r="IX410" s="26"/>
      <c r="IY410" s="21"/>
    </row>
    <row r="411" spans="7:259" s="16" customFormat="1" ht="18.75" customHeight="1">
      <c r="G411" s="26"/>
      <c r="J411" s="26"/>
      <c r="M411" s="26"/>
      <c r="P411" s="26"/>
      <c r="S411" s="26"/>
      <c r="V411" s="26"/>
      <c r="W411" s="17"/>
      <c r="Z411" s="26"/>
      <c r="AC411" s="26"/>
      <c r="AF411" s="26"/>
      <c r="AI411" s="26"/>
      <c r="AL411" s="26"/>
      <c r="AO411" s="26"/>
      <c r="AR411" s="26"/>
      <c r="AU411" s="26"/>
      <c r="AX411" s="26"/>
      <c r="BA411" s="26"/>
      <c r="BD411" s="26"/>
      <c r="BG411" s="26"/>
      <c r="BJ411" s="26"/>
      <c r="BM411" s="26"/>
      <c r="BP411" s="26"/>
      <c r="BS411" s="26"/>
      <c r="BT411" s="14"/>
      <c r="BV411" s="26"/>
      <c r="BY411" s="26"/>
      <c r="CB411" s="26"/>
      <c r="CE411" s="26"/>
      <c r="CH411" s="26"/>
      <c r="CI411" s="17"/>
      <c r="CL411" s="26"/>
      <c r="CO411" s="26"/>
      <c r="CR411" s="26"/>
      <c r="CU411" s="26"/>
      <c r="CX411" s="26"/>
      <c r="DA411" s="26"/>
      <c r="DD411" s="26"/>
      <c r="DG411" s="26"/>
      <c r="DJ411" s="26"/>
      <c r="DM411" s="26"/>
      <c r="DP411" s="26"/>
      <c r="DS411" s="26"/>
      <c r="DV411" s="26"/>
      <c r="DY411" s="26"/>
      <c r="EB411" s="26"/>
      <c r="EE411" s="26"/>
      <c r="EH411" s="26"/>
      <c r="EI411" s="14"/>
      <c r="EK411" s="26"/>
      <c r="EN411" s="26"/>
      <c r="EQ411" s="26"/>
      <c r="ET411" s="26"/>
      <c r="EW411" s="26"/>
      <c r="EZ411" s="26"/>
      <c r="FC411" s="26"/>
      <c r="FF411" s="26"/>
      <c r="FI411" s="26"/>
      <c r="FL411" s="26"/>
      <c r="FO411" s="26"/>
      <c r="FR411" s="26"/>
      <c r="FU411" s="26"/>
      <c r="FX411" s="26"/>
      <c r="GA411" s="26"/>
      <c r="GD411" s="26"/>
      <c r="GG411" s="26"/>
      <c r="GJ411" s="26"/>
      <c r="GM411" s="26"/>
      <c r="GP411" s="26"/>
      <c r="GS411" s="26"/>
      <c r="GV411" s="26"/>
      <c r="GY411" s="26"/>
      <c r="HB411" s="26"/>
      <c r="HE411" s="26"/>
      <c r="HH411" s="26"/>
      <c r="HK411" s="26"/>
      <c r="HN411" s="26"/>
      <c r="HQ411" s="26"/>
      <c r="HT411" s="26"/>
      <c r="HW411" s="26"/>
      <c r="HZ411" s="26"/>
      <c r="IC411" s="26"/>
      <c r="IF411" s="26"/>
      <c r="II411" s="26"/>
      <c r="IL411" s="26"/>
      <c r="IO411" s="26"/>
      <c r="IR411" s="26"/>
      <c r="IU411" s="26"/>
      <c r="IX411" s="26"/>
      <c r="IY411" s="21"/>
    </row>
    <row r="412" spans="7:259" s="16" customFormat="1">
      <c r="G412" s="26"/>
      <c r="J412" s="26"/>
      <c r="M412" s="26"/>
      <c r="P412" s="26"/>
      <c r="S412" s="26"/>
      <c r="V412" s="26"/>
      <c r="W412" s="17"/>
      <c r="Z412" s="26"/>
      <c r="AC412" s="26"/>
      <c r="AF412" s="26"/>
      <c r="AI412" s="26"/>
      <c r="AL412" s="26"/>
      <c r="AO412" s="26"/>
      <c r="AR412" s="26"/>
      <c r="AU412" s="26"/>
      <c r="AX412" s="26"/>
      <c r="BA412" s="26"/>
      <c r="BD412" s="26"/>
      <c r="BG412" s="26"/>
      <c r="BJ412" s="26"/>
      <c r="BM412" s="26"/>
      <c r="BP412" s="26"/>
      <c r="BS412" s="26"/>
      <c r="BT412" s="14"/>
      <c r="BV412" s="26"/>
      <c r="BY412" s="26"/>
      <c r="CB412" s="26"/>
      <c r="CE412" s="26"/>
      <c r="CH412" s="26"/>
      <c r="CI412" s="17"/>
      <c r="CL412" s="26"/>
      <c r="CO412" s="26"/>
      <c r="CR412" s="26"/>
      <c r="CU412" s="26"/>
      <c r="CX412" s="26"/>
      <c r="DA412" s="26"/>
      <c r="DD412" s="26"/>
      <c r="DG412" s="26"/>
      <c r="DJ412" s="26"/>
      <c r="DM412" s="26"/>
      <c r="DP412" s="26"/>
      <c r="DS412" s="26"/>
      <c r="DV412" s="26"/>
      <c r="DY412" s="26"/>
      <c r="EB412" s="26"/>
      <c r="EE412" s="26"/>
      <c r="EH412" s="26"/>
      <c r="EI412" s="14"/>
      <c r="EK412" s="26"/>
      <c r="EN412" s="26"/>
      <c r="EQ412" s="26"/>
      <c r="ET412" s="26"/>
      <c r="EW412" s="26"/>
      <c r="EZ412" s="26"/>
      <c r="FC412" s="26"/>
      <c r="FF412" s="26"/>
      <c r="FI412" s="26"/>
      <c r="FL412" s="26"/>
      <c r="FO412" s="26"/>
      <c r="FR412" s="26"/>
      <c r="FU412" s="26"/>
      <c r="FX412" s="26"/>
      <c r="GA412" s="26"/>
      <c r="GD412" s="26"/>
      <c r="GG412" s="26"/>
      <c r="GJ412" s="26"/>
      <c r="GM412" s="26"/>
      <c r="GP412" s="26"/>
      <c r="GS412" s="26"/>
      <c r="GV412" s="26"/>
      <c r="GY412" s="26"/>
      <c r="HB412" s="26"/>
      <c r="HE412" s="26"/>
      <c r="HH412" s="26"/>
      <c r="HK412" s="26"/>
      <c r="HN412" s="26"/>
      <c r="HQ412" s="26"/>
      <c r="HT412" s="26"/>
      <c r="HW412" s="26"/>
      <c r="HZ412" s="26"/>
      <c r="IC412" s="26"/>
      <c r="IF412" s="26"/>
      <c r="II412" s="26"/>
      <c r="IL412" s="26"/>
      <c r="IO412" s="26"/>
      <c r="IR412" s="26"/>
      <c r="IU412" s="26"/>
      <c r="IX412" s="26"/>
      <c r="IY412" s="21"/>
    </row>
    <row r="413" spans="7:259" s="16" customFormat="1" ht="18.75" customHeight="1">
      <c r="G413" s="26"/>
      <c r="J413" s="26"/>
      <c r="M413" s="26"/>
      <c r="P413" s="26"/>
      <c r="S413" s="26"/>
      <c r="V413" s="26"/>
      <c r="W413" s="17"/>
      <c r="Z413" s="26"/>
      <c r="AC413" s="26"/>
      <c r="AF413" s="26"/>
      <c r="AI413" s="26"/>
      <c r="AL413" s="26"/>
      <c r="AO413" s="26"/>
      <c r="AR413" s="26"/>
      <c r="AU413" s="26"/>
      <c r="AX413" s="26"/>
      <c r="BA413" s="26"/>
      <c r="BD413" s="26"/>
      <c r="BG413" s="26"/>
      <c r="BJ413" s="26"/>
      <c r="BM413" s="26"/>
      <c r="BP413" s="26"/>
      <c r="BS413" s="26"/>
      <c r="BT413" s="14"/>
      <c r="BV413" s="26"/>
      <c r="BY413" s="26"/>
      <c r="CB413" s="26"/>
      <c r="CE413" s="26"/>
      <c r="CH413" s="26"/>
      <c r="CI413" s="17"/>
      <c r="CL413" s="26"/>
      <c r="CO413" s="26"/>
      <c r="CR413" s="26"/>
      <c r="CU413" s="26"/>
      <c r="CX413" s="26"/>
      <c r="DA413" s="26"/>
      <c r="DD413" s="26"/>
      <c r="DG413" s="26"/>
      <c r="DJ413" s="26"/>
      <c r="DM413" s="26"/>
      <c r="DP413" s="26"/>
      <c r="DS413" s="26"/>
      <c r="DV413" s="26"/>
      <c r="DY413" s="26"/>
      <c r="EB413" s="26"/>
      <c r="EE413" s="26"/>
      <c r="EH413" s="26"/>
      <c r="EI413" s="14"/>
      <c r="EK413" s="26"/>
      <c r="EN413" s="26"/>
      <c r="EQ413" s="26"/>
      <c r="ET413" s="26"/>
      <c r="EW413" s="26"/>
      <c r="EZ413" s="26"/>
      <c r="FC413" s="26"/>
      <c r="FF413" s="26"/>
      <c r="FI413" s="26"/>
      <c r="FL413" s="26"/>
      <c r="FO413" s="26"/>
      <c r="FR413" s="26"/>
      <c r="FU413" s="26"/>
      <c r="FX413" s="26"/>
      <c r="GA413" s="26"/>
      <c r="GD413" s="26"/>
      <c r="GG413" s="26"/>
      <c r="GJ413" s="26"/>
      <c r="GM413" s="26"/>
      <c r="GP413" s="26"/>
      <c r="GS413" s="26"/>
      <c r="GV413" s="26"/>
      <c r="GY413" s="26"/>
      <c r="HB413" s="26"/>
      <c r="HE413" s="26"/>
      <c r="HH413" s="26"/>
      <c r="HK413" s="26"/>
      <c r="HN413" s="26"/>
      <c r="HQ413" s="26"/>
      <c r="HT413" s="26"/>
      <c r="HW413" s="26"/>
      <c r="HZ413" s="26"/>
      <c r="IC413" s="26"/>
      <c r="IF413" s="26"/>
      <c r="II413" s="26"/>
      <c r="IL413" s="26"/>
      <c r="IO413" s="26"/>
      <c r="IR413" s="26"/>
      <c r="IU413" s="26"/>
      <c r="IX413" s="26"/>
      <c r="IY413" s="21"/>
    </row>
    <row r="414" spans="7:259" s="16" customFormat="1">
      <c r="G414" s="26"/>
      <c r="J414" s="26"/>
      <c r="M414" s="26"/>
      <c r="P414" s="26"/>
      <c r="S414" s="26"/>
      <c r="V414" s="26"/>
      <c r="W414" s="17"/>
      <c r="Z414" s="26"/>
      <c r="AC414" s="26"/>
      <c r="AF414" s="26"/>
      <c r="AI414" s="26"/>
      <c r="AL414" s="26"/>
      <c r="AO414" s="26"/>
      <c r="AR414" s="26"/>
      <c r="AU414" s="26"/>
      <c r="AX414" s="26"/>
      <c r="BA414" s="26"/>
      <c r="BD414" s="26"/>
      <c r="BG414" s="26"/>
      <c r="BJ414" s="26"/>
      <c r="BM414" s="26"/>
      <c r="BP414" s="26"/>
      <c r="BS414" s="26"/>
      <c r="BT414" s="14"/>
      <c r="BV414" s="26"/>
      <c r="BY414" s="26"/>
      <c r="CB414" s="26"/>
      <c r="CE414" s="26"/>
      <c r="CH414" s="26"/>
      <c r="CI414" s="17"/>
      <c r="CL414" s="26"/>
      <c r="CO414" s="26"/>
      <c r="CR414" s="26"/>
      <c r="CU414" s="26"/>
      <c r="CX414" s="26"/>
      <c r="DA414" s="26"/>
      <c r="DD414" s="26"/>
      <c r="DG414" s="26"/>
      <c r="DJ414" s="26"/>
      <c r="DM414" s="26"/>
      <c r="DP414" s="26"/>
      <c r="DS414" s="26"/>
      <c r="DV414" s="26"/>
      <c r="DY414" s="26"/>
      <c r="EB414" s="26"/>
      <c r="EE414" s="26"/>
      <c r="EH414" s="26"/>
      <c r="EI414" s="14"/>
      <c r="EK414" s="26"/>
      <c r="EN414" s="26"/>
      <c r="EQ414" s="26"/>
      <c r="ET414" s="26"/>
      <c r="EW414" s="26"/>
      <c r="EZ414" s="26"/>
      <c r="FC414" s="26"/>
      <c r="FF414" s="26"/>
      <c r="FI414" s="26"/>
      <c r="FL414" s="26"/>
      <c r="FO414" s="26"/>
      <c r="FR414" s="26"/>
      <c r="FU414" s="26"/>
      <c r="FX414" s="26"/>
      <c r="GA414" s="26"/>
      <c r="GD414" s="26"/>
      <c r="GG414" s="26"/>
      <c r="GJ414" s="26"/>
      <c r="GM414" s="26"/>
      <c r="GP414" s="26"/>
      <c r="GS414" s="26"/>
      <c r="GV414" s="26"/>
      <c r="GY414" s="26"/>
      <c r="HB414" s="26"/>
      <c r="HE414" s="26"/>
      <c r="HH414" s="26"/>
      <c r="HK414" s="26"/>
      <c r="HN414" s="26"/>
      <c r="HQ414" s="26"/>
      <c r="HT414" s="26"/>
      <c r="HW414" s="26"/>
      <c r="HZ414" s="26"/>
      <c r="IC414" s="26"/>
      <c r="IF414" s="26"/>
      <c r="II414" s="26"/>
      <c r="IL414" s="26"/>
      <c r="IO414" s="26"/>
      <c r="IR414" s="26"/>
      <c r="IU414" s="26"/>
      <c r="IX414" s="26"/>
      <c r="IY414" s="21"/>
    </row>
    <row r="415" spans="7:259" s="16" customFormat="1" ht="18.75" customHeight="1">
      <c r="G415" s="26"/>
      <c r="J415" s="26"/>
      <c r="M415" s="26"/>
      <c r="P415" s="26"/>
      <c r="S415" s="26"/>
      <c r="V415" s="26"/>
      <c r="W415" s="17"/>
      <c r="Z415" s="26"/>
      <c r="AC415" s="26"/>
      <c r="AF415" s="26"/>
      <c r="AI415" s="26"/>
      <c r="AL415" s="26"/>
      <c r="AO415" s="26"/>
      <c r="AR415" s="26"/>
      <c r="AU415" s="26"/>
      <c r="AX415" s="26"/>
      <c r="BA415" s="26"/>
      <c r="BD415" s="26"/>
      <c r="BG415" s="26"/>
      <c r="BJ415" s="26"/>
      <c r="BM415" s="26"/>
      <c r="BP415" s="26"/>
      <c r="BS415" s="26"/>
      <c r="BT415" s="14"/>
      <c r="BV415" s="26"/>
      <c r="BY415" s="26"/>
      <c r="CB415" s="26"/>
      <c r="CE415" s="26"/>
      <c r="CH415" s="26"/>
      <c r="CI415" s="17"/>
      <c r="CL415" s="26"/>
      <c r="CO415" s="26"/>
      <c r="CR415" s="26"/>
      <c r="CU415" s="26"/>
      <c r="CX415" s="26"/>
      <c r="DA415" s="26"/>
      <c r="DD415" s="26"/>
      <c r="DG415" s="26"/>
      <c r="DJ415" s="26"/>
      <c r="DM415" s="26"/>
      <c r="DP415" s="26"/>
      <c r="DS415" s="26"/>
      <c r="DV415" s="26"/>
      <c r="DY415" s="26"/>
      <c r="EB415" s="26"/>
      <c r="EE415" s="26"/>
      <c r="EH415" s="26"/>
      <c r="EI415" s="14"/>
      <c r="EK415" s="26"/>
      <c r="EN415" s="26"/>
      <c r="EQ415" s="26"/>
      <c r="ET415" s="26"/>
      <c r="EW415" s="26"/>
      <c r="EZ415" s="26"/>
      <c r="FC415" s="26"/>
      <c r="FF415" s="26"/>
      <c r="FI415" s="26"/>
      <c r="FL415" s="26"/>
      <c r="FO415" s="26"/>
      <c r="FR415" s="26"/>
      <c r="FU415" s="26"/>
      <c r="FX415" s="26"/>
      <c r="GA415" s="26"/>
      <c r="GD415" s="26"/>
      <c r="GG415" s="26"/>
      <c r="GJ415" s="26"/>
      <c r="GM415" s="26"/>
      <c r="GP415" s="26"/>
      <c r="GS415" s="26"/>
      <c r="GV415" s="26"/>
      <c r="GY415" s="26"/>
      <c r="HB415" s="26"/>
      <c r="HE415" s="26"/>
      <c r="HH415" s="26"/>
      <c r="HK415" s="26"/>
      <c r="HN415" s="26"/>
      <c r="HQ415" s="26"/>
      <c r="HT415" s="26"/>
      <c r="HW415" s="26"/>
      <c r="HZ415" s="26"/>
      <c r="IC415" s="26"/>
      <c r="IF415" s="26"/>
      <c r="II415" s="26"/>
      <c r="IL415" s="26"/>
      <c r="IO415" s="26"/>
      <c r="IR415" s="26"/>
      <c r="IU415" s="26"/>
      <c r="IX415" s="26"/>
      <c r="IY415" s="21"/>
    </row>
    <row r="416" spans="7:259" s="16" customFormat="1">
      <c r="G416" s="26"/>
      <c r="J416" s="26"/>
      <c r="M416" s="26"/>
      <c r="P416" s="26"/>
      <c r="S416" s="26"/>
      <c r="V416" s="26"/>
      <c r="W416" s="17"/>
      <c r="Z416" s="26"/>
      <c r="AC416" s="26"/>
      <c r="AF416" s="26"/>
      <c r="AI416" s="26"/>
      <c r="AL416" s="26"/>
      <c r="AO416" s="26"/>
      <c r="AR416" s="26"/>
      <c r="AU416" s="26"/>
      <c r="AX416" s="26"/>
      <c r="BA416" s="26"/>
      <c r="BD416" s="26"/>
      <c r="BG416" s="26"/>
      <c r="BJ416" s="26"/>
      <c r="BM416" s="26"/>
      <c r="BP416" s="26"/>
      <c r="BS416" s="26"/>
      <c r="BT416" s="14"/>
      <c r="BV416" s="26"/>
      <c r="BY416" s="26"/>
      <c r="CB416" s="26"/>
      <c r="CE416" s="26"/>
      <c r="CH416" s="26"/>
      <c r="CI416" s="17"/>
      <c r="CL416" s="26"/>
      <c r="CO416" s="26"/>
      <c r="CR416" s="26"/>
      <c r="CU416" s="26"/>
      <c r="CX416" s="26"/>
      <c r="DA416" s="26"/>
      <c r="DD416" s="26"/>
      <c r="DG416" s="26"/>
      <c r="DJ416" s="26"/>
      <c r="DM416" s="26"/>
      <c r="DP416" s="26"/>
      <c r="DS416" s="26"/>
      <c r="DV416" s="26"/>
      <c r="DY416" s="26"/>
      <c r="EB416" s="26"/>
      <c r="EE416" s="26"/>
      <c r="EH416" s="26"/>
      <c r="EI416" s="14"/>
      <c r="EK416" s="26"/>
      <c r="EN416" s="26"/>
      <c r="EQ416" s="26"/>
      <c r="ET416" s="26"/>
      <c r="EW416" s="26"/>
      <c r="EZ416" s="26"/>
      <c r="FC416" s="26"/>
      <c r="FF416" s="26"/>
      <c r="FI416" s="26"/>
      <c r="FL416" s="26"/>
      <c r="FO416" s="26"/>
      <c r="FR416" s="26"/>
      <c r="FU416" s="26"/>
      <c r="FX416" s="26"/>
      <c r="GA416" s="26"/>
      <c r="GD416" s="26"/>
      <c r="GG416" s="26"/>
      <c r="GJ416" s="26"/>
      <c r="GM416" s="26"/>
      <c r="GP416" s="26"/>
      <c r="GS416" s="26"/>
      <c r="GV416" s="26"/>
      <c r="GY416" s="26"/>
      <c r="HB416" s="26"/>
      <c r="HE416" s="26"/>
      <c r="HH416" s="26"/>
      <c r="HK416" s="26"/>
      <c r="HN416" s="26"/>
      <c r="HQ416" s="26"/>
      <c r="HT416" s="26"/>
      <c r="HW416" s="26"/>
      <c r="HZ416" s="26"/>
      <c r="IC416" s="26"/>
      <c r="IF416" s="26"/>
      <c r="II416" s="26"/>
      <c r="IL416" s="26"/>
      <c r="IO416" s="26"/>
      <c r="IR416" s="26"/>
      <c r="IU416" s="26"/>
      <c r="IX416" s="26"/>
      <c r="IY416" s="21"/>
    </row>
    <row r="417" spans="7:259" s="16" customFormat="1" ht="18.75" customHeight="1">
      <c r="G417" s="26"/>
      <c r="J417" s="26"/>
      <c r="M417" s="26"/>
      <c r="P417" s="26"/>
      <c r="S417" s="26"/>
      <c r="V417" s="26"/>
      <c r="W417" s="17"/>
      <c r="Z417" s="26"/>
      <c r="AC417" s="26"/>
      <c r="AF417" s="26"/>
      <c r="AI417" s="26"/>
      <c r="AL417" s="26"/>
      <c r="AO417" s="26"/>
      <c r="AR417" s="26"/>
      <c r="AU417" s="26"/>
      <c r="AX417" s="26"/>
      <c r="BA417" s="26"/>
      <c r="BD417" s="26"/>
      <c r="BG417" s="26"/>
      <c r="BJ417" s="26"/>
      <c r="BM417" s="26"/>
      <c r="BP417" s="26"/>
      <c r="BS417" s="26"/>
      <c r="BT417" s="14"/>
      <c r="BV417" s="26"/>
      <c r="BY417" s="26"/>
      <c r="CB417" s="26"/>
      <c r="CE417" s="26"/>
      <c r="CH417" s="26"/>
      <c r="CI417" s="17"/>
      <c r="CL417" s="26"/>
      <c r="CO417" s="26"/>
      <c r="CR417" s="26"/>
      <c r="CU417" s="26"/>
      <c r="CX417" s="26"/>
      <c r="DA417" s="26"/>
      <c r="DD417" s="26"/>
      <c r="DG417" s="26"/>
      <c r="DJ417" s="26"/>
      <c r="DM417" s="26"/>
      <c r="DP417" s="26"/>
      <c r="DS417" s="26"/>
      <c r="DV417" s="26"/>
      <c r="DY417" s="26"/>
      <c r="EB417" s="26"/>
      <c r="EE417" s="26"/>
      <c r="EH417" s="26"/>
      <c r="EI417" s="14"/>
      <c r="EK417" s="26"/>
      <c r="EN417" s="26"/>
      <c r="EQ417" s="26"/>
      <c r="ET417" s="26"/>
      <c r="EW417" s="26"/>
      <c r="EZ417" s="26"/>
      <c r="FC417" s="26"/>
      <c r="FF417" s="26"/>
      <c r="FI417" s="26"/>
      <c r="FL417" s="26"/>
      <c r="FO417" s="26"/>
      <c r="FR417" s="26"/>
      <c r="FU417" s="26"/>
      <c r="FX417" s="26"/>
      <c r="GA417" s="26"/>
      <c r="GD417" s="26"/>
      <c r="GG417" s="26"/>
      <c r="GJ417" s="26"/>
      <c r="GM417" s="26"/>
      <c r="GP417" s="26"/>
      <c r="GS417" s="26"/>
      <c r="GV417" s="26"/>
      <c r="GY417" s="26"/>
      <c r="HB417" s="26"/>
      <c r="HE417" s="26"/>
      <c r="HH417" s="26"/>
      <c r="HK417" s="26"/>
      <c r="HN417" s="26"/>
      <c r="HQ417" s="26"/>
      <c r="HT417" s="26"/>
      <c r="HW417" s="26"/>
      <c r="HZ417" s="26"/>
      <c r="IC417" s="26"/>
      <c r="IF417" s="26"/>
      <c r="II417" s="26"/>
      <c r="IL417" s="26"/>
      <c r="IO417" s="26"/>
      <c r="IR417" s="26"/>
      <c r="IU417" s="26"/>
      <c r="IX417" s="26"/>
      <c r="IY417" s="21"/>
    </row>
    <row r="418" spans="7:259" s="16" customFormat="1">
      <c r="G418" s="26"/>
      <c r="J418" s="26"/>
      <c r="M418" s="26"/>
      <c r="P418" s="26"/>
      <c r="S418" s="26"/>
      <c r="V418" s="26"/>
      <c r="W418" s="17"/>
      <c r="Z418" s="26"/>
      <c r="AC418" s="26"/>
      <c r="AF418" s="26"/>
      <c r="AI418" s="26"/>
      <c r="AL418" s="26"/>
      <c r="AO418" s="26"/>
      <c r="AR418" s="26"/>
      <c r="AU418" s="26"/>
      <c r="AX418" s="26"/>
      <c r="BA418" s="26"/>
      <c r="BD418" s="26"/>
      <c r="BG418" s="26"/>
      <c r="BJ418" s="26"/>
      <c r="BM418" s="26"/>
      <c r="BP418" s="26"/>
      <c r="BS418" s="26"/>
      <c r="BT418" s="14"/>
      <c r="BV418" s="26"/>
      <c r="BY418" s="26"/>
      <c r="CB418" s="26"/>
      <c r="CE418" s="26"/>
      <c r="CH418" s="26"/>
      <c r="CI418" s="17"/>
      <c r="CL418" s="26"/>
      <c r="CO418" s="26"/>
      <c r="CR418" s="26"/>
      <c r="CU418" s="26"/>
      <c r="CX418" s="26"/>
      <c r="DA418" s="26"/>
      <c r="DD418" s="26"/>
      <c r="DG418" s="26"/>
      <c r="DJ418" s="26"/>
      <c r="DM418" s="26"/>
      <c r="DP418" s="26"/>
      <c r="DS418" s="26"/>
      <c r="DV418" s="26"/>
      <c r="DY418" s="26"/>
      <c r="EB418" s="26"/>
      <c r="EE418" s="26"/>
      <c r="EH418" s="26"/>
      <c r="EI418" s="14"/>
      <c r="EK418" s="26"/>
      <c r="EN418" s="26"/>
      <c r="EQ418" s="26"/>
      <c r="ET418" s="26"/>
      <c r="EW418" s="26"/>
      <c r="EZ418" s="26"/>
      <c r="FC418" s="26"/>
      <c r="FF418" s="26"/>
      <c r="FI418" s="26"/>
      <c r="FL418" s="26"/>
      <c r="FO418" s="26"/>
      <c r="FR418" s="26"/>
      <c r="FU418" s="26"/>
      <c r="FX418" s="26"/>
      <c r="GA418" s="26"/>
      <c r="GD418" s="26"/>
      <c r="GG418" s="26"/>
      <c r="GJ418" s="26"/>
      <c r="GM418" s="26"/>
      <c r="GP418" s="26"/>
      <c r="GS418" s="26"/>
      <c r="GV418" s="26"/>
      <c r="GY418" s="26"/>
      <c r="HB418" s="26"/>
      <c r="HE418" s="26"/>
      <c r="HH418" s="26"/>
      <c r="HK418" s="26"/>
      <c r="HN418" s="26"/>
      <c r="HQ418" s="26"/>
      <c r="HT418" s="26"/>
      <c r="HW418" s="26"/>
      <c r="HZ418" s="26"/>
      <c r="IC418" s="26"/>
      <c r="IF418" s="26"/>
      <c r="II418" s="26"/>
      <c r="IL418" s="26"/>
      <c r="IO418" s="26"/>
      <c r="IR418" s="26"/>
      <c r="IU418" s="26"/>
      <c r="IX418" s="26"/>
      <c r="IY418" s="21"/>
    </row>
    <row r="419" spans="7:259" s="16" customFormat="1" ht="18.75" customHeight="1">
      <c r="G419" s="26"/>
      <c r="J419" s="26"/>
      <c r="M419" s="26"/>
      <c r="P419" s="26"/>
      <c r="S419" s="26"/>
      <c r="V419" s="26"/>
      <c r="W419" s="17"/>
      <c r="Z419" s="26"/>
      <c r="AC419" s="26"/>
      <c r="AF419" s="26"/>
      <c r="AI419" s="26"/>
      <c r="AL419" s="26"/>
      <c r="AO419" s="26"/>
      <c r="AR419" s="26"/>
      <c r="AU419" s="26"/>
      <c r="AX419" s="26"/>
      <c r="BA419" s="26"/>
      <c r="BD419" s="26"/>
      <c r="BG419" s="26"/>
      <c r="BJ419" s="26"/>
      <c r="BM419" s="26"/>
      <c r="BP419" s="26"/>
      <c r="BS419" s="26"/>
      <c r="BT419" s="14"/>
      <c r="BV419" s="26"/>
      <c r="BY419" s="26"/>
      <c r="CB419" s="26"/>
      <c r="CE419" s="26"/>
      <c r="CH419" s="26"/>
      <c r="CI419" s="17"/>
      <c r="CL419" s="26"/>
      <c r="CO419" s="26"/>
      <c r="CR419" s="26"/>
      <c r="CU419" s="26"/>
      <c r="CX419" s="26"/>
      <c r="DA419" s="26"/>
      <c r="DD419" s="26"/>
      <c r="DG419" s="26"/>
      <c r="DJ419" s="26"/>
      <c r="DM419" s="26"/>
      <c r="DP419" s="26"/>
      <c r="DS419" s="26"/>
      <c r="DV419" s="26"/>
      <c r="DY419" s="26"/>
      <c r="EB419" s="26"/>
      <c r="EE419" s="26"/>
      <c r="EH419" s="26"/>
      <c r="EI419" s="14"/>
      <c r="EK419" s="26"/>
      <c r="EN419" s="26"/>
      <c r="EQ419" s="26"/>
      <c r="ET419" s="26"/>
      <c r="EW419" s="26"/>
      <c r="EZ419" s="26"/>
      <c r="FC419" s="26"/>
      <c r="FF419" s="26"/>
      <c r="FI419" s="26"/>
      <c r="FL419" s="26"/>
      <c r="FO419" s="26"/>
      <c r="FR419" s="26"/>
      <c r="FU419" s="26"/>
      <c r="FX419" s="26"/>
      <c r="GA419" s="26"/>
      <c r="GD419" s="26"/>
      <c r="GG419" s="26"/>
      <c r="GJ419" s="26"/>
      <c r="GM419" s="26"/>
      <c r="GP419" s="26"/>
      <c r="GS419" s="26"/>
      <c r="GV419" s="26"/>
      <c r="GY419" s="26"/>
      <c r="HB419" s="26"/>
      <c r="HE419" s="26"/>
      <c r="HH419" s="26"/>
      <c r="HK419" s="26"/>
      <c r="HN419" s="26"/>
      <c r="HQ419" s="26"/>
      <c r="HT419" s="26"/>
      <c r="HW419" s="26"/>
      <c r="HZ419" s="26"/>
      <c r="IC419" s="26"/>
      <c r="IF419" s="26"/>
      <c r="II419" s="26"/>
      <c r="IL419" s="26"/>
      <c r="IO419" s="26"/>
      <c r="IR419" s="26"/>
      <c r="IU419" s="26"/>
      <c r="IX419" s="26"/>
      <c r="IY419" s="21"/>
    </row>
    <row r="420" spans="7:259" s="16" customFormat="1">
      <c r="G420" s="26"/>
      <c r="J420" s="26"/>
      <c r="M420" s="26"/>
      <c r="P420" s="26"/>
      <c r="S420" s="26"/>
      <c r="V420" s="26"/>
      <c r="W420" s="17"/>
      <c r="Z420" s="26"/>
      <c r="AC420" s="26"/>
      <c r="AF420" s="26"/>
      <c r="AI420" s="26"/>
      <c r="AL420" s="26"/>
      <c r="AO420" s="26"/>
      <c r="AR420" s="26"/>
      <c r="AU420" s="26"/>
      <c r="AX420" s="26"/>
      <c r="BA420" s="26"/>
      <c r="BD420" s="26"/>
      <c r="BG420" s="26"/>
      <c r="BJ420" s="26"/>
      <c r="BM420" s="26"/>
      <c r="BP420" s="26"/>
      <c r="BS420" s="26"/>
      <c r="BT420" s="14"/>
      <c r="BV420" s="26"/>
      <c r="BY420" s="26"/>
      <c r="CB420" s="26"/>
      <c r="CE420" s="26"/>
      <c r="CH420" s="26"/>
      <c r="CI420" s="17"/>
      <c r="CL420" s="26"/>
      <c r="CO420" s="26"/>
      <c r="CR420" s="26"/>
      <c r="CU420" s="26"/>
      <c r="CX420" s="26"/>
      <c r="DA420" s="26"/>
      <c r="DD420" s="26"/>
      <c r="DG420" s="26"/>
      <c r="DJ420" s="26"/>
      <c r="DM420" s="26"/>
      <c r="DP420" s="26"/>
      <c r="DS420" s="26"/>
      <c r="DV420" s="26"/>
      <c r="DY420" s="26"/>
      <c r="EB420" s="26"/>
      <c r="EE420" s="26"/>
      <c r="EH420" s="26"/>
      <c r="EI420" s="14"/>
      <c r="EK420" s="26"/>
      <c r="EN420" s="26"/>
      <c r="EQ420" s="26"/>
      <c r="ET420" s="26"/>
      <c r="EW420" s="26"/>
      <c r="EZ420" s="26"/>
      <c r="FC420" s="26"/>
      <c r="FF420" s="26"/>
      <c r="FI420" s="26"/>
      <c r="FL420" s="26"/>
      <c r="FO420" s="26"/>
      <c r="FR420" s="26"/>
      <c r="FU420" s="26"/>
      <c r="FX420" s="26"/>
      <c r="GA420" s="26"/>
      <c r="GD420" s="26"/>
      <c r="GG420" s="26"/>
      <c r="GJ420" s="26"/>
      <c r="GM420" s="26"/>
      <c r="GP420" s="26"/>
      <c r="GS420" s="26"/>
      <c r="GV420" s="26"/>
      <c r="GY420" s="26"/>
      <c r="HB420" s="26"/>
      <c r="HE420" s="26"/>
      <c r="HH420" s="26"/>
      <c r="HK420" s="26"/>
      <c r="HN420" s="26"/>
      <c r="HQ420" s="26"/>
      <c r="HT420" s="26"/>
      <c r="HW420" s="26"/>
      <c r="HZ420" s="26"/>
      <c r="IC420" s="26"/>
      <c r="IF420" s="26"/>
      <c r="II420" s="26"/>
      <c r="IL420" s="26"/>
      <c r="IO420" s="26"/>
      <c r="IR420" s="26"/>
      <c r="IU420" s="26"/>
      <c r="IX420" s="26"/>
      <c r="IY420" s="21"/>
    </row>
    <row r="421" spans="7:259" s="16" customFormat="1" ht="18.75" customHeight="1">
      <c r="G421" s="26"/>
      <c r="J421" s="26"/>
      <c r="M421" s="26"/>
      <c r="P421" s="26"/>
      <c r="S421" s="26"/>
      <c r="V421" s="26"/>
      <c r="W421" s="17"/>
      <c r="Z421" s="26"/>
      <c r="AC421" s="26"/>
      <c r="AF421" s="26"/>
      <c r="AI421" s="26"/>
      <c r="AL421" s="26"/>
      <c r="AO421" s="26"/>
      <c r="AR421" s="26"/>
      <c r="AU421" s="26"/>
      <c r="AX421" s="26"/>
      <c r="BA421" s="26"/>
      <c r="BD421" s="26"/>
      <c r="BG421" s="26"/>
      <c r="BJ421" s="26"/>
      <c r="BM421" s="26"/>
      <c r="BP421" s="26"/>
      <c r="BS421" s="26"/>
      <c r="BT421" s="14"/>
      <c r="BV421" s="26"/>
      <c r="BY421" s="26"/>
      <c r="CB421" s="26"/>
      <c r="CE421" s="26"/>
      <c r="CH421" s="26"/>
      <c r="CI421" s="17"/>
      <c r="CL421" s="26"/>
      <c r="CO421" s="26"/>
      <c r="CR421" s="26"/>
      <c r="CU421" s="26"/>
      <c r="CX421" s="26"/>
      <c r="DA421" s="26"/>
      <c r="DD421" s="26"/>
      <c r="DG421" s="26"/>
      <c r="DJ421" s="26"/>
      <c r="DM421" s="26"/>
      <c r="DP421" s="26"/>
      <c r="DS421" s="26"/>
      <c r="DV421" s="26"/>
      <c r="DY421" s="26"/>
      <c r="EB421" s="26"/>
      <c r="EE421" s="26"/>
      <c r="EH421" s="26"/>
      <c r="EI421" s="14"/>
      <c r="EK421" s="26"/>
      <c r="EN421" s="26"/>
      <c r="EQ421" s="26"/>
      <c r="ET421" s="26"/>
      <c r="EW421" s="26"/>
      <c r="EZ421" s="26"/>
      <c r="FC421" s="26"/>
      <c r="FF421" s="26"/>
      <c r="FI421" s="26"/>
      <c r="FL421" s="26"/>
      <c r="FO421" s="26"/>
      <c r="FR421" s="26"/>
      <c r="FU421" s="26"/>
      <c r="FX421" s="26"/>
      <c r="GA421" s="26"/>
      <c r="GD421" s="26"/>
      <c r="GG421" s="26"/>
      <c r="GJ421" s="26"/>
      <c r="GM421" s="26"/>
      <c r="GP421" s="26"/>
      <c r="GS421" s="26"/>
      <c r="GV421" s="26"/>
      <c r="GY421" s="26"/>
      <c r="HB421" s="26"/>
      <c r="HE421" s="26"/>
      <c r="HH421" s="26"/>
      <c r="HK421" s="26"/>
      <c r="HN421" s="26"/>
      <c r="HQ421" s="26"/>
      <c r="HT421" s="26"/>
      <c r="HW421" s="26"/>
      <c r="HZ421" s="26"/>
      <c r="IC421" s="26"/>
      <c r="IF421" s="26"/>
      <c r="II421" s="26"/>
      <c r="IL421" s="26"/>
      <c r="IO421" s="26"/>
      <c r="IR421" s="26"/>
      <c r="IU421" s="26"/>
      <c r="IX421" s="26"/>
      <c r="IY421" s="21"/>
    </row>
    <row r="422" spans="7:259" s="16" customFormat="1">
      <c r="G422" s="26"/>
      <c r="J422" s="26"/>
      <c r="M422" s="26"/>
      <c r="P422" s="26"/>
      <c r="S422" s="26"/>
      <c r="V422" s="26"/>
      <c r="W422" s="17"/>
      <c r="Z422" s="26"/>
      <c r="AC422" s="26"/>
      <c r="AF422" s="26"/>
      <c r="AI422" s="26"/>
      <c r="AL422" s="26"/>
      <c r="AO422" s="26"/>
      <c r="AR422" s="26"/>
      <c r="AU422" s="26"/>
      <c r="AX422" s="26"/>
      <c r="BA422" s="26"/>
      <c r="BD422" s="26"/>
      <c r="BG422" s="26"/>
      <c r="BJ422" s="26"/>
      <c r="BM422" s="26"/>
      <c r="BP422" s="26"/>
      <c r="BS422" s="26"/>
      <c r="BT422" s="14"/>
      <c r="BV422" s="26"/>
      <c r="BY422" s="26"/>
      <c r="CB422" s="26"/>
      <c r="CE422" s="26"/>
      <c r="CH422" s="26"/>
      <c r="CI422" s="17"/>
      <c r="CL422" s="26"/>
      <c r="CO422" s="26"/>
      <c r="CR422" s="26"/>
      <c r="CU422" s="26"/>
      <c r="CX422" s="26"/>
      <c r="DA422" s="26"/>
      <c r="DD422" s="26"/>
      <c r="DG422" s="26"/>
      <c r="DJ422" s="26"/>
      <c r="DM422" s="26"/>
      <c r="DP422" s="26"/>
      <c r="DS422" s="26"/>
      <c r="DV422" s="26"/>
      <c r="DY422" s="26"/>
      <c r="EB422" s="26"/>
      <c r="EE422" s="26"/>
      <c r="EH422" s="26"/>
      <c r="EI422" s="14"/>
      <c r="EK422" s="26"/>
      <c r="EN422" s="26"/>
      <c r="EQ422" s="26"/>
      <c r="ET422" s="26"/>
      <c r="EW422" s="26"/>
      <c r="EZ422" s="26"/>
      <c r="FC422" s="26"/>
      <c r="FF422" s="26"/>
      <c r="FI422" s="26"/>
      <c r="FL422" s="26"/>
      <c r="FO422" s="26"/>
      <c r="FR422" s="26"/>
      <c r="FU422" s="26"/>
      <c r="FX422" s="26"/>
      <c r="GA422" s="26"/>
      <c r="GD422" s="26"/>
      <c r="GG422" s="26"/>
      <c r="GJ422" s="26"/>
      <c r="GM422" s="26"/>
      <c r="GP422" s="26"/>
      <c r="GS422" s="26"/>
      <c r="GV422" s="26"/>
      <c r="GY422" s="26"/>
      <c r="HB422" s="26"/>
      <c r="HE422" s="26"/>
      <c r="HH422" s="26"/>
      <c r="HK422" s="26"/>
      <c r="HN422" s="26"/>
      <c r="HQ422" s="26"/>
      <c r="HT422" s="26"/>
      <c r="HW422" s="26"/>
      <c r="HZ422" s="26"/>
      <c r="IC422" s="26"/>
      <c r="IF422" s="26"/>
      <c r="II422" s="26"/>
      <c r="IL422" s="26"/>
      <c r="IO422" s="26"/>
      <c r="IR422" s="26"/>
      <c r="IU422" s="26"/>
      <c r="IX422" s="26"/>
      <c r="IY422" s="21"/>
    </row>
    <row r="423" spans="7:259" s="16" customFormat="1" ht="18.75" customHeight="1">
      <c r="G423" s="26"/>
      <c r="J423" s="26"/>
      <c r="M423" s="26"/>
      <c r="P423" s="26"/>
      <c r="S423" s="26"/>
      <c r="V423" s="26"/>
      <c r="W423" s="17"/>
      <c r="Z423" s="26"/>
      <c r="AC423" s="26"/>
      <c r="AF423" s="26"/>
      <c r="AI423" s="26"/>
      <c r="AL423" s="26"/>
      <c r="AO423" s="26"/>
      <c r="AR423" s="26"/>
      <c r="AU423" s="26"/>
      <c r="AX423" s="26"/>
      <c r="BA423" s="26"/>
      <c r="BD423" s="26"/>
      <c r="BG423" s="26"/>
      <c r="BJ423" s="26"/>
      <c r="BM423" s="26"/>
      <c r="BP423" s="26"/>
      <c r="BS423" s="26"/>
      <c r="BT423" s="14"/>
      <c r="BV423" s="26"/>
      <c r="BY423" s="26"/>
      <c r="CB423" s="26"/>
      <c r="CE423" s="26"/>
      <c r="CH423" s="26"/>
      <c r="CI423" s="17"/>
      <c r="CL423" s="26"/>
      <c r="CO423" s="26"/>
      <c r="CR423" s="26"/>
      <c r="CU423" s="26"/>
      <c r="CX423" s="26"/>
      <c r="DA423" s="26"/>
      <c r="DD423" s="26"/>
      <c r="DG423" s="26"/>
      <c r="DJ423" s="26"/>
      <c r="DM423" s="26"/>
      <c r="DP423" s="26"/>
      <c r="DS423" s="26"/>
      <c r="DV423" s="26"/>
      <c r="DY423" s="26"/>
      <c r="EB423" s="26"/>
      <c r="EE423" s="26"/>
      <c r="EH423" s="26"/>
      <c r="EI423" s="14"/>
      <c r="EK423" s="26"/>
      <c r="EN423" s="26"/>
      <c r="EQ423" s="26"/>
      <c r="ET423" s="26"/>
      <c r="EW423" s="26"/>
      <c r="EZ423" s="26"/>
      <c r="FC423" s="26"/>
      <c r="FF423" s="26"/>
      <c r="FI423" s="26"/>
      <c r="FL423" s="26"/>
      <c r="FO423" s="26"/>
      <c r="FR423" s="26"/>
      <c r="FU423" s="26"/>
      <c r="FX423" s="26"/>
      <c r="GA423" s="26"/>
      <c r="GD423" s="26"/>
      <c r="GG423" s="26"/>
      <c r="GJ423" s="26"/>
      <c r="GM423" s="26"/>
      <c r="GP423" s="26"/>
      <c r="GS423" s="26"/>
      <c r="GV423" s="26"/>
      <c r="GY423" s="26"/>
      <c r="HB423" s="26"/>
      <c r="HE423" s="26"/>
      <c r="HH423" s="26"/>
      <c r="HK423" s="26"/>
      <c r="HN423" s="26"/>
      <c r="HQ423" s="26"/>
      <c r="HT423" s="26"/>
      <c r="HW423" s="26"/>
      <c r="HZ423" s="26"/>
      <c r="IC423" s="26"/>
      <c r="IF423" s="26"/>
      <c r="II423" s="26"/>
      <c r="IL423" s="26"/>
      <c r="IO423" s="26"/>
      <c r="IR423" s="26"/>
      <c r="IU423" s="26"/>
      <c r="IX423" s="26"/>
      <c r="IY423" s="21"/>
    </row>
    <row r="424" spans="7:259" s="16" customFormat="1">
      <c r="G424" s="26"/>
      <c r="J424" s="26"/>
      <c r="M424" s="26"/>
      <c r="P424" s="26"/>
      <c r="S424" s="26"/>
      <c r="V424" s="26"/>
      <c r="W424" s="17"/>
      <c r="Z424" s="26"/>
      <c r="AC424" s="26"/>
      <c r="AF424" s="26"/>
      <c r="AI424" s="26"/>
      <c r="AL424" s="26"/>
      <c r="AO424" s="26"/>
      <c r="AR424" s="26"/>
      <c r="AU424" s="26"/>
      <c r="AX424" s="26"/>
      <c r="BA424" s="26"/>
      <c r="BD424" s="26"/>
      <c r="BG424" s="26"/>
      <c r="BJ424" s="26"/>
      <c r="BM424" s="26"/>
      <c r="BP424" s="26"/>
      <c r="BS424" s="26"/>
      <c r="BT424" s="14"/>
      <c r="BV424" s="26"/>
      <c r="BY424" s="26"/>
      <c r="CB424" s="26"/>
      <c r="CE424" s="26"/>
      <c r="CH424" s="26"/>
      <c r="CI424" s="17"/>
      <c r="CL424" s="26"/>
      <c r="CO424" s="26"/>
      <c r="CR424" s="26"/>
      <c r="CU424" s="26"/>
      <c r="CX424" s="26"/>
      <c r="DA424" s="26"/>
      <c r="DD424" s="26"/>
      <c r="DG424" s="26"/>
      <c r="DJ424" s="26"/>
      <c r="DM424" s="26"/>
      <c r="DP424" s="26"/>
      <c r="DS424" s="26"/>
      <c r="DV424" s="26"/>
      <c r="DY424" s="26"/>
      <c r="EB424" s="26"/>
      <c r="EE424" s="26"/>
      <c r="EH424" s="26"/>
      <c r="EI424" s="14"/>
      <c r="EK424" s="26"/>
      <c r="EN424" s="26"/>
      <c r="EQ424" s="26"/>
      <c r="ET424" s="26"/>
      <c r="EW424" s="26"/>
      <c r="EZ424" s="26"/>
      <c r="FC424" s="26"/>
      <c r="FF424" s="26"/>
      <c r="FI424" s="26"/>
      <c r="FL424" s="26"/>
      <c r="FO424" s="26"/>
      <c r="FR424" s="26"/>
      <c r="FU424" s="26"/>
      <c r="FX424" s="26"/>
      <c r="GA424" s="26"/>
      <c r="GD424" s="26"/>
      <c r="GG424" s="26"/>
      <c r="GJ424" s="26"/>
      <c r="GM424" s="26"/>
      <c r="GP424" s="26"/>
      <c r="GS424" s="26"/>
      <c r="GV424" s="26"/>
      <c r="GY424" s="26"/>
      <c r="HB424" s="26"/>
      <c r="HE424" s="26"/>
      <c r="HH424" s="26"/>
      <c r="HK424" s="26"/>
      <c r="HN424" s="26"/>
      <c r="HQ424" s="26"/>
      <c r="HT424" s="26"/>
      <c r="HW424" s="26"/>
      <c r="HZ424" s="26"/>
      <c r="IC424" s="26"/>
      <c r="IF424" s="26"/>
      <c r="II424" s="26"/>
      <c r="IL424" s="26"/>
      <c r="IO424" s="26"/>
      <c r="IR424" s="26"/>
      <c r="IU424" s="26"/>
      <c r="IX424" s="26"/>
      <c r="IY424" s="21"/>
    </row>
    <row r="425" spans="7:259" s="16" customFormat="1" ht="18.75" customHeight="1">
      <c r="G425" s="26"/>
      <c r="J425" s="26"/>
      <c r="M425" s="26"/>
      <c r="P425" s="26"/>
      <c r="S425" s="26"/>
      <c r="V425" s="26"/>
      <c r="W425" s="17"/>
      <c r="Z425" s="26"/>
      <c r="AC425" s="26"/>
      <c r="AF425" s="26"/>
      <c r="AI425" s="26"/>
      <c r="AL425" s="26"/>
      <c r="AO425" s="26"/>
      <c r="AR425" s="26"/>
      <c r="AU425" s="26"/>
      <c r="AX425" s="26"/>
      <c r="BA425" s="26"/>
      <c r="BD425" s="26"/>
      <c r="BG425" s="26"/>
      <c r="BJ425" s="26"/>
      <c r="BM425" s="26"/>
      <c r="BP425" s="26"/>
      <c r="BS425" s="26"/>
      <c r="BT425" s="14"/>
      <c r="BV425" s="26"/>
      <c r="BY425" s="26"/>
      <c r="CB425" s="26"/>
      <c r="CE425" s="26"/>
      <c r="CH425" s="26"/>
      <c r="CI425" s="17"/>
      <c r="CL425" s="26"/>
      <c r="CO425" s="26"/>
      <c r="CR425" s="26"/>
      <c r="CU425" s="26"/>
      <c r="CX425" s="26"/>
      <c r="DA425" s="26"/>
      <c r="DD425" s="26"/>
      <c r="DG425" s="26"/>
      <c r="DJ425" s="26"/>
      <c r="DM425" s="26"/>
      <c r="DP425" s="26"/>
      <c r="DS425" s="26"/>
      <c r="DV425" s="26"/>
      <c r="DY425" s="26"/>
      <c r="EB425" s="26"/>
      <c r="EE425" s="26"/>
      <c r="EH425" s="26"/>
      <c r="EI425" s="14"/>
      <c r="EK425" s="26"/>
      <c r="EN425" s="26"/>
      <c r="EQ425" s="26"/>
      <c r="ET425" s="26"/>
      <c r="EW425" s="26"/>
      <c r="EZ425" s="26"/>
      <c r="FC425" s="26"/>
      <c r="FF425" s="26"/>
      <c r="FI425" s="26"/>
      <c r="FL425" s="26"/>
      <c r="FO425" s="26"/>
      <c r="FR425" s="26"/>
      <c r="FU425" s="26"/>
      <c r="FX425" s="26"/>
      <c r="GA425" s="26"/>
      <c r="GD425" s="26"/>
      <c r="GG425" s="26"/>
      <c r="GJ425" s="26"/>
      <c r="GM425" s="26"/>
      <c r="GP425" s="26"/>
      <c r="GS425" s="26"/>
      <c r="GV425" s="26"/>
      <c r="GY425" s="26"/>
      <c r="HB425" s="26"/>
      <c r="HE425" s="26"/>
      <c r="HH425" s="26"/>
      <c r="HK425" s="26"/>
      <c r="HN425" s="26"/>
      <c r="HQ425" s="26"/>
      <c r="HT425" s="26"/>
      <c r="HW425" s="26"/>
      <c r="HZ425" s="26"/>
      <c r="IC425" s="26"/>
      <c r="IF425" s="26"/>
      <c r="II425" s="26"/>
      <c r="IL425" s="26"/>
      <c r="IO425" s="26"/>
      <c r="IR425" s="26"/>
      <c r="IU425" s="26"/>
      <c r="IX425" s="26"/>
      <c r="IY425" s="21"/>
    </row>
    <row r="426" spans="7:259" s="16" customFormat="1">
      <c r="G426" s="26"/>
      <c r="J426" s="26"/>
      <c r="M426" s="26"/>
      <c r="P426" s="26"/>
      <c r="S426" s="26"/>
      <c r="V426" s="26"/>
      <c r="W426" s="17"/>
      <c r="Z426" s="26"/>
      <c r="AC426" s="26"/>
      <c r="AF426" s="26"/>
      <c r="AI426" s="26"/>
      <c r="AL426" s="26"/>
      <c r="AO426" s="26"/>
      <c r="AR426" s="26"/>
      <c r="AU426" s="26"/>
      <c r="AX426" s="26"/>
      <c r="BA426" s="26"/>
      <c r="BD426" s="26"/>
      <c r="BG426" s="26"/>
      <c r="BJ426" s="26"/>
      <c r="BM426" s="26"/>
      <c r="BP426" s="26"/>
      <c r="BS426" s="26"/>
      <c r="BT426" s="14"/>
      <c r="BV426" s="26"/>
      <c r="BY426" s="26"/>
      <c r="CB426" s="26"/>
      <c r="CE426" s="26"/>
      <c r="CH426" s="26"/>
      <c r="CI426" s="17"/>
      <c r="CL426" s="26"/>
      <c r="CO426" s="26"/>
      <c r="CR426" s="26"/>
      <c r="CU426" s="26"/>
      <c r="CX426" s="26"/>
      <c r="DA426" s="26"/>
      <c r="DD426" s="26"/>
      <c r="DG426" s="26"/>
      <c r="DJ426" s="26"/>
      <c r="DM426" s="26"/>
      <c r="DP426" s="26"/>
      <c r="DS426" s="26"/>
      <c r="DV426" s="26"/>
      <c r="DY426" s="26"/>
      <c r="EB426" s="26"/>
      <c r="EE426" s="26"/>
      <c r="EH426" s="26"/>
      <c r="EI426" s="14"/>
      <c r="EK426" s="26"/>
      <c r="EN426" s="26"/>
      <c r="EQ426" s="26"/>
      <c r="ET426" s="26"/>
      <c r="EW426" s="26"/>
      <c r="EZ426" s="26"/>
      <c r="FC426" s="26"/>
      <c r="FF426" s="26"/>
      <c r="FI426" s="26"/>
      <c r="FL426" s="26"/>
      <c r="FO426" s="26"/>
      <c r="FR426" s="26"/>
      <c r="FU426" s="26"/>
      <c r="FX426" s="26"/>
      <c r="GA426" s="26"/>
      <c r="GD426" s="26"/>
      <c r="GG426" s="26"/>
      <c r="GJ426" s="26"/>
      <c r="GM426" s="26"/>
      <c r="GP426" s="26"/>
      <c r="GS426" s="26"/>
      <c r="GV426" s="26"/>
      <c r="GY426" s="26"/>
      <c r="HB426" s="26"/>
      <c r="HE426" s="26"/>
      <c r="HH426" s="26"/>
      <c r="HK426" s="26"/>
      <c r="HN426" s="26"/>
      <c r="HQ426" s="26"/>
      <c r="HT426" s="26"/>
      <c r="HW426" s="26"/>
      <c r="HZ426" s="26"/>
      <c r="IC426" s="26"/>
      <c r="IF426" s="26"/>
      <c r="II426" s="26"/>
      <c r="IL426" s="26"/>
      <c r="IO426" s="26"/>
      <c r="IR426" s="26"/>
      <c r="IU426" s="26"/>
      <c r="IX426" s="26"/>
      <c r="IY426" s="21"/>
    </row>
    <row r="427" spans="7:259" s="16" customFormat="1" ht="18.75" customHeight="1">
      <c r="G427" s="26"/>
      <c r="J427" s="26"/>
      <c r="M427" s="26"/>
      <c r="P427" s="26"/>
      <c r="S427" s="26"/>
      <c r="V427" s="26"/>
      <c r="W427" s="17"/>
      <c r="Z427" s="26"/>
      <c r="AC427" s="26"/>
      <c r="AF427" s="26"/>
      <c r="AI427" s="26"/>
      <c r="AL427" s="26"/>
      <c r="AO427" s="26"/>
      <c r="AR427" s="26"/>
      <c r="AU427" s="26"/>
      <c r="AX427" s="26"/>
      <c r="BA427" s="26"/>
      <c r="BD427" s="26"/>
      <c r="BG427" s="26"/>
      <c r="BJ427" s="26"/>
      <c r="BM427" s="26"/>
      <c r="BP427" s="26"/>
      <c r="BS427" s="26"/>
      <c r="BT427" s="14"/>
      <c r="BV427" s="26"/>
      <c r="BY427" s="26"/>
      <c r="CB427" s="26"/>
      <c r="CE427" s="26"/>
      <c r="CH427" s="26"/>
      <c r="CI427" s="17"/>
      <c r="CL427" s="26"/>
      <c r="CO427" s="26"/>
      <c r="CR427" s="26"/>
      <c r="CU427" s="26"/>
      <c r="CX427" s="26"/>
      <c r="DA427" s="26"/>
      <c r="DD427" s="26"/>
      <c r="DG427" s="26"/>
      <c r="DJ427" s="26"/>
      <c r="DM427" s="26"/>
      <c r="DP427" s="26"/>
      <c r="DS427" s="26"/>
      <c r="DV427" s="26"/>
      <c r="DY427" s="26"/>
      <c r="EB427" s="26"/>
      <c r="EE427" s="26"/>
      <c r="EH427" s="26"/>
      <c r="EI427" s="14"/>
      <c r="EK427" s="26"/>
      <c r="EN427" s="26"/>
      <c r="EQ427" s="26"/>
      <c r="ET427" s="26"/>
      <c r="EW427" s="26"/>
      <c r="EZ427" s="26"/>
      <c r="FC427" s="26"/>
      <c r="FF427" s="26"/>
      <c r="FI427" s="26"/>
      <c r="FL427" s="26"/>
      <c r="FO427" s="26"/>
      <c r="FR427" s="26"/>
      <c r="FU427" s="26"/>
      <c r="FX427" s="26"/>
      <c r="GA427" s="26"/>
      <c r="GD427" s="26"/>
      <c r="GG427" s="26"/>
      <c r="GJ427" s="26"/>
      <c r="GM427" s="26"/>
      <c r="GP427" s="26"/>
      <c r="GS427" s="26"/>
      <c r="GV427" s="26"/>
      <c r="GY427" s="26"/>
      <c r="HB427" s="26"/>
      <c r="HE427" s="26"/>
      <c r="HH427" s="26"/>
      <c r="HK427" s="26"/>
      <c r="HN427" s="26"/>
      <c r="HQ427" s="26"/>
      <c r="HT427" s="26"/>
      <c r="HW427" s="26"/>
      <c r="HZ427" s="26"/>
      <c r="IC427" s="26"/>
      <c r="IF427" s="26"/>
      <c r="II427" s="26"/>
      <c r="IL427" s="26"/>
      <c r="IO427" s="26"/>
      <c r="IR427" s="26"/>
      <c r="IU427" s="26"/>
      <c r="IX427" s="26"/>
      <c r="IY427" s="21"/>
    </row>
    <row r="428" spans="7:259" s="16" customFormat="1">
      <c r="G428" s="26"/>
      <c r="J428" s="26"/>
      <c r="M428" s="26"/>
      <c r="P428" s="26"/>
      <c r="S428" s="26"/>
      <c r="V428" s="26"/>
      <c r="W428" s="17"/>
      <c r="Z428" s="26"/>
      <c r="AC428" s="26"/>
      <c r="AF428" s="26"/>
      <c r="AI428" s="26"/>
      <c r="AL428" s="26"/>
      <c r="AO428" s="26"/>
      <c r="AR428" s="26"/>
      <c r="AU428" s="26"/>
      <c r="AX428" s="26"/>
      <c r="BA428" s="26"/>
      <c r="BD428" s="26"/>
      <c r="BG428" s="26"/>
      <c r="BJ428" s="26"/>
      <c r="BM428" s="26"/>
      <c r="BP428" s="26"/>
      <c r="BS428" s="26"/>
      <c r="BT428" s="14"/>
      <c r="BV428" s="26"/>
      <c r="BY428" s="26"/>
      <c r="CB428" s="26"/>
      <c r="CE428" s="26"/>
      <c r="CH428" s="26"/>
      <c r="CI428" s="17"/>
      <c r="CL428" s="26"/>
      <c r="CO428" s="26"/>
      <c r="CR428" s="26"/>
      <c r="CU428" s="26"/>
      <c r="CX428" s="26"/>
      <c r="DA428" s="26"/>
      <c r="DD428" s="26"/>
      <c r="DG428" s="26"/>
      <c r="DJ428" s="26"/>
      <c r="DM428" s="26"/>
      <c r="DP428" s="26"/>
      <c r="DS428" s="26"/>
      <c r="DV428" s="26"/>
      <c r="DY428" s="26"/>
      <c r="EB428" s="26"/>
      <c r="EE428" s="26"/>
      <c r="EH428" s="26"/>
      <c r="EI428" s="14"/>
      <c r="EK428" s="26"/>
      <c r="EN428" s="26"/>
      <c r="EQ428" s="26"/>
      <c r="ET428" s="26"/>
      <c r="EW428" s="26"/>
      <c r="EZ428" s="26"/>
      <c r="FC428" s="26"/>
      <c r="FF428" s="26"/>
      <c r="FI428" s="26"/>
      <c r="FL428" s="26"/>
      <c r="FO428" s="26"/>
      <c r="FR428" s="26"/>
      <c r="FU428" s="26"/>
      <c r="FX428" s="26"/>
      <c r="GA428" s="26"/>
      <c r="GD428" s="26"/>
      <c r="GG428" s="26"/>
      <c r="GJ428" s="26"/>
      <c r="GM428" s="26"/>
      <c r="GP428" s="26"/>
      <c r="GS428" s="26"/>
      <c r="GV428" s="26"/>
      <c r="GY428" s="26"/>
      <c r="HB428" s="26"/>
      <c r="HE428" s="26"/>
      <c r="HH428" s="26"/>
      <c r="HK428" s="26"/>
      <c r="HN428" s="26"/>
      <c r="HQ428" s="26"/>
      <c r="HT428" s="26"/>
      <c r="HW428" s="26"/>
      <c r="HZ428" s="26"/>
      <c r="IC428" s="26"/>
      <c r="IF428" s="26"/>
      <c r="II428" s="26"/>
      <c r="IL428" s="26"/>
      <c r="IO428" s="26"/>
      <c r="IR428" s="26"/>
      <c r="IU428" s="26"/>
      <c r="IX428" s="26"/>
      <c r="IY428" s="21"/>
    </row>
    <row r="429" spans="7:259" s="16" customFormat="1" ht="18.75" customHeight="1">
      <c r="G429" s="26"/>
      <c r="J429" s="26"/>
      <c r="M429" s="26"/>
      <c r="P429" s="26"/>
      <c r="S429" s="26"/>
      <c r="V429" s="26"/>
      <c r="W429" s="17"/>
      <c r="Z429" s="26"/>
      <c r="AC429" s="26"/>
      <c r="AF429" s="26"/>
      <c r="AI429" s="26"/>
      <c r="AL429" s="26"/>
      <c r="AO429" s="26"/>
      <c r="AR429" s="26"/>
      <c r="AU429" s="26"/>
      <c r="AX429" s="26"/>
      <c r="BA429" s="26"/>
      <c r="BD429" s="26"/>
      <c r="BG429" s="26"/>
      <c r="BJ429" s="26"/>
      <c r="BM429" s="26"/>
      <c r="BP429" s="26"/>
      <c r="BS429" s="26"/>
      <c r="BT429" s="14"/>
      <c r="BV429" s="26"/>
      <c r="BY429" s="26"/>
      <c r="CB429" s="26"/>
      <c r="CE429" s="26"/>
      <c r="CH429" s="26"/>
      <c r="CI429" s="17"/>
      <c r="CL429" s="26"/>
      <c r="CO429" s="26"/>
      <c r="CR429" s="26"/>
      <c r="CU429" s="26"/>
      <c r="CX429" s="26"/>
      <c r="DA429" s="26"/>
      <c r="DD429" s="26"/>
      <c r="DG429" s="26"/>
      <c r="DJ429" s="26"/>
      <c r="DM429" s="26"/>
      <c r="DP429" s="26"/>
      <c r="DS429" s="26"/>
      <c r="DV429" s="26"/>
      <c r="DY429" s="26"/>
      <c r="EB429" s="26"/>
      <c r="EE429" s="26"/>
      <c r="EH429" s="26"/>
      <c r="EI429" s="14"/>
      <c r="EK429" s="26"/>
      <c r="EN429" s="26"/>
      <c r="EQ429" s="26"/>
      <c r="ET429" s="26"/>
      <c r="EW429" s="26"/>
      <c r="EZ429" s="26"/>
      <c r="FC429" s="26"/>
      <c r="FF429" s="26"/>
      <c r="FI429" s="26"/>
      <c r="FL429" s="26"/>
      <c r="FO429" s="26"/>
      <c r="FR429" s="26"/>
      <c r="FU429" s="26"/>
      <c r="FX429" s="26"/>
      <c r="GA429" s="26"/>
      <c r="GD429" s="26"/>
      <c r="GG429" s="26"/>
      <c r="GJ429" s="26"/>
      <c r="GM429" s="26"/>
      <c r="GP429" s="26"/>
      <c r="GS429" s="26"/>
      <c r="GV429" s="26"/>
      <c r="GY429" s="26"/>
      <c r="HB429" s="26"/>
      <c r="HE429" s="26"/>
      <c r="HH429" s="26"/>
      <c r="HK429" s="26"/>
      <c r="HN429" s="26"/>
      <c r="HQ429" s="26"/>
      <c r="HT429" s="26"/>
      <c r="HW429" s="26"/>
      <c r="HZ429" s="26"/>
      <c r="IC429" s="26"/>
      <c r="IF429" s="26"/>
      <c r="II429" s="26"/>
      <c r="IL429" s="26"/>
      <c r="IO429" s="26"/>
      <c r="IR429" s="26"/>
      <c r="IU429" s="26"/>
      <c r="IX429" s="26"/>
      <c r="IY429" s="21"/>
    </row>
    <row r="430" spans="7:259" s="16" customFormat="1">
      <c r="G430" s="26"/>
      <c r="J430" s="26"/>
      <c r="M430" s="26"/>
      <c r="P430" s="26"/>
      <c r="S430" s="26"/>
      <c r="V430" s="26"/>
      <c r="W430" s="17"/>
      <c r="Z430" s="26"/>
      <c r="AC430" s="26"/>
      <c r="AF430" s="26"/>
      <c r="AI430" s="26"/>
      <c r="AL430" s="26"/>
      <c r="AO430" s="26"/>
      <c r="AR430" s="26"/>
      <c r="AU430" s="26"/>
      <c r="AX430" s="26"/>
      <c r="BA430" s="26"/>
      <c r="BD430" s="26"/>
      <c r="BG430" s="26"/>
      <c r="BJ430" s="26"/>
      <c r="BM430" s="26"/>
      <c r="BP430" s="26"/>
      <c r="BS430" s="26"/>
      <c r="BT430" s="14"/>
      <c r="BV430" s="26"/>
      <c r="BY430" s="26"/>
      <c r="CB430" s="26"/>
      <c r="CE430" s="26"/>
      <c r="CH430" s="26"/>
      <c r="CI430" s="17"/>
      <c r="CL430" s="26"/>
      <c r="CO430" s="26"/>
      <c r="CR430" s="26"/>
      <c r="CU430" s="26"/>
      <c r="CX430" s="26"/>
      <c r="DA430" s="26"/>
      <c r="DD430" s="26"/>
      <c r="DG430" s="26"/>
      <c r="DJ430" s="26"/>
      <c r="DM430" s="26"/>
      <c r="DP430" s="26"/>
      <c r="DS430" s="26"/>
      <c r="DV430" s="26"/>
      <c r="DY430" s="26"/>
      <c r="EB430" s="26"/>
      <c r="EE430" s="26"/>
      <c r="EH430" s="26"/>
      <c r="EI430" s="14"/>
      <c r="EK430" s="26"/>
      <c r="EN430" s="26"/>
      <c r="EQ430" s="26"/>
      <c r="ET430" s="26"/>
      <c r="EW430" s="26"/>
      <c r="EZ430" s="26"/>
      <c r="FC430" s="26"/>
      <c r="FF430" s="26"/>
      <c r="FI430" s="26"/>
      <c r="FL430" s="26"/>
      <c r="FO430" s="26"/>
      <c r="FR430" s="26"/>
      <c r="FU430" s="26"/>
      <c r="FX430" s="26"/>
      <c r="GA430" s="26"/>
      <c r="GD430" s="26"/>
      <c r="GG430" s="26"/>
      <c r="GJ430" s="26"/>
      <c r="GM430" s="26"/>
      <c r="GP430" s="26"/>
      <c r="GS430" s="26"/>
      <c r="GV430" s="26"/>
      <c r="GY430" s="26"/>
      <c r="HB430" s="26"/>
      <c r="HE430" s="26"/>
      <c r="HH430" s="26"/>
      <c r="HK430" s="26"/>
      <c r="HN430" s="26"/>
      <c r="HQ430" s="26"/>
      <c r="HT430" s="26"/>
      <c r="HW430" s="26"/>
      <c r="HZ430" s="26"/>
      <c r="IC430" s="26"/>
      <c r="IF430" s="26"/>
      <c r="II430" s="26"/>
      <c r="IL430" s="26"/>
      <c r="IO430" s="26"/>
      <c r="IR430" s="26"/>
      <c r="IU430" s="26"/>
      <c r="IX430" s="26"/>
      <c r="IY430" s="21"/>
    </row>
    <row r="431" spans="7:259" s="16" customFormat="1" ht="18.75" customHeight="1">
      <c r="G431" s="26"/>
      <c r="J431" s="26"/>
      <c r="M431" s="26"/>
      <c r="P431" s="26"/>
      <c r="S431" s="26"/>
      <c r="V431" s="26"/>
      <c r="W431" s="17"/>
      <c r="Z431" s="26"/>
      <c r="AC431" s="26"/>
      <c r="AF431" s="26"/>
      <c r="AI431" s="26"/>
      <c r="AL431" s="26"/>
      <c r="AO431" s="26"/>
      <c r="AR431" s="26"/>
      <c r="AU431" s="26"/>
      <c r="AX431" s="26"/>
      <c r="BA431" s="26"/>
      <c r="BD431" s="26"/>
      <c r="BG431" s="26"/>
      <c r="BJ431" s="26"/>
      <c r="BM431" s="26"/>
      <c r="BP431" s="26"/>
      <c r="BS431" s="26"/>
      <c r="BT431" s="14"/>
      <c r="BV431" s="26"/>
      <c r="BY431" s="26"/>
      <c r="CB431" s="26"/>
      <c r="CE431" s="26"/>
      <c r="CH431" s="26"/>
      <c r="CI431" s="17"/>
      <c r="CL431" s="26"/>
      <c r="CO431" s="26"/>
      <c r="CR431" s="26"/>
      <c r="CU431" s="26"/>
      <c r="CX431" s="26"/>
      <c r="DA431" s="26"/>
      <c r="DD431" s="26"/>
      <c r="DG431" s="26"/>
      <c r="DJ431" s="26"/>
      <c r="DM431" s="26"/>
      <c r="DP431" s="26"/>
      <c r="DS431" s="26"/>
      <c r="DV431" s="26"/>
      <c r="DY431" s="26"/>
      <c r="EB431" s="26"/>
      <c r="EE431" s="26"/>
      <c r="EH431" s="26"/>
      <c r="EI431" s="14"/>
      <c r="EK431" s="26"/>
      <c r="EN431" s="26"/>
      <c r="EQ431" s="26"/>
      <c r="ET431" s="26"/>
      <c r="EW431" s="26"/>
      <c r="EZ431" s="26"/>
      <c r="FC431" s="26"/>
      <c r="FF431" s="26"/>
      <c r="FI431" s="26"/>
      <c r="FL431" s="26"/>
      <c r="FO431" s="26"/>
      <c r="FR431" s="26"/>
      <c r="FU431" s="26"/>
      <c r="FX431" s="26"/>
      <c r="GA431" s="26"/>
      <c r="GD431" s="26"/>
      <c r="GG431" s="26"/>
      <c r="GJ431" s="26"/>
      <c r="GM431" s="26"/>
      <c r="GP431" s="26"/>
      <c r="GS431" s="26"/>
      <c r="GV431" s="26"/>
      <c r="GY431" s="26"/>
      <c r="HB431" s="26"/>
      <c r="HE431" s="26"/>
      <c r="HH431" s="26"/>
      <c r="HK431" s="26"/>
      <c r="HN431" s="26"/>
      <c r="HQ431" s="26"/>
      <c r="HT431" s="26"/>
      <c r="HW431" s="26"/>
      <c r="HZ431" s="26"/>
      <c r="IC431" s="26"/>
      <c r="IF431" s="26"/>
      <c r="II431" s="26"/>
      <c r="IL431" s="26"/>
      <c r="IO431" s="26"/>
      <c r="IR431" s="26"/>
      <c r="IU431" s="26"/>
      <c r="IX431" s="26"/>
      <c r="IY431" s="21"/>
    </row>
    <row r="432" spans="7:259" s="16" customFormat="1">
      <c r="G432" s="26"/>
      <c r="J432" s="26"/>
      <c r="M432" s="26"/>
      <c r="P432" s="26"/>
      <c r="S432" s="26"/>
      <c r="V432" s="26"/>
      <c r="W432" s="17"/>
      <c r="Z432" s="26"/>
      <c r="AC432" s="26"/>
      <c r="AF432" s="26"/>
      <c r="AI432" s="26"/>
      <c r="AL432" s="26"/>
      <c r="AO432" s="26"/>
      <c r="AR432" s="26"/>
      <c r="AU432" s="26"/>
      <c r="AX432" s="26"/>
      <c r="BA432" s="26"/>
      <c r="BD432" s="26"/>
      <c r="BG432" s="26"/>
      <c r="BJ432" s="26"/>
      <c r="BM432" s="26"/>
      <c r="BP432" s="26"/>
      <c r="BS432" s="26"/>
      <c r="BT432" s="14"/>
      <c r="BV432" s="26"/>
      <c r="BY432" s="26"/>
      <c r="CB432" s="26"/>
      <c r="CE432" s="26"/>
      <c r="CH432" s="26"/>
      <c r="CI432" s="17"/>
      <c r="CL432" s="26"/>
      <c r="CO432" s="26"/>
      <c r="CR432" s="26"/>
      <c r="CU432" s="26"/>
      <c r="CX432" s="26"/>
      <c r="DA432" s="26"/>
      <c r="DD432" s="26"/>
      <c r="DG432" s="26"/>
      <c r="DJ432" s="26"/>
      <c r="DM432" s="26"/>
      <c r="DP432" s="26"/>
      <c r="DS432" s="26"/>
      <c r="DV432" s="26"/>
      <c r="DY432" s="26"/>
      <c r="EB432" s="26"/>
      <c r="EE432" s="26"/>
      <c r="EH432" s="26"/>
      <c r="EI432" s="14"/>
      <c r="EK432" s="26"/>
      <c r="EN432" s="26"/>
      <c r="EQ432" s="26"/>
      <c r="ET432" s="26"/>
      <c r="EW432" s="26"/>
      <c r="EZ432" s="26"/>
      <c r="FC432" s="26"/>
      <c r="FF432" s="26"/>
      <c r="FI432" s="26"/>
      <c r="FL432" s="26"/>
      <c r="FO432" s="26"/>
      <c r="FR432" s="26"/>
      <c r="FU432" s="26"/>
      <c r="FX432" s="26"/>
      <c r="GA432" s="26"/>
      <c r="GD432" s="26"/>
      <c r="GG432" s="26"/>
      <c r="GJ432" s="26"/>
      <c r="GM432" s="26"/>
      <c r="GP432" s="26"/>
      <c r="GS432" s="26"/>
      <c r="GV432" s="26"/>
      <c r="GY432" s="26"/>
      <c r="HB432" s="26"/>
      <c r="HE432" s="26"/>
      <c r="HH432" s="26"/>
      <c r="HK432" s="26"/>
      <c r="HN432" s="26"/>
      <c r="HQ432" s="26"/>
      <c r="HT432" s="26"/>
      <c r="HW432" s="26"/>
      <c r="HZ432" s="26"/>
      <c r="IC432" s="26"/>
      <c r="IF432" s="26"/>
      <c r="II432" s="26"/>
      <c r="IL432" s="26"/>
      <c r="IO432" s="26"/>
      <c r="IR432" s="26"/>
      <c r="IU432" s="26"/>
      <c r="IX432" s="26"/>
      <c r="IY432" s="21"/>
    </row>
    <row r="433" spans="7:259" s="16" customFormat="1" ht="18.75" customHeight="1">
      <c r="G433" s="26"/>
      <c r="J433" s="26"/>
      <c r="M433" s="26"/>
      <c r="P433" s="26"/>
      <c r="S433" s="26"/>
      <c r="V433" s="26"/>
      <c r="W433" s="17"/>
      <c r="Z433" s="26"/>
      <c r="AC433" s="26"/>
      <c r="AF433" s="26"/>
      <c r="AI433" s="26"/>
      <c r="AL433" s="26"/>
      <c r="AO433" s="26"/>
      <c r="AR433" s="26"/>
      <c r="AU433" s="26"/>
      <c r="AX433" s="26"/>
      <c r="BA433" s="26"/>
      <c r="BD433" s="26"/>
      <c r="BG433" s="26"/>
      <c r="BJ433" s="26"/>
      <c r="BM433" s="26"/>
      <c r="BP433" s="26"/>
      <c r="BS433" s="26"/>
      <c r="BT433" s="14"/>
      <c r="BV433" s="26"/>
      <c r="BY433" s="26"/>
      <c r="CB433" s="26"/>
      <c r="CE433" s="26"/>
      <c r="CH433" s="26"/>
      <c r="CI433" s="17"/>
      <c r="CL433" s="26"/>
      <c r="CO433" s="26"/>
      <c r="CR433" s="26"/>
      <c r="CU433" s="26"/>
      <c r="CX433" s="26"/>
      <c r="DA433" s="26"/>
      <c r="DD433" s="26"/>
      <c r="DG433" s="26"/>
      <c r="DJ433" s="26"/>
      <c r="DM433" s="26"/>
      <c r="DP433" s="26"/>
      <c r="DS433" s="26"/>
      <c r="DV433" s="26"/>
      <c r="DY433" s="26"/>
      <c r="EB433" s="26"/>
      <c r="EE433" s="26"/>
      <c r="EH433" s="26"/>
      <c r="EI433" s="14"/>
      <c r="EK433" s="26"/>
      <c r="EN433" s="26"/>
      <c r="EQ433" s="26"/>
      <c r="ET433" s="26"/>
      <c r="EW433" s="26"/>
      <c r="EZ433" s="26"/>
      <c r="FC433" s="26"/>
      <c r="FF433" s="26"/>
      <c r="FI433" s="26"/>
      <c r="FL433" s="26"/>
      <c r="FO433" s="26"/>
      <c r="FR433" s="26"/>
      <c r="FU433" s="26"/>
      <c r="FX433" s="26"/>
      <c r="GA433" s="26"/>
      <c r="GD433" s="26"/>
      <c r="GG433" s="26"/>
      <c r="GJ433" s="26"/>
      <c r="GM433" s="26"/>
      <c r="GP433" s="26"/>
      <c r="GS433" s="26"/>
      <c r="GV433" s="26"/>
      <c r="GY433" s="26"/>
      <c r="HB433" s="26"/>
      <c r="HE433" s="26"/>
      <c r="HH433" s="26"/>
      <c r="HK433" s="26"/>
      <c r="HN433" s="26"/>
      <c r="HQ433" s="26"/>
      <c r="HT433" s="26"/>
      <c r="HW433" s="26"/>
      <c r="HZ433" s="26"/>
      <c r="IC433" s="26"/>
      <c r="IF433" s="26"/>
      <c r="II433" s="26"/>
      <c r="IL433" s="26"/>
      <c r="IO433" s="26"/>
      <c r="IR433" s="26"/>
      <c r="IU433" s="26"/>
      <c r="IX433" s="26"/>
      <c r="IY433" s="21"/>
    </row>
    <row r="434" spans="7:259" s="16" customFormat="1">
      <c r="G434" s="26"/>
      <c r="J434" s="26"/>
      <c r="M434" s="26"/>
      <c r="P434" s="26"/>
      <c r="S434" s="26"/>
      <c r="V434" s="26"/>
      <c r="W434" s="17"/>
      <c r="Z434" s="26"/>
      <c r="AC434" s="26"/>
      <c r="AF434" s="26"/>
      <c r="AI434" s="26"/>
      <c r="AL434" s="26"/>
      <c r="AO434" s="26"/>
      <c r="AR434" s="26"/>
      <c r="AU434" s="26"/>
      <c r="AX434" s="26"/>
      <c r="BA434" s="26"/>
      <c r="BD434" s="26"/>
      <c r="BG434" s="26"/>
      <c r="BJ434" s="26"/>
      <c r="BM434" s="26"/>
      <c r="BP434" s="26"/>
      <c r="BS434" s="26"/>
      <c r="BT434" s="14"/>
      <c r="BV434" s="26"/>
      <c r="BY434" s="26"/>
      <c r="CB434" s="26"/>
      <c r="CE434" s="26"/>
      <c r="CH434" s="26"/>
      <c r="CI434" s="17"/>
      <c r="CL434" s="26"/>
      <c r="CO434" s="26"/>
      <c r="CR434" s="26"/>
      <c r="CU434" s="26"/>
      <c r="CX434" s="26"/>
      <c r="DA434" s="26"/>
      <c r="DD434" s="26"/>
      <c r="DG434" s="26"/>
      <c r="DJ434" s="26"/>
      <c r="DM434" s="26"/>
      <c r="DP434" s="26"/>
      <c r="DS434" s="26"/>
      <c r="DV434" s="26"/>
      <c r="DY434" s="26"/>
      <c r="EB434" s="26"/>
      <c r="EE434" s="26"/>
      <c r="EH434" s="26"/>
      <c r="EI434" s="14"/>
      <c r="EK434" s="26"/>
      <c r="EN434" s="26"/>
      <c r="EQ434" s="26"/>
      <c r="ET434" s="26"/>
      <c r="EW434" s="26"/>
      <c r="EZ434" s="26"/>
      <c r="FC434" s="26"/>
      <c r="FF434" s="26"/>
      <c r="FI434" s="26"/>
      <c r="FL434" s="26"/>
      <c r="FO434" s="26"/>
      <c r="FR434" s="26"/>
      <c r="FU434" s="26"/>
      <c r="FX434" s="26"/>
      <c r="GA434" s="26"/>
      <c r="GD434" s="26"/>
      <c r="GG434" s="26"/>
      <c r="GJ434" s="26"/>
      <c r="GM434" s="26"/>
      <c r="GP434" s="26"/>
      <c r="GS434" s="26"/>
      <c r="GV434" s="26"/>
      <c r="GY434" s="26"/>
      <c r="HB434" s="26"/>
      <c r="HE434" s="26"/>
      <c r="HH434" s="26"/>
      <c r="HK434" s="26"/>
      <c r="HN434" s="26"/>
      <c r="HQ434" s="26"/>
      <c r="HT434" s="26"/>
      <c r="HW434" s="26"/>
      <c r="HZ434" s="26"/>
      <c r="IC434" s="26"/>
      <c r="IF434" s="26"/>
      <c r="II434" s="26"/>
      <c r="IL434" s="26"/>
      <c r="IO434" s="26"/>
      <c r="IR434" s="26"/>
      <c r="IU434" s="26"/>
      <c r="IX434" s="26"/>
      <c r="IY434" s="21"/>
    </row>
    <row r="435" spans="7:259" s="16" customFormat="1" ht="18.75" customHeight="1">
      <c r="G435" s="26"/>
      <c r="J435" s="26"/>
      <c r="M435" s="26"/>
      <c r="P435" s="26"/>
      <c r="S435" s="26"/>
      <c r="V435" s="26"/>
      <c r="W435" s="17"/>
      <c r="Z435" s="26"/>
      <c r="AC435" s="26"/>
      <c r="AF435" s="26"/>
      <c r="AI435" s="26"/>
      <c r="AL435" s="26"/>
      <c r="AO435" s="26"/>
      <c r="AR435" s="26"/>
      <c r="AU435" s="26"/>
      <c r="AX435" s="26"/>
      <c r="BA435" s="26"/>
      <c r="BD435" s="26"/>
      <c r="BG435" s="26"/>
      <c r="BJ435" s="26"/>
      <c r="BM435" s="26"/>
      <c r="BP435" s="26"/>
      <c r="BS435" s="26"/>
      <c r="BT435" s="14"/>
      <c r="BV435" s="26"/>
      <c r="BY435" s="26"/>
      <c r="CB435" s="26"/>
      <c r="CE435" s="26"/>
      <c r="CH435" s="26"/>
      <c r="CI435" s="17"/>
      <c r="CL435" s="26"/>
      <c r="CO435" s="26"/>
      <c r="CR435" s="26"/>
      <c r="CU435" s="26"/>
      <c r="CX435" s="26"/>
      <c r="DA435" s="26"/>
      <c r="DD435" s="26"/>
      <c r="DG435" s="26"/>
      <c r="DJ435" s="26"/>
      <c r="DM435" s="26"/>
      <c r="DP435" s="26"/>
      <c r="DS435" s="26"/>
      <c r="DV435" s="26"/>
      <c r="DY435" s="26"/>
      <c r="EB435" s="26"/>
      <c r="EE435" s="26"/>
      <c r="EH435" s="26"/>
      <c r="EI435" s="14"/>
      <c r="EK435" s="26"/>
      <c r="EN435" s="26"/>
      <c r="EQ435" s="26"/>
      <c r="ET435" s="26"/>
      <c r="EW435" s="26"/>
      <c r="EZ435" s="26"/>
      <c r="FC435" s="26"/>
      <c r="FF435" s="26"/>
      <c r="FI435" s="26"/>
      <c r="FL435" s="26"/>
      <c r="FO435" s="26"/>
      <c r="FR435" s="26"/>
      <c r="FU435" s="26"/>
      <c r="FX435" s="26"/>
      <c r="GA435" s="26"/>
      <c r="GD435" s="26"/>
      <c r="GG435" s="26"/>
      <c r="GJ435" s="26"/>
      <c r="GM435" s="26"/>
      <c r="GP435" s="26"/>
      <c r="GS435" s="26"/>
      <c r="GV435" s="26"/>
      <c r="GY435" s="26"/>
      <c r="HB435" s="26"/>
      <c r="HE435" s="26"/>
      <c r="HH435" s="26"/>
      <c r="HK435" s="26"/>
      <c r="HN435" s="26"/>
      <c r="HQ435" s="26"/>
      <c r="HT435" s="26"/>
      <c r="HW435" s="26"/>
      <c r="HZ435" s="26"/>
      <c r="IC435" s="26"/>
      <c r="IF435" s="26"/>
      <c r="II435" s="26"/>
      <c r="IL435" s="26"/>
      <c r="IO435" s="26"/>
      <c r="IR435" s="26"/>
      <c r="IU435" s="26"/>
      <c r="IX435" s="26"/>
      <c r="IY435" s="21"/>
    </row>
    <row r="436" spans="7:259" s="16" customFormat="1">
      <c r="G436" s="26"/>
      <c r="J436" s="26"/>
      <c r="M436" s="26"/>
      <c r="P436" s="26"/>
      <c r="S436" s="26"/>
      <c r="V436" s="26"/>
      <c r="W436" s="17"/>
      <c r="Z436" s="26"/>
      <c r="AC436" s="26"/>
      <c r="AF436" s="26"/>
      <c r="AI436" s="26"/>
      <c r="AL436" s="26"/>
      <c r="AO436" s="26"/>
      <c r="AR436" s="26"/>
      <c r="AU436" s="26"/>
      <c r="AX436" s="26"/>
      <c r="BA436" s="26"/>
      <c r="BD436" s="26"/>
      <c r="BG436" s="26"/>
      <c r="BJ436" s="26"/>
      <c r="BM436" s="26"/>
      <c r="BP436" s="26"/>
      <c r="BS436" s="26"/>
      <c r="BT436" s="14"/>
      <c r="BV436" s="26"/>
      <c r="BY436" s="26"/>
      <c r="CB436" s="26"/>
      <c r="CE436" s="26"/>
      <c r="CH436" s="26"/>
      <c r="CI436" s="17"/>
      <c r="CL436" s="26"/>
      <c r="CO436" s="26"/>
      <c r="CR436" s="26"/>
      <c r="CU436" s="26"/>
      <c r="CX436" s="26"/>
      <c r="DA436" s="26"/>
      <c r="DD436" s="26"/>
      <c r="DG436" s="26"/>
      <c r="DJ436" s="26"/>
      <c r="DM436" s="26"/>
      <c r="DP436" s="26"/>
      <c r="DS436" s="26"/>
      <c r="DV436" s="26"/>
      <c r="DY436" s="26"/>
      <c r="EB436" s="26"/>
      <c r="EE436" s="26"/>
      <c r="EH436" s="26"/>
      <c r="EI436" s="14"/>
      <c r="EK436" s="26"/>
      <c r="EN436" s="26"/>
      <c r="EQ436" s="26"/>
      <c r="ET436" s="26"/>
      <c r="EW436" s="26"/>
      <c r="EZ436" s="26"/>
      <c r="FC436" s="26"/>
      <c r="FF436" s="26"/>
      <c r="FI436" s="26"/>
      <c r="FL436" s="26"/>
      <c r="FO436" s="26"/>
      <c r="FR436" s="26"/>
      <c r="FU436" s="26"/>
      <c r="FX436" s="26"/>
      <c r="GA436" s="26"/>
      <c r="GD436" s="26"/>
      <c r="GG436" s="26"/>
      <c r="GJ436" s="26"/>
      <c r="GM436" s="26"/>
      <c r="GP436" s="26"/>
      <c r="GS436" s="26"/>
      <c r="GV436" s="26"/>
      <c r="GY436" s="26"/>
      <c r="HB436" s="26"/>
      <c r="HE436" s="26"/>
      <c r="HH436" s="26"/>
      <c r="HK436" s="26"/>
      <c r="HN436" s="26"/>
      <c r="HQ436" s="26"/>
      <c r="HT436" s="26"/>
      <c r="HW436" s="26"/>
      <c r="HZ436" s="26"/>
      <c r="IC436" s="26"/>
      <c r="IF436" s="26"/>
      <c r="II436" s="26"/>
      <c r="IL436" s="26"/>
      <c r="IO436" s="26"/>
      <c r="IR436" s="26"/>
      <c r="IU436" s="26"/>
      <c r="IX436" s="26"/>
      <c r="IY436" s="21"/>
    </row>
    <row r="437" spans="7:259" s="16" customFormat="1" ht="18.75" customHeight="1">
      <c r="G437" s="26"/>
      <c r="J437" s="26"/>
      <c r="M437" s="26"/>
      <c r="P437" s="26"/>
      <c r="S437" s="26"/>
      <c r="V437" s="26"/>
      <c r="W437" s="17"/>
      <c r="Z437" s="26"/>
      <c r="AC437" s="26"/>
      <c r="AF437" s="26"/>
      <c r="AI437" s="26"/>
      <c r="AL437" s="26"/>
      <c r="AO437" s="26"/>
      <c r="AR437" s="26"/>
      <c r="AU437" s="26"/>
      <c r="AX437" s="26"/>
      <c r="BA437" s="26"/>
      <c r="BD437" s="26"/>
      <c r="BG437" s="26"/>
      <c r="BJ437" s="26"/>
      <c r="BM437" s="26"/>
      <c r="BP437" s="26"/>
      <c r="BS437" s="26"/>
      <c r="BT437" s="14"/>
      <c r="BV437" s="26"/>
      <c r="BY437" s="26"/>
      <c r="CB437" s="26"/>
      <c r="CE437" s="26"/>
      <c r="CH437" s="26"/>
      <c r="CI437" s="17"/>
      <c r="CL437" s="26"/>
      <c r="CO437" s="26"/>
      <c r="CR437" s="26"/>
      <c r="CU437" s="26"/>
      <c r="CX437" s="26"/>
      <c r="DA437" s="26"/>
      <c r="DD437" s="26"/>
      <c r="DG437" s="26"/>
      <c r="DJ437" s="26"/>
      <c r="DM437" s="26"/>
      <c r="DP437" s="26"/>
      <c r="DS437" s="26"/>
      <c r="DV437" s="26"/>
      <c r="DY437" s="26"/>
      <c r="EB437" s="26"/>
      <c r="EE437" s="26"/>
      <c r="EH437" s="26"/>
      <c r="EI437" s="14"/>
      <c r="EK437" s="26"/>
      <c r="EN437" s="26"/>
      <c r="EQ437" s="26"/>
      <c r="ET437" s="26"/>
      <c r="EW437" s="26"/>
      <c r="EZ437" s="26"/>
      <c r="FC437" s="26"/>
      <c r="FF437" s="26"/>
      <c r="FI437" s="26"/>
      <c r="FL437" s="26"/>
      <c r="FO437" s="26"/>
      <c r="FR437" s="26"/>
      <c r="FU437" s="26"/>
      <c r="FX437" s="26"/>
      <c r="GA437" s="26"/>
      <c r="GD437" s="26"/>
      <c r="GG437" s="26"/>
      <c r="GJ437" s="26"/>
      <c r="GM437" s="26"/>
      <c r="GP437" s="26"/>
      <c r="GS437" s="26"/>
      <c r="GV437" s="26"/>
      <c r="GY437" s="26"/>
      <c r="HB437" s="26"/>
      <c r="HE437" s="26"/>
      <c r="HH437" s="26"/>
      <c r="HK437" s="26"/>
      <c r="HN437" s="26"/>
      <c r="HQ437" s="26"/>
      <c r="HT437" s="26"/>
      <c r="HW437" s="26"/>
      <c r="HZ437" s="26"/>
      <c r="IC437" s="26"/>
      <c r="IF437" s="26"/>
      <c r="II437" s="26"/>
      <c r="IL437" s="26"/>
      <c r="IO437" s="26"/>
      <c r="IR437" s="26"/>
      <c r="IU437" s="26"/>
      <c r="IX437" s="26"/>
      <c r="IY437" s="21"/>
    </row>
    <row r="438" spans="7:259" s="16" customFormat="1">
      <c r="G438" s="26"/>
      <c r="J438" s="26"/>
      <c r="M438" s="26"/>
      <c r="P438" s="26"/>
      <c r="S438" s="26"/>
      <c r="V438" s="26"/>
      <c r="W438" s="17"/>
      <c r="Z438" s="26"/>
      <c r="AC438" s="26"/>
      <c r="AF438" s="26"/>
      <c r="AI438" s="26"/>
      <c r="AL438" s="26"/>
      <c r="AO438" s="26"/>
      <c r="AR438" s="26"/>
      <c r="AU438" s="26"/>
      <c r="AX438" s="26"/>
      <c r="BA438" s="26"/>
      <c r="BD438" s="26"/>
      <c r="BG438" s="26"/>
      <c r="BJ438" s="26"/>
      <c r="BM438" s="26"/>
      <c r="BP438" s="26"/>
      <c r="BS438" s="26"/>
      <c r="BT438" s="14"/>
      <c r="BV438" s="26"/>
      <c r="BY438" s="26"/>
      <c r="CB438" s="26"/>
      <c r="CE438" s="26"/>
      <c r="CH438" s="26"/>
      <c r="CI438" s="17"/>
      <c r="CL438" s="26"/>
      <c r="CO438" s="26"/>
      <c r="CR438" s="26"/>
      <c r="CU438" s="26"/>
      <c r="CX438" s="26"/>
      <c r="DA438" s="26"/>
      <c r="DD438" s="26"/>
      <c r="DG438" s="26"/>
      <c r="DJ438" s="26"/>
      <c r="DM438" s="26"/>
      <c r="DP438" s="26"/>
      <c r="DS438" s="26"/>
      <c r="DV438" s="26"/>
      <c r="DY438" s="26"/>
      <c r="EB438" s="26"/>
      <c r="EE438" s="26"/>
      <c r="EH438" s="26"/>
      <c r="EI438" s="14"/>
      <c r="EK438" s="26"/>
      <c r="EN438" s="26"/>
      <c r="EQ438" s="26"/>
      <c r="ET438" s="26"/>
      <c r="EW438" s="26"/>
      <c r="EZ438" s="26"/>
      <c r="FC438" s="26"/>
      <c r="FF438" s="26"/>
      <c r="FI438" s="26"/>
      <c r="FL438" s="26"/>
      <c r="FO438" s="26"/>
      <c r="FR438" s="26"/>
      <c r="FU438" s="26"/>
      <c r="FX438" s="26"/>
      <c r="GA438" s="26"/>
      <c r="GD438" s="26"/>
      <c r="GG438" s="26"/>
      <c r="GJ438" s="26"/>
      <c r="GM438" s="26"/>
      <c r="GP438" s="26"/>
      <c r="GS438" s="26"/>
      <c r="GV438" s="26"/>
      <c r="GY438" s="26"/>
      <c r="HB438" s="26"/>
      <c r="HE438" s="26"/>
      <c r="HH438" s="26"/>
      <c r="HK438" s="26"/>
      <c r="HN438" s="26"/>
      <c r="HQ438" s="26"/>
      <c r="HT438" s="26"/>
      <c r="HW438" s="26"/>
      <c r="HZ438" s="26"/>
      <c r="IC438" s="26"/>
      <c r="IF438" s="26"/>
      <c r="II438" s="26"/>
      <c r="IL438" s="26"/>
      <c r="IO438" s="26"/>
      <c r="IR438" s="26"/>
      <c r="IU438" s="26"/>
      <c r="IX438" s="26"/>
      <c r="IY438" s="21"/>
    </row>
    <row r="439" spans="7:259" s="16" customFormat="1" ht="18.75" customHeight="1">
      <c r="G439" s="26"/>
      <c r="J439" s="26"/>
      <c r="M439" s="26"/>
      <c r="P439" s="26"/>
      <c r="S439" s="26"/>
      <c r="V439" s="26"/>
      <c r="W439" s="17"/>
      <c r="Z439" s="26"/>
      <c r="AC439" s="26"/>
      <c r="AF439" s="26"/>
      <c r="AI439" s="26"/>
      <c r="AL439" s="26"/>
      <c r="AO439" s="26"/>
      <c r="AR439" s="26"/>
      <c r="AU439" s="26"/>
      <c r="AX439" s="26"/>
      <c r="BA439" s="26"/>
      <c r="BD439" s="26"/>
      <c r="BG439" s="26"/>
      <c r="BJ439" s="26"/>
      <c r="BM439" s="26"/>
      <c r="BP439" s="26"/>
      <c r="BS439" s="26"/>
      <c r="BT439" s="14"/>
      <c r="BV439" s="26"/>
      <c r="BY439" s="26"/>
      <c r="CB439" s="26"/>
      <c r="CE439" s="26"/>
      <c r="CH439" s="26"/>
      <c r="CI439" s="17"/>
      <c r="CL439" s="26"/>
      <c r="CO439" s="26"/>
      <c r="CR439" s="26"/>
      <c r="CU439" s="26"/>
      <c r="CX439" s="26"/>
      <c r="DA439" s="26"/>
      <c r="DD439" s="26"/>
      <c r="DG439" s="26"/>
      <c r="DJ439" s="26"/>
      <c r="DM439" s="26"/>
      <c r="DP439" s="26"/>
      <c r="DS439" s="26"/>
      <c r="DV439" s="26"/>
      <c r="DY439" s="26"/>
      <c r="EB439" s="26"/>
      <c r="EE439" s="26"/>
      <c r="EH439" s="26"/>
      <c r="EI439" s="14"/>
      <c r="EK439" s="26"/>
      <c r="EN439" s="26"/>
      <c r="EQ439" s="26"/>
      <c r="ET439" s="26"/>
      <c r="EW439" s="26"/>
      <c r="EZ439" s="26"/>
      <c r="FC439" s="26"/>
      <c r="FF439" s="26"/>
      <c r="FI439" s="26"/>
      <c r="FL439" s="26"/>
      <c r="FO439" s="26"/>
      <c r="FR439" s="26"/>
      <c r="FU439" s="26"/>
      <c r="FX439" s="26"/>
      <c r="GA439" s="26"/>
      <c r="GD439" s="26"/>
      <c r="GG439" s="26"/>
      <c r="GJ439" s="26"/>
      <c r="GM439" s="26"/>
      <c r="GP439" s="26"/>
      <c r="GS439" s="26"/>
      <c r="GV439" s="26"/>
      <c r="GY439" s="26"/>
      <c r="HB439" s="26"/>
      <c r="HE439" s="26"/>
      <c r="HH439" s="26"/>
      <c r="HK439" s="26"/>
      <c r="HN439" s="26"/>
      <c r="HQ439" s="26"/>
      <c r="HT439" s="26"/>
      <c r="HW439" s="26"/>
      <c r="HZ439" s="26"/>
      <c r="IC439" s="26"/>
      <c r="IF439" s="26"/>
      <c r="II439" s="26"/>
      <c r="IL439" s="26"/>
      <c r="IO439" s="26"/>
      <c r="IR439" s="26"/>
      <c r="IU439" s="26"/>
      <c r="IX439" s="26"/>
      <c r="IY439" s="21"/>
    </row>
    <row r="440" spans="7:259" s="16" customFormat="1">
      <c r="G440" s="26"/>
      <c r="J440" s="26"/>
      <c r="M440" s="26"/>
      <c r="P440" s="26"/>
      <c r="S440" s="26"/>
      <c r="V440" s="26"/>
      <c r="W440" s="17"/>
      <c r="Z440" s="26"/>
      <c r="AC440" s="26"/>
      <c r="AF440" s="26"/>
      <c r="AI440" s="26"/>
      <c r="AL440" s="26"/>
      <c r="AO440" s="26"/>
      <c r="AR440" s="26"/>
      <c r="AU440" s="26"/>
      <c r="AX440" s="26"/>
      <c r="BA440" s="26"/>
      <c r="BD440" s="26"/>
      <c r="BG440" s="26"/>
      <c r="BJ440" s="26"/>
      <c r="BM440" s="26"/>
      <c r="BP440" s="26"/>
      <c r="BS440" s="26"/>
      <c r="BT440" s="14"/>
      <c r="BV440" s="26"/>
      <c r="BY440" s="26"/>
      <c r="CB440" s="26"/>
      <c r="CE440" s="26"/>
      <c r="CH440" s="26"/>
      <c r="CI440" s="17"/>
      <c r="CL440" s="26"/>
      <c r="CO440" s="26"/>
      <c r="CR440" s="26"/>
      <c r="CU440" s="26"/>
      <c r="CX440" s="26"/>
      <c r="DA440" s="26"/>
      <c r="DD440" s="26"/>
      <c r="DG440" s="26"/>
      <c r="DJ440" s="26"/>
      <c r="DM440" s="26"/>
      <c r="DP440" s="26"/>
      <c r="DS440" s="26"/>
      <c r="DV440" s="26"/>
      <c r="DY440" s="26"/>
      <c r="EB440" s="26"/>
      <c r="EE440" s="26"/>
      <c r="EH440" s="26"/>
      <c r="EI440" s="14"/>
      <c r="EK440" s="26"/>
      <c r="EN440" s="26"/>
      <c r="EQ440" s="26"/>
      <c r="ET440" s="26"/>
      <c r="EW440" s="26"/>
      <c r="EZ440" s="26"/>
      <c r="FC440" s="26"/>
      <c r="FF440" s="26"/>
      <c r="FI440" s="26"/>
      <c r="FL440" s="26"/>
      <c r="FO440" s="26"/>
      <c r="FR440" s="26"/>
      <c r="FU440" s="26"/>
      <c r="FX440" s="26"/>
      <c r="GA440" s="26"/>
      <c r="GD440" s="26"/>
      <c r="GG440" s="26"/>
      <c r="GJ440" s="26"/>
      <c r="GM440" s="26"/>
      <c r="GP440" s="26"/>
      <c r="GS440" s="26"/>
      <c r="GV440" s="26"/>
      <c r="GY440" s="26"/>
      <c r="HB440" s="26"/>
      <c r="HE440" s="26"/>
      <c r="HH440" s="26"/>
      <c r="HK440" s="26"/>
      <c r="HN440" s="26"/>
      <c r="HQ440" s="26"/>
      <c r="HT440" s="26"/>
      <c r="HW440" s="26"/>
      <c r="HZ440" s="26"/>
      <c r="IC440" s="26"/>
      <c r="IF440" s="26"/>
      <c r="II440" s="26"/>
      <c r="IL440" s="26"/>
      <c r="IO440" s="26"/>
      <c r="IR440" s="26"/>
      <c r="IU440" s="26"/>
      <c r="IX440" s="26"/>
      <c r="IY440" s="21"/>
    </row>
    <row r="441" spans="7:259" s="16" customFormat="1" ht="18.75" customHeight="1">
      <c r="G441" s="26"/>
      <c r="J441" s="26"/>
      <c r="M441" s="26"/>
      <c r="P441" s="26"/>
      <c r="S441" s="26"/>
      <c r="V441" s="26"/>
      <c r="W441" s="17"/>
      <c r="Z441" s="26"/>
      <c r="AC441" s="26"/>
      <c r="AF441" s="26"/>
      <c r="AI441" s="26"/>
      <c r="AL441" s="26"/>
      <c r="AO441" s="26"/>
      <c r="AR441" s="26"/>
      <c r="AU441" s="26"/>
      <c r="AX441" s="26"/>
      <c r="BA441" s="26"/>
      <c r="BD441" s="26"/>
      <c r="BG441" s="26"/>
      <c r="BJ441" s="26"/>
      <c r="BM441" s="26"/>
      <c r="BP441" s="26"/>
      <c r="BS441" s="26"/>
      <c r="BT441" s="14"/>
      <c r="BV441" s="26"/>
      <c r="BY441" s="26"/>
      <c r="CB441" s="26"/>
      <c r="CE441" s="26"/>
      <c r="CH441" s="26"/>
      <c r="CI441" s="17"/>
      <c r="CL441" s="26"/>
      <c r="CO441" s="26"/>
      <c r="CR441" s="26"/>
      <c r="CU441" s="26"/>
      <c r="CX441" s="26"/>
      <c r="DA441" s="26"/>
      <c r="DD441" s="26"/>
      <c r="DG441" s="26"/>
      <c r="DJ441" s="26"/>
      <c r="DM441" s="26"/>
      <c r="DP441" s="26"/>
      <c r="DS441" s="26"/>
      <c r="DV441" s="26"/>
      <c r="DY441" s="26"/>
      <c r="EB441" s="26"/>
      <c r="EE441" s="26"/>
      <c r="EH441" s="26"/>
      <c r="EI441" s="14"/>
      <c r="EK441" s="26"/>
      <c r="EN441" s="26"/>
      <c r="EQ441" s="26"/>
      <c r="ET441" s="26"/>
      <c r="EW441" s="26"/>
      <c r="EZ441" s="26"/>
      <c r="FC441" s="26"/>
      <c r="FF441" s="26"/>
      <c r="FI441" s="26"/>
      <c r="FL441" s="26"/>
      <c r="FO441" s="26"/>
      <c r="FR441" s="26"/>
      <c r="FU441" s="26"/>
      <c r="FX441" s="26"/>
      <c r="GA441" s="26"/>
      <c r="GD441" s="26"/>
      <c r="GG441" s="26"/>
      <c r="GJ441" s="26"/>
      <c r="GM441" s="26"/>
      <c r="GP441" s="26"/>
      <c r="GS441" s="26"/>
      <c r="GV441" s="26"/>
      <c r="GY441" s="26"/>
      <c r="HB441" s="26"/>
      <c r="HE441" s="26"/>
      <c r="HH441" s="26"/>
      <c r="HK441" s="26"/>
      <c r="HN441" s="26"/>
      <c r="HQ441" s="26"/>
      <c r="HT441" s="26"/>
      <c r="HW441" s="26"/>
      <c r="HZ441" s="26"/>
      <c r="IC441" s="26"/>
      <c r="IF441" s="26"/>
      <c r="II441" s="26"/>
      <c r="IL441" s="26"/>
      <c r="IO441" s="26"/>
      <c r="IR441" s="26"/>
      <c r="IU441" s="26"/>
      <c r="IX441" s="26"/>
      <c r="IY441" s="21"/>
    </row>
    <row r="442" spans="7:259" s="16" customFormat="1">
      <c r="G442" s="26"/>
      <c r="J442" s="26"/>
      <c r="M442" s="26"/>
      <c r="P442" s="26"/>
      <c r="S442" s="26"/>
      <c r="V442" s="26"/>
      <c r="W442" s="17"/>
      <c r="Z442" s="26"/>
      <c r="AC442" s="26"/>
      <c r="AF442" s="26"/>
      <c r="AI442" s="26"/>
      <c r="AL442" s="26"/>
      <c r="AO442" s="26"/>
      <c r="AR442" s="26"/>
      <c r="AU442" s="26"/>
      <c r="AX442" s="26"/>
      <c r="BA442" s="26"/>
      <c r="BD442" s="26"/>
      <c r="BG442" s="26"/>
      <c r="BJ442" s="26"/>
      <c r="BM442" s="26"/>
      <c r="BP442" s="26"/>
      <c r="BS442" s="26"/>
      <c r="BT442" s="14"/>
      <c r="BV442" s="26"/>
      <c r="BY442" s="26"/>
      <c r="CB442" s="26"/>
      <c r="CE442" s="26"/>
      <c r="CH442" s="26"/>
      <c r="CI442" s="17"/>
      <c r="CL442" s="26"/>
      <c r="CO442" s="26"/>
      <c r="CR442" s="26"/>
      <c r="CU442" s="26"/>
      <c r="CX442" s="26"/>
      <c r="DA442" s="26"/>
      <c r="DD442" s="26"/>
      <c r="DG442" s="26"/>
      <c r="DJ442" s="26"/>
      <c r="DM442" s="26"/>
      <c r="DP442" s="26"/>
      <c r="DS442" s="26"/>
      <c r="DV442" s="26"/>
      <c r="DY442" s="26"/>
      <c r="EB442" s="26"/>
      <c r="EE442" s="26"/>
      <c r="EH442" s="26"/>
      <c r="EI442" s="14"/>
      <c r="EK442" s="26"/>
      <c r="EN442" s="26"/>
      <c r="EQ442" s="26"/>
      <c r="ET442" s="26"/>
      <c r="EW442" s="26"/>
      <c r="EZ442" s="26"/>
      <c r="FC442" s="26"/>
      <c r="FF442" s="26"/>
      <c r="FI442" s="26"/>
      <c r="FL442" s="26"/>
      <c r="FO442" s="26"/>
      <c r="FR442" s="26"/>
      <c r="FU442" s="26"/>
      <c r="FX442" s="26"/>
      <c r="GA442" s="26"/>
      <c r="GD442" s="26"/>
      <c r="GG442" s="26"/>
      <c r="GJ442" s="26"/>
      <c r="GM442" s="26"/>
      <c r="GP442" s="26"/>
      <c r="GS442" s="26"/>
      <c r="GV442" s="26"/>
      <c r="GY442" s="26"/>
      <c r="HB442" s="26"/>
      <c r="HE442" s="26"/>
      <c r="HH442" s="26"/>
      <c r="HK442" s="26"/>
      <c r="HN442" s="26"/>
      <c r="HQ442" s="26"/>
      <c r="HT442" s="26"/>
      <c r="HW442" s="26"/>
      <c r="HZ442" s="26"/>
      <c r="IC442" s="26"/>
      <c r="IF442" s="26"/>
      <c r="II442" s="26"/>
      <c r="IL442" s="26"/>
      <c r="IO442" s="26"/>
      <c r="IR442" s="26"/>
      <c r="IU442" s="26"/>
      <c r="IX442" s="26"/>
      <c r="IY442" s="21"/>
    </row>
    <row r="443" spans="7:259" s="16" customFormat="1" ht="18.75" customHeight="1">
      <c r="G443" s="26"/>
      <c r="J443" s="26"/>
      <c r="M443" s="26"/>
      <c r="P443" s="26"/>
      <c r="S443" s="26"/>
      <c r="V443" s="26"/>
      <c r="W443" s="17"/>
      <c r="Z443" s="26"/>
      <c r="AC443" s="26"/>
      <c r="AF443" s="26"/>
      <c r="AI443" s="26"/>
      <c r="AL443" s="26"/>
      <c r="AO443" s="26"/>
      <c r="AR443" s="26"/>
      <c r="AU443" s="26"/>
      <c r="AX443" s="26"/>
      <c r="BA443" s="26"/>
      <c r="BD443" s="26"/>
      <c r="BG443" s="26"/>
      <c r="BJ443" s="26"/>
      <c r="BM443" s="26"/>
      <c r="BP443" s="26"/>
      <c r="BS443" s="26"/>
      <c r="BT443" s="14"/>
      <c r="BV443" s="26"/>
      <c r="BY443" s="26"/>
      <c r="CB443" s="26"/>
      <c r="CE443" s="26"/>
      <c r="CH443" s="26"/>
      <c r="CI443" s="17"/>
      <c r="CL443" s="26"/>
      <c r="CO443" s="26"/>
      <c r="CR443" s="26"/>
      <c r="CU443" s="26"/>
      <c r="CX443" s="26"/>
      <c r="DA443" s="26"/>
      <c r="DD443" s="26"/>
      <c r="DG443" s="26"/>
      <c r="DJ443" s="26"/>
      <c r="DM443" s="26"/>
      <c r="DP443" s="26"/>
      <c r="DS443" s="26"/>
      <c r="DV443" s="26"/>
      <c r="DY443" s="26"/>
      <c r="EB443" s="26"/>
      <c r="EE443" s="26"/>
      <c r="EH443" s="26"/>
      <c r="EI443" s="14"/>
      <c r="EK443" s="26"/>
      <c r="EN443" s="26"/>
      <c r="EQ443" s="26"/>
      <c r="ET443" s="26"/>
      <c r="EW443" s="26"/>
      <c r="EZ443" s="26"/>
      <c r="FC443" s="26"/>
      <c r="FF443" s="26"/>
      <c r="FI443" s="26"/>
      <c r="FL443" s="26"/>
      <c r="FO443" s="26"/>
      <c r="FR443" s="26"/>
      <c r="FU443" s="26"/>
      <c r="FX443" s="26"/>
      <c r="GA443" s="26"/>
      <c r="GD443" s="26"/>
      <c r="GG443" s="26"/>
      <c r="GJ443" s="26"/>
      <c r="GM443" s="26"/>
      <c r="GP443" s="26"/>
      <c r="GS443" s="26"/>
      <c r="GV443" s="26"/>
      <c r="GY443" s="26"/>
      <c r="HB443" s="26"/>
      <c r="HE443" s="26"/>
      <c r="HH443" s="26"/>
      <c r="HK443" s="26"/>
      <c r="HN443" s="26"/>
      <c r="HQ443" s="26"/>
      <c r="HT443" s="26"/>
      <c r="HW443" s="26"/>
      <c r="HZ443" s="26"/>
      <c r="IC443" s="26"/>
      <c r="IF443" s="26"/>
      <c r="II443" s="26"/>
      <c r="IL443" s="26"/>
      <c r="IO443" s="26"/>
      <c r="IR443" s="26"/>
      <c r="IU443" s="26"/>
      <c r="IX443" s="26"/>
      <c r="IY443" s="21"/>
    </row>
    <row r="444" spans="7:259" s="16" customFormat="1">
      <c r="G444" s="26"/>
      <c r="J444" s="26"/>
      <c r="M444" s="26"/>
      <c r="P444" s="26"/>
      <c r="S444" s="26"/>
      <c r="V444" s="26"/>
      <c r="W444" s="17"/>
      <c r="Z444" s="26"/>
      <c r="AC444" s="26"/>
      <c r="AF444" s="26"/>
      <c r="AI444" s="26"/>
      <c r="AL444" s="26"/>
      <c r="AO444" s="26"/>
      <c r="AR444" s="26"/>
      <c r="AU444" s="26"/>
      <c r="AX444" s="26"/>
      <c r="BA444" s="26"/>
      <c r="BD444" s="26"/>
      <c r="BG444" s="26"/>
      <c r="BJ444" s="26"/>
      <c r="BM444" s="26"/>
      <c r="BP444" s="26"/>
      <c r="BS444" s="26"/>
      <c r="BT444" s="14"/>
      <c r="BV444" s="26"/>
      <c r="BY444" s="26"/>
      <c r="CB444" s="26"/>
      <c r="CE444" s="26"/>
      <c r="CH444" s="26"/>
      <c r="CI444" s="17"/>
      <c r="CL444" s="26"/>
      <c r="CO444" s="26"/>
      <c r="CR444" s="26"/>
      <c r="CU444" s="26"/>
      <c r="CX444" s="26"/>
      <c r="DA444" s="26"/>
      <c r="DD444" s="26"/>
      <c r="DG444" s="26"/>
      <c r="DJ444" s="26"/>
      <c r="DM444" s="26"/>
      <c r="DP444" s="26"/>
      <c r="DS444" s="26"/>
      <c r="DV444" s="26"/>
      <c r="DY444" s="26"/>
      <c r="EB444" s="26"/>
      <c r="EE444" s="26"/>
      <c r="EH444" s="26"/>
      <c r="EI444" s="14"/>
      <c r="EK444" s="26"/>
      <c r="EN444" s="26"/>
      <c r="EQ444" s="26"/>
      <c r="ET444" s="26"/>
      <c r="EW444" s="26"/>
      <c r="EZ444" s="26"/>
      <c r="FC444" s="26"/>
      <c r="FF444" s="26"/>
      <c r="FI444" s="26"/>
      <c r="FL444" s="26"/>
      <c r="FO444" s="26"/>
      <c r="FR444" s="26"/>
      <c r="FU444" s="26"/>
      <c r="FX444" s="26"/>
      <c r="GA444" s="26"/>
      <c r="GD444" s="26"/>
      <c r="GG444" s="26"/>
      <c r="GJ444" s="26"/>
      <c r="GM444" s="26"/>
      <c r="GP444" s="26"/>
      <c r="GS444" s="26"/>
      <c r="GV444" s="26"/>
      <c r="GY444" s="26"/>
      <c r="HB444" s="26"/>
      <c r="HE444" s="26"/>
      <c r="HH444" s="26"/>
      <c r="HK444" s="26"/>
      <c r="HN444" s="26"/>
      <c r="HQ444" s="26"/>
      <c r="HT444" s="26"/>
      <c r="HW444" s="26"/>
      <c r="HZ444" s="26"/>
      <c r="IC444" s="26"/>
      <c r="IF444" s="26"/>
      <c r="II444" s="26"/>
      <c r="IL444" s="26"/>
      <c r="IO444" s="26"/>
      <c r="IR444" s="26"/>
      <c r="IU444" s="26"/>
      <c r="IX444" s="26"/>
      <c r="IY444" s="21"/>
    </row>
    <row r="445" spans="7:259" s="16" customFormat="1" ht="18.75" customHeight="1">
      <c r="G445" s="26"/>
      <c r="J445" s="26"/>
      <c r="M445" s="26"/>
      <c r="P445" s="26"/>
      <c r="S445" s="26"/>
      <c r="V445" s="26"/>
      <c r="W445" s="17"/>
      <c r="Z445" s="26"/>
      <c r="AC445" s="26"/>
      <c r="AF445" s="26"/>
      <c r="AI445" s="26"/>
      <c r="AL445" s="26"/>
      <c r="AO445" s="26"/>
      <c r="AR445" s="26"/>
      <c r="AU445" s="26"/>
      <c r="AX445" s="26"/>
      <c r="BA445" s="26"/>
      <c r="BD445" s="26"/>
      <c r="BG445" s="26"/>
      <c r="BJ445" s="26"/>
      <c r="BM445" s="26"/>
      <c r="BP445" s="26"/>
      <c r="BS445" s="26"/>
      <c r="BT445" s="14"/>
      <c r="BV445" s="26"/>
      <c r="BY445" s="26"/>
      <c r="CB445" s="26"/>
      <c r="CE445" s="26"/>
      <c r="CH445" s="26"/>
      <c r="CI445" s="17"/>
      <c r="CL445" s="26"/>
      <c r="CO445" s="26"/>
      <c r="CR445" s="26"/>
      <c r="CU445" s="26"/>
      <c r="CX445" s="26"/>
      <c r="DA445" s="26"/>
      <c r="DD445" s="26"/>
      <c r="DG445" s="26"/>
      <c r="DJ445" s="26"/>
      <c r="DM445" s="26"/>
      <c r="DP445" s="26"/>
      <c r="DS445" s="26"/>
      <c r="DV445" s="26"/>
      <c r="DY445" s="26"/>
      <c r="EB445" s="26"/>
      <c r="EE445" s="26"/>
      <c r="EH445" s="26"/>
      <c r="EI445" s="14"/>
      <c r="EK445" s="26"/>
      <c r="EN445" s="26"/>
      <c r="EQ445" s="26"/>
      <c r="ET445" s="26"/>
      <c r="EW445" s="26"/>
      <c r="EZ445" s="26"/>
      <c r="FC445" s="26"/>
      <c r="FF445" s="26"/>
      <c r="FI445" s="26"/>
      <c r="FL445" s="26"/>
      <c r="FO445" s="26"/>
      <c r="FR445" s="26"/>
      <c r="FU445" s="26"/>
      <c r="FX445" s="26"/>
      <c r="GA445" s="26"/>
      <c r="GD445" s="26"/>
      <c r="GG445" s="26"/>
      <c r="GJ445" s="26"/>
      <c r="GM445" s="26"/>
      <c r="GP445" s="26"/>
      <c r="GS445" s="26"/>
      <c r="GV445" s="26"/>
      <c r="GY445" s="26"/>
      <c r="HB445" s="26"/>
      <c r="HE445" s="26"/>
      <c r="HH445" s="26"/>
      <c r="HK445" s="26"/>
      <c r="HN445" s="26"/>
      <c r="HQ445" s="26"/>
      <c r="HT445" s="26"/>
      <c r="HW445" s="26"/>
      <c r="HZ445" s="26"/>
      <c r="IC445" s="26"/>
      <c r="IF445" s="26"/>
      <c r="II445" s="26"/>
      <c r="IL445" s="26"/>
      <c r="IO445" s="26"/>
      <c r="IR445" s="26"/>
      <c r="IU445" s="26"/>
      <c r="IX445" s="26"/>
      <c r="IY445" s="21"/>
    </row>
    <row r="446" spans="7:259" s="16" customFormat="1">
      <c r="G446" s="26"/>
      <c r="J446" s="26"/>
      <c r="M446" s="26"/>
      <c r="P446" s="26"/>
      <c r="S446" s="26"/>
      <c r="V446" s="26"/>
      <c r="W446" s="17"/>
      <c r="Z446" s="26"/>
      <c r="AC446" s="26"/>
      <c r="AF446" s="26"/>
      <c r="AI446" s="26"/>
      <c r="AL446" s="26"/>
      <c r="AO446" s="26"/>
      <c r="AR446" s="26"/>
      <c r="AU446" s="26"/>
      <c r="AX446" s="26"/>
      <c r="BA446" s="26"/>
      <c r="BD446" s="26"/>
      <c r="BG446" s="26"/>
      <c r="BJ446" s="26"/>
      <c r="BM446" s="26"/>
      <c r="BP446" s="26"/>
      <c r="BS446" s="26"/>
      <c r="BT446" s="14"/>
      <c r="BV446" s="26"/>
      <c r="BY446" s="26"/>
      <c r="CB446" s="26"/>
      <c r="CE446" s="26"/>
      <c r="CH446" s="26"/>
      <c r="CI446" s="17"/>
      <c r="CL446" s="26"/>
      <c r="CO446" s="26"/>
      <c r="CR446" s="26"/>
      <c r="CU446" s="26"/>
      <c r="CX446" s="26"/>
      <c r="DA446" s="26"/>
      <c r="DD446" s="26"/>
      <c r="DG446" s="26"/>
      <c r="DJ446" s="26"/>
      <c r="DM446" s="26"/>
      <c r="DP446" s="26"/>
      <c r="DS446" s="26"/>
      <c r="DV446" s="26"/>
      <c r="DY446" s="26"/>
      <c r="EB446" s="26"/>
      <c r="EE446" s="26"/>
      <c r="EH446" s="26"/>
      <c r="EI446" s="14"/>
      <c r="EK446" s="26"/>
      <c r="EN446" s="26"/>
      <c r="EQ446" s="26"/>
      <c r="ET446" s="26"/>
      <c r="EW446" s="26"/>
      <c r="EZ446" s="26"/>
      <c r="FC446" s="26"/>
      <c r="FF446" s="26"/>
      <c r="FI446" s="26"/>
      <c r="FL446" s="26"/>
      <c r="FO446" s="26"/>
      <c r="FR446" s="26"/>
      <c r="FU446" s="26"/>
      <c r="FX446" s="26"/>
      <c r="GA446" s="26"/>
      <c r="GD446" s="26"/>
      <c r="GG446" s="26"/>
      <c r="GJ446" s="26"/>
      <c r="GM446" s="26"/>
      <c r="GP446" s="26"/>
      <c r="GS446" s="26"/>
      <c r="GV446" s="26"/>
      <c r="GY446" s="26"/>
      <c r="HB446" s="26"/>
      <c r="HE446" s="26"/>
      <c r="HH446" s="26"/>
      <c r="HK446" s="26"/>
      <c r="HN446" s="26"/>
      <c r="HQ446" s="26"/>
      <c r="HT446" s="26"/>
      <c r="HW446" s="26"/>
      <c r="HZ446" s="26"/>
      <c r="IC446" s="26"/>
      <c r="IF446" s="26"/>
      <c r="II446" s="26"/>
      <c r="IL446" s="26"/>
      <c r="IO446" s="26"/>
      <c r="IR446" s="26"/>
      <c r="IU446" s="26"/>
      <c r="IX446" s="26"/>
      <c r="IY446" s="21"/>
    </row>
    <row r="447" spans="7:259" s="16" customFormat="1" ht="18.75" customHeight="1">
      <c r="G447" s="26"/>
      <c r="J447" s="26"/>
      <c r="M447" s="26"/>
      <c r="P447" s="26"/>
      <c r="S447" s="26"/>
      <c r="V447" s="26"/>
      <c r="W447" s="17"/>
      <c r="Z447" s="26"/>
      <c r="AC447" s="26"/>
      <c r="AF447" s="26"/>
      <c r="AI447" s="26"/>
      <c r="AL447" s="26"/>
      <c r="AO447" s="26"/>
      <c r="AR447" s="26"/>
      <c r="AU447" s="26"/>
      <c r="AX447" s="26"/>
      <c r="BA447" s="26"/>
      <c r="BD447" s="26"/>
      <c r="BG447" s="26"/>
      <c r="BJ447" s="26"/>
      <c r="BM447" s="26"/>
      <c r="BP447" s="26"/>
      <c r="BS447" s="26"/>
      <c r="BT447" s="14"/>
      <c r="BV447" s="26"/>
      <c r="BY447" s="26"/>
      <c r="CB447" s="26"/>
      <c r="CE447" s="26"/>
      <c r="CH447" s="26"/>
      <c r="CI447" s="17"/>
      <c r="CL447" s="26"/>
      <c r="CO447" s="26"/>
      <c r="CR447" s="26"/>
      <c r="CU447" s="26"/>
      <c r="CX447" s="26"/>
      <c r="DA447" s="26"/>
      <c r="DD447" s="26"/>
      <c r="DG447" s="26"/>
      <c r="DJ447" s="26"/>
      <c r="DM447" s="26"/>
      <c r="DP447" s="26"/>
      <c r="DS447" s="26"/>
      <c r="DV447" s="26"/>
      <c r="DY447" s="26"/>
      <c r="EB447" s="26"/>
      <c r="EE447" s="26"/>
      <c r="EH447" s="26"/>
      <c r="EI447" s="14"/>
      <c r="EK447" s="26"/>
      <c r="EN447" s="26"/>
      <c r="EQ447" s="26"/>
      <c r="ET447" s="26"/>
      <c r="EW447" s="26"/>
      <c r="EZ447" s="26"/>
      <c r="FC447" s="26"/>
      <c r="FF447" s="26"/>
      <c r="FI447" s="26"/>
      <c r="FL447" s="26"/>
      <c r="FO447" s="26"/>
      <c r="FR447" s="26"/>
      <c r="FU447" s="26"/>
      <c r="FX447" s="26"/>
      <c r="GA447" s="26"/>
      <c r="GD447" s="26"/>
      <c r="GG447" s="26"/>
      <c r="GJ447" s="26"/>
      <c r="GM447" s="26"/>
      <c r="GP447" s="26"/>
      <c r="GS447" s="26"/>
      <c r="GV447" s="26"/>
      <c r="GY447" s="26"/>
      <c r="HB447" s="26"/>
      <c r="HE447" s="26"/>
      <c r="HH447" s="26"/>
      <c r="HK447" s="26"/>
      <c r="HN447" s="26"/>
      <c r="HQ447" s="26"/>
      <c r="HT447" s="26"/>
      <c r="HW447" s="26"/>
      <c r="HZ447" s="26"/>
      <c r="IC447" s="26"/>
      <c r="IF447" s="26"/>
      <c r="II447" s="26"/>
      <c r="IL447" s="26"/>
      <c r="IO447" s="26"/>
      <c r="IR447" s="26"/>
      <c r="IU447" s="26"/>
      <c r="IX447" s="26"/>
      <c r="IY447" s="21"/>
    </row>
    <row r="448" spans="7:259" s="16" customFormat="1">
      <c r="G448" s="26"/>
      <c r="J448" s="26"/>
      <c r="M448" s="26"/>
      <c r="P448" s="26"/>
      <c r="S448" s="26"/>
      <c r="V448" s="26"/>
      <c r="W448" s="17"/>
      <c r="Z448" s="26"/>
      <c r="AC448" s="26"/>
      <c r="AF448" s="26"/>
      <c r="AI448" s="26"/>
      <c r="AL448" s="26"/>
      <c r="AO448" s="26"/>
      <c r="AR448" s="26"/>
      <c r="AU448" s="26"/>
      <c r="AX448" s="26"/>
      <c r="BA448" s="26"/>
      <c r="BD448" s="26"/>
      <c r="BG448" s="26"/>
      <c r="BJ448" s="26"/>
      <c r="BM448" s="26"/>
      <c r="BP448" s="26"/>
      <c r="BS448" s="26"/>
      <c r="BT448" s="14"/>
      <c r="BV448" s="26"/>
      <c r="BY448" s="26"/>
      <c r="CB448" s="26"/>
      <c r="CE448" s="26"/>
      <c r="CH448" s="26"/>
      <c r="CI448" s="17"/>
      <c r="CL448" s="26"/>
      <c r="CO448" s="26"/>
      <c r="CR448" s="26"/>
      <c r="CU448" s="26"/>
      <c r="CX448" s="26"/>
      <c r="DA448" s="26"/>
      <c r="DD448" s="26"/>
      <c r="DG448" s="26"/>
      <c r="DJ448" s="26"/>
      <c r="DM448" s="26"/>
      <c r="DP448" s="26"/>
      <c r="DS448" s="26"/>
      <c r="DV448" s="26"/>
      <c r="DY448" s="26"/>
      <c r="EB448" s="26"/>
      <c r="EE448" s="26"/>
      <c r="EH448" s="26"/>
      <c r="EI448" s="14"/>
      <c r="EK448" s="26"/>
      <c r="EN448" s="26"/>
      <c r="EQ448" s="26"/>
      <c r="ET448" s="26"/>
      <c r="EW448" s="26"/>
      <c r="EZ448" s="26"/>
      <c r="FC448" s="26"/>
      <c r="FF448" s="26"/>
      <c r="FI448" s="26"/>
      <c r="FL448" s="26"/>
      <c r="FO448" s="26"/>
      <c r="FR448" s="26"/>
      <c r="FU448" s="26"/>
      <c r="FX448" s="26"/>
      <c r="GA448" s="26"/>
      <c r="GD448" s="26"/>
      <c r="GG448" s="26"/>
      <c r="GJ448" s="26"/>
      <c r="GM448" s="26"/>
      <c r="GP448" s="26"/>
      <c r="GS448" s="26"/>
      <c r="GV448" s="26"/>
      <c r="GY448" s="26"/>
      <c r="HB448" s="26"/>
      <c r="HE448" s="26"/>
      <c r="HH448" s="26"/>
      <c r="HK448" s="26"/>
      <c r="HN448" s="26"/>
      <c r="HQ448" s="26"/>
      <c r="HT448" s="26"/>
      <c r="HW448" s="26"/>
      <c r="HZ448" s="26"/>
      <c r="IC448" s="26"/>
      <c r="IF448" s="26"/>
      <c r="II448" s="26"/>
      <c r="IL448" s="26"/>
      <c r="IO448" s="26"/>
      <c r="IR448" s="26"/>
      <c r="IU448" s="26"/>
      <c r="IX448" s="26"/>
      <c r="IY448" s="21"/>
    </row>
    <row r="449" spans="7:259" s="16" customFormat="1" ht="18.75" customHeight="1">
      <c r="G449" s="26"/>
      <c r="J449" s="26"/>
      <c r="M449" s="26"/>
      <c r="P449" s="26"/>
      <c r="S449" s="26"/>
      <c r="V449" s="26"/>
      <c r="W449" s="17"/>
      <c r="Z449" s="26"/>
      <c r="AC449" s="26"/>
      <c r="AF449" s="26"/>
      <c r="AI449" s="26"/>
      <c r="AL449" s="26"/>
      <c r="AO449" s="26"/>
      <c r="AR449" s="26"/>
      <c r="AU449" s="26"/>
      <c r="AX449" s="26"/>
      <c r="BA449" s="26"/>
      <c r="BD449" s="26"/>
      <c r="BG449" s="26"/>
      <c r="BJ449" s="26"/>
      <c r="BM449" s="26"/>
      <c r="BP449" s="26"/>
      <c r="BS449" s="26"/>
      <c r="BT449" s="14"/>
      <c r="BV449" s="26"/>
      <c r="BY449" s="26"/>
      <c r="CB449" s="26"/>
      <c r="CE449" s="26"/>
      <c r="CH449" s="26"/>
      <c r="CI449" s="17"/>
      <c r="CL449" s="26"/>
      <c r="CO449" s="26"/>
      <c r="CR449" s="26"/>
      <c r="CU449" s="26"/>
      <c r="CX449" s="26"/>
      <c r="DA449" s="26"/>
      <c r="DD449" s="26"/>
      <c r="DG449" s="26"/>
      <c r="DJ449" s="26"/>
      <c r="DM449" s="26"/>
      <c r="DP449" s="26"/>
      <c r="DS449" s="26"/>
      <c r="DV449" s="26"/>
      <c r="DY449" s="26"/>
      <c r="EB449" s="26"/>
      <c r="EE449" s="26"/>
      <c r="EH449" s="26"/>
      <c r="EI449" s="14"/>
      <c r="EK449" s="26"/>
      <c r="EN449" s="26"/>
      <c r="EQ449" s="26"/>
      <c r="ET449" s="26"/>
      <c r="EW449" s="26"/>
      <c r="EZ449" s="26"/>
      <c r="FC449" s="26"/>
      <c r="FF449" s="26"/>
      <c r="FI449" s="26"/>
      <c r="FL449" s="26"/>
      <c r="FO449" s="26"/>
      <c r="FR449" s="26"/>
      <c r="FU449" s="26"/>
      <c r="FX449" s="26"/>
      <c r="GA449" s="26"/>
      <c r="GD449" s="26"/>
      <c r="GG449" s="26"/>
      <c r="GJ449" s="26"/>
      <c r="GM449" s="26"/>
      <c r="GP449" s="26"/>
      <c r="GS449" s="26"/>
      <c r="GV449" s="26"/>
      <c r="GY449" s="26"/>
      <c r="HB449" s="26"/>
      <c r="HE449" s="26"/>
      <c r="HH449" s="26"/>
      <c r="HK449" s="26"/>
      <c r="HN449" s="26"/>
      <c r="HQ449" s="26"/>
      <c r="HT449" s="26"/>
      <c r="HW449" s="26"/>
      <c r="HZ449" s="26"/>
      <c r="IC449" s="26"/>
      <c r="IF449" s="26"/>
      <c r="II449" s="26"/>
      <c r="IL449" s="26"/>
      <c r="IO449" s="26"/>
      <c r="IR449" s="26"/>
      <c r="IU449" s="26"/>
      <c r="IX449" s="26"/>
      <c r="IY449" s="21"/>
    </row>
    <row r="450" spans="7:259" s="16" customFormat="1">
      <c r="G450" s="26"/>
      <c r="J450" s="26"/>
      <c r="M450" s="26"/>
      <c r="P450" s="26"/>
      <c r="S450" s="26"/>
      <c r="V450" s="26"/>
      <c r="W450" s="17"/>
      <c r="Z450" s="26"/>
      <c r="AC450" s="26"/>
      <c r="AF450" s="26"/>
      <c r="AI450" s="26"/>
      <c r="AL450" s="26"/>
      <c r="AO450" s="26"/>
      <c r="AR450" s="26"/>
      <c r="AU450" s="26"/>
      <c r="AX450" s="26"/>
      <c r="BA450" s="26"/>
      <c r="BD450" s="26"/>
      <c r="BG450" s="26"/>
      <c r="BJ450" s="26"/>
      <c r="BM450" s="26"/>
      <c r="BP450" s="26"/>
      <c r="BS450" s="26"/>
      <c r="BT450" s="14"/>
      <c r="BV450" s="26"/>
      <c r="BY450" s="26"/>
      <c r="CB450" s="26"/>
      <c r="CE450" s="26"/>
      <c r="CH450" s="26"/>
      <c r="CI450" s="17"/>
      <c r="CL450" s="26"/>
      <c r="CO450" s="26"/>
      <c r="CR450" s="26"/>
      <c r="CU450" s="26"/>
      <c r="CX450" s="26"/>
      <c r="DA450" s="26"/>
      <c r="DD450" s="26"/>
      <c r="DG450" s="26"/>
      <c r="DJ450" s="26"/>
      <c r="DM450" s="26"/>
      <c r="DP450" s="26"/>
      <c r="DS450" s="26"/>
      <c r="DV450" s="26"/>
      <c r="DY450" s="26"/>
      <c r="EB450" s="26"/>
      <c r="EE450" s="26"/>
      <c r="EH450" s="26"/>
      <c r="EI450" s="14"/>
      <c r="EK450" s="26"/>
      <c r="EN450" s="26"/>
      <c r="EQ450" s="26"/>
      <c r="ET450" s="26"/>
      <c r="EW450" s="26"/>
      <c r="EZ450" s="26"/>
      <c r="FC450" s="26"/>
      <c r="FF450" s="26"/>
      <c r="FI450" s="26"/>
      <c r="FL450" s="26"/>
      <c r="FO450" s="26"/>
      <c r="FR450" s="26"/>
      <c r="FU450" s="26"/>
      <c r="FX450" s="26"/>
      <c r="GA450" s="26"/>
      <c r="GD450" s="26"/>
      <c r="GG450" s="26"/>
      <c r="GJ450" s="26"/>
      <c r="GM450" s="26"/>
      <c r="GP450" s="26"/>
      <c r="GS450" s="26"/>
      <c r="GV450" s="26"/>
      <c r="GY450" s="26"/>
      <c r="HB450" s="26"/>
      <c r="HE450" s="26"/>
      <c r="HH450" s="26"/>
      <c r="HK450" s="26"/>
      <c r="HN450" s="26"/>
      <c r="HQ450" s="26"/>
      <c r="HT450" s="26"/>
      <c r="HW450" s="26"/>
      <c r="HZ450" s="26"/>
      <c r="IC450" s="26"/>
      <c r="IF450" s="26"/>
      <c r="II450" s="26"/>
      <c r="IL450" s="26"/>
      <c r="IO450" s="26"/>
      <c r="IR450" s="26"/>
      <c r="IU450" s="26"/>
      <c r="IX450" s="26"/>
      <c r="IY450" s="21"/>
    </row>
    <row r="451" spans="7:259" s="16" customFormat="1" ht="18.75" customHeight="1">
      <c r="G451" s="26"/>
      <c r="J451" s="26"/>
      <c r="M451" s="26"/>
      <c r="P451" s="26"/>
      <c r="S451" s="26"/>
      <c r="V451" s="26"/>
      <c r="W451" s="17"/>
      <c r="Z451" s="26"/>
      <c r="AC451" s="26"/>
      <c r="AF451" s="26"/>
      <c r="AI451" s="26"/>
      <c r="AL451" s="26"/>
      <c r="AO451" s="26"/>
      <c r="AR451" s="26"/>
      <c r="AU451" s="26"/>
      <c r="AX451" s="26"/>
      <c r="BA451" s="26"/>
      <c r="BD451" s="26"/>
      <c r="BG451" s="26"/>
      <c r="BJ451" s="26"/>
      <c r="BM451" s="26"/>
      <c r="BP451" s="26"/>
      <c r="BS451" s="26"/>
      <c r="BT451" s="14"/>
      <c r="BV451" s="26"/>
      <c r="BY451" s="26"/>
      <c r="CB451" s="26"/>
      <c r="CE451" s="26"/>
      <c r="CH451" s="26"/>
      <c r="CI451" s="17"/>
      <c r="CL451" s="26"/>
      <c r="CO451" s="26"/>
      <c r="CR451" s="26"/>
      <c r="CU451" s="26"/>
      <c r="CX451" s="26"/>
      <c r="DA451" s="26"/>
      <c r="DD451" s="26"/>
      <c r="DG451" s="26"/>
      <c r="DJ451" s="26"/>
      <c r="DM451" s="26"/>
      <c r="DP451" s="26"/>
      <c r="DS451" s="26"/>
      <c r="DV451" s="26"/>
      <c r="DY451" s="26"/>
      <c r="EB451" s="26"/>
      <c r="EE451" s="26"/>
      <c r="EH451" s="26"/>
      <c r="EI451" s="14"/>
      <c r="EK451" s="26"/>
      <c r="EN451" s="26"/>
      <c r="EQ451" s="26"/>
      <c r="ET451" s="26"/>
      <c r="EW451" s="26"/>
      <c r="EZ451" s="26"/>
      <c r="FC451" s="26"/>
      <c r="FF451" s="26"/>
      <c r="FI451" s="26"/>
      <c r="FL451" s="26"/>
      <c r="FO451" s="26"/>
      <c r="FR451" s="26"/>
      <c r="FU451" s="26"/>
      <c r="FX451" s="26"/>
      <c r="GA451" s="26"/>
      <c r="GD451" s="26"/>
      <c r="GG451" s="26"/>
      <c r="GJ451" s="26"/>
      <c r="GM451" s="26"/>
      <c r="GP451" s="26"/>
      <c r="GS451" s="26"/>
      <c r="GV451" s="26"/>
      <c r="GY451" s="26"/>
      <c r="HB451" s="26"/>
      <c r="HE451" s="26"/>
      <c r="HH451" s="26"/>
      <c r="HK451" s="26"/>
      <c r="HN451" s="26"/>
      <c r="HQ451" s="26"/>
      <c r="HT451" s="26"/>
      <c r="HW451" s="26"/>
      <c r="HZ451" s="26"/>
      <c r="IC451" s="26"/>
      <c r="IF451" s="26"/>
      <c r="II451" s="26"/>
      <c r="IL451" s="26"/>
      <c r="IO451" s="26"/>
      <c r="IR451" s="26"/>
      <c r="IU451" s="26"/>
      <c r="IX451" s="26"/>
      <c r="IY451" s="21"/>
    </row>
    <row r="452" spans="7:259" s="16" customFormat="1">
      <c r="G452" s="26"/>
      <c r="J452" s="26"/>
      <c r="M452" s="26"/>
      <c r="P452" s="26"/>
      <c r="S452" s="26"/>
      <c r="V452" s="26"/>
      <c r="W452" s="17"/>
      <c r="Z452" s="26"/>
      <c r="AC452" s="26"/>
      <c r="AF452" s="26"/>
      <c r="AI452" s="26"/>
      <c r="AL452" s="26"/>
      <c r="AO452" s="26"/>
      <c r="AR452" s="26"/>
      <c r="AU452" s="26"/>
      <c r="AX452" s="26"/>
      <c r="BA452" s="26"/>
      <c r="BD452" s="26"/>
      <c r="BG452" s="26"/>
      <c r="BJ452" s="26"/>
      <c r="BM452" s="26"/>
      <c r="BP452" s="26"/>
      <c r="BS452" s="26"/>
      <c r="BT452" s="14"/>
      <c r="BV452" s="26"/>
      <c r="BY452" s="26"/>
      <c r="CB452" s="26"/>
      <c r="CE452" s="26"/>
      <c r="CH452" s="26"/>
      <c r="CI452" s="17"/>
      <c r="CL452" s="26"/>
      <c r="CO452" s="26"/>
      <c r="CR452" s="26"/>
      <c r="CU452" s="26"/>
      <c r="CX452" s="26"/>
      <c r="DA452" s="26"/>
      <c r="DD452" s="26"/>
      <c r="DG452" s="26"/>
      <c r="DJ452" s="26"/>
      <c r="DM452" s="26"/>
      <c r="DP452" s="26"/>
      <c r="DS452" s="26"/>
      <c r="DV452" s="26"/>
      <c r="DY452" s="26"/>
      <c r="EB452" s="26"/>
      <c r="EE452" s="26"/>
      <c r="EH452" s="26"/>
      <c r="EI452" s="14"/>
      <c r="EK452" s="26"/>
      <c r="EN452" s="26"/>
      <c r="EQ452" s="26"/>
      <c r="ET452" s="26"/>
      <c r="EW452" s="26"/>
      <c r="EZ452" s="26"/>
      <c r="FC452" s="26"/>
      <c r="FF452" s="26"/>
      <c r="FI452" s="26"/>
      <c r="FL452" s="26"/>
      <c r="FO452" s="26"/>
      <c r="FR452" s="26"/>
      <c r="FU452" s="26"/>
      <c r="FX452" s="26"/>
      <c r="GA452" s="26"/>
      <c r="GD452" s="26"/>
      <c r="GG452" s="26"/>
      <c r="GJ452" s="26"/>
      <c r="GM452" s="26"/>
      <c r="GP452" s="26"/>
      <c r="GS452" s="26"/>
      <c r="GV452" s="26"/>
      <c r="GY452" s="26"/>
      <c r="HB452" s="26"/>
      <c r="HE452" s="26"/>
      <c r="HH452" s="26"/>
      <c r="HK452" s="26"/>
      <c r="HN452" s="26"/>
      <c r="HQ452" s="26"/>
      <c r="HT452" s="26"/>
      <c r="HW452" s="26"/>
      <c r="HZ452" s="26"/>
      <c r="IC452" s="26"/>
      <c r="IF452" s="26"/>
      <c r="II452" s="26"/>
      <c r="IL452" s="26"/>
      <c r="IO452" s="26"/>
      <c r="IR452" s="26"/>
      <c r="IU452" s="26"/>
      <c r="IX452" s="26"/>
      <c r="IY452" s="21"/>
    </row>
    <row r="453" spans="7:259" s="16" customFormat="1" ht="18.75" customHeight="1">
      <c r="G453" s="26"/>
      <c r="J453" s="26"/>
      <c r="M453" s="26"/>
      <c r="P453" s="26"/>
      <c r="S453" s="26"/>
      <c r="V453" s="26"/>
      <c r="W453" s="17"/>
      <c r="Z453" s="26"/>
      <c r="AC453" s="26"/>
      <c r="AF453" s="26"/>
      <c r="AI453" s="26"/>
      <c r="AL453" s="26"/>
      <c r="AO453" s="26"/>
      <c r="AR453" s="26"/>
      <c r="AU453" s="26"/>
      <c r="AX453" s="26"/>
      <c r="BA453" s="26"/>
      <c r="BD453" s="26"/>
      <c r="BG453" s="26"/>
      <c r="BJ453" s="26"/>
      <c r="BM453" s="26"/>
      <c r="BP453" s="26"/>
      <c r="BS453" s="26"/>
      <c r="BT453" s="14"/>
      <c r="BV453" s="26"/>
      <c r="BY453" s="26"/>
      <c r="CB453" s="26"/>
      <c r="CE453" s="26"/>
      <c r="CH453" s="26"/>
      <c r="CI453" s="17"/>
      <c r="CL453" s="26"/>
      <c r="CO453" s="26"/>
      <c r="CR453" s="26"/>
      <c r="CU453" s="26"/>
      <c r="CX453" s="26"/>
      <c r="DA453" s="26"/>
      <c r="DD453" s="26"/>
      <c r="DG453" s="26"/>
      <c r="DJ453" s="26"/>
      <c r="DM453" s="26"/>
      <c r="DP453" s="26"/>
      <c r="DS453" s="26"/>
      <c r="DV453" s="26"/>
      <c r="DY453" s="26"/>
      <c r="EB453" s="26"/>
      <c r="EE453" s="26"/>
      <c r="EH453" s="26"/>
      <c r="EI453" s="14"/>
      <c r="EK453" s="26"/>
      <c r="EN453" s="26"/>
      <c r="EQ453" s="26"/>
      <c r="ET453" s="26"/>
      <c r="EW453" s="26"/>
      <c r="EZ453" s="26"/>
      <c r="FC453" s="26"/>
      <c r="FF453" s="26"/>
      <c r="FI453" s="26"/>
      <c r="FL453" s="26"/>
      <c r="FO453" s="26"/>
      <c r="FR453" s="26"/>
      <c r="FU453" s="26"/>
      <c r="FX453" s="26"/>
      <c r="GA453" s="26"/>
      <c r="GD453" s="26"/>
      <c r="GG453" s="26"/>
      <c r="GJ453" s="26"/>
      <c r="GM453" s="26"/>
      <c r="GP453" s="26"/>
      <c r="GS453" s="26"/>
      <c r="GV453" s="26"/>
      <c r="GY453" s="26"/>
      <c r="HB453" s="26"/>
      <c r="HE453" s="26"/>
      <c r="HH453" s="26"/>
      <c r="HK453" s="26"/>
      <c r="HN453" s="26"/>
      <c r="HQ453" s="26"/>
      <c r="HT453" s="26"/>
      <c r="HW453" s="26"/>
      <c r="HZ453" s="26"/>
      <c r="IC453" s="26"/>
      <c r="IF453" s="26"/>
      <c r="II453" s="26"/>
      <c r="IL453" s="26"/>
      <c r="IO453" s="26"/>
      <c r="IR453" s="26"/>
      <c r="IU453" s="26"/>
      <c r="IX453" s="26"/>
      <c r="IY453" s="21"/>
    </row>
    <row r="454" spans="7:259" s="16" customFormat="1">
      <c r="G454" s="26"/>
      <c r="J454" s="26"/>
      <c r="M454" s="26"/>
      <c r="P454" s="26"/>
      <c r="S454" s="26"/>
      <c r="V454" s="26"/>
      <c r="W454" s="17"/>
      <c r="Z454" s="26"/>
      <c r="AC454" s="26"/>
      <c r="AF454" s="26"/>
      <c r="AI454" s="26"/>
      <c r="AL454" s="26"/>
      <c r="AO454" s="26"/>
      <c r="AR454" s="26"/>
      <c r="AU454" s="26"/>
      <c r="AX454" s="26"/>
      <c r="BA454" s="26"/>
      <c r="BD454" s="26"/>
      <c r="BG454" s="26"/>
      <c r="BJ454" s="26"/>
      <c r="BM454" s="26"/>
      <c r="BP454" s="26"/>
      <c r="BS454" s="26"/>
      <c r="BT454" s="14"/>
      <c r="BV454" s="26"/>
      <c r="BY454" s="26"/>
      <c r="CB454" s="26"/>
      <c r="CE454" s="26"/>
      <c r="CH454" s="26"/>
      <c r="CI454" s="17"/>
      <c r="CL454" s="26"/>
      <c r="CO454" s="26"/>
      <c r="CR454" s="26"/>
      <c r="CU454" s="26"/>
      <c r="CX454" s="26"/>
      <c r="DA454" s="26"/>
      <c r="DD454" s="26"/>
      <c r="DG454" s="26"/>
      <c r="DJ454" s="26"/>
      <c r="DM454" s="26"/>
      <c r="DP454" s="26"/>
      <c r="DS454" s="26"/>
      <c r="DV454" s="26"/>
      <c r="DY454" s="26"/>
      <c r="EB454" s="26"/>
      <c r="EE454" s="26"/>
      <c r="EH454" s="26"/>
      <c r="EI454" s="14"/>
      <c r="EK454" s="26"/>
      <c r="EN454" s="26"/>
      <c r="EQ454" s="26"/>
      <c r="ET454" s="26"/>
      <c r="EW454" s="26"/>
      <c r="EZ454" s="26"/>
      <c r="FC454" s="26"/>
      <c r="FF454" s="26"/>
      <c r="FI454" s="26"/>
      <c r="FL454" s="26"/>
      <c r="FO454" s="26"/>
      <c r="FR454" s="26"/>
      <c r="FU454" s="26"/>
      <c r="FX454" s="26"/>
      <c r="GA454" s="26"/>
      <c r="GD454" s="26"/>
      <c r="GG454" s="26"/>
      <c r="GJ454" s="26"/>
      <c r="GM454" s="26"/>
      <c r="GP454" s="26"/>
      <c r="GS454" s="26"/>
      <c r="GV454" s="26"/>
      <c r="GY454" s="26"/>
      <c r="HB454" s="26"/>
      <c r="HE454" s="26"/>
      <c r="HH454" s="26"/>
      <c r="HK454" s="26"/>
      <c r="HN454" s="26"/>
      <c r="HQ454" s="26"/>
      <c r="HT454" s="26"/>
      <c r="HW454" s="26"/>
      <c r="HZ454" s="26"/>
      <c r="IC454" s="26"/>
      <c r="IF454" s="26"/>
      <c r="II454" s="26"/>
      <c r="IL454" s="26"/>
      <c r="IO454" s="26"/>
      <c r="IR454" s="26"/>
      <c r="IU454" s="26"/>
      <c r="IX454" s="26"/>
      <c r="IY454" s="21"/>
    </row>
    <row r="455" spans="7:259" s="16" customFormat="1" ht="18.75" customHeight="1">
      <c r="G455" s="26"/>
      <c r="J455" s="26"/>
      <c r="M455" s="26"/>
      <c r="P455" s="26"/>
      <c r="S455" s="26"/>
      <c r="V455" s="26"/>
      <c r="W455" s="17"/>
      <c r="Z455" s="26"/>
      <c r="AC455" s="26"/>
      <c r="AF455" s="26"/>
      <c r="AI455" s="26"/>
      <c r="AL455" s="26"/>
      <c r="AO455" s="26"/>
      <c r="AR455" s="26"/>
      <c r="AU455" s="26"/>
      <c r="AX455" s="26"/>
      <c r="BA455" s="26"/>
      <c r="BD455" s="26"/>
      <c r="BG455" s="26"/>
      <c r="BJ455" s="26"/>
      <c r="BM455" s="26"/>
      <c r="BP455" s="26"/>
      <c r="BS455" s="26"/>
      <c r="BT455" s="14"/>
      <c r="BV455" s="26"/>
      <c r="BY455" s="26"/>
      <c r="CB455" s="26"/>
      <c r="CE455" s="26"/>
      <c r="CH455" s="26"/>
      <c r="CI455" s="17"/>
      <c r="CL455" s="26"/>
      <c r="CO455" s="26"/>
      <c r="CR455" s="26"/>
      <c r="CU455" s="26"/>
      <c r="CX455" s="26"/>
      <c r="DA455" s="26"/>
      <c r="DD455" s="26"/>
      <c r="DG455" s="26"/>
      <c r="DJ455" s="26"/>
      <c r="DM455" s="26"/>
      <c r="DP455" s="26"/>
      <c r="DS455" s="26"/>
      <c r="DV455" s="26"/>
      <c r="DY455" s="26"/>
      <c r="EB455" s="26"/>
      <c r="EE455" s="26"/>
      <c r="EH455" s="26"/>
      <c r="EI455" s="14"/>
      <c r="EK455" s="26"/>
      <c r="EN455" s="26"/>
      <c r="EQ455" s="26"/>
      <c r="ET455" s="26"/>
      <c r="EW455" s="26"/>
      <c r="EZ455" s="26"/>
      <c r="FC455" s="26"/>
      <c r="FF455" s="26"/>
      <c r="FI455" s="26"/>
      <c r="FL455" s="26"/>
      <c r="FO455" s="26"/>
      <c r="FR455" s="26"/>
      <c r="FU455" s="26"/>
      <c r="FX455" s="26"/>
      <c r="GA455" s="26"/>
      <c r="GD455" s="26"/>
      <c r="GG455" s="26"/>
      <c r="GJ455" s="26"/>
      <c r="GM455" s="26"/>
      <c r="GP455" s="26"/>
      <c r="GS455" s="26"/>
      <c r="GV455" s="26"/>
      <c r="GY455" s="26"/>
      <c r="HB455" s="26"/>
      <c r="HE455" s="26"/>
      <c r="HH455" s="26"/>
      <c r="HK455" s="26"/>
      <c r="HN455" s="26"/>
      <c r="HQ455" s="26"/>
      <c r="HT455" s="26"/>
      <c r="HW455" s="26"/>
      <c r="HZ455" s="26"/>
      <c r="IC455" s="26"/>
      <c r="IF455" s="26"/>
      <c r="II455" s="26"/>
      <c r="IL455" s="26"/>
      <c r="IO455" s="26"/>
      <c r="IR455" s="26"/>
      <c r="IU455" s="26"/>
      <c r="IX455" s="26"/>
      <c r="IY455" s="21"/>
    </row>
    <row r="456" spans="7:259" s="16" customFormat="1">
      <c r="G456" s="26"/>
      <c r="J456" s="26"/>
      <c r="M456" s="26"/>
      <c r="P456" s="26"/>
      <c r="S456" s="26"/>
      <c r="V456" s="26"/>
      <c r="W456" s="17"/>
      <c r="Z456" s="26"/>
      <c r="AC456" s="26"/>
      <c r="AF456" s="26"/>
      <c r="AI456" s="26"/>
      <c r="AL456" s="26"/>
      <c r="AO456" s="26"/>
      <c r="AR456" s="26"/>
      <c r="AU456" s="26"/>
      <c r="AX456" s="26"/>
      <c r="BA456" s="26"/>
      <c r="BD456" s="26"/>
      <c r="BG456" s="26"/>
      <c r="BJ456" s="26"/>
      <c r="BM456" s="26"/>
      <c r="BP456" s="26"/>
      <c r="BS456" s="26"/>
      <c r="BT456" s="14"/>
      <c r="BV456" s="26"/>
      <c r="BY456" s="26"/>
      <c r="CB456" s="26"/>
      <c r="CE456" s="26"/>
      <c r="CH456" s="26"/>
      <c r="CI456" s="17"/>
      <c r="CL456" s="26"/>
      <c r="CO456" s="26"/>
      <c r="CR456" s="26"/>
      <c r="CU456" s="26"/>
      <c r="CX456" s="26"/>
      <c r="DA456" s="26"/>
      <c r="DD456" s="26"/>
      <c r="DG456" s="26"/>
      <c r="DJ456" s="26"/>
      <c r="DM456" s="26"/>
      <c r="DP456" s="26"/>
      <c r="DS456" s="26"/>
      <c r="DV456" s="26"/>
      <c r="DY456" s="26"/>
      <c r="EB456" s="26"/>
      <c r="EE456" s="26"/>
      <c r="EH456" s="26"/>
      <c r="EI456" s="14"/>
      <c r="EK456" s="26"/>
      <c r="EN456" s="26"/>
      <c r="EQ456" s="26"/>
      <c r="ET456" s="26"/>
      <c r="EW456" s="26"/>
      <c r="EZ456" s="26"/>
      <c r="FC456" s="26"/>
      <c r="FF456" s="26"/>
      <c r="FI456" s="26"/>
      <c r="FL456" s="26"/>
      <c r="FO456" s="26"/>
      <c r="FR456" s="26"/>
      <c r="FU456" s="26"/>
      <c r="FX456" s="26"/>
      <c r="GA456" s="26"/>
      <c r="GD456" s="26"/>
      <c r="GG456" s="26"/>
      <c r="GJ456" s="26"/>
      <c r="GM456" s="26"/>
      <c r="GP456" s="26"/>
      <c r="GS456" s="26"/>
      <c r="GV456" s="26"/>
      <c r="GY456" s="26"/>
      <c r="HB456" s="26"/>
      <c r="HE456" s="26"/>
      <c r="HH456" s="26"/>
      <c r="HK456" s="26"/>
      <c r="HN456" s="26"/>
      <c r="HQ456" s="26"/>
      <c r="HT456" s="26"/>
      <c r="HW456" s="26"/>
      <c r="HZ456" s="26"/>
      <c r="IC456" s="26"/>
      <c r="IF456" s="26"/>
      <c r="II456" s="26"/>
      <c r="IL456" s="26"/>
      <c r="IO456" s="26"/>
      <c r="IR456" s="26"/>
      <c r="IU456" s="26"/>
      <c r="IX456" s="26"/>
      <c r="IY456" s="21"/>
    </row>
    <row r="457" spans="7:259" s="16" customFormat="1" ht="18.75" customHeight="1">
      <c r="G457" s="26"/>
      <c r="J457" s="26"/>
      <c r="M457" s="26"/>
      <c r="P457" s="26"/>
      <c r="S457" s="26"/>
      <c r="V457" s="26"/>
      <c r="W457" s="17"/>
      <c r="Z457" s="26"/>
      <c r="AC457" s="26"/>
      <c r="AF457" s="26"/>
      <c r="AI457" s="26"/>
      <c r="AL457" s="26"/>
      <c r="AO457" s="26"/>
      <c r="AR457" s="26"/>
      <c r="AU457" s="26"/>
      <c r="AX457" s="26"/>
      <c r="BA457" s="26"/>
      <c r="BD457" s="26"/>
      <c r="BG457" s="26"/>
      <c r="BJ457" s="26"/>
      <c r="BM457" s="26"/>
      <c r="BP457" s="26"/>
      <c r="BS457" s="26"/>
      <c r="BT457" s="14"/>
      <c r="BV457" s="26"/>
      <c r="BY457" s="26"/>
      <c r="CB457" s="26"/>
      <c r="CE457" s="26"/>
      <c r="CH457" s="26"/>
      <c r="CI457" s="17"/>
      <c r="CL457" s="26"/>
      <c r="CO457" s="26"/>
      <c r="CR457" s="26"/>
      <c r="CU457" s="26"/>
      <c r="CX457" s="26"/>
      <c r="DA457" s="26"/>
      <c r="DD457" s="26"/>
      <c r="DG457" s="26"/>
      <c r="DJ457" s="26"/>
      <c r="DM457" s="26"/>
      <c r="DP457" s="26"/>
      <c r="DS457" s="26"/>
      <c r="DV457" s="26"/>
      <c r="DY457" s="26"/>
      <c r="EB457" s="26"/>
      <c r="EE457" s="26"/>
      <c r="EH457" s="26"/>
      <c r="EI457" s="14"/>
      <c r="EK457" s="26"/>
      <c r="EN457" s="26"/>
      <c r="EQ457" s="26"/>
      <c r="ET457" s="26"/>
      <c r="EW457" s="26"/>
      <c r="EZ457" s="26"/>
      <c r="FC457" s="26"/>
      <c r="FF457" s="26"/>
      <c r="FI457" s="26"/>
      <c r="FL457" s="26"/>
      <c r="FO457" s="26"/>
      <c r="FR457" s="26"/>
      <c r="FU457" s="26"/>
      <c r="FX457" s="26"/>
      <c r="GA457" s="26"/>
      <c r="GD457" s="26"/>
      <c r="GG457" s="26"/>
      <c r="GJ457" s="26"/>
      <c r="GM457" s="26"/>
      <c r="GP457" s="26"/>
      <c r="GS457" s="26"/>
      <c r="GV457" s="26"/>
      <c r="GY457" s="26"/>
      <c r="HB457" s="26"/>
      <c r="HE457" s="26"/>
      <c r="HH457" s="26"/>
      <c r="HK457" s="26"/>
      <c r="HN457" s="26"/>
      <c r="HQ457" s="26"/>
      <c r="HT457" s="26"/>
      <c r="HW457" s="26"/>
      <c r="HZ457" s="26"/>
      <c r="IC457" s="26"/>
      <c r="IF457" s="26"/>
      <c r="II457" s="26"/>
      <c r="IL457" s="26"/>
      <c r="IO457" s="26"/>
      <c r="IR457" s="26"/>
      <c r="IU457" s="26"/>
      <c r="IX457" s="26"/>
      <c r="IY457" s="21"/>
    </row>
    <row r="458" spans="7:259" s="16" customFormat="1">
      <c r="G458" s="26"/>
      <c r="J458" s="26"/>
      <c r="M458" s="26"/>
      <c r="P458" s="26"/>
      <c r="S458" s="26"/>
      <c r="V458" s="26"/>
      <c r="W458" s="17"/>
      <c r="Z458" s="26"/>
      <c r="AC458" s="26"/>
      <c r="AF458" s="26"/>
      <c r="AI458" s="26"/>
      <c r="AL458" s="26"/>
      <c r="AO458" s="26"/>
      <c r="AR458" s="26"/>
      <c r="AU458" s="26"/>
      <c r="AX458" s="26"/>
      <c r="BA458" s="26"/>
      <c r="BD458" s="26"/>
      <c r="BG458" s="26"/>
      <c r="BJ458" s="26"/>
      <c r="BM458" s="26"/>
      <c r="BP458" s="26"/>
      <c r="BS458" s="26"/>
      <c r="BT458" s="14"/>
      <c r="BV458" s="26"/>
      <c r="BY458" s="26"/>
      <c r="CB458" s="26"/>
      <c r="CE458" s="26"/>
      <c r="CH458" s="26"/>
      <c r="CI458" s="17"/>
      <c r="CL458" s="26"/>
      <c r="CO458" s="26"/>
      <c r="CR458" s="26"/>
      <c r="CU458" s="26"/>
      <c r="CX458" s="26"/>
      <c r="DA458" s="26"/>
      <c r="DD458" s="26"/>
      <c r="DG458" s="26"/>
      <c r="DJ458" s="26"/>
      <c r="DM458" s="26"/>
      <c r="DP458" s="26"/>
      <c r="DS458" s="26"/>
      <c r="DV458" s="26"/>
      <c r="DY458" s="26"/>
      <c r="EB458" s="26"/>
      <c r="EE458" s="26"/>
      <c r="EH458" s="26"/>
      <c r="EI458" s="14"/>
      <c r="EK458" s="26"/>
      <c r="EN458" s="26"/>
      <c r="EQ458" s="26"/>
      <c r="ET458" s="26"/>
      <c r="EW458" s="26"/>
      <c r="EZ458" s="26"/>
      <c r="FC458" s="26"/>
      <c r="FF458" s="26"/>
      <c r="FI458" s="26"/>
      <c r="FL458" s="26"/>
      <c r="FO458" s="26"/>
      <c r="FR458" s="26"/>
      <c r="FU458" s="26"/>
      <c r="FX458" s="26"/>
      <c r="GA458" s="26"/>
      <c r="GD458" s="26"/>
      <c r="GG458" s="26"/>
      <c r="GJ458" s="26"/>
      <c r="GM458" s="26"/>
      <c r="GP458" s="26"/>
      <c r="GS458" s="26"/>
      <c r="GV458" s="26"/>
      <c r="GY458" s="26"/>
      <c r="HB458" s="26"/>
      <c r="HE458" s="26"/>
      <c r="HH458" s="26"/>
      <c r="HK458" s="26"/>
      <c r="HN458" s="26"/>
      <c r="HQ458" s="26"/>
      <c r="HT458" s="26"/>
      <c r="HW458" s="26"/>
      <c r="HZ458" s="26"/>
      <c r="IC458" s="26"/>
      <c r="IF458" s="26"/>
      <c r="II458" s="26"/>
      <c r="IL458" s="26"/>
      <c r="IO458" s="26"/>
      <c r="IR458" s="26"/>
      <c r="IU458" s="26"/>
      <c r="IX458" s="26"/>
      <c r="IY458" s="21"/>
    </row>
    <row r="459" spans="7:259" s="16" customFormat="1" ht="18.75" customHeight="1">
      <c r="G459" s="26"/>
      <c r="J459" s="26"/>
      <c r="M459" s="26"/>
      <c r="P459" s="26"/>
      <c r="S459" s="26"/>
      <c r="V459" s="26"/>
      <c r="W459" s="17"/>
      <c r="Z459" s="26"/>
      <c r="AC459" s="26"/>
      <c r="AF459" s="26"/>
      <c r="AI459" s="26"/>
      <c r="AL459" s="26"/>
      <c r="AO459" s="26"/>
      <c r="AR459" s="26"/>
      <c r="AU459" s="26"/>
      <c r="AX459" s="26"/>
      <c r="BA459" s="26"/>
      <c r="BD459" s="26"/>
      <c r="BG459" s="26"/>
      <c r="BJ459" s="26"/>
      <c r="BM459" s="26"/>
      <c r="BP459" s="26"/>
      <c r="BS459" s="26"/>
      <c r="BT459" s="14"/>
      <c r="BV459" s="26"/>
      <c r="BY459" s="26"/>
      <c r="CB459" s="26"/>
      <c r="CE459" s="26"/>
      <c r="CH459" s="26"/>
      <c r="CI459" s="17"/>
      <c r="CL459" s="26"/>
      <c r="CO459" s="26"/>
      <c r="CR459" s="26"/>
      <c r="CU459" s="26"/>
      <c r="CX459" s="26"/>
      <c r="DA459" s="26"/>
      <c r="DD459" s="26"/>
      <c r="DG459" s="26"/>
      <c r="DJ459" s="26"/>
      <c r="DM459" s="26"/>
      <c r="DP459" s="26"/>
      <c r="DS459" s="26"/>
      <c r="DV459" s="26"/>
      <c r="DY459" s="26"/>
      <c r="EB459" s="26"/>
      <c r="EE459" s="26"/>
      <c r="EH459" s="26"/>
      <c r="EI459" s="14"/>
      <c r="EK459" s="26"/>
      <c r="EN459" s="26"/>
      <c r="EQ459" s="26"/>
      <c r="ET459" s="26"/>
      <c r="EW459" s="26"/>
      <c r="EZ459" s="26"/>
      <c r="FC459" s="26"/>
      <c r="FF459" s="26"/>
      <c r="FI459" s="26"/>
      <c r="FL459" s="26"/>
      <c r="FO459" s="26"/>
      <c r="FR459" s="26"/>
      <c r="FU459" s="26"/>
      <c r="FX459" s="26"/>
      <c r="GA459" s="26"/>
      <c r="GD459" s="26"/>
      <c r="GG459" s="26"/>
      <c r="GJ459" s="26"/>
      <c r="GM459" s="26"/>
      <c r="GP459" s="26"/>
      <c r="GS459" s="26"/>
      <c r="GV459" s="26"/>
      <c r="GY459" s="26"/>
      <c r="HB459" s="26"/>
      <c r="HE459" s="26"/>
      <c r="HH459" s="26"/>
      <c r="HK459" s="26"/>
      <c r="HN459" s="26"/>
      <c r="HQ459" s="26"/>
      <c r="HT459" s="26"/>
      <c r="HW459" s="26"/>
      <c r="HZ459" s="26"/>
      <c r="IC459" s="26"/>
      <c r="IF459" s="26"/>
      <c r="II459" s="26"/>
      <c r="IL459" s="26"/>
      <c r="IO459" s="26"/>
      <c r="IR459" s="26"/>
      <c r="IU459" s="26"/>
      <c r="IX459" s="26"/>
      <c r="IY459" s="21"/>
    </row>
    <row r="460" spans="7:259" s="16" customFormat="1">
      <c r="G460" s="26"/>
      <c r="J460" s="26"/>
      <c r="M460" s="26"/>
      <c r="P460" s="26"/>
      <c r="S460" s="26"/>
      <c r="V460" s="26"/>
      <c r="W460" s="17"/>
      <c r="Z460" s="26"/>
      <c r="AC460" s="26"/>
      <c r="AF460" s="26"/>
      <c r="AI460" s="26"/>
      <c r="AL460" s="26"/>
      <c r="AO460" s="26"/>
      <c r="AR460" s="26"/>
      <c r="AU460" s="26"/>
      <c r="AX460" s="26"/>
      <c r="BA460" s="26"/>
      <c r="BD460" s="26"/>
      <c r="BG460" s="26"/>
      <c r="BJ460" s="26"/>
      <c r="BM460" s="26"/>
      <c r="BP460" s="26"/>
      <c r="BS460" s="26"/>
      <c r="BT460" s="14"/>
      <c r="BV460" s="26"/>
      <c r="BY460" s="26"/>
      <c r="CB460" s="26"/>
      <c r="CE460" s="26"/>
      <c r="CH460" s="26"/>
      <c r="CI460" s="17"/>
      <c r="CL460" s="26"/>
      <c r="CO460" s="26"/>
      <c r="CR460" s="26"/>
      <c r="CU460" s="26"/>
      <c r="CX460" s="26"/>
      <c r="DA460" s="26"/>
      <c r="DD460" s="26"/>
      <c r="DG460" s="26"/>
      <c r="DJ460" s="26"/>
      <c r="DM460" s="26"/>
      <c r="DP460" s="26"/>
      <c r="DS460" s="26"/>
      <c r="DV460" s="26"/>
      <c r="DY460" s="26"/>
      <c r="EB460" s="26"/>
      <c r="EE460" s="26"/>
      <c r="EH460" s="26"/>
      <c r="EI460" s="14"/>
      <c r="EK460" s="26"/>
      <c r="EN460" s="26"/>
      <c r="EQ460" s="26"/>
      <c r="ET460" s="26"/>
      <c r="EW460" s="26"/>
      <c r="EZ460" s="26"/>
      <c r="FC460" s="26"/>
      <c r="FF460" s="26"/>
      <c r="FI460" s="26"/>
      <c r="FL460" s="26"/>
      <c r="FO460" s="26"/>
      <c r="FR460" s="26"/>
      <c r="FU460" s="26"/>
      <c r="FX460" s="26"/>
      <c r="GA460" s="26"/>
      <c r="GD460" s="26"/>
      <c r="GG460" s="26"/>
      <c r="GJ460" s="26"/>
      <c r="GM460" s="26"/>
      <c r="GP460" s="26"/>
      <c r="GS460" s="26"/>
      <c r="GV460" s="26"/>
      <c r="GY460" s="26"/>
      <c r="HB460" s="26"/>
      <c r="HE460" s="26"/>
      <c r="HH460" s="26"/>
      <c r="HK460" s="26"/>
      <c r="HN460" s="26"/>
      <c r="HQ460" s="26"/>
      <c r="HT460" s="26"/>
      <c r="HW460" s="26"/>
      <c r="HZ460" s="26"/>
      <c r="IC460" s="26"/>
      <c r="IF460" s="26"/>
      <c r="II460" s="26"/>
      <c r="IL460" s="26"/>
      <c r="IO460" s="26"/>
      <c r="IR460" s="26"/>
      <c r="IU460" s="26"/>
      <c r="IX460" s="26"/>
      <c r="IY460" s="21"/>
    </row>
    <row r="461" spans="7:259" s="16" customFormat="1" ht="18.75" customHeight="1">
      <c r="G461" s="26"/>
      <c r="J461" s="26"/>
      <c r="M461" s="26"/>
      <c r="P461" s="26"/>
      <c r="S461" s="26"/>
      <c r="V461" s="26"/>
      <c r="W461" s="17"/>
      <c r="Z461" s="26"/>
      <c r="AC461" s="26"/>
      <c r="AF461" s="26"/>
      <c r="AI461" s="26"/>
      <c r="AL461" s="26"/>
      <c r="AO461" s="26"/>
      <c r="AR461" s="26"/>
      <c r="AU461" s="26"/>
      <c r="AX461" s="26"/>
      <c r="BA461" s="26"/>
      <c r="BD461" s="26"/>
      <c r="BG461" s="26"/>
      <c r="BJ461" s="26"/>
      <c r="BM461" s="26"/>
      <c r="BP461" s="26"/>
      <c r="BS461" s="26"/>
      <c r="BT461" s="14"/>
      <c r="BV461" s="26"/>
      <c r="BY461" s="26"/>
      <c r="CB461" s="26"/>
      <c r="CE461" s="26"/>
      <c r="CH461" s="26"/>
      <c r="CI461" s="17"/>
      <c r="CL461" s="26"/>
      <c r="CO461" s="26"/>
      <c r="CR461" s="26"/>
      <c r="CU461" s="26"/>
      <c r="CX461" s="26"/>
      <c r="DA461" s="26"/>
      <c r="DD461" s="26"/>
      <c r="DG461" s="26"/>
      <c r="DJ461" s="26"/>
      <c r="DM461" s="26"/>
      <c r="DP461" s="26"/>
      <c r="DS461" s="26"/>
      <c r="DV461" s="26"/>
      <c r="DY461" s="26"/>
      <c r="EB461" s="26"/>
      <c r="EE461" s="26"/>
      <c r="EH461" s="26"/>
      <c r="EI461" s="14"/>
      <c r="EK461" s="26"/>
      <c r="EN461" s="26"/>
      <c r="EQ461" s="26"/>
      <c r="ET461" s="26"/>
      <c r="EW461" s="26"/>
      <c r="EZ461" s="26"/>
      <c r="FC461" s="26"/>
      <c r="FF461" s="26"/>
      <c r="FI461" s="26"/>
      <c r="FL461" s="26"/>
      <c r="FO461" s="26"/>
      <c r="FR461" s="26"/>
      <c r="FU461" s="26"/>
      <c r="FX461" s="26"/>
      <c r="GA461" s="26"/>
      <c r="GD461" s="26"/>
      <c r="GG461" s="26"/>
      <c r="GJ461" s="26"/>
      <c r="GM461" s="26"/>
      <c r="GP461" s="26"/>
      <c r="GS461" s="26"/>
      <c r="GV461" s="26"/>
      <c r="GY461" s="26"/>
      <c r="HB461" s="26"/>
      <c r="HE461" s="26"/>
      <c r="HH461" s="26"/>
      <c r="HK461" s="26"/>
      <c r="HN461" s="26"/>
      <c r="HQ461" s="26"/>
      <c r="HT461" s="26"/>
      <c r="HW461" s="26"/>
      <c r="HZ461" s="26"/>
      <c r="IC461" s="26"/>
      <c r="IF461" s="26"/>
      <c r="II461" s="26"/>
      <c r="IL461" s="26"/>
      <c r="IO461" s="26"/>
      <c r="IR461" s="26"/>
      <c r="IU461" s="26"/>
      <c r="IX461" s="26"/>
      <c r="IY461" s="21"/>
    </row>
    <row r="462" spans="7:259" s="16" customFormat="1">
      <c r="G462" s="26"/>
      <c r="J462" s="26"/>
      <c r="M462" s="26"/>
      <c r="P462" s="26"/>
      <c r="S462" s="26"/>
      <c r="V462" s="26"/>
      <c r="W462" s="17"/>
      <c r="Z462" s="26"/>
      <c r="AC462" s="26"/>
      <c r="AF462" s="26"/>
      <c r="AI462" s="26"/>
      <c r="AL462" s="26"/>
      <c r="AO462" s="26"/>
      <c r="AR462" s="26"/>
      <c r="AU462" s="26"/>
      <c r="AX462" s="26"/>
      <c r="BA462" s="26"/>
      <c r="BD462" s="26"/>
      <c r="BG462" s="26"/>
      <c r="BJ462" s="26"/>
      <c r="BM462" s="26"/>
      <c r="BP462" s="26"/>
      <c r="BS462" s="26"/>
      <c r="BT462" s="14"/>
      <c r="BV462" s="26"/>
      <c r="BY462" s="26"/>
      <c r="CB462" s="26"/>
      <c r="CE462" s="26"/>
      <c r="CH462" s="26"/>
      <c r="CI462" s="17"/>
      <c r="CL462" s="26"/>
      <c r="CO462" s="26"/>
      <c r="CR462" s="26"/>
      <c r="CU462" s="26"/>
      <c r="CX462" s="26"/>
      <c r="DA462" s="26"/>
      <c r="DD462" s="26"/>
      <c r="DG462" s="26"/>
      <c r="DJ462" s="26"/>
      <c r="DM462" s="26"/>
      <c r="DP462" s="26"/>
      <c r="DS462" s="26"/>
      <c r="DV462" s="26"/>
      <c r="DY462" s="26"/>
      <c r="EB462" s="26"/>
      <c r="EE462" s="26"/>
      <c r="EH462" s="26"/>
      <c r="EI462" s="14"/>
      <c r="EK462" s="26"/>
      <c r="EN462" s="26"/>
      <c r="EQ462" s="26"/>
      <c r="ET462" s="26"/>
      <c r="EW462" s="26"/>
      <c r="EZ462" s="26"/>
      <c r="FC462" s="26"/>
      <c r="FF462" s="26"/>
      <c r="FI462" s="26"/>
      <c r="FL462" s="26"/>
      <c r="FO462" s="26"/>
      <c r="FR462" s="26"/>
      <c r="FU462" s="26"/>
      <c r="FX462" s="26"/>
      <c r="GA462" s="26"/>
      <c r="GD462" s="26"/>
      <c r="GG462" s="26"/>
      <c r="GJ462" s="26"/>
      <c r="GM462" s="26"/>
      <c r="GP462" s="26"/>
      <c r="GS462" s="26"/>
      <c r="GV462" s="26"/>
      <c r="GY462" s="26"/>
      <c r="HB462" s="26"/>
      <c r="HE462" s="26"/>
      <c r="HH462" s="26"/>
      <c r="HK462" s="26"/>
      <c r="HN462" s="26"/>
      <c r="HQ462" s="26"/>
      <c r="HT462" s="26"/>
      <c r="HW462" s="26"/>
      <c r="HZ462" s="26"/>
      <c r="IC462" s="26"/>
      <c r="IF462" s="26"/>
      <c r="II462" s="26"/>
      <c r="IL462" s="26"/>
      <c r="IO462" s="26"/>
      <c r="IR462" s="26"/>
      <c r="IU462" s="26"/>
      <c r="IX462" s="26"/>
      <c r="IY462" s="21"/>
    </row>
    <row r="463" spans="7:259" s="16" customFormat="1" ht="18.75" customHeight="1">
      <c r="G463" s="26"/>
      <c r="J463" s="26"/>
      <c r="M463" s="26"/>
      <c r="P463" s="26"/>
      <c r="S463" s="26"/>
      <c r="V463" s="26"/>
      <c r="W463" s="17"/>
      <c r="Z463" s="26"/>
      <c r="AC463" s="26"/>
      <c r="AF463" s="26"/>
      <c r="AI463" s="26"/>
      <c r="AL463" s="26"/>
      <c r="AO463" s="26"/>
      <c r="AR463" s="26"/>
      <c r="AU463" s="26"/>
      <c r="AX463" s="26"/>
      <c r="BA463" s="26"/>
      <c r="BD463" s="26"/>
      <c r="BG463" s="26"/>
      <c r="BJ463" s="26"/>
      <c r="BM463" s="26"/>
      <c r="BP463" s="26"/>
      <c r="BS463" s="26"/>
      <c r="BT463" s="14"/>
      <c r="BV463" s="26"/>
      <c r="BY463" s="26"/>
      <c r="CB463" s="26"/>
      <c r="CE463" s="26"/>
      <c r="CH463" s="26"/>
      <c r="CI463" s="17"/>
      <c r="CL463" s="26"/>
      <c r="CO463" s="26"/>
      <c r="CR463" s="26"/>
      <c r="CU463" s="26"/>
      <c r="CX463" s="26"/>
      <c r="DA463" s="26"/>
      <c r="DD463" s="26"/>
      <c r="DG463" s="26"/>
      <c r="DJ463" s="26"/>
      <c r="DM463" s="26"/>
      <c r="DP463" s="26"/>
      <c r="DS463" s="26"/>
      <c r="DV463" s="26"/>
      <c r="DY463" s="26"/>
      <c r="EB463" s="26"/>
      <c r="EE463" s="26"/>
      <c r="EH463" s="26"/>
      <c r="EI463" s="14"/>
      <c r="EK463" s="26"/>
      <c r="EN463" s="26"/>
      <c r="EQ463" s="26"/>
      <c r="ET463" s="26"/>
      <c r="EW463" s="26"/>
      <c r="EZ463" s="26"/>
      <c r="FC463" s="26"/>
      <c r="FF463" s="26"/>
      <c r="FI463" s="26"/>
      <c r="FL463" s="26"/>
      <c r="FO463" s="26"/>
      <c r="FR463" s="26"/>
      <c r="FU463" s="26"/>
      <c r="FX463" s="26"/>
      <c r="GA463" s="26"/>
      <c r="GD463" s="26"/>
      <c r="GG463" s="26"/>
      <c r="GJ463" s="26"/>
      <c r="GM463" s="26"/>
      <c r="GP463" s="26"/>
      <c r="GS463" s="26"/>
      <c r="GV463" s="26"/>
      <c r="GY463" s="26"/>
      <c r="HB463" s="26"/>
      <c r="HE463" s="26"/>
      <c r="HH463" s="26"/>
      <c r="HK463" s="26"/>
      <c r="HN463" s="26"/>
      <c r="HQ463" s="26"/>
      <c r="HT463" s="26"/>
      <c r="HW463" s="26"/>
      <c r="HZ463" s="26"/>
      <c r="IC463" s="26"/>
      <c r="IF463" s="26"/>
      <c r="II463" s="26"/>
      <c r="IL463" s="26"/>
      <c r="IO463" s="26"/>
      <c r="IR463" s="26"/>
      <c r="IU463" s="26"/>
      <c r="IX463" s="26"/>
      <c r="IY463" s="21"/>
    </row>
    <row r="464" spans="7:259" s="16" customFormat="1">
      <c r="G464" s="26"/>
      <c r="J464" s="26"/>
      <c r="M464" s="26"/>
      <c r="P464" s="26"/>
      <c r="S464" s="26"/>
      <c r="V464" s="26"/>
      <c r="W464" s="17"/>
      <c r="Z464" s="26"/>
      <c r="AC464" s="26"/>
      <c r="AF464" s="26"/>
      <c r="AI464" s="26"/>
      <c r="AL464" s="26"/>
      <c r="AO464" s="26"/>
      <c r="AR464" s="26"/>
      <c r="AU464" s="26"/>
      <c r="AX464" s="26"/>
      <c r="BA464" s="26"/>
      <c r="BD464" s="26"/>
      <c r="BG464" s="26"/>
      <c r="BJ464" s="26"/>
      <c r="BM464" s="26"/>
      <c r="BP464" s="26"/>
      <c r="BS464" s="26"/>
      <c r="BT464" s="14"/>
      <c r="BV464" s="26"/>
      <c r="BY464" s="26"/>
      <c r="CB464" s="26"/>
      <c r="CE464" s="26"/>
      <c r="CH464" s="26"/>
      <c r="CI464" s="17"/>
      <c r="CL464" s="26"/>
      <c r="CO464" s="26"/>
      <c r="CR464" s="26"/>
      <c r="CU464" s="26"/>
      <c r="CX464" s="26"/>
      <c r="DA464" s="26"/>
      <c r="DD464" s="26"/>
      <c r="DG464" s="26"/>
      <c r="DJ464" s="26"/>
      <c r="DM464" s="26"/>
      <c r="DP464" s="26"/>
      <c r="DS464" s="26"/>
      <c r="DV464" s="26"/>
      <c r="DY464" s="26"/>
      <c r="EB464" s="26"/>
      <c r="EE464" s="26"/>
      <c r="EH464" s="26"/>
      <c r="EI464" s="14"/>
      <c r="EK464" s="26"/>
      <c r="EN464" s="26"/>
      <c r="EQ464" s="26"/>
      <c r="ET464" s="26"/>
      <c r="EW464" s="26"/>
      <c r="EZ464" s="26"/>
      <c r="FC464" s="26"/>
      <c r="FF464" s="26"/>
      <c r="FI464" s="26"/>
      <c r="FL464" s="26"/>
      <c r="FO464" s="26"/>
      <c r="FR464" s="26"/>
      <c r="FU464" s="26"/>
      <c r="FX464" s="26"/>
      <c r="GA464" s="26"/>
      <c r="GD464" s="26"/>
      <c r="GG464" s="26"/>
      <c r="GJ464" s="26"/>
      <c r="GM464" s="26"/>
      <c r="GP464" s="26"/>
      <c r="GS464" s="26"/>
      <c r="GV464" s="26"/>
      <c r="GY464" s="26"/>
      <c r="HB464" s="26"/>
      <c r="HE464" s="26"/>
      <c r="HH464" s="26"/>
      <c r="HK464" s="26"/>
      <c r="HN464" s="26"/>
      <c r="HQ464" s="26"/>
      <c r="HT464" s="26"/>
      <c r="HW464" s="26"/>
      <c r="HZ464" s="26"/>
      <c r="IC464" s="26"/>
      <c r="IF464" s="26"/>
      <c r="II464" s="26"/>
      <c r="IL464" s="26"/>
      <c r="IO464" s="26"/>
      <c r="IR464" s="26"/>
      <c r="IU464" s="26"/>
      <c r="IX464" s="26"/>
      <c r="IY464" s="21"/>
    </row>
    <row r="465" spans="7:259" s="16" customFormat="1" ht="18.75" customHeight="1">
      <c r="G465" s="26"/>
      <c r="J465" s="26"/>
      <c r="M465" s="26"/>
      <c r="P465" s="26"/>
      <c r="S465" s="26"/>
      <c r="V465" s="26"/>
      <c r="W465" s="17"/>
      <c r="Z465" s="26"/>
      <c r="AC465" s="26"/>
      <c r="AF465" s="26"/>
      <c r="AI465" s="26"/>
      <c r="AL465" s="26"/>
      <c r="AO465" s="26"/>
      <c r="AR465" s="26"/>
      <c r="AU465" s="26"/>
      <c r="AX465" s="26"/>
      <c r="BA465" s="26"/>
      <c r="BD465" s="26"/>
      <c r="BG465" s="26"/>
      <c r="BJ465" s="26"/>
      <c r="BM465" s="26"/>
      <c r="BP465" s="26"/>
      <c r="BS465" s="26"/>
      <c r="BT465" s="14"/>
      <c r="BV465" s="26"/>
      <c r="BY465" s="26"/>
      <c r="CB465" s="26"/>
      <c r="CE465" s="26"/>
      <c r="CH465" s="26"/>
      <c r="CI465" s="17"/>
      <c r="CL465" s="26"/>
      <c r="CO465" s="26"/>
      <c r="CR465" s="26"/>
      <c r="CU465" s="26"/>
      <c r="CX465" s="26"/>
      <c r="DA465" s="26"/>
      <c r="DD465" s="26"/>
      <c r="DG465" s="26"/>
      <c r="DJ465" s="26"/>
      <c r="DM465" s="26"/>
      <c r="DP465" s="26"/>
      <c r="DS465" s="26"/>
      <c r="DV465" s="26"/>
      <c r="DY465" s="26"/>
      <c r="EB465" s="26"/>
      <c r="EE465" s="26"/>
      <c r="EH465" s="26"/>
      <c r="EI465" s="14"/>
      <c r="EK465" s="26"/>
      <c r="EN465" s="26"/>
      <c r="EQ465" s="26"/>
      <c r="ET465" s="26"/>
      <c r="EW465" s="26"/>
      <c r="EZ465" s="26"/>
      <c r="FC465" s="26"/>
      <c r="FF465" s="26"/>
      <c r="FI465" s="26"/>
      <c r="FL465" s="26"/>
      <c r="FO465" s="26"/>
      <c r="FR465" s="26"/>
      <c r="FU465" s="26"/>
      <c r="FX465" s="26"/>
      <c r="GA465" s="26"/>
      <c r="GD465" s="26"/>
      <c r="GG465" s="26"/>
      <c r="GJ465" s="26"/>
      <c r="GM465" s="26"/>
      <c r="GP465" s="26"/>
      <c r="GS465" s="26"/>
      <c r="GV465" s="26"/>
      <c r="GY465" s="26"/>
      <c r="HB465" s="26"/>
      <c r="HE465" s="26"/>
      <c r="HH465" s="26"/>
      <c r="HK465" s="26"/>
      <c r="HN465" s="26"/>
      <c r="HQ465" s="26"/>
      <c r="HT465" s="26"/>
      <c r="HW465" s="26"/>
      <c r="HZ465" s="26"/>
      <c r="IC465" s="26"/>
      <c r="IF465" s="26"/>
      <c r="II465" s="26"/>
      <c r="IL465" s="26"/>
      <c r="IO465" s="26"/>
      <c r="IR465" s="26"/>
      <c r="IU465" s="26"/>
      <c r="IX465" s="26"/>
      <c r="IY465" s="21"/>
    </row>
    <row r="466" spans="7:259" s="16" customFormat="1">
      <c r="G466" s="26"/>
      <c r="J466" s="26"/>
      <c r="M466" s="26"/>
      <c r="P466" s="26"/>
      <c r="S466" s="26"/>
      <c r="V466" s="26"/>
      <c r="W466" s="17"/>
      <c r="Z466" s="26"/>
      <c r="AC466" s="26"/>
      <c r="AF466" s="26"/>
      <c r="AI466" s="26"/>
      <c r="AL466" s="26"/>
      <c r="AO466" s="26"/>
      <c r="AR466" s="26"/>
      <c r="AU466" s="26"/>
      <c r="AX466" s="26"/>
      <c r="BA466" s="26"/>
      <c r="BD466" s="26"/>
      <c r="BG466" s="26"/>
      <c r="BJ466" s="26"/>
      <c r="BM466" s="26"/>
      <c r="BP466" s="26"/>
      <c r="BS466" s="26"/>
      <c r="BT466" s="14"/>
      <c r="BV466" s="26"/>
      <c r="BY466" s="26"/>
      <c r="CB466" s="26"/>
      <c r="CE466" s="26"/>
      <c r="CH466" s="26"/>
      <c r="CI466" s="17"/>
      <c r="CL466" s="26"/>
      <c r="CO466" s="26"/>
      <c r="CR466" s="26"/>
      <c r="CU466" s="26"/>
      <c r="CX466" s="26"/>
      <c r="DA466" s="26"/>
      <c r="DD466" s="26"/>
      <c r="DG466" s="26"/>
      <c r="DJ466" s="26"/>
      <c r="DM466" s="26"/>
      <c r="DP466" s="26"/>
      <c r="DS466" s="26"/>
      <c r="DV466" s="26"/>
      <c r="DY466" s="26"/>
      <c r="EB466" s="26"/>
      <c r="EE466" s="26"/>
      <c r="EH466" s="26"/>
      <c r="EI466" s="14"/>
      <c r="EK466" s="26"/>
      <c r="EN466" s="26"/>
      <c r="EQ466" s="26"/>
      <c r="ET466" s="26"/>
      <c r="EW466" s="26"/>
      <c r="EZ466" s="26"/>
      <c r="FC466" s="26"/>
      <c r="FF466" s="26"/>
      <c r="FI466" s="26"/>
      <c r="FL466" s="26"/>
      <c r="FO466" s="26"/>
      <c r="FR466" s="26"/>
      <c r="FU466" s="26"/>
      <c r="FX466" s="26"/>
      <c r="GA466" s="26"/>
      <c r="GD466" s="26"/>
      <c r="GG466" s="26"/>
      <c r="GJ466" s="26"/>
      <c r="GM466" s="26"/>
      <c r="GP466" s="26"/>
      <c r="GS466" s="26"/>
      <c r="GV466" s="26"/>
      <c r="GY466" s="26"/>
      <c r="HB466" s="26"/>
      <c r="HE466" s="26"/>
      <c r="HH466" s="26"/>
      <c r="HK466" s="26"/>
      <c r="HN466" s="26"/>
      <c r="HQ466" s="26"/>
      <c r="HT466" s="26"/>
      <c r="HW466" s="26"/>
      <c r="HZ466" s="26"/>
      <c r="IC466" s="26"/>
      <c r="IF466" s="26"/>
      <c r="II466" s="26"/>
      <c r="IL466" s="26"/>
      <c r="IO466" s="26"/>
      <c r="IR466" s="26"/>
      <c r="IU466" s="26"/>
      <c r="IX466" s="26"/>
      <c r="IY466" s="21"/>
    </row>
    <row r="467" spans="7:259" s="16" customFormat="1" ht="18.75" customHeight="1">
      <c r="G467" s="26"/>
      <c r="J467" s="26"/>
      <c r="M467" s="26"/>
      <c r="P467" s="26"/>
      <c r="S467" s="26"/>
      <c r="V467" s="26"/>
      <c r="W467" s="17"/>
      <c r="Z467" s="26"/>
      <c r="AC467" s="26"/>
      <c r="AF467" s="26"/>
      <c r="AI467" s="26"/>
      <c r="AL467" s="26"/>
      <c r="AO467" s="26"/>
      <c r="AR467" s="26"/>
      <c r="AU467" s="26"/>
      <c r="AX467" s="26"/>
      <c r="BA467" s="26"/>
      <c r="BD467" s="26"/>
      <c r="BG467" s="26"/>
      <c r="BJ467" s="26"/>
      <c r="BM467" s="26"/>
      <c r="BP467" s="26"/>
      <c r="BS467" s="26"/>
      <c r="BT467" s="14"/>
      <c r="BV467" s="26"/>
      <c r="BY467" s="26"/>
      <c r="CB467" s="26"/>
      <c r="CE467" s="26"/>
      <c r="CH467" s="26"/>
      <c r="CI467" s="17"/>
      <c r="CL467" s="26"/>
      <c r="CO467" s="26"/>
      <c r="CR467" s="26"/>
      <c r="CU467" s="26"/>
      <c r="CX467" s="26"/>
      <c r="DA467" s="26"/>
      <c r="DD467" s="26"/>
      <c r="DG467" s="26"/>
      <c r="DJ467" s="26"/>
      <c r="DM467" s="26"/>
      <c r="DP467" s="26"/>
      <c r="DS467" s="26"/>
      <c r="DV467" s="26"/>
      <c r="DY467" s="26"/>
      <c r="EB467" s="26"/>
      <c r="EE467" s="26"/>
      <c r="EH467" s="26"/>
      <c r="EI467" s="14"/>
      <c r="EK467" s="26"/>
      <c r="EN467" s="26"/>
      <c r="EQ467" s="26"/>
      <c r="ET467" s="26"/>
      <c r="EW467" s="26"/>
      <c r="EZ467" s="26"/>
      <c r="FC467" s="26"/>
      <c r="FF467" s="26"/>
      <c r="FI467" s="26"/>
      <c r="FL467" s="26"/>
      <c r="FO467" s="26"/>
      <c r="FR467" s="26"/>
      <c r="FU467" s="26"/>
      <c r="FX467" s="26"/>
      <c r="GA467" s="26"/>
      <c r="GD467" s="26"/>
      <c r="GG467" s="26"/>
      <c r="GJ467" s="26"/>
      <c r="GM467" s="26"/>
      <c r="GP467" s="26"/>
      <c r="GS467" s="26"/>
      <c r="GV467" s="26"/>
      <c r="GY467" s="26"/>
      <c r="HB467" s="26"/>
      <c r="HE467" s="26"/>
      <c r="HH467" s="26"/>
      <c r="HK467" s="26"/>
      <c r="HN467" s="26"/>
      <c r="HQ467" s="26"/>
      <c r="HT467" s="26"/>
      <c r="HW467" s="26"/>
      <c r="HZ467" s="26"/>
      <c r="IC467" s="26"/>
      <c r="IF467" s="26"/>
      <c r="II467" s="26"/>
      <c r="IL467" s="26"/>
      <c r="IO467" s="26"/>
      <c r="IR467" s="26"/>
      <c r="IU467" s="26"/>
      <c r="IX467" s="26"/>
      <c r="IY467" s="21"/>
    </row>
    <row r="468" spans="7:259" s="16" customFormat="1">
      <c r="G468" s="26"/>
      <c r="J468" s="26"/>
      <c r="M468" s="26"/>
      <c r="P468" s="26"/>
      <c r="S468" s="26"/>
      <c r="V468" s="26"/>
      <c r="W468" s="17"/>
      <c r="Z468" s="26"/>
      <c r="AC468" s="26"/>
      <c r="AF468" s="26"/>
      <c r="AI468" s="26"/>
      <c r="AL468" s="26"/>
      <c r="AO468" s="26"/>
      <c r="AR468" s="26"/>
      <c r="AU468" s="26"/>
      <c r="AX468" s="26"/>
      <c r="BA468" s="26"/>
      <c r="BD468" s="26"/>
      <c r="BG468" s="26"/>
      <c r="BJ468" s="26"/>
      <c r="BM468" s="26"/>
      <c r="BP468" s="26"/>
      <c r="BS468" s="26"/>
      <c r="BT468" s="14"/>
      <c r="BV468" s="26"/>
      <c r="BY468" s="26"/>
      <c r="CB468" s="26"/>
      <c r="CE468" s="26"/>
      <c r="CH468" s="26"/>
      <c r="CI468" s="17"/>
      <c r="CL468" s="26"/>
      <c r="CO468" s="26"/>
      <c r="CR468" s="26"/>
      <c r="CU468" s="26"/>
      <c r="CX468" s="26"/>
      <c r="DA468" s="26"/>
      <c r="DD468" s="26"/>
      <c r="DG468" s="26"/>
      <c r="DJ468" s="26"/>
      <c r="DM468" s="26"/>
      <c r="DP468" s="26"/>
      <c r="DS468" s="26"/>
      <c r="DV468" s="26"/>
      <c r="DY468" s="26"/>
      <c r="EB468" s="26"/>
      <c r="EE468" s="26"/>
      <c r="EH468" s="26"/>
      <c r="EI468" s="14"/>
      <c r="EK468" s="26"/>
      <c r="EN468" s="26"/>
      <c r="EQ468" s="26"/>
      <c r="ET468" s="26"/>
      <c r="EW468" s="26"/>
      <c r="EZ468" s="26"/>
      <c r="FC468" s="26"/>
      <c r="FF468" s="26"/>
      <c r="FI468" s="26"/>
      <c r="FL468" s="26"/>
      <c r="FO468" s="26"/>
      <c r="FR468" s="26"/>
      <c r="FU468" s="26"/>
      <c r="FX468" s="26"/>
      <c r="GA468" s="26"/>
      <c r="GD468" s="26"/>
      <c r="GG468" s="26"/>
      <c r="GJ468" s="26"/>
      <c r="GM468" s="26"/>
      <c r="GP468" s="26"/>
      <c r="GS468" s="26"/>
      <c r="GV468" s="26"/>
      <c r="GY468" s="26"/>
      <c r="HB468" s="26"/>
      <c r="HE468" s="26"/>
      <c r="HH468" s="26"/>
      <c r="HK468" s="26"/>
      <c r="HN468" s="26"/>
      <c r="HQ468" s="26"/>
      <c r="HT468" s="26"/>
      <c r="HW468" s="26"/>
      <c r="HZ468" s="26"/>
      <c r="IC468" s="26"/>
      <c r="IF468" s="26"/>
      <c r="II468" s="26"/>
      <c r="IL468" s="26"/>
      <c r="IO468" s="26"/>
      <c r="IR468" s="26"/>
      <c r="IU468" s="26"/>
      <c r="IX468" s="26"/>
      <c r="IY468" s="21"/>
    </row>
    <row r="469" spans="7:259" s="16" customFormat="1" ht="18.75" customHeight="1">
      <c r="G469" s="26"/>
      <c r="J469" s="26"/>
      <c r="M469" s="26"/>
      <c r="P469" s="26"/>
      <c r="S469" s="26"/>
      <c r="V469" s="26"/>
      <c r="W469" s="17"/>
      <c r="Z469" s="26"/>
      <c r="AC469" s="26"/>
      <c r="AF469" s="26"/>
      <c r="AI469" s="26"/>
      <c r="AL469" s="26"/>
      <c r="AO469" s="26"/>
      <c r="AR469" s="26"/>
      <c r="AU469" s="26"/>
      <c r="AX469" s="26"/>
      <c r="BA469" s="26"/>
      <c r="BD469" s="26"/>
      <c r="BG469" s="26"/>
      <c r="BJ469" s="26"/>
      <c r="BM469" s="26"/>
      <c r="BP469" s="26"/>
      <c r="BS469" s="26"/>
      <c r="BT469" s="14"/>
      <c r="BV469" s="26"/>
      <c r="BY469" s="26"/>
      <c r="CB469" s="26"/>
      <c r="CE469" s="26"/>
      <c r="CH469" s="26"/>
      <c r="CI469" s="17"/>
      <c r="CL469" s="26"/>
      <c r="CO469" s="26"/>
      <c r="CR469" s="26"/>
      <c r="CU469" s="26"/>
      <c r="CX469" s="26"/>
      <c r="DA469" s="26"/>
      <c r="DD469" s="26"/>
      <c r="DG469" s="26"/>
      <c r="DJ469" s="26"/>
      <c r="DM469" s="26"/>
      <c r="DP469" s="26"/>
      <c r="DS469" s="26"/>
      <c r="DV469" s="26"/>
      <c r="DY469" s="26"/>
      <c r="EB469" s="26"/>
      <c r="EE469" s="26"/>
      <c r="EH469" s="26"/>
      <c r="EI469" s="14"/>
      <c r="EK469" s="26"/>
      <c r="EN469" s="26"/>
      <c r="EQ469" s="26"/>
      <c r="ET469" s="26"/>
      <c r="EW469" s="26"/>
      <c r="EZ469" s="26"/>
      <c r="FC469" s="26"/>
      <c r="FF469" s="26"/>
      <c r="FI469" s="26"/>
      <c r="FL469" s="26"/>
      <c r="FO469" s="26"/>
      <c r="FR469" s="26"/>
      <c r="FU469" s="26"/>
      <c r="FX469" s="26"/>
      <c r="GA469" s="26"/>
      <c r="GD469" s="26"/>
      <c r="GG469" s="26"/>
      <c r="GJ469" s="26"/>
      <c r="GM469" s="26"/>
      <c r="GP469" s="26"/>
      <c r="GS469" s="26"/>
      <c r="GV469" s="26"/>
      <c r="GY469" s="26"/>
      <c r="HB469" s="26"/>
      <c r="HE469" s="26"/>
      <c r="HH469" s="26"/>
      <c r="HK469" s="26"/>
      <c r="HN469" s="26"/>
      <c r="HQ469" s="26"/>
      <c r="HT469" s="26"/>
      <c r="HW469" s="26"/>
      <c r="HZ469" s="26"/>
      <c r="IC469" s="26"/>
      <c r="IF469" s="26"/>
      <c r="II469" s="26"/>
      <c r="IL469" s="26"/>
      <c r="IO469" s="26"/>
      <c r="IR469" s="26"/>
      <c r="IU469" s="26"/>
      <c r="IX469" s="26"/>
      <c r="IY469" s="21"/>
    </row>
    <row r="470" spans="7:259" s="16" customFormat="1">
      <c r="G470" s="26"/>
      <c r="J470" s="26"/>
      <c r="M470" s="26"/>
      <c r="P470" s="26"/>
      <c r="S470" s="26"/>
      <c r="V470" s="26"/>
      <c r="W470" s="17"/>
      <c r="Z470" s="26"/>
      <c r="AC470" s="26"/>
      <c r="AF470" s="26"/>
      <c r="AI470" s="26"/>
      <c r="AL470" s="26"/>
      <c r="AO470" s="26"/>
      <c r="AR470" s="26"/>
      <c r="AU470" s="26"/>
      <c r="AX470" s="26"/>
      <c r="BA470" s="26"/>
      <c r="BD470" s="26"/>
      <c r="BG470" s="26"/>
      <c r="BJ470" s="26"/>
      <c r="BM470" s="26"/>
      <c r="BP470" s="26"/>
      <c r="BS470" s="26"/>
      <c r="BT470" s="14"/>
      <c r="BV470" s="26"/>
      <c r="BY470" s="26"/>
      <c r="CB470" s="26"/>
      <c r="CE470" s="26"/>
      <c r="CH470" s="26"/>
      <c r="CI470" s="17"/>
      <c r="CL470" s="26"/>
      <c r="CO470" s="26"/>
      <c r="CR470" s="26"/>
      <c r="CU470" s="26"/>
      <c r="CX470" s="26"/>
      <c r="DA470" s="26"/>
      <c r="DD470" s="26"/>
      <c r="DG470" s="26"/>
      <c r="DJ470" s="26"/>
      <c r="DM470" s="26"/>
      <c r="DP470" s="26"/>
      <c r="DS470" s="26"/>
      <c r="DV470" s="26"/>
      <c r="DY470" s="26"/>
      <c r="EB470" s="26"/>
      <c r="EE470" s="26"/>
      <c r="EH470" s="26"/>
      <c r="EI470" s="14"/>
      <c r="EK470" s="26"/>
      <c r="EN470" s="26"/>
      <c r="EQ470" s="26"/>
      <c r="ET470" s="26"/>
      <c r="EW470" s="26"/>
      <c r="EZ470" s="26"/>
      <c r="FC470" s="26"/>
      <c r="FF470" s="26"/>
      <c r="FI470" s="26"/>
      <c r="FL470" s="26"/>
      <c r="FO470" s="26"/>
      <c r="FR470" s="26"/>
      <c r="FU470" s="26"/>
      <c r="FX470" s="26"/>
      <c r="GA470" s="26"/>
      <c r="GD470" s="26"/>
      <c r="GG470" s="26"/>
      <c r="GJ470" s="26"/>
      <c r="GM470" s="26"/>
      <c r="GP470" s="26"/>
      <c r="GS470" s="26"/>
      <c r="GV470" s="26"/>
      <c r="GY470" s="26"/>
      <c r="HB470" s="26"/>
      <c r="HE470" s="26"/>
      <c r="HH470" s="26"/>
      <c r="HK470" s="26"/>
      <c r="HN470" s="26"/>
      <c r="HQ470" s="26"/>
      <c r="HT470" s="26"/>
      <c r="HW470" s="26"/>
      <c r="HZ470" s="26"/>
      <c r="IC470" s="26"/>
      <c r="IF470" s="26"/>
      <c r="II470" s="26"/>
      <c r="IL470" s="26"/>
      <c r="IO470" s="26"/>
      <c r="IR470" s="26"/>
      <c r="IU470" s="26"/>
      <c r="IX470" s="26"/>
      <c r="IY470" s="21"/>
    </row>
    <row r="471" spans="7:259" s="16" customFormat="1" ht="18.75" customHeight="1">
      <c r="G471" s="26"/>
      <c r="J471" s="26"/>
      <c r="M471" s="26"/>
      <c r="P471" s="26"/>
      <c r="S471" s="26"/>
      <c r="V471" s="26"/>
      <c r="W471" s="17"/>
      <c r="Z471" s="26"/>
      <c r="AC471" s="26"/>
      <c r="AF471" s="26"/>
      <c r="AI471" s="26"/>
      <c r="AL471" s="26"/>
      <c r="AO471" s="26"/>
      <c r="AR471" s="26"/>
      <c r="AU471" s="26"/>
      <c r="AX471" s="26"/>
      <c r="BA471" s="26"/>
      <c r="BD471" s="26"/>
      <c r="BG471" s="26"/>
      <c r="BJ471" s="26"/>
      <c r="BM471" s="26"/>
      <c r="BP471" s="26"/>
      <c r="BS471" s="26"/>
      <c r="BT471" s="14"/>
      <c r="BV471" s="26"/>
      <c r="BY471" s="26"/>
      <c r="CB471" s="26"/>
      <c r="CE471" s="26"/>
      <c r="CH471" s="26"/>
      <c r="CI471" s="17"/>
      <c r="CL471" s="26"/>
      <c r="CO471" s="26"/>
      <c r="CR471" s="26"/>
      <c r="CU471" s="26"/>
      <c r="CX471" s="26"/>
      <c r="DA471" s="26"/>
      <c r="DD471" s="26"/>
      <c r="DG471" s="26"/>
      <c r="DJ471" s="26"/>
      <c r="DM471" s="26"/>
      <c r="DP471" s="26"/>
      <c r="DS471" s="26"/>
      <c r="DV471" s="26"/>
      <c r="DY471" s="26"/>
      <c r="EB471" s="26"/>
      <c r="EE471" s="26"/>
      <c r="EH471" s="26"/>
      <c r="EI471" s="14"/>
      <c r="EK471" s="26"/>
      <c r="EN471" s="26"/>
      <c r="EQ471" s="26"/>
      <c r="ET471" s="26"/>
      <c r="EW471" s="26"/>
      <c r="EZ471" s="26"/>
      <c r="FC471" s="26"/>
      <c r="FF471" s="26"/>
      <c r="FI471" s="26"/>
      <c r="FL471" s="26"/>
      <c r="FO471" s="26"/>
      <c r="FR471" s="26"/>
      <c r="FU471" s="26"/>
      <c r="FX471" s="26"/>
      <c r="GA471" s="26"/>
      <c r="GD471" s="26"/>
      <c r="GG471" s="26"/>
      <c r="GJ471" s="26"/>
      <c r="GM471" s="26"/>
      <c r="GP471" s="26"/>
      <c r="GS471" s="26"/>
      <c r="GV471" s="26"/>
      <c r="GY471" s="26"/>
      <c r="HB471" s="26"/>
      <c r="HE471" s="26"/>
      <c r="HH471" s="26"/>
      <c r="HK471" s="26"/>
      <c r="HN471" s="26"/>
      <c r="HQ471" s="26"/>
      <c r="HT471" s="26"/>
      <c r="HW471" s="26"/>
      <c r="HZ471" s="26"/>
      <c r="IC471" s="26"/>
      <c r="IF471" s="26"/>
      <c r="II471" s="26"/>
      <c r="IL471" s="26"/>
      <c r="IO471" s="26"/>
      <c r="IR471" s="26"/>
      <c r="IU471" s="26"/>
      <c r="IX471" s="26"/>
      <c r="IY471" s="21"/>
    </row>
    <row r="472" spans="7:259" s="16" customFormat="1">
      <c r="G472" s="26"/>
      <c r="J472" s="26"/>
      <c r="M472" s="26"/>
      <c r="P472" s="26"/>
      <c r="S472" s="26"/>
      <c r="V472" s="26"/>
      <c r="W472" s="17"/>
      <c r="Z472" s="26"/>
      <c r="AC472" s="26"/>
      <c r="AF472" s="26"/>
      <c r="AI472" s="26"/>
      <c r="AL472" s="26"/>
      <c r="AO472" s="26"/>
      <c r="AR472" s="26"/>
      <c r="AU472" s="26"/>
      <c r="AX472" s="26"/>
      <c r="BA472" s="26"/>
      <c r="BD472" s="26"/>
      <c r="BG472" s="26"/>
      <c r="BJ472" s="26"/>
      <c r="BM472" s="26"/>
      <c r="BP472" s="26"/>
      <c r="BS472" s="26"/>
      <c r="BT472" s="14"/>
      <c r="BV472" s="26"/>
      <c r="BY472" s="26"/>
      <c r="CB472" s="26"/>
      <c r="CE472" s="26"/>
      <c r="CH472" s="26"/>
      <c r="CI472" s="17"/>
      <c r="CL472" s="26"/>
      <c r="CO472" s="26"/>
      <c r="CR472" s="26"/>
      <c r="CU472" s="26"/>
      <c r="CX472" s="26"/>
      <c r="DA472" s="26"/>
      <c r="DD472" s="26"/>
      <c r="DG472" s="26"/>
      <c r="DJ472" s="26"/>
      <c r="DM472" s="26"/>
      <c r="DP472" s="26"/>
      <c r="DS472" s="26"/>
      <c r="DV472" s="26"/>
      <c r="DY472" s="26"/>
      <c r="EB472" s="26"/>
      <c r="EE472" s="26"/>
      <c r="EH472" s="26"/>
      <c r="EI472" s="14"/>
      <c r="EK472" s="26"/>
      <c r="EN472" s="26"/>
      <c r="EQ472" s="26"/>
      <c r="ET472" s="26"/>
      <c r="EW472" s="26"/>
      <c r="EZ472" s="26"/>
      <c r="FC472" s="26"/>
      <c r="FF472" s="26"/>
      <c r="FI472" s="26"/>
      <c r="FL472" s="26"/>
      <c r="FO472" s="26"/>
      <c r="FR472" s="26"/>
      <c r="FU472" s="26"/>
      <c r="FX472" s="26"/>
      <c r="GA472" s="26"/>
      <c r="GD472" s="26"/>
      <c r="GG472" s="26"/>
      <c r="GJ472" s="26"/>
      <c r="GM472" s="26"/>
      <c r="GP472" s="26"/>
      <c r="GS472" s="26"/>
      <c r="GV472" s="26"/>
      <c r="GY472" s="26"/>
      <c r="HB472" s="26"/>
      <c r="HE472" s="26"/>
      <c r="HH472" s="26"/>
      <c r="HK472" s="26"/>
      <c r="HN472" s="26"/>
      <c r="HQ472" s="26"/>
      <c r="HT472" s="26"/>
      <c r="HW472" s="26"/>
      <c r="HZ472" s="26"/>
      <c r="IC472" s="26"/>
      <c r="IF472" s="26"/>
      <c r="II472" s="26"/>
      <c r="IL472" s="26"/>
      <c r="IO472" s="26"/>
      <c r="IR472" s="26"/>
      <c r="IU472" s="26"/>
      <c r="IX472" s="26"/>
      <c r="IY472" s="21"/>
    </row>
    <row r="473" spans="7:259" s="16" customFormat="1" ht="18.75" customHeight="1">
      <c r="G473" s="26"/>
      <c r="J473" s="26"/>
      <c r="M473" s="26"/>
      <c r="P473" s="26"/>
      <c r="S473" s="26"/>
      <c r="V473" s="26"/>
      <c r="W473" s="17"/>
      <c r="Z473" s="26"/>
      <c r="AC473" s="26"/>
      <c r="AF473" s="26"/>
      <c r="AI473" s="26"/>
      <c r="AL473" s="26"/>
      <c r="AO473" s="26"/>
      <c r="AR473" s="26"/>
      <c r="AU473" s="26"/>
      <c r="AX473" s="26"/>
      <c r="BA473" s="26"/>
      <c r="BD473" s="26"/>
      <c r="BG473" s="26"/>
      <c r="BJ473" s="26"/>
      <c r="BM473" s="26"/>
      <c r="BP473" s="26"/>
      <c r="BS473" s="26"/>
      <c r="BT473" s="14"/>
      <c r="BV473" s="26"/>
      <c r="BY473" s="26"/>
      <c r="CB473" s="26"/>
      <c r="CE473" s="26"/>
      <c r="CH473" s="26"/>
      <c r="CI473" s="17"/>
      <c r="CL473" s="26"/>
      <c r="CO473" s="26"/>
      <c r="CR473" s="26"/>
      <c r="CU473" s="26"/>
      <c r="CX473" s="26"/>
      <c r="DA473" s="26"/>
      <c r="DD473" s="26"/>
      <c r="DG473" s="26"/>
      <c r="DJ473" s="26"/>
      <c r="DM473" s="26"/>
      <c r="DP473" s="26"/>
      <c r="DS473" s="26"/>
      <c r="DV473" s="26"/>
      <c r="DY473" s="26"/>
      <c r="EB473" s="26"/>
      <c r="EE473" s="26"/>
      <c r="EH473" s="26"/>
      <c r="EI473" s="14"/>
      <c r="EK473" s="26"/>
      <c r="EN473" s="26"/>
      <c r="EQ473" s="26"/>
      <c r="ET473" s="26"/>
      <c r="EW473" s="26"/>
      <c r="EZ473" s="26"/>
      <c r="FC473" s="26"/>
      <c r="FF473" s="26"/>
      <c r="FI473" s="26"/>
      <c r="FL473" s="26"/>
      <c r="FO473" s="26"/>
      <c r="FR473" s="26"/>
      <c r="FU473" s="26"/>
      <c r="FX473" s="26"/>
      <c r="GA473" s="26"/>
      <c r="GD473" s="26"/>
      <c r="GG473" s="26"/>
      <c r="GJ473" s="26"/>
      <c r="GM473" s="26"/>
      <c r="GP473" s="26"/>
      <c r="GS473" s="26"/>
      <c r="GV473" s="26"/>
      <c r="GY473" s="26"/>
      <c r="HB473" s="26"/>
      <c r="HE473" s="26"/>
      <c r="HH473" s="26"/>
      <c r="HK473" s="26"/>
      <c r="HN473" s="26"/>
      <c r="HQ473" s="26"/>
      <c r="HT473" s="26"/>
      <c r="HW473" s="26"/>
      <c r="HZ473" s="26"/>
      <c r="IC473" s="26"/>
      <c r="IF473" s="26"/>
      <c r="II473" s="26"/>
      <c r="IL473" s="26"/>
      <c r="IO473" s="26"/>
      <c r="IR473" s="26"/>
      <c r="IU473" s="26"/>
      <c r="IX473" s="26"/>
      <c r="IY473" s="21"/>
    </row>
    <row r="474" spans="7:259" s="16" customFormat="1">
      <c r="G474" s="26"/>
      <c r="J474" s="26"/>
      <c r="M474" s="26"/>
      <c r="P474" s="26"/>
      <c r="S474" s="26"/>
      <c r="V474" s="26"/>
      <c r="W474" s="17"/>
      <c r="Z474" s="26"/>
      <c r="AC474" s="26"/>
      <c r="AF474" s="26"/>
      <c r="AI474" s="26"/>
      <c r="AL474" s="26"/>
      <c r="AO474" s="26"/>
      <c r="AR474" s="26"/>
      <c r="AU474" s="26"/>
      <c r="AX474" s="26"/>
      <c r="BA474" s="26"/>
      <c r="BD474" s="26"/>
      <c r="BG474" s="26"/>
      <c r="BJ474" s="26"/>
      <c r="BM474" s="26"/>
      <c r="BP474" s="26"/>
      <c r="BS474" s="26"/>
      <c r="BT474" s="14"/>
      <c r="BV474" s="26"/>
      <c r="BY474" s="26"/>
      <c r="CB474" s="26"/>
      <c r="CE474" s="26"/>
      <c r="CH474" s="26"/>
      <c r="CI474" s="17"/>
      <c r="CL474" s="26"/>
      <c r="CO474" s="26"/>
      <c r="CR474" s="26"/>
      <c r="CU474" s="26"/>
      <c r="CX474" s="26"/>
      <c r="DA474" s="26"/>
      <c r="DD474" s="26"/>
      <c r="DG474" s="26"/>
      <c r="DJ474" s="26"/>
      <c r="DM474" s="26"/>
      <c r="DP474" s="26"/>
      <c r="DS474" s="26"/>
      <c r="DV474" s="26"/>
      <c r="DY474" s="26"/>
      <c r="EB474" s="26"/>
      <c r="EE474" s="26"/>
      <c r="EH474" s="26"/>
      <c r="EI474" s="14"/>
      <c r="EK474" s="26"/>
      <c r="EN474" s="26"/>
      <c r="EQ474" s="26"/>
      <c r="ET474" s="26"/>
      <c r="EW474" s="26"/>
      <c r="EZ474" s="26"/>
      <c r="FC474" s="26"/>
      <c r="FF474" s="26"/>
      <c r="FI474" s="26"/>
      <c r="FL474" s="26"/>
      <c r="FO474" s="26"/>
      <c r="FR474" s="26"/>
      <c r="FU474" s="26"/>
      <c r="FX474" s="26"/>
      <c r="GA474" s="26"/>
      <c r="GD474" s="26"/>
      <c r="GG474" s="26"/>
      <c r="GJ474" s="26"/>
      <c r="GM474" s="26"/>
      <c r="GP474" s="26"/>
      <c r="GS474" s="26"/>
      <c r="GV474" s="26"/>
      <c r="GY474" s="26"/>
      <c r="HB474" s="26"/>
      <c r="HE474" s="26"/>
      <c r="HH474" s="26"/>
      <c r="HK474" s="26"/>
      <c r="HN474" s="26"/>
      <c r="HQ474" s="26"/>
      <c r="HT474" s="26"/>
      <c r="HW474" s="26"/>
      <c r="HZ474" s="26"/>
      <c r="IC474" s="26"/>
      <c r="IF474" s="26"/>
      <c r="II474" s="26"/>
      <c r="IL474" s="26"/>
      <c r="IO474" s="26"/>
      <c r="IR474" s="26"/>
      <c r="IU474" s="26"/>
      <c r="IX474" s="26"/>
      <c r="IY474" s="21"/>
    </row>
    <row r="475" spans="7:259" s="16" customFormat="1" ht="18.75" customHeight="1">
      <c r="G475" s="26"/>
      <c r="J475" s="26"/>
      <c r="M475" s="26"/>
      <c r="P475" s="26"/>
      <c r="S475" s="26"/>
      <c r="V475" s="26"/>
      <c r="W475" s="17"/>
      <c r="Z475" s="26"/>
      <c r="AC475" s="26"/>
      <c r="AF475" s="26"/>
      <c r="AI475" s="26"/>
      <c r="AL475" s="26"/>
      <c r="AO475" s="26"/>
      <c r="AR475" s="26"/>
      <c r="AU475" s="26"/>
      <c r="AX475" s="26"/>
      <c r="BA475" s="26"/>
      <c r="BD475" s="26"/>
      <c r="BG475" s="26"/>
      <c r="BJ475" s="26"/>
      <c r="BM475" s="26"/>
      <c r="BP475" s="26"/>
      <c r="BS475" s="26"/>
      <c r="BT475" s="14"/>
      <c r="BV475" s="26"/>
      <c r="BY475" s="26"/>
      <c r="CB475" s="26"/>
      <c r="CE475" s="26"/>
      <c r="CH475" s="26"/>
      <c r="CI475" s="17"/>
      <c r="CL475" s="26"/>
      <c r="CO475" s="26"/>
      <c r="CR475" s="26"/>
      <c r="CU475" s="26"/>
      <c r="CX475" s="26"/>
      <c r="DA475" s="26"/>
      <c r="DD475" s="26"/>
      <c r="DG475" s="26"/>
      <c r="DJ475" s="26"/>
      <c r="DM475" s="26"/>
      <c r="DP475" s="26"/>
      <c r="DS475" s="26"/>
      <c r="DV475" s="26"/>
      <c r="DY475" s="26"/>
      <c r="EB475" s="26"/>
      <c r="EE475" s="26"/>
      <c r="EH475" s="26"/>
      <c r="EI475" s="14"/>
      <c r="EK475" s="26"/>
      <c r="EN475" s="26"/>
      <c r="EQ475" s="26"/>
      <c r="ET475" s="26"/>
      <c r="EW475" s="26"/>
      <c r="EZ475" s="26"/>
      <c r="FC475" s="26"/>
      <c r="FF475" s="26"/>
      <c r="FI475" s="26"/>
      <c r="FL475" s="26"/>
      <c r="FO475" s="26"/>
      <c r="FR475" s="26"/>
      <c r="FU475" s="26"/>
      <c r="FX475" s="26"/>
      <c r="GA475" s="26"/>
      <c r="GD475" s="26"/>
      <c r="GG475" s="26"/>
      <c r="GJ475" s="26"/>
      <c r="GM475" s="26"/>
      <c r="GP475" s="26"/>
      <c r="GS475" s="26"/>
      <c r="GV475" s="26"/>
      <c r="GY475" s="26"/>
      <c r="HB475" s="26"/>
      <c r="HE475" s="26"/>
      <c r="HH475" s="26"/>
      <c r="HK475" s="26"/>
      <c r="HN475" s="26"/>
      <c r="HQ475" s="26"/>
      <c r="HT475" s="26"/>
      <c r="HW475" s="26"/>
      <c r="HZ475" s="26"/>
      <c r="IC475" s="26"/>
      <c r="IF475" s="26"/>
      <c r="II475" s="26"/>
      <c r="IL475" s="26"/>
      <c r="IO475" s="26"/>
      <c r="IR475" s="26"/>
      <c r="IU475" s="26"/>
      <c r="IX475" s="26"/>
      <c r="IY475" s="21"/>
    </row>
    <row r="476" spans="7:259" s="16" customFormat="1">
      <c r="G476" s="26"/>
      <c r="J476" s="26"/>
      <c r="M476" s="26"/>
      <c r="P476" s="26"/>
      <c r="S476" s="26"/>
      <c r="V476" s="26"/>
      <c r="W476" s="17"/>
      <c r="Z476" s="26"/>
      <c r="AC476" s="26"/>
      <c r="AF476" s="26"/>
      <c r="AI476" s="26"/>
      <c r="AL476" s="26"/>
      <c r="AO476" s="26"/>
      <c r="AR476" s="26"/>
      <c r="AU476" s="26"/>
      <c r="AX476" s="26"/>
      <c r="BA476" s="26"/>
      <c r="BD476" s="26"/>
      <c r="BG476" s="26"/>
      <c r="BJ476" s="26"/>
      <c r="BM476" s="26"/>
      <c r="BP476" s="26"/>
      <c r="BS476" s="26"/>
      <c r="BT476" s="14"/>
      <c r="BV476" s="26"/>
      <c r="BY476" s="26"/>
      <c r="CB476" s="26"/>
      <c r="CE476" s="26"/>
      <c r="CH476" s="26"/>
      <c r="CI476" s="17"/>
      <c r="CL476" s="26"/>
      <c r="CO476" s="26"/>
      <c r="CR476" s="26"/>
      <c r="CU476" s="26"/>
      <c r="CX476" s="26"/>
      <c r="DA476" s="26"/>
      <c r="DD476" s="26"/>
      <c r="DG476" s="26"/>
      <c r="DJ476" s="26"/>
      <c r="DM476" s="26"/>
      <c r="DP476" s="26"/>
      <c r="DS476" s="26"/>
      <c r="DV476" s="26"/>
      <c r="DY476" s="26"/>
      <c r="EB476" s="26"/>
      <c r="EE476" s="26"/>
      <c r="EH476" s="26"/>
      <c r="EI476" s="14"/>
      <c r="EK476" s="26"/>
      <c r="EN476" s="26"/>
      <c r="EQ476" s="26"/>
      <c r="ET476" s="26"/>
      <c r="EW476" s="26"/>
      <c r="EZ476" s="26"/>
      <c r="FC476" s="26"/>
      <c r="FF476" s="26"/>
      <c r="FI476" s="26"/>
      <c r="FL476" s="26"/>
      <c r="FO476" s="26"/>
      <c r="FR476" s="26"/>
      <c r="FU476" s="26"/>
      <c r="FX476" s="26"/>
      <c r="GA476" s="26"/>
      <c r="GD476" s="26"/>
      <c r="GG476" s="26"/>
      <c r="GJ476" s="26"/>
      <c r="GM476" s="26"/>
      <c r="GP476" s="26"/>
      <c r="GS476" s="26"/>
      <c r="GV476" s="26"/>
      <c r="GY476" s="26"/>
      <c r="HB476" s="26"/>
      <c r="HE476" s="26"/>
      <c r="HH476" s="26"/>
      <c r="HK476" s="26"/>
      <c r="HN476" s="26"/>
      <c r="HQ476" s="26"/>
      <c r="HT476" s="26"/>
      <c r="HW476" s="26"/>
      <c r="HZ476" s="26"/>
      <c r="IC476" s="26"/>
      <c r="IF476" s="26"/>
      <c r="II476" s="26"/>
      <c r="IL476" s="26"/>
      <c r="IO476" s="26"/>
      <c r="IR476" s="26"/>
      <c r="IU476" s="26"/>
      <c r="IX476" s="26"/>
      <c r="IY476" s="21"/>
    </row>
    <row r="477" spans="7:259" s="16" customFormat="1" ht="18.75" customHeight="1">
      <c r="G477" s="26"/>
      <c r="J477" s="26"/>
      <c r="M477" s="26"/>
      <c r="P477" s="26"/>
      <c r="S477" s="26"/>
      <c r="V477" s="26"/>
      <c r="W477" s="17"/>
      <c r="Z477" s="26"/>
      <c r="AC477" s="26"/>
      <c r="AF477" s="26"/>
      <c r="AI477" s="26"/>
      <c r="AL477" s="26"/>
      <c r="AO477" s="26"/>
      <c r="AR477" s="26"/>
      <c r="AU477" s="26"/>
      <c r="AX477" s="26"/>
      <c r="BA477" s="26"/>
      <c r="BD477" s="26"/>
      <c r="BG477" s="26"/>
      <c r="BJ477" s="26"/>
      <c r="BM477" s="26"/>
      <c r="BP477" s="26"/>
      <c r="BS477" s="26"/>
      <c r="BT477" s="14"/>
      <c r="BV477" s="26"/>
      <c r="BY477" s="26"/>
      <c r="CB477" s="26"/>
      <c r="CE477" s="26"/>
      <c r="CH477" s="26"/>
      <c r="CI477" s="17"/>
      <c r="CL477" s="26"/>
      <c r="CO477" s="26"/>
      <c r="CR477" s="26"/>
      <c r="CU477" s="26"/>
      <c r="CX477" s="26"/>
      <c r="DA477" s="26"/>
      <c r="DD477" s="26"/>
      <c r="DG477" s="26"/>
      <c r="DJ477" s="26"/>
      <c r="DM477" s="26"/>
      <c r="DP477" s="26"/>
      <c r="DS477" s="26"/>
      <c r="DV477" s="26"/>
      <c r="DY477" s="26"/>
      <c r="EB477" s="26"/>
      <c r="EE477" s="26"/>
      <c r="EH477" s="26"/>
      <c r="EI477" s="14"/>
      <c r="EK477" s="26"/>
      <c r="EN477" s="26"/>
      <c r="EQ477" s="26"/>
      <c r="ET477" s="26"/>
      <c r="EW477" s="26"/>
      <c r="EZ477" s="26"/>
      <c r="FC477" s="26"/>
      <c r="FF477" s="26"/>
      <c r="FI477" s="26"/>
      <c r="FL477" s="26"/>
      <c r="FO477" s="26"/>
      <c r="FR477" s="26"/>
      <c r="FU477" s="26"/>
      <c r="FX477" s="26"/>
      <c r="GA477" s="26"/>
      <c r="GD477" s="26"/>
      <c r="GG477" s="26"/>
      <c r="GJ477" s="26"/>
      <c r="GM477" s="26"/>
      <c r="GP477" s="26"/>
      <c r="GS477" s="26"/>
      <c r="GV477" s="26"/>
      <c r="GY477" s="26"/>
      <c r="HB477" s="26"/>
      <c r="HE477" s="26"/>
      <c r="HH477" s="26"/>
      <c r="HK477" s="26"/>
      <c r="HN477" s="26"/>
      <c r="HQ477" s="26"/>
      <c r="HT477" s="26"/>
      <c r="HW477" s="26"/>
      <c r="HZ477" s="26"/>
      <c r="IC477" s="26"/>
      <c r="IF477" s="26"/>
      <c r="II477" s="26"/>
      <c r="IL477" s="26"/>
      <c r="IO477" s="26"/>
      <c r="IR477" s="26"/>
      <c r="IU477" s="26"/>
      <c r="IX477" s="26"/>
      <c r="IY477" s="21"/>
    </row>
    <row r="478" spans="7:259" s="16" customFormat="1">
      <c r="G478" s="26"/>
      <c r="J478" s="26"/>
      <c r="M478" s="26"/>
      <c r="P478" s="26"/>
      <c r="S478" s="26"/>
      <c r="V478" s="26"/>
      <c r="W478" s="17"/>
      <c r="Z478" s="26"/>
      <c r="AC478" s="26"/>
      <c r="AF478" s="26"/>
      <c r="AI478" s="26"/>
      <c r="AL478" s="26"/>
      <c r="AO478" s="26"/>
      <c r="AR478" s="26"/>
      <c r="AU478" s="26"/>
      <c r="AX478" s="26"/>
      <c r="BA478" s="26"/>
      <c r="BD478" s="26"/>
      <c r="BG478" s="26"/>
      <c r="BJ478" s="26"/>
      <c r="BM478" s="26"/>
      <c r="BP478" s="26"/>
      <c r="BS478" s="26"/>
      <c r="BT478" s="14"/>
      <c r="BV478" s="26"/>
      <c r="BY478" s="26"/>
      <c r="CB478" s="26"/>
      <c r="CE478" s="26"/>
      <c r="CH478" s="26"/>
      <c r="CI478" s="17"/>
      <c r="CL478" s="26"/>
      <c r="CO478" s="26"/>
      <c r="CR478" s="26"/>
      <c r="CU478" s="26"/>
      <c r="CX478" s="26"/>
      <c r="DA478" s="26"/>
      <c r="DD478" s="26"/>
      <c r="DG478" s="26"/>
      <c r="DJ478" s="26"/>
      <c r="DM478" s="26"/>
      <c r="DP478" s="26"/>
      <c r="DS478" s="26"/>
      <c r="DV478" s="26"/>
      <c r="DY478" s="26"/>
      <c r="EB478" s="26"/>
      <c r="EE478" s="26"/>
      <c r="EH478" s="26"/>
      <c r="EI478" s="14"/>
      <c r="EK478" s="26"/>
      <c r="EN478" s="26"/>
      <c r="EQ478" s="26"/>
      <c r="ET478" s="26"/>
      <c r="EW478" s="26"/>
      <c r="EZ478" s="26"/>
      <c r="FC478" s="26"/>
      <c r="FF478" s="26"/>
      <c r="FI478" s="26"/>
      <c r="FL478" s="26"/>
      <c r="FO478" s="26"/>
      <c r="FR478" s="26"/>
      <c r="FU478" s="26"/>
      <c r="FX478" s="26"/>
      <c r="GA478" s="26"/>
      <c r="GD478" s="26"/>
      <c r="GG478" s="26"/>
      <c r="GJ478" s="26"/>
      <c r="GM478" s="26"/>
      <c r="GP478" s="26"/>
      <c r="GS478" s="26"/>
      <c r="GV478" s="26"/>
      <c r="GY478" s="26"/>
      <c r="HB478" s="26"/>
      <c r="HE478" s="26"/>
      <c r="HH478" s="26"/>
      <c r="HK478" s="26"/>
      <c r="HN478" s="26"/>
      <c r="HQ478" s="26"/>
      <c r="HT478" s="26"/>
      <c r="HW478" s="26"/>
      <c r="HZ478" s="26"/>
      <c r="IC478" s="26"/>
      <c r="IF478" s="26"/>
      <c r="II478" s="26"/>
      <c r="IL478" s="26"/>
      <c r="IO478" s="26"/>
      <c r="IR478" s="26"/>
      <c r="IU478" s="26"/>
      <c r="IX478" s="26"/>
      <c r="IY478" s="21"/>
    </row>
    <row r="479" spans="7:259" s="16" customFormat="1" ht="18.75" customHeight="1">
      <c r="G479" s="26"/>
      <c r="J479" s="26"/>
      <c r="M479" s="26"/>
      <c r="P479" s="26"/>
      <c r="S479" s="26"/>
      <c r="V479" s="26"/>
      <c r="W479" s="17"/>
      <c r="Z479" s="26"/>
      <c r="AC479" s="26"/>
      <c r="AF479" s="26"/>
      <c r="AI479" s="26"/>
      <c r="AL479" s="26"/>
      <c r="AO479" s="26"/>
      <c r="AR479" s="26"/>
      <c r="AU479" s="26"/>
      <c r="AX479" s="26"/>
      <c r="BA479" s="26"/>
      <c r="BD479" s="26"/>
      <c r="BG479" s="26"/>
      <c r="BJ479" s="26"/>
      <c r="BM479" s="26"/>
      <c r="BP479" s="26"/>
      <c r="BS479" s="26"/>
      <c r="BT479" s="14"/>
      <c r="BV479" s="26"/>
      <c r="BY479" s="26"/>
      <c r="CB479" s="26"/>
      <c r="CE479" s="26"/>
      <c r="CH479" s="26"/>
      <c r="CI479" s="17"/>
      <c r="CL479" s="26"/>
      <c r="CO479" s="26"/>
      <c r="CR479" s="26"/>
      <c r="CU479" s="26"/>
      <c r="CX479" s="26"/>
      <c r="DA479" s="26"/>
      <c r="DD479" s="26"/>
      <c r="DG479" s="26"/>
      <c r="DJ479" s="26"/>
      <c r="DM479" s="26"/>
      <c r="DP479" s="26"/>
      <c r="DS479" s="26"/>
      <c r="DV479" s="26"/>
      <c r="DY479" s="26"/>
      <c r="EB479" s="26"/>
      <c r="EE479" s="26"/>
      <c r="EH479" s="26"/>
      <c r="EI479" s="14"/>
      <c r="EK479" s="26"/>
      <c r="EN479" s="26"/>
      <c r="EQ479" s="26"/>
      <c r="ET479" s="26"/>
      <c r="EW479" s="26"/>
      <c r="EZ479" s="26"/>
      <c r="FC479" s="26"/>
      <c r="FF479" s="26"/>
      <c r="FI479" s="26"/>
      <c r="FL479" s="26"/>
      <c r="FO479" s="26"/>
      <c r="FR479" s="26"/>
      <c r="FU479" s="26"/>
      <c r="FX479" s="26"/>
      <c r="GA479" s="26"/>
      <c r="GD479" s="26"/>
      <c r="GG479" s="26"/>
      <c r="GJ479" s="26"/>
      <c r="GM479" s="26"/>
      <c r="GP479" s="26"/>
      <c r="GS479" s="26"/>
      <c r="GV479" s="26"/>
      <c r="GY479" s="26"/>
      <c r="HB479" s="26"/>
      <c r="HE479" s="26"/>
      <c r="HH479" s="26"/>
      <c r="HK479" s="26"/>
      <c r="HN479" s="26"/>
      <c r="HQ479" s="26"/>
      <c r="HT479" s="26"/>
      <c r="HW479" s="26"/>
      <c r="HZ479" s="26"/>
      <c r="IC479" s="26"/>
      <c r="IF479" s="26"/>
      <c r="II479" s="26"/>
      <c r="IL479" s="26"/>
      <c r="IO479" s="26"/>
      <c r="IR479" s="26"/>
      <c r="IU479" s="26"/>
      <c r="IX479" s="26"/>
      <c r="IY479" s="21"/>
    </row>
    <row r="480" spans="7:259" s="16" customFormat="1">
      <c r="G480" s="26"/>
      <c r="J480" s="26"/>
      <c r="M480" s="26"/>
      <c r="P480" s="26"/>
      <c r="S480" s="26"/>
      <c r="V480" s="26"/>
      <c r="W480" s="17"/>
      <c r="Z480" s="26"/>
      <c r="AC480" s="26"/>
      <c r="AF480" s="26"/>
      <c r="AI480" s="26"/>
      <c r="AL480" s="26"/>
      <c r="AO480" s="26"/>
      <c r="AR480" s="26"/>
      <c r="AU480" s="26"/>
      <c r="AX480" s="26"/>
      <c r="BA480" s="26"/>
      <c r="BD480" s="26"/>
      <c r="BG480" s="26"/>
      <c r="BJ480" s="26"/>
      <c r="BM480" s="26"/>
      <c r="BP480" s="26"/>
      <c r="BS480" s="26"/>
      <c r="BT480" s="14"/>
      <c r="BV480" s="26"/>
      <c r="BY480" s="26"/>
      <c r="CB480" s="26"/>
      <c r="CE480" s="26"/>
      <c r="CH480" s="26"/>
      <c r="CI480" s="17"/>
      <c r="CL480" s="26"/>
      <c r="CO480" s="26"/>
      <c r="CR480" s="26"/>
      <c r="CU480" s="26"/>
      <c r="CX480" s="26"/>
      <c r="DA480" s="26"/>
      <c r="DD480" s="26"/>
      <c r="DG480" s="26"/>
      <c r="DJ480" s="26"/>
      <c r="DM480" s="26"/>
      <c r="DP480" s="26"/>
      <c r="DS480" s="26"/>
      <c r="DV480" s="26"/>
      <c r="DY480" s="26"/>
      <c r="EB480" s="26"/>
      <c r="EE480" s="26"/>
      <c r="EH480" s="26"/>
      <c r="EI480" s="14"/>
      <c r="EK480" s="26"/>
      <c r="EN480" s="26"/>
      <c r="EQ480" s="26"/>
      <c r="ET480" s="26"/>
      <c r="EW480" s="26"/>
      <c r="EZ480" s="26"/>
      <c r="FC480" s="26"/>
      <c r="FF480" s="26"/>
      <c r="FI480" s="26"/>
      <c r="FL480" s="26"/>
      <c r="FO480" s="26"/>
      <c r="FR480" s="26"/>
      <c r="FU480" s="26"/>
      <c r="FX480" s="26"/>
      <c r="GA480" s="26"/>
      <c r="GD480" s="26"/>
      <c r="GG480" s="26"/>
      <c r="GJ480" s="26"/>
      <c r="GM480" s="26"/>
      <c r="GP480" s="26"/>
      <c r="GS480" s="26"/>
      <c r="GV480" s="26"/>
      <c r="GY480" s="26"/>
      <c r="HB480" s="26"/>
      <c r="HE480" s="26"/>
      <c r="HH480" s="26"/>
      <c r="HK480" s="26"/>
      <c r="HN480" s="26"/>
      <c r="HQ480" s="26"/>
      <c r="HT480" s="26"/>
      <c r="HW480" s="26"/>
      <c r="HZ480" s="26"/>
      <c r="IC480" s="26"/>
      <c r="IF480" s="26"/>
      <c r="II480" s="26"/>
      <c r="IL480" s="26"/>
      <c r="IO480" s="26"/>
      <c r="IR480" s="26"/>
      <c r="IU480" s="26"/>
      <c r="IX480" s="26"/>
      <c r="IY480" s="21"/>
    </row>
    <row r="481" spans="7:259" s="16" customFormat="1" ht="18.75" customHeight="1">
      <c r="G481" s="26"/>
      <c r="J481" s="26"/>
      <c r="M481" s="26"/>
      <c r="P481" s="26"/>
      <c r="S481" s="26"/>
      <c r="V481" s="26"/>
      <c r="W481" s="17"/>
      <c r="Z481" s="26"/>
      <c r="AC481" s="26"/>
      <c r="AF481" s="26"/>
      <c r="AI481" s="26"/>
      <c r="AL481" s="26"/>
      <c r="AO481" s="26"/>
      <c r="AR481" s="26"/>
      <c r="AU481" s="26"/>
      <c r="AX481" s="26"/>
      <c r="BA481" s="26"/>
      <c r="BD481" s="26"/>
      <c r="BG481" s="26"/>
      <c r="BJ481" s="26"/>
      <c r="BM481" s="26"/>
      <c r="BP481" s="26"/>
      <c r="BS481" s="26"/>
      <c r="BT481" s="14"/>
      <c r="BV481" s="26"/>
      <c r="BY481" s="26"/>
      <c r="CB481" s="26"/>
      <c r="CE481" s="26"/>
      <c r="CH481" s="26"/>
      <c r="CI481" s="17"/>
      <c r="CL481" s="26"/>
      <c r="CO481" s="26"/>
      <c r="CR481" s="26"/>
      <c r="CU481" s="26"/>
      <c r="CX481" s="26"/>
      <c r="DA481" s="26"/>
      <c r="DD481" s="26"/>
      <c r="DG481" s="26"/>
      <c r="DJ481" s="26"/>
      <c r="DM481" s="26"/>
      <c r="DP481" s="26"/>
      <c r="DS481" s="26"/>
      <c r="DV481" s="26"/>
      <c r="DY481" s="26"/>
      <c r="EB481" s="26"/>
      <c r="EE481" s="26"/>
      <c r="EH481" s="26"/>
      <c r="EI481" s="14"/>
      <c r="EK481" s="26"/>
      <c r="EN481" s="26"/>
      <c r="EQ481" s="26"/>
      <c r="ET481" s="26"/>
      <c r="EW481" s="26"/>
      <c r="EZ481" s="26"/>
      <c r="FC481" s="26"/>
      <c r="FF481" s="26"/>
      <c r="FI481" s="26"/>
      <c r="FL481" s="26"/>
      <c r="FO481" s="26"/>
      <c r="FR481" s="26"/>
      <c r="FU481" s="26"/>
      <c r="FX481" s="26"/>
      <c r="GA481" s="26"/>
      <c r="GD481" s="26"/>
      <c r="GG481" s="26"/>
      <c r="GJ481" s="26"/>
      <c r="GM481" s="26"/>
      <c r="GP481" s="26"/>
      <c r="GS481" s="26"/>
      <c r="GV481" s="26"/>
      <c r="GY481" s="26"/>
      <c r="HB481" s="26"/>
      <c r="HE481" s="26"/>
      <c r="HH481" s="26"/>
      <c r="HK481" s="26"/>
      <c r="HN481" s="26"/>
      <c r="HQ481" s="26"/>
      <c r="HT481" s="26"/>
      <c r="HW481" s="26"/>
      <c r="HZ481" s="26"/>
      <c r="IC481" s="26"/>
      <c r="IF481" s="26"/>
      <c r="II481" s="26"/>
      <c r="IL481" s="26"/>
      <c r="IO481" s="26"/>
      <c r="IR481" s="26"/>
      <c r="IU481" s="26"/>
      <c r="IX481" s="26"/>
      <c r="IY481" s="21"/>
    </row>
    <row r="482" spans="7:259" s="16" customFormat="1">
      <c r="G482" s="26"/>
      <c r="J482" s="26"/>
      <c r="M482" s="26"/>
      <c r="P482" s="26"/>
      <c r="S482" s="26"/>
      <c r="V482" s="26"/>
      <c r="W482" s="17"/>
      <c r="Z482" s="26"/>
      <c r="AC482" s="26"/>
      <c r="AF482" s="26"/>
      <c r="AI482" s="26"/>
      <c r="AL482" s="26"/>
      <c r="AO482" s="26"/>
      <c r="AR482" s="26"/>
      <c r="AU482" s="26"/>
      <c r="AX482" s="26"/>
      <c r="BA482" s="26"/>
      <c r="BD482" s="26"/>
      <c r="BG482" s="26"/>
      <c r="BJ482" s="26"/>
      <c r="BM482" s="26"/>
      <c r="BP482" s="26"/>
      <c r="BS482" s="26"/>
      <c r="BT482" s="14"/>
      <c r="BV482" s="26"/>
      <c r="BY482" s="26"/>
      <c r="CB482" s="26"/>
      <c r="CE482" s="26"/>
      <c r="CH482" s="26"/>
      <c r="CI482" s="17"/>
      <c r="CL482" s="26"/>
      <c r="CO482" s="26"/>
      <c r="CR482" s="26"/>
      <c r="CU482" s="26"/>
      <c r="CX482" s="26"/>
      <c r="DA482" s="26"/>
      <c r="DD482" s="26"/>
      <c r="DG482" s="26"/>
      <c r="DJ482" s="26"/>
      <c r="DM482" s="26"/>
      <c r="DP482" s="26"/>
      <c r="DS482" s="26"/>
      <c r="DV482" s="26"/>
      <c r="DY482" s="26"/>
      <c r="EB482" s="26"/>
      <c r="EE482" s="26"/>
      <c r="EH482" s="26"/>
      <c r="EI482" s="14"/>
      <c r="EK482" s="26"/>
      <c r="EN482" s="26"/>
      <c r="EQ482" s="26"/>
      <c r="ET482" s="26"/>
      <c r="EW482" s="26"/>
      <c r="EZ482" s="26"/>
      <c r="FC482" s="26"/>
      <c r="FF482" s="26"/>
      <c r="FI482" s="26"/>
      <c r="FL482" s="26"/>
      <c r="FO482" s="26"/>
      <c r="FR482" s="26"/>
      <c r="FU482" s="26"/>
      <c r="FX482" s="26"/>
      <c r="GA482" s="26"/>
      <c r="GD482" s="26"/>
      <c r="GG482" s="26"/>
      <c r="GJ482" s="26"/>
      <c r="GM482" s="26"/>
      <c r="GP482" s="26"/>
      <c r="GS482" s="26"/>
      <c r="GV482" s="26"/>
      <c r="GY482" s="26"/>
      <c r="HB482" s="26"/>
      <c r="HE482" s="26"/>
      <c r="HH482" s="26"/>
      <c r="HK482" s="26"/>
      <c r="HN482" s="26"/>
      <c r="HQ482" s="26"/>
      <c r="HT482" s="26"/>
      <c r="HW482" s="26"/>
      <c r="HZ482" s="26"/>
      <c r="IC482" s="26"/>
      <c r="IF482" s="26"/>
      <c r="II482" s="26"/>
      <c r="IL482" s="26"/>
      <c r="IO482" s="26"/>
      <c r="IR482" s="26"/>
      <c r="IU482" s="26"/>
      <c r="IX482" s="26"/>
      <c r="IY482" s="21"/>
    </row>
    <row r="483" spans="7:259" s="16" customFormat="1" ht="18.75" customHeight="1">
      <c r="G483" s="26"/>
      <c r="J483" s="26"/>
      <c r="M483" s="26"/>
      <c r="P483" s="26"/>
      <c r="S483" s="26"/>
      <c r="V483" s="26"/>
      <c r="W483" s="17"/>
      <c r="Z483" s="26"/>
      <c r="AC483" s="26"/>
      <c r="AF483" s="26"/>
      <c r="AI483" s="26"/>
      <c r="AL483" s="26"/>
      <c r="AO483" s="26"/>
      <c r="AR483" s="26"/>
      <c r="AU483" s="26"/>
      <c r="AX483" s="26"/>
      <c r="BA483" s="26"/>
      <c r="BD483" s="26"/>
      <c r="BG483" s="26"/>
      <c r="BJ483" s="26"/>
      <c r="BM483" s="26"/>
      <c r="BP483" s="26"/>
      <c r="BS483" s="26"/>
      <c r="BT483" s="14"/>
      <c r="BV483" s="26"/>
      <c r="BY483" s="26"/>
      <c r="CB483" s="26"/>
      <c r="CE483" s="26"/>
      <c r="CH483" s="26"/>
      <c r="CI483" s="17"/>
      <c r="CL483" s="26"/>
      <c r="CO483" s="26"/>
      <c r="CR483" s="26"/>
      <c r="CU483" s="26"/>
      <c r="CX483" s="26"/>
      <c r="DA483" s="26"/>
      <c r="DD483" s="26"/>
      <c r="DG483" s="26"/>
      <c r="DJ483" s="26"/>
      <c r="DM483" s="26"/>
      <c r="DP483" s="26"/>
      <c r="DS483" s="26"/>
      <c r="DV483" s="26"/>
      <c r="DY483" s="26"/>
      <c r="EB483" s="26"/>
      <c r="EE483" s="26"/>
      <c r="EH483" s="26"/>
      <c r="EI483" s="14"/>
      <c r="EK483" s="26"/>
      <c r="EN483" s="26"/>
      <c r="EQ483" s="26"/>
      <c r="ET483" s="26"/>
      <c r="EW483" s="26"/>
      <c r="EZ483" s="26"/>
      <c r="FC483" s="26"/>
      <c r="FF483" s="26"/>
      <c r="FI483" s="26"/>
      <c r="FL483" s="26"/>
      <c r="FO483" s="26"/>
      <c r="FR483" s="26"/>
      <c r="FU483" s="26"/>
      <c r="FX483" s="26"/>
      <c r="GA483" s="26"/>
      <c r="GD483" s="26"/>
      <c r="GG483" s="26"/>
      <c r="GJ483" s="26"/>
      <c r="GM483" s="26"/>
      <c r="GP483" s="26"/>
      <c r="GS483" s="26"/>
      <c r="GV483" s="26"/>
      <c r="GY483" s="26"/>
      <c r="HB483" s="26"/>
      <c r="HE483" s="26"/>
      <c r="HH483" s="26"/>
      <c r="HK483" s="26"/>
      <c r="HN483" s="26"/>
      <c r="HQ483" s="26"/>
      <c r="HT483" s="26"/>
      <c r="HW483" s="26"/>
      <c r="HZ483" s="26"/>
      <c r="IC483" s="26"/>
      <c r="IF483" s="26"/>
      <c r="II483" s="26"/>
      <c r="IL483" s="26"/>
      <c r="IO483" s="26"/>
      <c r="IR483" s="26"/>
      <c r="IU483" s="26"/>
      <c r="IX483" s="26"/>
      <c r="IY483" s="21"/>
    </row>
    <row r="484" spans="7:259" s="16" customFormat="1">
      <c r="G484" s="26"/>
      <c r="J484" s="26"/>
      <c r="M484" s="26"/>
      <c r="P484" s="26"/>
      <c r="S484" s="26"/>
      <c r="V484" s="26"/>
      <c r="W484" s="17"/>
      <c r="Z484" s="26"/>
      <c r="AC484" s="26"/>
      <c r="AF484" s="26"/>
      <c r="AI484" s="26"/>
      <c r="AL484" s="26"/>
      <c r="AO484" s="26"/>
      <c r="AR484" s="26"/>
      <c r="AU484" s="26"/>
      <c r="AX484" s="26"/>
      <c r="BA484" s="26"/>
      <c r="BD484" s="26"/>
      <c r="BG484" s="26"/>
      <c r="BJ484" s="26"/>
      <c r="BM484" s="26"/>
      <c r="BP484" s="26"/>
      <c r="BS484" s="26"/>
      <c r="BT484" s="14"/>
      <c r="BV484" s="26"/>
      <c r="BY484" s="26"/>
      <c r="CB484" s="26"/>
      <c r="CE484" s="26"/>
      <c r="CH484" s="26"/>
      <c r="CI484" s="17"/>
      <c r="CL484" s="26"/>
      <c r="CO484" s="26"/>
      <c r="CR484" s="26"/>
      <c r="CU484" s="26"/>
      <c r="CX484" s="26"/>
      <c r="DA484" s="26"/>
      <c r="DD484" s="26"/>
      <c r="DG484" s="26"/>
      <c r="DJ484" s="26"/>
      <c r="DM484" s="26"/>
      <c r="DP484" s="26"/>
      <c r="DS484" s="26"/>
      <c r="DV484" s="26"/>
      <c r="DY484" s="26"/>
      <c r="EB484" s="26"/>
      <c r="EE484" s="26"/>
      <c r="EH484" s="26"/>
      <c r="EI484" s="14"/>
      <c r="EK484" s="26"/>
      <c r="EN484" s="26"/>
      <c r="EQ484" s="26"/>
      <c r="ET484" s="26"/>
      <c r="EW484" s="26"/>
      <c r="EZ484" s="26"/>
      <c r="FC484" s="26"/>
      <c r="FF484" s="26"/>
      <c r="FI484" s="26"/>
      <c r="FL484" s="26"/>
      <c r="FO484" s="26"/>
      <c r="FR484" s="26"/>
      <c r="FU484" s="26"/>
      <c r="FX484" s="26"/>
      <c r="GA484" s="26"/>
      <c r="GD484" s="26"/>
      <c r="GG484" s="26"/>
      <c r="GJ484" s="26"/>
      <c r="GM484" s="26"/>
      <c r="GP484" s="26"/>
      <c r="GS484" s="26"/>
      <c r="GV484" s="26"/>
      <c r="GY484" s="26"/>
      <c r="HB484" s="26"/>
      <c r="HE484" s="26"/>
      <c r="HH484" s="26"/>
      <c r="HK484" s="26"/>
      <c r="HN484" s="26"/>
      <c r="HQ484" s="26"/>
      <c r="HT484" s="26"/>
      <c r="HW484" s="26"/>
      <c r="HZ484" s="26"/>
      <c r="IC484" s="26"/>
      <c r="IF484" s="26"/>
      <c r="II484" s="26"/>
      <c r="IL484" s="26"/>
      <c r="IO484" s="26"/>
      <c r="IR484" s="26"/>
      <c r="IU484" s="26"/>
      <c r="IX484" s="26"/>
      <c r="IY484" s="21"/>
    </row>
    <row r="485" spans="7:259" s="16" customFormat="1" ht="18.75" customHeight="1">
      <c r="G485" s="26"/>
      <c r="J485" s="26"/>
      <c r="M485" s="26"/>
      <c r="P485" s="26"/>
      <c r="S485" s="26"/>
      <c r="V485" s="26"/>
      <c r="W485" s="17"/>
      <c r="Z485" s="26"/>
      <c r="AC485" s="26"/>
      <c r="AF485" s="26"/>
      <c r="AI485" s="26"/>
      <c r="AL485" s="26"/>
      <c r="AO485" s="26"/>
      <c r="AR485" s="26"/>
      <c r="AU485" s="26"/>
      <c r="AX485" s="26"/>
      <c r="BA485" s="26"/>
      <c r="BD485" s="26"/>
      <c r="BG485" s="26"/>
      <c r="BJ485" s="26"/>
      <c r="BM485" s="26"/>
      <c r="BP485" s="26"/>
      <c r="BS485" s="26"/>
      <c r="BT485" s="14"/>
      <c r="BV485" s="26"/>
      <c r="BY485" s="26"/>
      <c r="CB485" s="26"/>
      <c r="CE485" s="26"/>
      <c r="CH485" s="26"/>
      <c r="CI485" s="17"/>
      <c r="CL485" s="26"/>
      <c r="CO485" s="26"/>
      <c r="CR485" s="26"/>
      <c r="CU485" s="26"/>
      <c r="CX485" s="26"/>
      <c r="DA485" s="26"/>
      <c r="DD485" s="26"/>
      <c r="DG485" s="26"/>
      <c r="DJ485" s="26"/>
      <c r="DM485" s="26"/>
      <c r="DP485" s="26"/>
      <c r="DS485" s="26"/>
      <c r="DV485" s="26"/>
      <c r="DY485" s="26"/>
      <c r="EB485" s="26"/>
      <c r="EE485" s="26"/>
      <c r="EH485" s="26"/>
      <c r="EI485" s="14"/>
      <c r="EK485" s="26"/>
      <c r="EN485" s="26"/>
      <c r="EQ485" s="26"/>
      <c r="ET485" s="26"/>
      <c r="EW485" s="26"/>
      <c r="EZ485" s="26"/>
      <c r="FC485" s="26"/>
      <c r="FF485" s="26"/>
      <c r="FI485" s="26"/>
      <c r="FL485" s="26"/>
      <c r="FO485" s="26"/>
      <c r="FR485" s="26"/>
      <c r="FU485" s="26"/>
      <c r="FX485" s="26"/>
      <c r="GA485" s="26"/>
      <c r="GD485" s="26"/>
      <c r="GG485" s="26"/>
      <c r="GJ485" s="26"/>
      <c r="GM485" s="26"/>
      <c r="GP485" s="26"/>
      <c r="GS485" s="26"/>
      <c r="GV485" s="26"/>
      <c r="GY485" s="26"/>
      <c r="HB485" s="26"/>
      <c r="HE485" s="26"/>
      <c r="HH485" s="26"/>
      <c r="HK485" s="26"/>
      <c r="HN485" s="26"/>
      <c r="HQ485" s="26"/>
      <c r="HT485" s="26"/>
      <c r="HW485" s="26"/>
      <c r="HZ485" s="26"/>
      <c r="IC485" s="26"/>
      <c r="IF485" s="26"/>
      <c r="II485" s="26"/>
      <c r="IL485" s="26"/>
      <c r="IO485" s="26"/>
      <c r="IR485" s="26"/>
      <c r="IU485" s="26"/>
      <c r="IX485" s="26"/>
      <c r="IY485" s="21"/>
    </row>
    <row r="486" spans="7:259" s="16" customFormat="1">
      <c r="G486" s="26"/>
      <c r="J486" s="26"/>
      <c r="M486" s="26"/>
      <c r="P486" s="26"/>
      <c r="S486" s="26"/>
      <c r="V486" s="26"/>
      <c r="W486" s="17"/>
      <c r="Z486" s="26"/>
      <c r="AC486" s="26"/>
      <c r="AF486" s="26"/>
      <c r="AI486" s="26"/>
      <c r="AL486" s="26"/>
      <c r="AO486" s="26"/>
      <c r="AR486" s="26"/>
      <c r="AU486" s="26"/>
      <c r="AX486" s="26"/>
      <c r="BA486" s="26"/>
      <c r="BD486" s="26"/>
      <c r="BG486" s="26"/>
      <c r="BJ486" s="26"/>
      <c r="BM486" s="26"/>
      <c r="BP486" s="26"/>
      <c r="BS486" s="26"/>
      <c r="BT486" s="14"/>
      <c r="BV486" s="26"/>
      <c r="BY486" s="26"/>
      <c r="CB486" s="26"/>
      <c r="CE486" s="26"/>
      <c r="CH486" s="26"/>
      <c r="CI486" s="17"/>
      <c r="CL486" s="26"/>
      <c r="CO486" s="26"/>
      <c r="CR486" s="26"/>
      <c r="CU486" s="26"/>
      <c r="CX486" s="26"/>
      <c r="DA486" s="26"/>
      <c r="DD486" s="26"/>
      <c r="DG486" s="26"/>
      <c r="DJ486" s="26"/>
      <c r="DM486" s="26"/>
      <c r="DP486" s="26"/>
      <c r="DS486" s="26"/>
      <c r="DV486" s="26"/>
      <c r="DY486" s="26"/>
      <c r="EB486" s="26"/>
      <c r="EE486" s="26"/>
      <c r="EH486" s="26"/>
      <c r="EI486" s="14"/>
      <c r="EK486" s="26"/>
      <c r="EN486" s="26"/>
      <c r="EQ486" s="26"/>
      <c r="ET486" s="26"/>
      <c r="EW486" s="26"/>
      <c r="EZ486" s="26"/>
      <c r="FC486" s="26"/>
      <c r="FF486" s="26"/>
      <c r="FI486" s="26"/>
      <c r="FL486" s="26"/>
      <c r="FO486" s="26"/>
      <c r="FR486" s="26"/>
      <c r="FU486" s="26"/>
      <c r="FX486" s="26"/>
      <c r="GA486" s="26"/>
      <c r="GD486" s="26"/>
      <c r="GG486" s="26"/>
      <c r="GJ486" s="26"/>
      <c r="GM486" s="26"/>
      <c r="GP486" s="26"/>
      <c r="GS486" s="26"/>
      <c r="GV486" s="26"/>
      <c r="GY486" s="26"/>
      <c r="HB486" s="26"/>
      <c r="HE486" s="26"/>
      <c r="HH486" s="26"/>
      <c r="HK486" s="26"/>
      <c r="HN486" s="26"/>
      <c r="HQ486" s="26"/>
      <c r="HT486" s="26"/>
      <c r="HW486" s="26"/>
      <c r="HZ486" s="26"/>
      <c r="IC486" s="26"/>
      <c r="IF486" s="26"/>
      <c r="II486" s="26"/>
      <c r="IL486" s="26"/>
      <c r="IO486" s="26"/>
      <c r="IR486" s="26"/>
      <c r="IU486" s="26"/>
      <c r="IX486" s="26"/>
      <c r="IY486" s="21"/>
    </row>
    <row r="487" spans="7:259" s="16" customFormat="1" ht="18.75" customHeight="1">
      <c r="G487" s="26"/>
      <c r="J487" s="26"/>
      <c r="M487" s="26"/>
      <c r="P487" s="26"/>
      <c r="S487" s="26"/>
      <c r="V487" s="26"/>
      <c r="W487" s="17"/>
      <c r="Z487" s="26"/>
      <c r="AC487" s="26"/>
      <c r="AF487" s="26"/>
      <c r="AI487" s="26"/>
      <c r="AL487" s="26"/>
      <c r="AO487" s="26"/>
      <c r="AR487" s="26"/>
      <c r="AU487" s="26"/>
      <c r="AX487" s="26"/>
      <c r="BA487" s="26"/>
      <c r="BD487" s="26"/>
      <c r="BG487" s="26"/>
      <c r="BJ487" s="26"/>
      <c r="BM487" s="26"/>
      <c r="BP487" s="26"/>
      <c r="BS487" s="26"/>
      <c r="BT487" s="14"/>
      <c r="BV487" s="26"/>
      <c r="BY487" s="26"/>
      <c r="CB487" s="26"/>
      <c r="CE487" s="26"/>
      <c r="CH487" s="26"/>
      <c r="CI487" s="17"/>
      <c r="CL487" s="26"/>
      <c r="CO487" s="26"/>
      <c r="CR487" s="26"/>
      <c r="CU487" s="26"/>
      <c r="CX487" s="26"/>
      <c r="DA487" s="26"/>
      <c r="DD487" s="26"/>
      <c r="DG487" s="26"/>
      <c r="DJ487" s="26"/>
      <c r="DM487" s="26"/>
      <c r="DP487" s="26"/>
      <c r="DS487" s="26"/>
      <c r="DV487" s="26"/>
      <c r="DY487" s="26"/>
      <c r="EB487" s="26"/>
      <c r="EE487" s="26"/>
      <c r="EH487" s="26"/>
      <c r="EI487" s="14"/>
      <c r="EK487" s="26"/>
      <c r="EN487" s="26"/>
      <c r="EQ487" s="26"/>
      <c r="ET487" s="26"/>
      <c r="EW487" s="26"/>
      <c r="EZ487" s="26"/>
      <c r="FC487" s="26"/>
      <c r="FF487" s="26"/>
      <c r="FI487" s="26"/>
      <c r="FL487" s="26"/>
      <c r="FO487" s="26"/>
      <c r="FR487" s="26"/>
      <c r="FU487" s="26"/>
      <c r="FX487" s="26"/>
      <c r="GA487" s="26"/>
      <c r="GD487" s="26"/>
      <c r="GG487" s="26"/>
      <c r="GJ487" s="26"/>
      <c r="GM487" s="26"/>
      <c r="GP487" s="26"/>
      <c r="GS487" s="26"/>
      <c r="GV487" s="26"/>
      <c r="GY487" s="26"/>
      <c r="HB487" s="26"/>
      <c r="HE487" s="26"/>
      <c r="HH487" s="26"/>
      <c r="HK487" s="26"/>
      <c r="HN487" s="26"/>
      <c r="HQ487" s="26"/>
      <c r="HT487" s="26"/>
      <c r="HW487" s="26"/>
      <c r="HZ487" s="26"/>
      <c r="IC487" s="26"/>
      <c r="IF487" s="26"/>
      <c r="II487" s="26"/>
      <c r="IL487" s="26"/>
      <c r="IO487" s="26"/>
      <c r="IR487" s="26"/>
      <c r="IU487" s="26"/>
      <c r="IX487" s="26"/>
      <c r="IY487" s="21"/>
    </row>
    <row r="488" spans="7:259" s="16" customFormat="1">
      <c r="G488" s="26"/>
      <c r="J488" s="26"/>
      <c r="M488" s="26"/>
      <c r="P488" s="26"/>
      <c r="S488" s="26"/>
      <c r="V488" s="26"/>
      <c r="W488" s="17"/>
      <c r="Z488" s="26"/>
      <c r="AC488" s="26"/>
      <c r="AF488" s="26"/>
      <c r="AI488" s="26"/>
      <c r="AL488" s="26"/>
      <c r="AO488" s="26"/>
      <c r="AR488" s="26"/>
      <c r="AU488" s="26"/>
      <c r="AX488" s="26"/>
      <c r="BA488" s="26"/>
      <c r="BD488" s="26"/>
      <c r="BG488" s="26"/>
      <c r="BJ488" s="26"/>
      <c r="BM488" s="26"/>
      <c r="BP488" s="26"/>
      <c r="BS488" s="26"/>
      <c r="BT488" s="14"/>
      <c r="BV488" s="26"/>
      <c r="BY488" s="26"/>
      <c r="CB488" s="26"/>
      <c r="CE488" s="26"/>
      <c r="CH488" s="26"/>
      <c r="CI488" s="17"/>
      <c r="CL488" s="26"/>
      <c r="CO488" s="26"/>
      <c r="CR488" s="26"/>
      <c r="CU488" s="26"/>
      <c r="CX488" s="26"/>
      <c r="DA488" s="26"/>
      <c r="DD488" s="26"/>
      <c r="DG488" s="26"/>
      <c r="DJ488" s="26"/>
      <c r="DM488" s="26"/>
      <c r="DP488" s="26"/>
      <c r="DS488" s="26"/>
      <c r="DV488" s="26"/>
      <c r="DY488" s="26"/>
      <c r="EB488" s="26"/>
      <c r="EE488" s="26"/>
      <c r="EH488" s="26"/>
      <c r="EI488" s="14"/>
      <c r="EK488" s="26"/>
      <c r="EN488" s="26"/>
      <c r="EQ488" s="26"/>
      <c r="ET488" s="26"/>
      <c r="EW488" s="26"/>
      <c r="EZ488" s="26"/>
      <c r="FC488" s="26"/>
      <c r="FF488" s="26"/>
      <c r="FI488" s="26"/>
      <c r="FL488" s="26"/>
      <c r="FO488" s="26"/>
      <c r="FR488" s="26"/>
      <c r="FU488" s="26"/>
      <c r="FX488" s="26"/>
      <c r="GA488" s="26"/>
      <c r="GD488" s="26"/>
      <c r="GG488" s="26"/>
      <c r="GJ488" s="26"/>
      <c r="GM488" s="26"/>
      <c r="GP488" s="26"/>
      <c r="GS488" s="26"/>
      <c r="GV488" s="26"/>
      <c r="GY488" s="26"/>
      <c r="HB488" s="26"/>
      <c r="HE488" s="26"/>
      <c r="HH488" s="26"/>
      <c r="HK488" s="26"/>
      <c r="HN488" s="26"/>
      <c r="HQ488" s="26"/>
      <c r="HT488" s="26"/>
      <c r="HW488" s="26"/>
      <c r="HZ488" s="26"/>
      <c r="IC488" s="26"/>
      <c r="IF488" s="26"/>
      <c r="II488" s="26"/>
      <c r="IL488" s="26"/>
      <c r="IO488" s="26"/>
      <c r="IR488" s="26"/>
      <c r="IU488" s="26"/>
      <c r="IX488" s="26"/>
      <c r="IY488" s="21"/>
    </row>
    <row r="489" spans="7:259" s="16" customFormat="1" ht="18.75" customHeight="1">
      <c r="G489" s="26"/>
      <c r="J489" s="26"/>
      <c r="M489" s="26"/>
      <c r="P489" s="26"/>
      <c r="S489" s="26"/>
      <c r="V489" s="26"/>
      <c r="W489" s="17"/>
      <c r="Z489" s="26"/>
      <c r="AC489" s="26"/>
      <c r="AF489" s="26"/>
      <c r="AI489" s="26"/>
      <c r="AL489" s="26"/>
      <c r="AO489" s="26"/>
      <c r="AR489" s="26"/>
      <c r="AU489" s="26"/>
      <c r="AX489" s="26"/>
      <c r="BA489" s="26"/>
      <c r="BD489" s="26"/>
      <c r="BG489" s="26"/>
      <c r="BJ489" s="26"/>
      <c r="BM489" s="26"/>
      <c r="BP489" s="26"/>
      <c r="BS489" s="26"/>
      <c r="BT489" s="14"/>
      <c r="BV489" s="26"/>
      <c r="BY489" s="26"/>
      <c r="CB489" s="26"/>
      <c r="CE489" s="26"/>
      <c r="CH489" s="26"/>
      <c r="CI489" s="17"/>
      <c r="CL489" s="26"/>
      <c r="CO489" s="26"/>
      <c r="CR489" s="26"/>
      <c r="CU489" s="26"/>
      <c r="CX489" s="26"/>
      <c r="DA489" s="26"/>
      <c r="DD489" s="26"/>
      <c r="DG489" s="26"/>
      <c r="DJ489" s="26"/>
      <c r="DM489" s="26"/>
      <c r="DP489" s="26"/>
      <c r="DS489" s="26"/>
      <c r="DV489" s="26"/>
      <c r="DY489" s="26"/>
      <c r="EB489" s="26"/>
      <c r="EE489" s="26"/>
      <c r="EH489" s="26"/>
      <c r="EI489" s="14"/>
      <c r="EK489" s="26"/>
      <c r="EN489" s="26"/>
      <c r="EQ489" s="26"/>
      <c r="ET489" s="26"/>
      <c r="EW489" s="26"/>
      <c r="EZ489" s="26"/>
      <c r="FC489" s="26"/>
      <c r="FF489" s="26"/>
      <c r="FI489" s="26"/>
      <c r="FL489" s="26"/>
      <c r="FO489" s="26"/>
      <c r="FR489" s="26"/>
      <c r="FU489" s="26"/>
      <c r="FX489" s="26"/>
      <c r="GA489" s="26"/>
      <c r="GD489" s="26"/>
      <c r="GG489" s="26"/>
      <c r="GJ489" s="26"/>
      <c r="GM489" s="26"/>
      <c r="GP489" s="26"/>
      <c r="GS489" s="26"/>
      <c r="GV489" s="26"/>
      <c r="GY489" s="26"/>
      <c r="HB489" s="26"/>
      <c r="HE489" s="26"/>
      <c r="HH489" s="26"/>
      <c r="HK489" s="26"/>
      <c r="HN489" s="26"/>
      <c r="HQ489" s="26"/>
      <c r="HT489" s="26"/>
      <c r="HW489" s="26"/>
      <c r="HZ489" s="26"/>
      <c r="IC489" s="26"/>
      <c r="IF489" s="26"/>
      <c r="II489" s="26"/>
      <c r="IL489" s="26"/>
      <c r="IO489" s="26"/>
      <c r="IR489" s="26"/>
      <c r="IU489" s="26"/>
      <c r="IX489" s="26"/>
      <c r="IY489" s="21"/>
    </row>
    <row r="490" spans="7:259" s="16" customFormat="1">
      <c r="G490" s="26"/>
      <c r="J490" s="26"/>
      <c r="M490" s="26"/>
      <c r="P490" s="26"/>
      <c r="S490" s="26"/>
      <c r="V490" s="26"/>
      <c r="W490" s="17"/>
      <c r="Z490" s="26"/>
      <c r="AC490" s="26"/>
      <c r="AF490" s="26"/>
      <c r="AI490" s="26"/>
      <c r="AL490" s="26"/>
      <c r="AO490" s="26"/>
      <c r="AR490" s="26"/>
      <c r="AU490" s="26"/>
      <c r="AX490" s="26"/>
      <c r="BA490" s="26"/>
      <c r="BD490" s="26"/>
      <c r="BG490" s="26"/>
      <c r="BJ490" s="26"/>
      <c r="BM490" s="26"/>
      <c r="BP490" s="26"/>
      <c r="BS490" s="26"/>
      <c r="BT490" s="14"/>
      <c r="BV490" s="26"/>
      <c r="BY490" s="26"/>
      <c r="CB490" s="26"/>
      <c r="CE490" s="26"/>
      <c r="CH490" s="26"/>
      <c r="CI490" s="17"/>
      <c r="CL490" s="26"/>
      <c r="CO490" s="26"/>
      <c r="CR490" s="26"/>
      <c r="CU490" s="26"/>
      <c r="CX490" s="26"/>
      <c r="DA490" s="26"/>
      <c r="DD490" s="26"/>
      <c r="DG490" s="26"/>
      <c r="DJ490" s="26"/>
      <c r="DM490" s="26"/>
      <c r="DP490" s="26"/>
      <c r="DS490" s="26"/>
      <c r="DV490" s="26"/>
      <c r="DY490" s="26"/>
      <c r="EB490" s="26"/>
      <c r="EE490" s="26"/>
      <c r="EH490" s="26"/>
      <c r="EI490" s="14"/>
      <c r="EK490" s="26"/>
      <c r="EN490" s="26"/>
      <c r="EQ490" s="26"/>
      <c r="ET490" s="26"/>
      <c r="EW490" s="26"/>
      <c r="EZ490" s="26"/>
      <c r="FC490" s="26"/>
      <c r="FF490" s="26"/>
      <c r="FI490" s="26"/>
      <c r="FL490" s="26"/>
      <c r="FO490" s="26"/>
      <c r="FR490" s="26"/>
      <c r="FU490" s="26"/>
      <c r="FX490" s="26"/>
      <c r="GA490" s="26"/>
      <c r="GD490" s="26"/>
      <c r="GG490" s="26"/>
      <c r="GJ490" s="26"/>
      <c r="GM490" s="26"/>
      <c r="GP490" s="26"/>
      <c r="GS490" s="26"/>
      <c r="GV490" s="26"/>
      <c r="GY490" s="26"/>
      <c r="HB490" s="26"/>
      <c r="HE490" s="26"/>
      <c r="HH490" s="26"/>
      <c r="HK490" s="26"/>
      <c r="HN490" s="26"/>
      <c r="HQ490" s="26"/>
      <c r="HT490" s="26"/>
      <c r="HW490" s="26"/>
      <c r="HZ490" s="26"/>
      <c r="IC490" s="26"/>
      <c r="IF490" s="26"/>
      <c r="II490" s="26"/>
      <c r="IL490" s="26"/>
      <c r="IO490" s="26"/>
      <c r="IR490" s="26"/>
      <c r="IU490" s="26"/>
      <c r="IX490" s="26"/>
      <c r="IY490" s="21"/>
    </row>
    <row r="491" spans="7:259" s="16" customFormat="1" ht="18.75" customHeight="1">
      <c r="G491" s="26"/>
      <c r="J491" s="26"/>
      <c r="M491" s="26"/>
      <c r="P491" s="26"/>
      <c r="S491" s="26"/>
      <c r="V491" s="26"/>
      <c r="W491" s="17"/>
      <c r="Z491" s="26"/>
      <c r="AC491" s="26"/>
      <c r="AF491" s="26"/>
      <c r="AI491" s="26"/>
      <c r="AL491" s="26"/>
      <c r="AO491" s="26"/>
      <c r="AR491" s="26"/>
      <c r="AU491" s="26"/>
      <c r="AX491" s="26"/>
      <c r="BA491" s="26"/>
      <c r="BD491" s="26"/>
      <c r="BG491" s="26"/>
      <c r="BJ491" s="26"/>
      <c r="BM491" s="26"/>
      <c r="BP491" s="26"/>
      <c r="BS491" s="26"/>
      <c r="BT491" s="14"/>
      <c r="BV491" s="26"/>
      <c r="BY491" s="26"/>
      <c r="CB491" s="26"/>
      <c r="CE491" s="26"/>
      <c r="CH491" s="26"/>
      <c r="CI491" s="17"/>
      <c r="CL491" s="26"/>
      <c r="CO491" s="26"/>
      <c r="CR491" s="26"/>
      <c r="CU491" s="26"/>
      <c r="CX491" s="26"/>
      <c r="DA491" s="26"/>
      <c r="DD491" s="26"/>
      <c r="DG491" s="26"/>
      <c r="DJ491" s="26"/>
      <c r="DM491" s="26"/>
      <c r="DP491" s="26"/>
      <c r="DS491" s="26"/>
      <c r="DV491" s="26"/>
      <c r="DY491" s="26"/>
      <c r="EB491" s="26"/>
      <c r="EE491" s="26"/>
      <c r="EH491" s="26"/>
      <c r="EI491" s="14"/>
      <c r="EK491" s="26"/>
      <c r="EN491" s="26"/>
      <c r="EQ491" s="26"/>
      <c r="ET491" s="26"/>
      <c r="EW491" s="26"/>
      <c r="EZ491" s="26"/>
      <c r="FC491" s="26"/>
      <c r="FF491" s="26"/>
      <c r="FI491" s="26"/>
      <c r="FL491" s="26"/>
      <c r="FO491" s="26"/>
      <c r="FR491" s="26"/>
      <c r="FU491" s="26"/>
      <c r="FX491" s="26"/>
      <c r="GA491" s="26"/>
      <c r="GD491" s="26"/>
      <c r="GG491" s="26"/>
      <c r="GJ491" s="26"/>
      <c r="GM491" s="26"/>
      <c r="GP491" s="26"/>
      <c r="GS491" s="26"/>
      <c r="GV491" s="26"/>
      <c r="GY491" s="26"/>
      <c r="HB491" s="26"/>
      <c r="HE491" s="26"/>
      <c r="HH491" s="26"/>
      <c r="HK491" s="26"/>
      <c r="HN491" s="26"/>
      <c r="HQ491" s="26"/>
      <c r="HT491" s="26"/>
      <c r="HW491" s="26"/>
      <c r="HZ491" s="26"/>
      <c r="IC491" s="26"/>
      <c r="IF491" s="26"/>
      <c r="II491" s="26"/>
      <c r="IL491" s="26"/>
      <c r="IO491" s="26"/>
      <c r="IR491" s="26"/>
      <c r="IU491" s="26"/>
      <c r="IX491" s="26"/>
      <c r="IY491" s="21"/>
    </row>
    <row r="492" spans="7:259" s="16" customFormat="1">
      <c r="G492" s="26"/>
      <c r="J492" s="26"/>
      <c r="M492" s="26"/>
      <c r="P492" s="26"/>
      <c r="S492" s="26"/>
      <c r="V492" s="26"/>
      <c r="W492" s="17"/>
      <c r="Z492" s="26"/>
      <c r="AC492" s="26"/>
      <c r="AF492" s="26"/>
      <c r="AI492" s="26"/>
      <c r="AL492" s="26"/>
      <c r="AO492" s="26"/>
      <c r="AR492" s="26"/>
      <c r="AU492" s="26"/>
      <c r="AX492" s="26"/>
      <c r="BA492" s="26"/>
      <c r="BD492" s="26"/>
      <c r="BG492" s="26"/>
      <c r="BJ492" s="26"/>
      <c r="BM492" s="26"/>
      <c r="BP492" s="26"/>
      <c r="BS492" s="26"/>
      <c r="BT492" s="14"/>
      <c r="BV492" s="26"/>
      <c r="BY492" s="26"/>
      <c r="CB492" s="26"/>
      <c r="CE492" s="26"/>
      <c r="CH492" s="26"/>
      <c r="CI492" s="17"/>
      <c r="CL492" s="26"/>
      <c r="CO492" s="26"/>
      <c r="CR492" s="26"/>
      <c r="CU492" s="26"/>
      <c r="CX492" s="26"/>
      <c r="DA492" s="26"/>
      <c r="DD492" s="26"/>
      <c r="DG492" s="26"/>
      <c r="DJ492" s="26"/>
      <c r="DM492" s="26"/>
      <c r="DP492" s="26"/>
      <c r="DS492" s="26"/>
      <c r="DV492" s="26"/>
      <c r="DY492" s="26"/>
      <c r="EB492" s="26"/>
      <c r="EE492" s="26"/>
      <c r="EH492" s="26"/>
      <c r="EI492" s="14"/>
      <c r="EK492" s="26"/>
      <c r="EN492" s="26"/>
      <c r="EQ492" s="26"/>
      <c r="ET492" s="26"/>
      <c r="EW492" s="26"/>
      <c r="EZ492" s="26"/>
      <c r="FC492" s="26"/>
      <c r="FF492" s="26"/>
      <c r="FI492" s="26"/>
      <c r="FL492" s="26"/>
      <c r="FO492" s="26"/>
      <c r="FR492" s="26"/>
      <c r="FU492" s="26"/>
      <c r="FX492" s="26"/>
      <c r="GA492" s="26"/>
      <c r="GD492" s="26"/>
      <c r="GG492" s="26"/>
      <c r="GJ492" s="26"/>
      <c r="GM492" s="26"/>
      <c r="GP492" s="26"/>
      <c r="GS492" s="26"/>
      <c r="GV492" s="26"/>
      <c r="GY492" s="26"/>
      <c r="HB492" s="26"/>
      <c r="HE492" s="26"/>
      <c r="HH492" s="26"/>
      <c r="HK492" s="26"/>
      <c r="HN492" s="26"/>
      <c r="HQ492" s="26"/>
      <c r="HT492" s="26"/>
      <c r="HW492" s="26"/>
      <c r="HZ492" s="26"/>
      <c r="IC492" s="26"/>
      <c r="IF492" s="26"/>
      <c r="II492" s="26"/>
      <c r="IL492" s="26"/>
      <c r="IO492" s="26"/>
      <c r="IR492" s="26"/>
      <c r="IU492" s="26"/>
      <c r="IX492" s="26"/>
      <c r="IY492" s="21"/>
    </row>
    <row r="493" spans="7:259" s="16" customFormat="1" ht="18.75" customHeight="1">
      <c r="G493" s="26"/>
      <c r="J493" s="26"/>
      <c r="M493" s="26"/>
      <c r="P493" s="26"/>
      <c r="S493" s="26"/>
      <c r="V493" s="26"/>
      <c r="W493" s="17"/>
      <c r="Z493" s="26"/>
      <c r="AC493" s="26"/>
      <c r="AF493" s="26"/>
      <c r="AI493" s="26"/>
      <c r="AL493" s="26"/>
      <c r="AO493" s="26"/>
      <c r="AR493" s="26"/>
      <c r="AU493" s="26"/>
      <c r="AX493" s="26"/>
      <c r="BA493" s="26"/>
      <c r="BD493" s="26"/>
      <c r="BG493" s="26"/>
      <c r="BJ493" s="26"/>
      <c r="BM493" s="26"/>
      <c r="BP493" s="26"/>
      <c r="BS493" s="26"/>
      <c r="BT493" s="14"/>
      <c r="BV493" s="26"/>
      <c r="BY493" s="26"/>
      <c r="CB493" s="26"/>
      <c r="CE493" s="26"/>
      <c r="CH493" s="26"/>
      <c r="CI493" s="17"/>
      <c r="CL493" s="26"/>
      <c r="CO493" s="26"/>
      <c r="CR493" s="26"/>
      <c r="CU493" s="26"/>
      <c r="CX493" s="26"/>
      <c r="DA493" s="26"/>
      <c r="DD493" s="26"/>
      <c r="DG493" s="26"/>
      <c r="DJ493" s="26"/>
      <c r="DM493" s="26"/>
      <c r="DP493" s="26"/>
      <c r="DS493" s="26"/>
      <c r="DV493" s="26"/>
      <c r="DY493" s="26"/>
      <c r="EB493" s="26"/>
      <c r="EE493" s="26"/>
      <c r="EH493" s="26"/>
      <c r="EI493" s="14"/>
      <c r="EK493" s="26"/>
      <c r="EN493" s="26"/>
      <c r="EQ493" s="26"/>
      <c r="ET493" s="26"/>
      <c r="EW493" s="26"/>
      <c r="EZ493" s="26"/>
      <c r="FC493" s="26"/>
      <c r="FF493" s="26"/>
      <c r="FI493" s="26"/>
      <c r="FL493" s="26"/>
      <c r="FO493" s="26"/>
      <c r="FR493" s="26"/>
      <c r="FU493" s="26"/>
      <c r="FX493" s="26"/>
      <c r="GA493" s="26"/>
      <c r="GD493" s="26"/>
      <c r="GG493" s="26"/>
      <c r="GJ493" s="26"/>
      <c r="GM493" s="26"/>
      <c r="GP493" s="26"/>
      <c r="GS493" s="26"/>
      <c r="GV493" s="26"/>
      <c r="GY493" s="26"/>
      <c r="HB493" s="26"/>
      <c r="HE493" s="26"/>
      <c r="HH493" s="26"/>
      <c r="HK493" s="26"/>
      <c r="HN493" s="26"/>
      <c r="HQ493" s="26"/>
      <c r="HT493" s="26"/>
      <c r="HW493" s="26"/>
      <c r="HZ493" s="26"/>
      <c r="IC493" s="26"/>
      <c r="IF493" s="26"/>
      <c r="II493" s="26"/>
      <c r="IL493" s="26"/>
      <c r="IO493" s="26"/>
      <c r="IR493" s="26"/>
      <c r="IU493" s="26"/>
      <c r="IX493" s="26"/>
      <c r="IY493" s="21"/>
    </row>
    <row r="494" spans="7:259" s="16" customFormat="1">
      <c r="G494" s="26"/>
      <c r="J494" s="26"/>
      <c r="M494" s="26"/>
      <c r="P494" s="26"/>
      <c r="S494" s="26"/>
      <c r="V494" s="26"/>
      <c r="W494" s="17"/>
      <c r="Z494" s="26"/>
      <c r="AC494" s="26"/>
      <c r="AF494" s="26"/>
      <c r="AI494" s="26"/>
      <c r="AL494" s="26"/>
      <c r="AO494" s="26"/>
      <c r="AR494" s="26"/>
      <c r="AU494" s="26"/>
      <c r="AX494" s="26"/>
      <c r="BA494" s="26"/>
      <c r="BD494" s="26"/>
      <c r="BG494" s="26"/>
      <c r="BJ494" s="26"/>
      <c r="BM494" s="26"/>
      <c r="BP494" s="26"/>
      <c r="BS494" s="26"/>
      <c r="BT494" s="14"/>
      <c r="BV494" s="26"/>
      <c r="BY494" s="26"/>
      <c r="CB494" s="26"/>
      <c r="CE494" s="26"/>
      <c r="CH494" s="26"/>
      <c r="CI494" s="17"/>
      <c r="CL494" s="26"/>
      <c r="CO494" s="26"/>
      <c r="CR494" s="26"/>
      <c r="CU494" s="26"/>
      <c r="CX494" s="26"/>
      <c r="DA494" s="26"/>
      <c r="DD494" s="26"/>
      <c r="DG494" s="26"/>
      <c r="DJ494" s="26"/>
      <c r="DM494" s="26"/>
      <c r="DP494" s="26"/>
      <c r="DS494" s="26"/>
      <c r="DV494" s="26"/>
      <c r="DY494" s="26"/>
      <c r="EB494" s="26"/>
      <c r="EE494" s="26"/>
      <c r="EH494" s="26"/>
      <c r="EI494" s="14"/>
      <c r="EK494" s="26"/>
      <c r="EN494" s="26"/>
      <c r="EQ494" s="26"/>
      <c r="ET494" s="26"/>
      <c r="EW494" s="26"/>
      <c r="EZ494" s="26"/>
      <c r="FC494" s="26"/>
      <c r="FF494" s="26"/>
      <c r="FI494" s="26"/>
      <c r="FL494" s="26"/>
      <c r="FO494" s="26"/>
      <c r="FR494" s="26"/>
      <c r="FU494" s="26"/>
      <c r="FX494" s="26"/>
      <c r="GA494" s="26"/>
      <c r="GD494" s="26"/>
      <c r="GG494" s="26"/>
      <c r="GJ494" s="26"/>
      <c r="GM494" s="26"/>
      <c r="GP494" s="26"/>
      <c r="GS494" s="26"/>
      <c r="GV494" s="26"/>
      <c r="GY494" s="26"/>
      <c r="HB494" s="26"/>
      <c r="HE494" s="26"/>
      <c r="HH494" s="26"/>
      <c r="HK494" s="26"/>
      <c r="HN494" s="26"/>
      <c r="HQ494" s="26"/>
      <c r="HT494" s="26"/>
      <c r="HW494" s="26"/>
      <c r="HZ494" s="26"/>
      <c r="IC494" s="26"/>
      <c r="IF494" s="26"/>
      <c r="II494" s="26"/>
      <c r="IL494" s="26"/>
      <c r="IO494" s="26"/>
      <c r="IR494" s="26"/>
      <c r="IU494" s="26"/>
      <c r="IX494" s="26"/>
      <c r="IY494" s="21"/>
    </row>
    <row r="495" spans="7:259" s="16" customFormat="1" ht="18.75" customHeight="1">
      <c r="G495" s="26"/>
      <c r="J495" s="26"/>
      <c r="M495" s="26"/>
      <c r="P495" s="26"/>
      <c r="S495" s="26"/>
      <c r="V495" s="26"/>
      <c r="W495" s="17"/>
      <c r="Z495" s="26"/>
      <c r="AC495" s="26"/>
      <c r="AF495" s="26"/>
      <c r="AI495" s="26"/>
      <c r="AL495" s="26"/>
      <c r="AO495" s="26"/>
      <c r="AR495" s="26"/>
      <c r="AU495" s="26"/>
      <c r="AX495" s="26"/>
      <c r="BA495" s="26"/>
      <c r="BD495" s="26"/>
      <c r="BG495" s="26"/>
      <c r="BJ495" s="26"/>
      <c r="BM495" s="26"/>
      <c r="BP495" s="26"/>
      <c r="BS495" s="26"/>
      <c r="BT495" s="14"/>
      <c r="BV495" s="26"/>
      <c r="BY495" s="26"/>
      <c r="CB495" s="26"/>
      <c r="CE495" s="26"/>
      <c r="CH495" s="26"/>
      <c r="CI495" s="17"/>
      <c r="CL495" s="26"/>
      <c r="CO495" s="26"/>
      <c r="CR495" s="26"/>
      <c r="CU495" s="26"/>
      <c r="CX495" s="26"/>
      <c r="DA495" s="26"/>
      <c r="DD495" s="26"/>
      <c r="DG495" s="26"/>
      <c r="DJ495" s="26"/>
      <c r="DM495" s="26"/>
      <c r="DP495" s="26"/>
      <c r="DS495" s="26"/>
      <c r="DV495" s="26"/>
      <c r="DY495" s="26"/>
      <c r="EB495" s="26"/>
      <c r="EE495" s="26"/>
      <c r="EH495" s="26"/>
      <c r="EI495" s="14"/>
      <c r="EK495" s="26"/>
      <c r="EN495" s="26"/>
      <c r="EQ495" s="26"/>
      <c r="ET495" s="26"/>
      <c r="EW495" s="26"/>
      <c r="EZ495" s="26"/>
      <c r="FC495" s="26"/>
      <c r="FF495" s="26"/>
      <c r="FI495" s="26"/>
      <c r="FL495" s="26"/>
      <c r="FO495" s="26"/>
      <c r="FR495" s="26"/>
      <c r="FU495" s="26"/>
      <c r="FX495" s="26"/>
      <c r="GA495" s="26"/>
      <c r="GD495" s="26"/>
      <c r="GG495" s="26"/>
      <c r="GJ495" s="26"/>
      <c r="GM495" s="26"/>
      <c r="GP495" s="26"/>
      <c r="GS495" s="26"/>
      <c r="GV495" s="26"/>
      <c r="GY495" s="26"/>
      <c r="HB495" s="26"/>
      <c r="HE495" s="26"/>
      <c r="HH495" s="26"/>
      <c r="HK495" s="26"/>
      <c r="HN495" s="26"/>
      <c r="HQ495" s="26"/>
      <c r="HT495" s="26"/>
      <c r="HW495" s="26"/>
      <c r="HZ495" s="26"/>
      <c r="IC495" s="26"/>
      <c r="IF495" s="26"/>
      <c r="II495" s="26"/>
      <c r="IL495" s="26"/>
      <c r="IO495" s="26"/>
      <c r="IR495" s="26"/>
      <c r="IU495" s="26"/>
      <c r="IX495" s="26"/>
      <c r="IY495" s="21"/>
    </row>
    <row r="496" spans="7:259" s="16" customFormat="1">
      <c r="G496" s="26"/>
      <c r="J496" s="26"/>
      <c r="M496" s="26"/>
      <c r="P496" s="26"/>
      <c r="S496" s="26"/>
      <c r="V496" s="26"/>
      <c r="W496" s="17"/>
      <c r="Z496" s="26"/>
      <c r="AC496" s="26"/>
      <c r="AF496" s="26"/>
      <c r="AI496" s="26"/>
      <c r="AL496" s="26"/>
      <c r="AO496" s="26"/>
      <c r="AR496" s="26"/>
      <c r="AU496" s="26"/>
      <c r="AX496" s="26"/>
      <c r="BA496" s="26"/>
      <c r="BD496" s="26"/>
      <c r="BG496" s="26"/>
      <c r="BJ496" s="26"/>
      <c r="BM496" s="26"/>
      <c r="BP496" s="26"/>
      <c r="BS496" s="26"/>
      <c r="BT496" s="14"/>
      <c r="BV496" s="26"/>
      <c r="BY496" s="26"/>
      <c r="CB496" s="26"/>
      <c r="CE496" s="26"/>
      <c r="CH496" s="26"/>
      <c r="CI496" s="17"/>
      <c r="CL496" s="26"/>
      <c r="CO496" s="26"/>
      <c r="CR496" s="26"/>
      <c r="CU496" s="26"/>
      <c r="CX496" s="26"/>
      <c r="DA496" s="26"/>
      <c r="DD496" s="26"/>
      <c r="DG496" s="26"/>
      <c r="DJ496" s="26"/>
      <c r="DM496" s="26"/>
      <c r="DP496" s="26"/>
      <c r="DS496" s="26"/>
      <c r="DV496" s="26"/>
      <c r="DY496" s="26"/>
      <c r="EB496" s="26"/>
      <c r="EE496" s="26"/>
      <c r="EH496" s="26"/>
      <c r="EI496" s="14"/>
      <c r="EK496" s="26"/>
      <c r="EN496" s="26"/>
      <c r="EQ496" s="26"/>
      <c r="ET496" s="26"/>
      <c r="EW496" s="26"/>
      <c r="EZ496" s="26"/>
      <c r="FC496" s="26"/>
      <c r="FF496" s="26"/>
      <c r="FI496" s="26"/>
      <c r="FL496" s="26"/>
      <c r="FO496" s="26"/>
      <c r="FR496" s="26"/>
      <c r="FU496" s="26"/>
      <c r="FX496" s="26"/>
      <c r="GA496" s="26"/>
      <c r="GD496" s="26"/>
      <c r="GG496" s="26"/>
      <c r="GJ496" s="26"/>
      <c r="GM496" s="26"/>
      <c r="GP496" s="26"/>
      <c r="GS496" s="26"/>
      <c r="GV496" s="26"/>
      <c r="GY496" s="26"/>
      <c r="HB496" s="26"/>
      <c r="HE496" s="26"/>
      <c r="HH496" s="26"/>
      <c r="HK496" s="26"/>
      <c r="HN496" s="26"/>
      <c r="HQ496" s="26"/>
      <c r="HT496" s="26"/>
      <c r="HW496" s="26"/>
      <c r="HZ496" s="26"/>
      <c r="IC496" s="26"/>
      <c r="IF496" s="26"/>
      <c r="II496" s="26"/>
      <c r="IL496" s="26"/>
      <c r="IO496" s="26"/>
      <c r="IR496" s="26"/>
      <c r="IU496" s="26"/>
      <c r="IX496" s="26"/>
      <c r="IY496" s="21"/>
    </row>
    <row r="497" spans="7:259" s="16" customFormat="1" ht="18.75" customHeight="1">
      <c r="G497" s="26"/>
      <c r="J497" s="26"/>
      <c r="M497" s="26"/>
      <c r="P497" s="26"/>
      <c r="S497" s="26"/>
      <c r="V497" s="26"/>
      <c r="W497" s="17"/>
      <c r="Z497" s="26"/>
      <c r="AC497" s="26"/>
      <c r="AF497" s="26"/>
      <c r="AI497" s="26"/>
      <c r="AL497" s="26"/>
      <c r="AO497" s="26"/>
      <c r="AR497" s="26"/>
      <c r="AU497" s="26"/>
      <c r="AX497" s="26"/>
      <c r="BA497" s="26"/>
      <c r="BD497" s="26"/>
      <c r="BG497" s="26"/>
      <c r="BJ497" s="26"/>
      <c r="BM497" s="26"/>
      <c r="BP497" s="26"/>
      <c r="BS497" s="26"/>
      <c r="BT497" s="14"/>
      <c r="BV497" s="26"/>
      <c r="BY497" s="26"/>
      <c r="CB497" s="26"/>
      <c r="CE497" s="26"/>
      <c r="CH497" s="26"/>
      <c r="CI497" s="17"/>
      <c r="CL497" s="26"/>
      <c r="CO497" s="26"/>
      <c r="CR497" s="26"/>
      <c r="CU497" s="26"/>
      <c r="CX497" s="26"/>
      <c r="DA497" s="26"/>
      <c r="DD497" s="26"/>
      <c r="DG497" s="26"/>
      <c r="DJ497" s="26"/>
      <c r="DM497" s="26"/>
      <c r="DP497" s="26"/>
      <c r="DS497" s="26"/>
      <c r="DV497" s="26"/>
      <c r="DY497" s="26"/>
      <c r="EB497" s="26"/>
      <c r="EE497" s="26"/>
      <c r="EH497" s="26"/>
      <c r="EI497" s="14"/>
      <c r="EK497" s="26"/>
      <c r="EN497" s="26"/>
      <c r="EQ497" s="26"/>
      <c r="ET497" s="26"/>
      <c r="EW497" s="26"/>
      <c r="EZ497" s="26"/>
      <c r="FC497" s="26"/>
      <c r="FF497" s="26"/>
      <c r="FI497" s="26"/>
      <c r="FL497" s="26"/>
      <c r="FO497" s="26"/>
      <c r="FR497" s="26"/>
      <c r="FU497" s="26"/>
      <c r="FX497" s="26"/>
      <c r="GA497" s="26"/>
      <c r="GD497" s="26"/>
      <c r="GG497" s="26"/>
      <c r="GJ497" s="26"/>
      <c r="GM497" s="26"/>
      <c r="GP497" s="26"/>
      <c r="GS497" s="26"/>
      <c r="GV497" s="26"/>
      <c r="GY497" s="26"/>
      <c r="HB497" s="26"/>
      <c r="HE497" s="26"/>
      <c r="HH497" s="26"/>
      <c r="HK497" s="26"/>
      <c r="HN497" s="26"/>
      <c r="HQ497" s="26"/>
      <c r="HT497" s="26"/>
      <c r="HW497" s="26"/>
      <c r="HZ497" s="26"/>
      <c r="IC497" s="26"/>
      <c r="IF497" s="26"/>
      <c r="II497" s="26"/>
      <c r="IL497" s="26"/>
      <c r="IO497" s="26"/>
      <c r="IR497" s="26"/>
      <c r="IU497" s="26"/>
      <c r="IX497" s="26"/>
      <c r="IY497" s="21"/>
    </row>
    <row r="498" spans="7:259" s="16" customFormat="1">
      <c r="G498" s="26"/>
      <c r="J498" s="26"/>
      <c r="M498" s="26"/>
      <c r="P498" s="26"/>
      <c r="S498" s="26"/>
      <c r="V498" s="26"/>
      <c r="W498" s="17"/>
      <c r="Z498" s="26"/>
      <c r="AC498" s="26"/>
      <c r="AF498" s="26"/>
      <c r="AI498" s="26"/>
      <c r="AL498" s="26"/>
      <c r="AO498" s="26"/>
      <c r="AR498" s="26"/>
      <c r="AU498" s="26"/>
      <c r="AX498" s="26"/>
      <c r="BA498" s="26"/>
      <c r="BD498" s="26"/>
      <c r="BG498" s="26"/>
      <c r="BJ498" s="26"/>
      <c r="BM498" s="26"/>
      <c r="BP498" s="26"/>
      <c r="BS498" s="26"/>
      <c r="BT498" s="14"/>
      <c r="BV498" s="26"/>
      <c r="BY498" s="26"/>
      <c r="CB498" s="26"/>
      <c r="CE498" s="26"/>
      <c r="CH498" s="26"/>
      <c r="CI498" s="17"/>
      <c r="CL498" s="26"/>
      <c r="CO498" s="26"/>
      <c r="CR498" s="26"/>
      <c r="CU498" s="26"/>
      <c r="CX498" s="26"/>
      <c r="DA498" s="26"/>
      <c r="DD498" s="26"/>
      <c r="DG498" s="26"/>
      <c r="DJ498" s="26"/>
      <c r="DM498" s="26"/>
      <c r="DP498" s="26"/>
      <c r="DS498" s="26"/>
      <c r="DV498" s="26"/>
      <c r="DY498" s="26"/>
      <c r="EB498" s="26"/>
      <c r="EE498" s="26"/>
      <c r="EH498" s="26"/>
      <c r="EI498" s="14"/>
      <c r="EK498" s="26"/>
      <c r="EN498" s="26"/>
      <c r="EQ498" s="26"/>
      <c r="ET498" s="26"/>
      <c r="EW498" s="26"/>
      <c r="EZ498" s="26"/>
      <c r="FC498" s="26"/>
      <c r="FF498" s="26"/>
      <c r="FI498" s="26"/>
      <c r="FL498" s="26"/>
      <c r="FO498" s="26"/>
      <c r="FR498" s="26"/>
      <c r="FU498" s="26"/>
      <c r="FX498" s="26"/>
      <c r="GA498" s="26"/>
      <c r="GD498" s="26"/>
      <c r="GG498" s="26"/>
      <c r="GJ498" s="26"/>
      <c r="GM498" s="26"/>
      <c r="GP498" s="26"/>
      <c r="GS498" s="26"/>
      <c r="GV498" s="26"/>
      <c r="GY498" s="26"/>
      <c r="HB498" s="26"/>
      <c r="HE498" s="26"/>
      <c r="HH498" s="26"/>
      <c r="HK498" s="26"/>
      <c r="HN498" s="26"/>
      <c r="HQ498" s="26"/>
      <c r="HT498" s="26"/>
      <c r="HW498" s="26"/>
      <c r="HZ498" s="26"/>
      <c r="IC498" s="26"/>
      <c r="IF498" s="26"/>
      <c r="II498" s="26"/>
      <c r="IL498" s="26"/>
      <c r="IO498" s="26"/>
      <c r="IR498" s="26"/>
      <c r="IU498" s="26"/>
      <c r="IX498" s="26"/>
      <c r="IY498" s="21"/>
    </row>
    <row r="499" spans="7:259" s="16" customFormat="1" ht="18.75" customHeight="1">
      <c r="G499" s="26"/>
      <c r="J499" s="26"/>
      <c r="M499" s="26"/>
      <c r="P499" s="26"/>
      <c r="S499" s="26"/>
      <c r="V499" s="26"/>
      <c r="W499" s="17"/>
      <c r="Z499" s="26"/>
      <c r="AC499" s="26"/>
      <c r="AF499" s="26"/>
      <c r="AI499" s="26"/>
      <c r="AL499" s="26"/>
      <c r="AO499" s="26"/>
      <c r="AR499" s="26"/>
      <c r="AU499" s="26"/>
      <c r="AX499" s="26"/>
      <c r="BA499" s="26"/>
      <c r="BD499" s="26"/>
      <c r="BG499" s="26"/>
      <c r="BJ499" s="26"/>
      <c r="BM499" s="26"/>
      <c r="BP499" s="26"/>
      <c r="BS499" s="26"/>
      <c r="BT499" s="14"/>
      <c r="BV499" s="26"/>
      <c r="BY499" s="26"/>
      <c r="CB499" s="26"/>
      <c r="CE499" s="26"/>
      <c r="CH499" s="26"/>
      <c r="CI499" s="17"/>
      <c r="CL499" s="26"/>
      <c r="CO499" s="26"/>
      <c r="CR499" s="26"/>
      <c r="CU499" s="26"/>
      <c r="CX499" s="26"/>
      <c r="DA499" s="26"/>
      <c r="DD499" s="26"/>
      <c r="DG499" s="26"/>
      <c r="DJ499" s="26"/>
      <c r="DM499" s="26"/>
      <c r="DP499" s="26"/>
      <c r="DS499" s="26"/>
      <c r="DV499" s="26"/>
      <c r="DY499" s="26"/>
      <c r="EB499" s="26"/>
      <c r="EE499" s="26"/>
      <c r="EH499" s="26"/>
      <c r="EI499" s="14"/>
      <c r="EK499" s="26"/>
      <c r="EN499" s="26"/>
      <c r="EQ499" s="26"/>
      <c r="ET499" s="26"/>
      <c r="EW499" s="26"/>
      <c r="EZ499" s="26"/>
      <c r="FC499" s="26"/>
      <c r="FF499" s="26"/>
      <c r="FI499" s="26"/>
      <c r="FL499" s="26"/>
      <c r="FO499" s="26"/>
      <c r="FR499" s="26"/>
      <c r="FU499" s="26"/>
      <c r="FX499" s="26"/>
      <c r="GA499" s="26"/>
      <c r="GD499" s="26"/>
      <c r="GG499" s="26"/>
      <c r="GJ499" s="26"/>
      <c r="GM499" s="26"/>
      <c r="GP499" s="26"/>
      <c r="GS499" s="26"/>
      <c r="GV499" s="26"/>
      <c r="GY499" s="26"/>
      <c r="HB499" s="26"/>
      <c r="HE499" s="26"/>
      <c r="HH499" s="26"/>
      <c r="HK499" s="26"/>
      <c r="HN499" s="26"/>
      <c r="HQ499" s="26"/>
      <c r="HT499" s="26"/>
      <c r="HW499" s="26"/>
      <c r="HZ499" s="26"/>
      <c r="IC499" s="26"/>
      <c r="IF499" s="26"/>
      <c r="II499" s="26"/>
      <c r="IL499" s="26"/>
      <c r="IO499" s="26"/>
      <c r="IR499" s="26"/>
      <c r="IU499" s="26"/>
      <c r="IX499" s="26"/>
      <c r="IY499" s="21"/>
    </row>
    <row r="500" spans="7:259" s="16" customFormat="1">
      <c r="G500" s="26"/>
      <c r="J500" s="26"/>
      <c r="M500" s="26"/>
      <c r="P500" s="26"/>
      <c r="S500" s="26"/>
      <c r="V500" s="26"/>
      <c r="W500" s="17"/>
      <c r="Z500" s="26"/>
      <c r="AC500" s="26"/>
      <c r="AF500" s="26"/>
      <c r="AI500" s="26"/>
      <c r="AL500" s="26"/>
      <c r="AO500" s="26"/>
      <c r="AR500" s="26"/>
      <c r="AU500" s="26"/>
      <c r="AX500" s="26"/>
      <c r="BA500" s="26"/>
      <c r="BD500" s="26"/>
      <c r="BG500" s="26"/>
      <c r="BJ500" s="26"/>
      <c r="BM500" s="26"/>
      <c r="BP500" s="26"/>
      <c r="BS500" s="26"/>
      <c r="BT500" s="14"/>
      <c r="BV500" s="26"/>
      <c r="BY500" s="26"/>
      <c r="CB500" s="26"/>
      <c r="CE500" s="26"/>
      <c r="CH500" s="26"/>
      <c r="CI500" s="17"/>
      <c r="CL500" s="26"/>
      <c r="CO500" s="26"/>
      <c r="CR500" s="26"/>
      <c r="CU500" s="26"/>
      <c r="CX500" s="26"/>
      <c r="DA500" s="26"/>
      <c r="DD500" s="26"/>
      <c r="DG500" s="26"/>
      <c r="DJ500" s="26"/>
      <c r="DM500" s="26"/>
      <c r="DP500" s="26"/>
      <c r="DS500" s="26"/>
      <c r="DV500" s="26"/>
      <c r="DY500" s="26"/>
      <c r="EB500" s="26"/>
      <c r="EE500" s="26"/>
      <c r="EH500" s="26"/>
      <c r="EI500" s="14"/>
      <c r="EK500" s="26"/>
      <c r="EN500" s="26"/>
      <c r="EQ500" s="26"/>
      <c r="ET500" s="26"/>
      <c r="EW500" s="26"/>
      <c r="EZ500" s="26"/>
      <c r="FC500" s="26"/>
      <c r="FF500" s="26"/>
      <c r="FI500" s="26"/>
      <c r="FL500" s="26"/>
      <c r="FO500" s="26"/>
      <c r="FR500" s="26"/>
      <c r="FU500" s="26"/>
      <c r="FX500" s="26"/>
      <c r="GA500" s="26"/>
      <c r="GD500" s="26"/>
      <c r="GG500" s="26"/>
      <c r="GJ500" s="26"/>
      <c r="GM500" s="26"/>
      <c r="GP500" s="26"/>
      <c r="GS500" s="26"/>
      <c r="GV500" s="26"/>
      <c r="GY500" s="26"/>
      <c r="HB500" s="26"/>
      <c r="HE500" s="26"/>
      <c r="HH500" s="26"/>
      <c r="HK500" s="26"/>
      <c r="HN500" s="26"/>
      <c r="HQ500" s="26"/>
      <c r="HT500" s="26"/>
      <c r="HW500" s="26"/>
      <c r="HZ500" s="26"/>
      <c r="IC500" s="26"/>
      <c r="IF500" s="26"/>
      <c r="II500" s="26"/>
      <c r="IL500" s="26"/>
      <c r="IO500" s="26"/>
      <c r="IR500" s="26"/>
      <c r="IU500" s="26"/>
      <c r="IX500" s="26"/>
      <c r="IY500" s="21"/>
    </row>
    <row r="501" spans="7:259" s="16" customFormat="1" ht="18.75" customHeight="1">
      <c r="G501" s="26"/>
      <c r="J501" s="26"/>
      <c r="M501" s="26"/>
      <c r="P501" s="26"/>
      <c r="S501" s="26"/>
      <c r="V501" s="26"/>
      <c r="W501" s="17"/>
      <c r="Z501" s="26"/>
      <c r="AC501" s="26"/>
      <c r="AF501" s="26"/>
      <c r="AI501" s="26"/>
      <c r="AL501" s="26"/>
      <c r="AO501" s="26"/>
      <c r="AR501" s="26"/>
      <c r="AU501" s="26"/>
      <c r="AX501" s="26"/>
      <c r="BA501" s="26"/>
      <c r="BD501" s="26"/>
      <c r="BG501" s="26"/>
      <c r="BJ501" s="26"/>
      <c r="BM501" s="26"/>
      <c r="BP501" s="26"/>
      <c r="BS501" s="26"/>
      <c r="BT501" s="14"/>
      <c r="BV501" s="26"/>
      <c r="BY501" s="26"/>
      <c r="CB501" s="26"/>
      <c r="CE501" s="26"/>
      <c r="CH501" s="26"/>
      <c r="CI501" s="17"/>
      <c r="CL501" s="26"/>
      <c r="CO501" s="26"/>
      <c r="CR501" s="26"/>
      <c r="CU501" s="26"/>
      <c r="CX501" s="26"/>
      <c r="DA501" s="26"/>
      <c r="DD501" s="26"/>
      <c r="DG501" s="26"/>
      <c r="DJ501" s="26"/>
      <c r="DM501" s="26"/>
      <c r="DP501" s="26"/>
      <c r="DS501" s="26"/>
      <c r="DV501" s="26"/>
      <c r="DY501" s="26"/>
      <c r="EB501" s="26"/>
      <c r="EE501" s="26"/>
      <c r="EH501" s="26"/>
      <c r="EI501" s="14"/>
      <c r="EK501" s="26"/>
      <c r="EN501" s="26"/>
      <c r="EQ501" s="26"/>
      <c r="ET501" s="26"/>
      <c r="EW501" s="26"/>
      <c r="EZ501" s="26"/>
      <c r="FC501" s="26"/>
      <c r="FF501" s="26"/>
      <c r="FI501" s="26"/>
      <c r="FL501" s="26"/>
      <c r="FO501" s="26"/>
      <c r="FR501" s="26"/>
      <c r="FU501" s="26"/>
      <c r="FX501" s="26"/>
      <c r="GA501" s="26"/>
      <c r="GD501" s="26"/>
      <c r="GG501" s="26"/>
      <c r="GJ501" s="26"/>
      <c r="GM501" s="26"/>
      <c r="GP501" s="26"/>
      <c r="GS501" s="26"/>
      <c r="GV501" s="26"/>
      <c r="GY501" s="26"/>
      <c r="HB501" s="26"/>
      <c r="HE501" s="26"/>
      <c r="HH501" s="26"/>
      <c r="HK501" s="26"/>
      <c r="HN501" s="26"/>
      <c r="HQ501" s="26"/>
      <c r="HT501" s="26"/>
      <c r="HW501" s="26"/>
      <c r="HZ501" s="26"/>
      <c r="IC501" s="26"/>
      <c r="IF501" s="26"/>
      <c r="II501" s="26"/>
      <c r="IL501" s="26"/>
      <c r="IO501" s="26"/>
      <c r="IR501" s="26"/>
      <c r="IU501" s="26"/>
      <c r="IX501" s="26"/>
      <c r="IY501" s="21"/>
    </row>
    <row r="502" spans="7:259" s="16" customFormat="1">
      <c r="G502" s="26"/>
      <c r="J502" s="26"/>
      <c r="M502" s="26"/>
      <c r="P502" s="26"/>
      <c r="S502" s="26"/>
      <c r="V502" s="26"/>
      <c r="W502" s="17"/>
      <c r="Z502" s="26"/>
      <c r="AC502" s="26"/>
      <c r="AF502" s="26"/>
      <c r="AI502" s="26"/>
      <c r="AL502" s="26"/>
      <c r="AO502" s="26"/>
      <c r="AR502" s="26"/>
      <c r="AU502" s="26"/>
      <c r="AX502" s="26"/>
      <c r="BA502" s="26"/>
      <c r="BD502" s="26"/>
      <c r="BG502" s="26"/>
      <c r="BJ502" s="26"/>
      <c r="BM502" s="26"/>
      <c r="BP502" s="26"/>
      <c r="BS502" s="26"/>
      <c r="BT502" s="14"/>
      <c r="BV502" s="26"/>
      <c r="BY502" s="26"/>
      <c r="CB502" s="26"/>
      <c r="CE502" s="26"/>
      <c r="CH502" s="26"/>
      <c r="CI502" s="17"/>
      <c r="CL502" s="26"/>
      <c r="CO502" s="26"/>
      <c r="CR502" s="26"/>
      <c r="CU502" s="26"/>
      <c r="CX502" s="26"/>
      <c r="DA502" s="26"/>
      <c r="DD502" s="26"/>
      <c r="DG502" s="26"/>
      <c r="DJ502" s="26"/>
      <c r="DM502" s="26"/>
      <c r="DP502" s="26"/>
      <c r="DS502" s="26"/>
      <c r="DV502" s="26"/>
      <c r="DY502" s="26"/>
      <c r="EB502" s="26"/>
      <c r="EE502" s="26"/>
      <c r="EH502" s="26"/>
      <c r="EI502" s="14"/>
      <c r="EK502" s="26"/>
      <c r="EN502" s="26"/>
      <c r="EQ502" s="26"/>
      <c r="ET502" s="26"/>
      <c r="EW502" s="26"/>
      <c r="EZ502" s="26"/>
      <c r="FC502" s="26"/>
      <c r="FF502" s="26"/>
      <c r="FI502" s="26"/>
      <c r="FL502" s="26"/>
      <c r="FO502" s="26"/>
      <c r="FR502" s="26"/>
      <c r="FU502" s="26"/>
      <c r="FX502" s="26"/>
      <c r="GA502" s="26"/>
      <c r="GD502" s="26"/>
      <c r="GG502" s="26"/>
      <c r="GJ502" s="26"/>
      <c r="GM502" s="26"/>
      <c r="GP502" s="26"/>
      <c r="GS502" s="26"/>
      <c r="GV502" s="26"/>
      <c r="GY502" s="26"/>
      <c r="HB502" s="26"/>
      <c r="HE502" s="26"/>
      <c r="HH502" s="26"/>
      <c r="HK502" s="26"/>
      <c r="HN502" s="26"/>
      <c r="HQ502" s="26"/>
      <c r="HT502" s="26"/>
      <c r="HW502" s="26"/>
      <c r="HZ502" s="26"/>
      <c r="IC502" s="26"/>
      <c r="IF502" s="26"/>
      <c r="II502" s="26"/>
      <c r="IL502" s="26"/>
      <c r="IO502" s="26"/>
      <c r="IR502" s="26"/>
      <c r="IU502" s="26"/>
      <c r="IX502" s="26"/>
      <c r="IY502" s="21"/>
    </row>
    <row r="503" spans="7:259" s="16" customFormat="1" ht="18.75" customHeight="1">
      <c r="G503" s="26"/>
      <c r="J503" s="26"/>
      <c r="M503" s="26"/>
      <c r="P503" s="26"/>
      <c r="S503" s="26"/>
      <c r="V503" s="26"/>
      <c r="W503" s="17"/>
      <c r="Z503" s="26"/>
      <c r="AC503" s="26"/>
      <c r="AF503" s="26"/>
      <c r="AI503" s="26"/>
      <c r="AL503" s="26"/>
      <c r="AO503" s="26"/>
      <c r="AR503" s="26"/>
      <c r="AU503" s="26"/>
      <c r="AX503" s="26"/>
      <c r="BA503" s="26"/>
      <c r="BD503" s="26"/>
      <c r="BG503" s="26"/>
      <c r="BJ503" s="26"/>
      <c r="BM503" s="26"/>
      <c r="BP503" s="26"/>
      <c r="BS503" s="26"/>
      <c r="BT503" s="14"/>
      <c r="BV503" s="26"/>
      <c r="BY503" s="26"/>
      <c r="CB503" s="26"/>
      <c r="CE503" s="26"/>
      <c r="CH503" s="26"/>
      <c r="CI503" s="17"/>
      <c r="CL503" s="26"/>
      <c r="CO503" s="26"/>
      <c r="CR503" s="26"/>
      <c r="CU503" s="26"/>
      <c r="CX503" s="26"/>
      <c r="DA503" s="26"/>
      <c r="DD503" s="26"/>
      <c r="DG503" s="26"/>
      <c r="DJ503" s="26"/>
      <c r="DM503" s="26"/>
      <c r="DP503" s="26"/>
      <c r="DS503" s="26"/>
      <c r="DV503" s="26"/>
      <c r="DY503" s="26"/>
      <c r="EB503" s="26"/>
      <c r="EE503" s="26"/>
      <c r="EH503" s="26"/>
      <c r="EI503" s="14"/>
      <c r="EK503" s="26"/>
      <c r="EN503" s="26"/>
      <c r="EQ503" s="26"/>
      <c r="ET503" s="26"/>
      <c r="EW503" s="26"/>
      <c r="EZ503" s="26"/>
      <c r="FC503" s="26"/>
      <c r="FF503" s="26"/>
      <c r="FI503" s="26"/>
      <c r="FL503" s="26"/>
      <c r="FO503" s="26"/>
      <c r="FR503" s="26"/>
      <c r="FU503" s="26"/>
      <c r="FX503" s="26"/>
      <c r="GA503" s="26"/>
      <c r="GD503" s="26"/>
      <c r="GG503" s="26"/>
      <c r="GJ503" s="26"/>
      <c r="GM503" s="26"/>
      <c r="GP503" s="26"/>
      <c r="GS503" s="26"/>
      <c r="GV503" s="26"/>
      <c r="GY503" s="26"/>
      <c r="HB503" s="26"/>
      <c r="HE503" s="26"/>
      <c r="HH503" s="26"/>
      <c r="HK503" s="26"/>
      <c r="HN503" s="26"/>
      <c r="HQ503" s="26"/>
      <c r="HT503" s="26"/>
      <c r="HW503" s="26"/>
      <c r="HZ503" s="26"/>
      <c r="IC503" s="26"/>
      <c r="IF503" s="26"/>
      <c r="II503" s="26"/>
      <c r="IL503" s="26"/>
      <c r="IO503" s="26"/>
      <c r="IR503" s="26"/>
      <c r="IU503" s="26"/>
      <c r="IX503" s="26"/>
      <c r="IY503" s="21"/>
    </row>
    <row r="504" spans="7:259" s="16" customFormat="1">
      <c r="G504" s="26"/>
      <c r="J504" s="26"/>
      <c r="M504" s="26"/>
      <c r="P504" s="26"/>
      <c r="S504" s="26"/>
      <c r="V504" s="26"/>
      <c r="W504" s="17"/>
      <c r="Z504" s="26"/>
      <c r="AC504" s="26"/>
      <c r="AF504" s="26"/>
      <c r="AI504" s="26"/>
      <c r="AL504" s="26"/>
      <c r="AO504" s="26"/>
      <c r="AR504" s="26"/>
      <c r="AU504" s="26"/>
      <c r="AX504" s="26"/>
      <c r="BA504" s="26"/>
      <c r="BD504" s="26"/>
      <c r="BG504" s="26"/>
      <c r="BJ504" s="26"/>
      <c r="BM504" s="26"/>
      <c r="BP504" s="26"/>
      <c r="BS504" s="26"/>
      <c r="BT504" s="14"/>
      <c r="BV504" s="26"/>
      <c r="BY504" s="26"/>
      <c r="CB504" s="26"/>
      <c r="CE504" s="26"/>
      <c r="CH504" s="26"/>
      <c r="CI504" s="17"/>
      <c r="CL504" s="26"/>
      <c r="CO504" s="26"/>
      <c r="CR504" s="26"/>
      <c r="CU504" s="26"/>
      <c r="CX504" s="26"/>
      <c r="DA504" s="26"/>
      <c r="DD504" s="26"/>
      <c r="DG504" s="26"/>
      <c r="DJ504" s="26"/>
      <c r="DM504" s="26"/>
      <c r="DP504" s="26"/>
      <c r="DS504" s="26"/>
      <c r="DV504" s="26"/>
      <c r="DY504" s="26"/>
      <c r="EB504" s="26"/>
      <c r="EE504" s="26"/>
      <c r="EH504" s="26"/>
      <c r="EI504" s="14"/>
      <c r="EK504" s="26"/>
      <c r="EN504" s="26"/>
      <c r="EQ504" s="26"/>
      <c r="ET504" s="26"/>
      <c r="EW504" s="26"/>
      <c r="EZ504" s="26"/>
      <c r="FC504" s="26"/>
      <c r="FF504" s="26"/>
      <c r="FI504" s="26"/>
      <c r="FL504" s="26"/>
      <c r="FO504" s="26"/>
      <c r="FR504" s="26"/>
      <c r="FU504" s="26"/>
      <c r="FX504" s="26"/>
      <c r="GA504" s="26"/>
      <c r="GD504" s="26"/>
      <c r="GG504" s="26"/>
      <c r="GJ504" s="26"/>
      <c r="GM504" s="26"/>
      <c r="GP504" s="26"/>
      <c r="GS504" s="26"/>
      <c r="GV504" s="26"/>
      <c r="GY504" s="26"/>
      <c r="HB504" s="26"/>
      <c r="HE504" s="26"/>
      <c r="HH504" s="26"/>
      <c r="HK504" s="26"/>
      <c r="HN504" s="26"/>
      <c r="HQ504" s="26"/>
      <c r="HT504" s="26"/>
      <c r="HW504" s="26"/>
      <c r="HZ504" s="26"/>
      <c r="IC504" s="26"/>
      <c r="IF504" s="26"/>
      <c r="II504" s="26"/>
      <c r="IL504" s="26"/>
      <c r="IO504" s="26"/>
      <c r="IR504" s="26"/>
      <c r="IU504" s="26"/>
      <c r="IX504" s="26"/>
      <c r="IY504" s="21"/>
    </row>
    <row r="505" spans="7:259" s="16" customFormat="1" ht="18.75" customHeight="1">
      <c r="G505" s="26"/>
      <c r="J505" s="26"/>
      <c r="M505" s="26"/>
      <c r="P505" s="26"/>
      <c r="S505" s="26"/>
      <c r="V505" s="26"/>
      <c r="W505" s="17"/>
      <c r="Z505" s="26"/>
      <c r="AC505" s="26"/>
      <c r="AF505" s="26"/>
      <c r="AI505" s="26"/>
      <c r="AL505" s="26"/>
      <c r="AO505" s="26"/>
      <c r="AR505" s="26"/>
      <c r="AU505" s="26"/>
      <c r="AX505" s="26"/>
      <c r="BA505" s="26"/>
      <c r="BD505" s="26"/>
      <c r="BG505" s="26"/>
      <c r="BJ505" s="26"/>
      <c r="BM505" s="26"/>
      <c r="BP505" s="26"/>
      <c r="BS505" s="26"/>
      <c r="BT505" s="14"/>
      <c r="BV505" s="26"/>
      <c r="BY505" s="26"/>
      <c r="CB505" s="26"/>
      <c r="CE505" s="26"/>
      <c r="CH505" s="26"/>
      <c r="CI505" s="17"/>
      <c r="CL505" s="26"/>
      <c r="CO505" s="26"/>
      <c r="CR505" s="26"/>
      <c r="CU505" s="26"/>
      <c r="CX505" s="26"/>
      <c r="DA505" s="26"/>
      <c r="DD505" s="26"/>
      <c r="DG505" s="26"/>
      <c r="DJ505" s="26"/>
      <c r="DM505" s="26"/>
      <c r="DP505" s="26"/>
      <c r="DS505" s="26"/>
      <c r="DV505" s="26"/>
      <c r="DY505" s="26"/>
      <c r="EB505" s="26"/>
      <c r="EE505" s="26"/>
      <c r="EH505" s="26"/>
      <c r="EI505" s="14"/>
      <c r="EK505" s="26"/>
      <c r="EN505" s="26"/>
      <c r="EQ505" s="26"/>
      <c r="ET505" s="26"/>
      <c r="EW505" s="26"/>
      <c r="EZ505" s="26"/>
      <c r="FC505" s="26"/>
      <c r="FF505" s="26"/>
      <c r="FI505" s="26"/>
      <c r="FL505" s="26"/>
      <c r="FO505" s="26"/>
      <c r="FR505" s="26"/>
      <c r="FU505" s="26"/>
      <c r="FX505" s="26"/>
      <c r="GA505" s="26"/>
      <c r="GD505" s="26"/>
      <c r="GG505" s="26"/>
      <c r="GJ505" s="26"/>
      <c r="GM505" s="26"/>
      <c r="GP505" s="26"/>
      <c r="GS505" s="26"/>
      <c r="GV505" s="26"/>
      <c r="GY505" s="26"/>
      <c r="HB505" s="26"/>
      <c r="HE505" s="26"/>
      <c r="HH505" s="26"/>
      <c r="HK505" s="26"/>
      <c r="HN505" s="26"/>
      <c r="HQ505" s="26"/>
      <c r="HT505" s="26"/>
      <c r="HW505" s="26"/>
      <c r="HZ505" s="26"/>
      <c r="IC505" s="26"/>
      <c r="IF505" s="26"/>
      <c r="II505" s="26"/>
      <c r="IL505" s="26"/>
      <c r="IO505" s="26"/>
      <c r="IR505" s="26"/>
      <c r="IU505" s="26"/>
      <c r="IX505" s="26"/>
      <c r="IY505" s="21"/>
    </row>
    <row r="506" spans="7:259" s="16" customFormat="1">
      <c r="G506" s="26"/>
      <c r="J506" s="26"/>
      <c r="M506" s="26"/>
      <c r="P506" s="26"/>
      <c r="S506" s="26"/>
      <c r="V506" s="26"/>
      <c r="W506" s="17"/>
      <c r="Z506" s="26"/>
      <c r="AC506" s="26"/>
      <c r="AF506" s="26"/>
      <c r="AI506" s="26"/>
      <c r="AL506" s="26"/>
      <c r="AO506" s="26"/>
      <c r="AR506" s="26"/>
      <c r="AU506" s="26"/>
      <c r="AX506" s="26"/>
      <c r="BA506" s="26"/>
      <c r="BD506" s="26"/>
      <c r="BG506" s="26"/>
      <c r="BJ506" s="26"/>
      <c r="BM506" s="26"/>
      <c r="BP506" s="26"/>
      <c r="BS506" s="26"/>
      <c r="BT506" s="14"/>
      <c r="BV506" s="26"/>
      <c r="BY506" s="26"/>
      <c r="CB506" s="26"/>
      <c r="CE506" s="26"/>
      <c r="CH506" s="26"/>
      <c r="CI506" s="17"/>
      <c r="CL506" s="26"/>
      <c r="CO506" s="26"/>
      <c r="CR506" s="26"/>
      <c r="CU506" s="26"/>
      <c r="CX506" s="26"/>
      <c r="DA506" s="26"/>
      <c r="DD506" s="26"/>
      <c r="DG506" s="26"/>
      <c r="DJ506" s="26"/>
      <c r="DM506" s="26"/>
      <c r="DP506" s="26"/>
      <c r="DS506" s="26"/>
      <c r="DV506" s="26"/>
      <c r="DY506" s="26"/>
      <c r="EB506" s="26"/>
      <c r="EE506" s="26"/>
      <c r="EH506" s="26"/>
      <c r="EI506" s="14"/>
      <c r="EK506" s="26"/>
      <c r="EN506" s="26"/>
      <c r="EQ506" s="26"/>
      <c r="ET506" s="26"/>
      <c r="EW506" s="26"/>
      <c r="EZ506" s="26"/>
      <c r="FC506" s="26"/>
      <c r="FF506" s="26"/>
      <c r="FI506" s="26"/>
      <c r="FL506" s="26"/>
      <c r="FO506" s="26"/>
      <c r="FR506" s="26"/>
      <c r="FU506" s="26"/>
      <c r="FX506" s="26"/>
      <c r="GA506" s="26"/>
      <c r="GD506" s="26"/>
      <c r="GG506" s="26"/>
      <c r="GJ506" s="26"/>
      <c r="GM506" s="26"/>
      <c r="GP506" s="26"/>
      <c r="GS506" s="26"/>
      <c r="GV506" s="26"/>
      <c r="GY506" s="26"/>
      <c r="HB506" s="26"/>
      <c r="HE506" s="26"/>
      <c r="HH506" s="26"/>
      <c r="HK506" s="26"/>
      <c r="HN506" s="26"/>
      <c r="HQ506" s="26"/>
      <c r="HT506" s="26"/>
      <c r="HW506" s="26"/>
      <c r="HZ506" s="26"/>
      <c r="IC506" s="26"/>
      <c r="IF506" s="26"/>
      <c r="II506" s="26"/>
      <c r="IL506" s="26"/>
      <c r="IO506" s="26"/>
      <c r="IR506" s="26"/>
      <c r="IU506" s="26"/>
      <c r="IX506" s="26"/>
      <c r="IY506" s="21"/>
    </row>
    <row r="507" spans="7:259" s="16" customFormat="1" ht="18.75" customHeight="1">
      <c r="G507" s="26"/>
      <c r="J507" s="26"/>
      <c r="M507" s="26"/>
      <c r="P507" s="26"/>
      <c r="S507" s="26"/>
      <c r="V507" s="26"/>
      <c r="W507" s="17"/>
      <c r="Z507" s="26"/>
      <c r="AC507" s="26"/>
      <c r="AF507" s="26"/>
      <c r="AI507" s="26"/>
      <c r="AL507" s="26"/>
      <c r="AO507" s="26"/>
      <c r="AR507" s="26"/>
      <c r="AU507" s="26"/>
      <c r="AX507" s="26"/>
      <c r="BA507" s="26"/>
      <c r="BD507" s="26"/>
      <c r="BG507" s="26"/>
      <c r="BJ507" s="26"/>
      <c r="BM507" s="26"/>
      <c r="BP507" s="26"/>
      <c r="BS507" s="26"/>
      <c r="BT507" s="14"/>
      <c r="BV507" s="26"/>
      <c r="BY507" s="26"/>
      <c r="CB507" s="26"/>
      <c r="CE507" s="26"/>
      <c r="CH507" s="26"/>
      <c r="CI507" s="17"/>
      <c r="CL507" s="26"/>
      <c r="CO507" s="26"/>
      <c r="CR507" s="26"/>
      <c r="CU507" s="26"/>
      <c r="CX507" s="26"/>
      <c r="DA507" s="26"/>
      <c r="DD507" s="26"/>
      <c r="DG507" s="26"/>
      <c r="DJ507" s="26"/>
      <c r="DM507" s="26"/>
      <c r="DP507" s="26"/>
      <c r="DS507" s="26"/>
      <c r="DV507" s="26"/>
      <c r="DY507" s="26"/>
      <c r="EB507" s="26"/>
      <c r="EE507" s="26"/>
      <c r="EH507" s="26"/>
      <c r="EI507" s="14"/>
      <c r="EK507" s="26"/>
      <c r="EN507" s="26"/>
      <c r="EQ507" s="26"/>
      <c r="ET507" s="26"/>
      <c r="EW507" s="26"/>
      <c r="EZ507" s="26"/>
      <c r="FC507" s="26"/>
      <c r="FF507" s="26"/>
      <c r="FI507" s="26"/>
      <c r="FL507" s="26"/>
      <c r="FO507" s="26"/>
      <c r="FR507" s="26"/>
      <c r="FU507" s="26"/>
      <c r="FX507" s="26"/>
      <c r="GA507" s="26"/>
      <c r="GD507" s="26"/>
      <c r="GG507" s="26"/>
      <c r="GJ507" s="26"/>
      <c r="GM507" s="26"/>
      <c r="GP507" s="26"/>
      <c r="GS507" s="26"/>
      <c r="GV507" s="26"/>
      <c r="GY507" s="26"/>
      <c r="HB507" s="26"/>
      <c r="HE507" s="26"/>
      <c r="HH507" s="26"/>
      <c r="HK507" s="26"/>
      <c r="HN507" s="26"/>
      <c r="HQ507" s="26"/>
      <c r="HT507" s="26"/>
      <c r="HW507" s="26"/>
      <c r="HZ507" s="26"/>
      <c r="IC507" s="26"/>
      <c r="IF507" s="26"/>
      <c r="II507" s="26"/>
      <c r="IL507" s="26"/>
      <c r="IO507" s="26"/>
      <c r="IR507" s="26"/>
      <c r="IU507" s="26"/>
      <c r="IX507" s="26"/>
      <c r="IY507" s="21"/>
    </row>
    <row r="508" spans="7:259" s="16" customFormat="1">
      <c r="G508" s="26"/>
      <c r="J508" s="26"/>
      <c r="M508" s="26"/>
      <c r="P508" s="26"/>
      <c r="S508" s="26"/>
      <c r="V508" s="26"/>
      <c r="W508" s="17"/>
      <c r="Z508" s="26"/>
      <c r="AC508" s="26"/>
      <c r="AF508" s="26"/>
      <c r="AI508" s="26"/>
      <c r="AL508" s="26"/>
      <c r="AO508" s="26"/>
      <c r="AR508" s="26"/>
      <c r="AU508" s="26"/>
      <c r="AX508" s="26"/>
      <c r="BA508" s="26"/>
      <c r="BD508" s="26"/>
      <c r="BG508" s="26"/>
      <c r="BJ508" s="26"/>
      <c r="BM508" s="26"/>
      <c r="BP508" s="26"/>
      <c r="BS508" s="26"/>
      <c r="BT508" s="14"/>
      <c r="BV508" s="26"/>
      <c r="BY508" s="26"/>
      <c r="CB508" s="26"/>
      <c r="CE508" s="26"/>
      <c r="CH508" s="26"/>
      <c r="CI508" s="17"/>
      <c r="CL508" s="26"/>
      <c r="CO508" s="26"/>
      <c r="CR508" s="26"/>
      <c r="CU508" s="26"/>
      <c r="CX508" s="26"/>
      <c r="DA508" s="26"/>
      <c r="DD508" s="26"/>
      <c r="DG508" s="26"/>
      <c r="DJ508" s="26"/>
      <c r="DM508" s="26"/>
      <c r="DP508" s="26"/>
      <c r="DS508" s="26"/>
      <c r="DV508" s="26"/>
      <c r="DY508" s="26"/>
      <c r="EB508" s="26"/>
      <c r="EE508" s="26"/>
      <c r="EH508" s="26"/>
      <c r="EI508" s="14"/>
      <c r="EK508" s="26"/>
      <c r="EN508" s="26"/>
      <c r="EQ508" s="26"/>
      <c r="ET508" s="26"/>
      <c r="EW508" s="26"/>
      <c r="EZ508" s="26"/>
      <c r="FC508" s="26"/>
      <c r="FF508" s="26"/>
      <c r="FI508" s="26"/>
      <c r="FL508" s="26"/>
      <c r="FO508" s="26"/>
      <c r="FR508" s="26"/>
      <c r="FU508" s="26"/>
      <c r="FX508" s="26"/>
      <c r="GA508" s="26"/>
      <c r="GD508" s="26"/>
      <c r="GG508" s="26"/>
      <c r="GJ508" s="26"/>
      <c r="GM508" s="26"/>
      <c r="GP508" s="26"/>
      <c r="GS508" s="26"/>
      <c r="GV508" s="26"/>
      <c r="GY508" s="26"/>
      <c r="HB508" s="26"/>
      <c r="HE508" s="26"/>
      <c r="HH508" s="26"/>
      <c r="HK508" s="26"/>
      <c r="HN508" s="26"/>
      <c r="HQ508" s="26"/>
      <c r="HT508" s="26"/>
      <c r="HW508" s="26"/>
      <c r="HZ508" s="26"/>
      <c r="IC508" s="26"/>
      <c r="IF508" s="26"/>
      <c r="II508" s="26"/>
      <c r="IL508" s="26"/>
      <c r="IO508" s="26"/>
      <c r="IR508" s="26"/>
      <c r="IU508" s="26"/>
      <c r="IX508" s="26"/>
      <c r="IY508" s="21"/>
    </row>
    <row r="509" spans="7:259" s="16" customFormat="1" ht="18.75" customHeight="1">
      <c r="G509" s="26"/>
      <c r="J509" s="26"/>
      <c r="M509" s="26"/>
      <c r="P509" s="26"/>
      <c r="S509" s="26"/>
      <c r="V509" s="26"/>
      <c r="W509" s="17"/>
      <c r="Z509" s="26"/>
      <c r="AC509" s="26"/>
      <c r="AF509" s="26"/>
      <c r="AI509" s="26"/>
      <c r="AL509" s="26"/>
      <c r="AO509" s="26"/>
      <c r="AR509" s="26"/>
      <c r="AU509" s="26"/>
      <c r="AX509" s="26"/>
      <c r="BA509" s="26"/>
      <c r="BD509" s="26"/>
      <c r="BG509" s="26"/>
      <c r="BJ509" s="26"/>
      <c r="BM509" s="26"/>
      <c r="BP509" s="26"/>
      <c r="BS509" s="26"/>
      <c r="BT509" s="14"/>
      <c r="BV509" s="26"/>
      <c r="BY509" s="26"/>
      <c r="CB509" s="26"/>
      <c r="CE509" s="26"/>
      <c r="CH509" s="26"/>
      <c r="CI509" s="17"/>
      <c r="CL509" s="26"/>
      <c r="CO509" s="26"/>
      <c r="CR509" s="26"/>
      <c r="CU509" s="26"/>
      <c r="CX509" s="26"/>
      <c r="DA509" s="26"/>
      <c r="DD509" s="26"/>
      <c r="DG509" s="26"/>
      <c r="DJ509" s="26"/>
      <c r="DM509" s="26"/>
      <c r="DP509" s="26"/>
      <c r="DS509" s="26"/>
      <c r="DV509" s="26"/>
      <c r="DY509" s="26"/>
      <c r="EB509" s="26"/>
      <c r="EE509" s="26"/>
      <c r="EH509" s="26"/>
      <c r="EI509" s="14"/>
      <c r="EK509" s="26"/>
      <c r="EN509" s="26"/>
      <c r="EQ509" s="26"/>
      <c r="ET509" s="26"/>
      <c r="EW509" s="26"/>
      <c r="EZ509" s="26"/>
      <c r="FC509" s="26"/>
      <c r="FF509" s="26"/>
      <c r="FI509" s="26"/>
      <c r="FL509" s="26"/>
      <c r="FO509" s="26"/>
      <c r="FR509" s="26"/>
      <c r="FU509" s="26"/>
      <c r="FX509" s="26"/>
      <c r="GA509" s="26"/>
      <c r="GD509" s="26"/>
      <c r="GG509" s="26"/>
      <c r="GJ509" s="26"/>
      <c r="GM509" s="26"/>
      <c r="GP509" s="26"/>
      <c r="GS509" s="26"/>
      <c r="GV509" s="26"/>
      <c r="GY509" s="26"/>
      <c r="HB509" s="26"/>
      <c r="HE509" s="26"/>
      <c r="HH509" s="26"/>
      <c r="HK509" s="26"/>
      <c r="HN509" s="26"/>
      <c r="HQ509" s="26"/>
      <c r="HT509" s="26"/>
      <c r="HW509" s="26"/>
      <c r="HZ509" s="26"/>
      <c r="IC509" s="26"/>
      <c r="IF509" s="26"/>
      <c r="II509" s="26"/>
      <c r="IL509" s="26"/>
      <c r="IO509" s="26"/>
      <c r="IR509" s="26"/>
      <c r="IU509" s="26"/>
      <c r="IX509" s="26"/>
      <c r="IY509" s="21"/>
    </row>
    <row r="510" spans="7:259" s="16" customFormat="1">
      <c r="G510" s="26"/>
      <c r="J510" s="26"/>
      <c r="M510" s="26"/>
      <c r="P510" s="26"/>
      <c r="S510" s="26"/>
      <c r="V510" s="26"/>
      <c r="W510" s="17"/>
      <c r="Z510" s="26"/>
      <c r="AC510" s="26"/>
      <c r="AF510" s="26"/>
      <c r="AI510" s="26"/>
      <c r="AL510" s="26"/>
      <c r="AO510" s="26"/>
      <c r="AR510" s="26"/>
      <c r="AU510" s="26"/>
      <c r="AX510" s="26"/>
      <c r="BA510" s="26"/>
      <c r="BD510" s="26"/>
      <c r="BG510" s="26"/>
      <c r="BJ510" s="26"/>
      <c r="BM510" s="26"/>
      <c r="BP510" s="26"/>
      <c r="BS510" s="26"/>
      <c r="BT510" s="14"/>
      <c r="BV510" s="26"/>
      <c r="BY510" s="26"/>
      <c r="CB510" s="26"/>
      <c r="CE510" s="26"/>
      <c r="CH510" s="26"/>
      <c r="CI510" s="17"/>
      <c r="CL510" s="26"/>
      <c r="CO510" s="26"/>
      <c r="CR510" s="26"/>
      <c r="CU510" s="26"/>
      <c r="CX510" s="26"/>
      <c r="DA510" s="26"/>
      <c r="DD510" s="26"/>
      <c r="DG510" s="26"/>
      <c r="DJ510" s="26"/>
      <c r="DM510" s="26"/>
      <c r="DP510" s="26"/>
      <c r="DS510" s="26"/>
      <c r="DV510" s="26"/>
      <c r="DY510" s="26"/>
      <c r="EB510" s="26"/>
      <c r="EE510" s="26"/>
      <c r="EH510" s="26"/>
      <c r="EI510" s="14"/>
      <c r="EK510" s="26"/>
      <c r="EN510" s="26"/>
      <c r="EQ510" s="26"/>
      <c r="ET510" s="26"/>
      <c r="EW510" s="26"/>
      <c r="EZ510" s="26"/>
      <c r="FC510" s="26"/>
      <c r="FF510" s="26"/>
      <c r="FI510" s="26"/>
      <c r="FL510" s="26"/>
      <c r="FO510" s="26"/>
      <c r="FR510" s="26"/>
      <c r="FU510" s="26"/>
      <c r="FX510" s="26"/>
      <c r="GA510" s="26"/>
      <c r="GD510" s="26"/>
      <c r="GG510" s="26"/>
      <c r="GJ510" s="26"/>
      <c r="GM510" s="26"/>
      <c r="GP510" s="26"/>
      <c r="GS510" s="26"/>
      <c r="GV510" s="26"/>
      <c r="GY510" s="26"/>
      <c r="HB510" s="26"/>
      <c r="HE510" s="26"/>
      <c r="HH510" s="26"/>
      <c r="HK510" s="26"/>
      <c r="HN510" s="26"/>
      <c r="HQ510" s="26"/>
      <c r="HT510" s="26"/>
      <c r="HW510" s="26"/>
      <c r="HZ510" s="26"/>
      <c r="IC510" s="26"/>
      <c r="IF510" s="26"/>
      <c r="II510" s="26"/>
      <c r="IL510" s="26"/>
      <c r="IO510" s="26"/>
      <c r="IR510" s="26"/>
      <c r="IU510" s="26"/>
      <c r="IX510" s="26"/>
      <c r="IY510" s="21"/>
    </row>
    <row r="511" spans="7:259" s="16" customFormat="1" ht="18.75" customHeight="1">
      <c r="G511" s="26"/>
      <c r="J511" s="26"/>
      <c r="M511" s="26"/>
      <c r="P511" s="26"/>
      <c r="S511" s="26"/>
      <c r="V511" s="26"/>
      <c r="W511" s="17"/>
      <c r="Z511" s="26"/>
      <c r="AC511" s="26"/>
      <c r="AF511" s="26"/>
      <c r="AI511" s="26"/>
      <c r="AL511" s="26"/>
      <c r="AO511" s="26"/>
      <c r="AR511" s="26"/>
      <c r="AU511" s="26"/>
      <c r="AX511" s="26"/>
      <c r="BA511" s="26"/>
      <c r="BD511" s="26"/>
      <c r="BG511" s="26"/>
      <c r="BJ511" s="26"/>
      <c r="BM511" s="26"/>
      <c r="BP511" s="26"/>
      <c r="BS511" s="26"/>
      <c r="BT511" s="14"/>
      <c r="BV511" s="26"/>
      <c r="BY511" s="26"/>
      <c r="CB511" s="26"/>
      <c r="CE511" s="26"/>
      <c r="CH511" s="26"/>
      <c r="CI511" s="17"/>
      <c r="CL511" s="26"/>
      <c r="CO511" s="26"/>
      <c r="CR511" s="26"/>
      <c r="CU511" s="26"/>
      <c r="CX511" s="26"/>
      <c r="DA511" s="26"/>
      <c r="DD511" s="26"/>
      <c r="DG511" s="26"/>
      <c r="DJ511" s="26"/>
      <c r="DM511" s="26"/>
      <c r="DP511" s="26"/>
      <c r="DS511" s="26"/>
      <c r="DV511" s="26"/>
      <c r="DY511" s="26"/>
      <c r="EB511" s="26"/>
      <c r="EE511" s="26"/>
      <c r="EH511" s="26"/>
      <c r="EI511" s="14"/>
      <c r="EK511" s="26"/>
      <c r="EN511" s="26"/>
      <c r="EQ511" s="26"/>
      <c r="ET511" s="26"/>
      <c r="EW511" s="26"/>
      <c r="EZ511" s="26"/>
      <c r="FC511" s="26"/>
      <c r="FF511" s="26"/>
      <c r="FI511" s="26"/>
      <c r="FL511" s="26"/>
      <c r="FO511" s="26"/>
      <c r="FR511" s="26"/>
      <c r="FU511" s="26"/>
      <c r="FX511" s="26"/>
      <c r="GA511" s="26"/>
      <c r="GD511" s="26"/>
      <c r="GG511" s="26"/>
      <c r="GJ511" s="26"/>
      <c r="GM511" s="26"/>
      <c r="GP511" s="26"/>
      <c r="GS511" s="26"/>
      <c r="GV511" s="26"/>
      <c r="GY511" s="26"/>
      <c r="HB511" s="26"/>
      <c r="HE511" s="26"/>
      <c r="HH511" s="26"/>
      <c r="HK511" s="26"/>
      <c r="HN511" s="26"/>
      <c r="HQ511" s="26"/>
      <c r="HT511" s="26"/>
      <c r="HW511" s="26"/>
      <c r="HZ511" s="26"/>
      <c r="IC511" s="26"/>
      <c r="IF511" s="26"/>
      <c r="II511" s="26"/>
      <c r="IL511" s="26"/>
      <c r="IO511" s="26"/>
      <c r="IR511" s="26"/>
      <c r="IU511" s="26"/>
      <c r="IX511" s="26"/>
      <c r="IY511" s="21"/>
    </row>
    <row r="512" spans="7:259" s="16" customFormat="1">
      <c r="G512" s="26"/>
      <c r="J512" s="26"/>
      <c r="M512" s="26"/>
      <c r="P512" s="26"/>
      <c r="S512" s="26"/>
      <c r="V512" s="26"/>
      <c r="W512" s="17"/>
      <c r="Z512" s="26"/>
      <c r="AC512" s="26"/>
      <c r="AF512" s="26"/>
      <c r="AI512" s="26"/>
      <c r="AL512" s="26"/>
      <c r="AO512" s="26"/>
      <c r="AR512" s="26"/>
      <c r="AU512" s="26"/>
      <c r="AX512" s="26"/>
      <c r="BA512" s="26"/>
      <c r="BD512" s="26"/>
      <c r="BG512" s="26"/>
      <c r="BJ512" s="26"/>
      <c r="BM512" s="26"/>
      <c r="BP512" s="26"/>
      <c r="BS512" s="26"/>
      <c r="BT512" s="14"/>
      <c r="BV512" s="26"/>
      <c r="BY512" s="26"/>
      <c r="CB512" s="26"/>
      <c r="CE512" s="26"/>
      <c r="CH512" s="26"/>
      <c r="CI512" s="17"/>
      <c r="CL512" s="26"/>
      <c r="CO512" s="26"/>
      <c r="CR512" s="26"/>
      <c r="CU512" s="26"/>
      <c r="CX512" s="26"/>
      <c r="DA512" s="26"/>
      <c r="DD512" s="26"/>
      <c r="DG512" s="26"/>
      <c r="DJ512" s="26"/>
      <c r="DM512" s="26"/>
      <c r="DP512" s="26"/>
      <c r="DS512" s="26"/>
      <c r="DV512" s="26"/>
      <c r="DY512" s="26"/>
      <c r="EB512" s="26"/>
      <c r="EE512" s="26"/>
      <c r="EH512" s="26"/>
      <c r="EI512" s="14"/>
      <c r="EK512" s="26"/>
      <c r="EN512" s="26"/>
      <c r="EQ512" s="26"/>
      <c r="ET512" s="26"/>
      <c r="EW512" s="26"/>
      <c r="EZ512" s="26"/>
      <c r="FC512" s="26"/>
      <c r="FF512" s="26"/>
      <c r="FI512" s="26"/>
      <c r="FL512" s="26"/>
      <c r="FO512" s="26"/>
      <c r="FR512" s="26"/>
      <c r="FU512" s="26"/>
      <c r="FX512" s="26"/>
      <c r="GA512" s="26"/>
      <c r="GD512" s="26"/>
      <c r="GG512" s="26"/>
      <c r="GJ512" s="26"/>
      <c r="GM512" s="26"/>
      <c r="GP512" s="26"/>
      <c r="GS512" s="26"/>
      <c r="GV512" s="26"/>
      <c r="GY512" s="26"/>
      <c r="HB512" s="26"/>
      <c r="HE512" s="26"/>
      <c r="HH512" s="26"/>
      <c r="HK512" s="26"/>
      <c r="HN512" s="26"/>
      <c r="HQ512" s="26"/>
      <c r="HT512" s="26"/>
      <c r="HW512" s="26"/>
      <c r="HZ512" s="26"/>
      <c r="IC512" s="26"/>
      <c r="IF512" s="26"/>
      <c r="II512" s="26"/>
      <c r="IL512" s="26"/>
      <c r="IO512" s="26"/>
      <c r="IR512" s="26"/>
      <c r="IU512" s="26"/>
      <c r="IX512" s="26"/>
      <c r="IY512" s="21"/>
    </row>
    <row r="513" spans="7:259" s="16" customFormat="1" ht="18.75" customHeight="1">
      <c r="G513" s="26"/>
      <c r="J513" s="26"/>
      <c r="M513" s="26"/>
      <c r="P513" s="26"/>
      <c r="S513" s="26"/>
      <c r="V513" s="26"/>
      <c r="W513" s="17"/>
      <c r="Z513" s="26"/>
      <c r="AC513" s="26"/>
      <c r="AF513" s="26"/>
      <c r="AI513" s="26"/>
      <c r="AL513" s="26"/>
      <c r="AO513" s="26"/>
      <c r="AR513" s="26"/>
      <c r="AU513" s="26"/>
      <c r="AX513" s="26"/>
      <c r="BA513" s="26"/>
      <c r="BD513" s="26"/>
      <c r="BG513" s="26"/>
      <c r="BJ513" s="26"/>
      <c r="BM513" s="26"/>
      <c r="BP513" s="26"/>
      <c r="BS513" s="26"/>
      <c r="BT513" s="14"/>
      <c r="BV513" s="26"/>
      <c r="BY513" s="26"/>
      <c r="CB513" s="26"/>
      <c r="CE513" s="26"/>
      <c r="CH513" s="26"/>
      <c r="CI513" s="17"/>
      <c r="CL513" s="26"/>
      <c r="CO513" s="26"/>
      <c r="CR513" s="26"/>
      <c r="CU513" s="26"/>
      <c r="CX513" s="26"/>
      <c r="DA513" s="26"/>
      <c r="DD513" s="26"/>
      <c r="DG513" s="26"/>
      <c r="DJ513" s="26"/>
      <c r="DM513" s="26"/>
      <c r="DP513" s="26"/>
      <c r="DS513" s="26"/>
      <c r="DV513" s="26"/>
      <c r="DY513" s="26"/>
      <c r="EB513" s="26"/>
      <c r="EE513" s="26"/>
      <c r="EH513" s="26"/>
      <c r="EI513" s="14"/>
      <c r="EK513" s="26"/>
      <c r="EN513" s="26"/>
      <c r="EQ513" s="26"/>
      <c r="ET513" s="26"/>
      <c r="EW513" s="26"/>
      <c r="EZ513" s="26"/>
      <c r="FC513" s="26"/>
      <c r="FF513" s="26"/>
      <c r="FI513" s="26"/>
      <c r="FL513" s="26"/>
      <c r="FO513" s="26"/>
      <c r="FR513" s="26"/>
      <c r="FU513" s="26"/>
      <c r="FX513" s="26"/>
      <c r="GA513" s="26"/>
      <c r="GD513" s="26"/>
      <c r="GG513" s="26"/>
      <c r="GJ513" s="26"/>
      <c r="GM513" s="26"/>
      <c r="GP513" s="26"/>
      <c r="GS513" s="26"/>
      <c r="GV513" s="26"/>
      <c r="GY513" s="26"/>
      <c r="HB513" s="26"/>
      <c r="HE513" s="26"/>
      <c r="HH513" s="26"/>
      <c r="HK513" s="26"/>
      <c r="HN513" s="26"/>
      <c r="HQ513" s="26"/>
      <c r="HT513" s="26"/>
      <c r="HW513" s="26"/>
      <c r="HZ513" s="26"/>
      <c r="IC513" s="26"/>
      <c r="IF513" s="26"/>
      <c r="II513" s="26"/>
      <c r="IL513" s="26"/>
      <c r="IO513" s="26"/>
      <c r="IR513" s="26"/>
      <c r="IU513" s="26"/>
      <c r="IX513" s="26"/>
      <c r="IY513" s="21"/>
    </row>
    <row r="514" spans="7:259" s="16" customFormat="1">
      <c r="G514" s="26"/>
      <c r="J514" s="26"/>
      <c r="M514" s="26"/>
      <c r="P514" s="26"/>
      <c r="S514" s="26"/>
      <c r="V514" s="26"/>
      <c r="W514" s="17"/>
      <c r="Z514" s="26"/>
      <c r="AC514" s="26"/>
      <c r="AF514" s="26"/>
      <c r="AI514" s="26"/>
      <c r="AL514" s="26"/>
      <c r="AO514" s="26"/>
      <c r="AR514" s="26"/>
      <c r="AU514" s="26"/>
      <c r="AX514" s="26"/>
      <c r="BA514" s="26"/>
      <c r="BD514" s="26"/>
      <c r="BG514" s="26"/>
      <c r="BJ514" s="26"/>
      <c r="BM514" s="26"/>
      <c r="BP514" s="26"/>
      <c r="BS514" s="26"/>
      <c r="BT514" s="14"/>
      <c r="BV514" s="26"/>
      <c r="BY514" s="26"/>
      <c r="CB514" s="26"/>
      <c r="CE514" s="26"/>
      <c r="CH514" s="26"/>
      <c r="CI514" s="17"/>
      <c r="CL514" s="26"/>
      <c r="CO514" s="26"/>
      <c r="CR514" s="26"/>
      <c r="CU514" s="26"/>
      <c r="CX514" s="26"/>
      <c r="DA514" s="26"/>
      <c r="DD514" s="26"/>
      <c r="DG514" s="26"/>
      <c r="DJ514" s="26"/>
      <c r="DM514" s="26"/>
      <c r="DP514" s="26"/>
      <c r="DS514" s="26"/>
      <c r="DV514" s="26"/>
      <c r="DY514" s="26"/>
      <c r="EB514" s="26"/>
      <c r="EE514" s="26"/>
      <c r="EH514" s="26"/>
      <c r="EI514" s="14"/>
      <c r="EK514" s="26"/>
      <c r="EN514" s="26"/>
      <c r="EQ514" s="26"/>
      <c r="ET514" s="26"/>
      <c r="EW514" s="26"/>
      <c r="EZ514" s="26"/>
      <c r="FC514" s="26"/>
      <c r="FF514" s="26"/>
      <c r="FI514" s="26"/>
      <c r="FL514" s="26"/>
      <c r="FO514" s="26"/>
      <c r="FR514" s="26"/>
      <c r="FU514" s="26"/>
      <c r="FX514" s="26"/>
      <c r="GA514" s="26"/>
      <c r="GD514" s="26"/>
      <c r="GG514" s="26"/>
      <c r="GJ514" s="26"/>
      <c r="GM514" s="26"/>
      <c r="GP514" s="26"/>
      <c r="GS514" s="26"/>
      <c r="GV514" s="26"/>
      <c r="GY514" s="26"/>
      <c r="HB514" s="26"/>
      <c r="HE514" s="26"/>
      <c r="HH514" s="26"/>
      <c r="HK514" s="26"/>
      <c r="HN514" s="26"/>
      <c r="HQ514" s="26"/>
      <c r="HT514" s="26"/>
      <c r="HW514" s="26"/>
      <c r="HZ514" s="26"/>
      <c r="IC514" s="26"/>
      <c r="IF514" s="26"/>
      <c r="II514" s="26"/>
      <c r="IL514" s="26"/>
      <c r="IO514" s="26"/>
      <c r="IR514" s="26"/>
      <c r="IU514" s="26"/>
      <c r="IX514" s="26"/>
      <c r="IY514" s="21"/>
    </row>
    <row r="515" spans="7:259" s="16" customFormat="1" ht="18.75" customHeight="1">
      <c r="G515" s="26"/>
      <c r="J515" s="26"/>
      <c r="M515" s="26"/>
      <c r="P515" s="26"/>
      <c r="S515" s="26"/>
      <c r="V515" s="26"/>
      <c r="W515" s="17"/>
      <c r="Z515" s="26"/>
      <c r="AC515" s="26"/>
      <c r="AF515" s="26"/>
      <c r="AI515" s="26"/>
      <c r="AL515" s="26"/>
      <c r="AO515" s="26"/>
      <c r="AR515" s="26"/>
      <c r="AU515" s="26"/>
      <c r="AX515" s="26"/>
      <c r="BA515" s="26"/>
      <c r="BD515" s="26"/>
      <c r="BG515" s="26"/>
      <c r="BJ515" s="26"/>
      <c r="BM515" s="26"/>
      <c r="BP515" s="26"/>
      <c r="BS515" s="26"/>
      <c r="BT515" s="14"/>
      <c r="BV515" s="26"/>
      <c r="BY515" s="26"/>
      <c r="CB515" s="26"/>
      <c r="CE515" s="26"/>
      <c r="CH515" s="26"/>
      <c r="CI515" s="17"/>
      <c r="CL515" s="26"/>
      <c r="CO515" s="26"/>
      <c r="CR515" s="26"/>
      <c r="CU515" s="26"/>
      <c r="CX515" s="26"/>
      <c r="DA515" s="26"/>
      <c r="DD515" s="26"/>
      <c r="DG515" s="26"/>
      <c r="DJ515" s="26"/>
      <c r="DM515" s="26"/>
      <c r="DP515" s="26"/>
      <c r="DS515" s="26"/>
      <c r="DV515" s="26"/>
      <c r="DY515" s="26"/>
      <c r="EB515" s="26"/>
      <c r="EE515" s="26"/>
      <c r="EH515" s="26"/>
      <c r="EI515" s="14"/>
      <c r="EK515" s="26"/>
      <c r="EN515" s="26"/>
      <c r="EQ515" s="26"/>
      <c r="ET515" s="26"/>
      <c r="EW515" s="26"/>
      <c r="EZ515" s="26"/>
      <c r="FC515" s="26"/>
      <c r="FF515" s="26"/>
      <c r="FI515" s="26"/>
      <c r="FL515" s="26"/>
      <c r="FO515" s="26"/>
      <c r="FR515" s="26"/>
      <c r="FU515" s="26"/>
      <c r="FX515" s="26"/>
      <c r="GA515" s="26"/>
      <c r="GD515" s="26"/>
      <c r="GG515" s="26"/>
      <c r="GJ515" s="26"/>
      <c r="GM515" s="26"/>
      <c r="GP515" s="26"/>
      <c r="GS515" s="26"/>
      <c r="GV515" s="26"/>
      <c r="GY515" s="26"/>
      <c r="HB515" s="26"/>
      <c r="HE515" s="26"/>
      <c r="HH515" s="26"/>
      <c r="HK515" s="26"/>
      <c r="HN515" s="26"/>
      <c r="HQ515" s="26"/>
      <c r="HT515" s="26"/>
      <c r="HW515" s="26"/>
      <c r="HZ515" s="26"/>
      <c r="IC515" s="26"/>
      <c r="IF515" s="26"/>
      <c r="II515" s="26"/>
      <c r="IL515" s="26"/>
      <c r="IO515" s="26"/>
      <c r="IR515" s="26"/>
      <c r="IU515" s="26"/>
      <c r="IX515" s="26"/>
      <c r="IY515" s="21"/>
    </row>
    <row r="516" spans="7:259" s="16" customFormat="1">
      <c r="G516" s="26"/>
      <c r="J516" s="26"/>
      <c r="M516" s="26"/>
      <c r="P516" s="26"/>
      <c r="S516" s="26"/>
      <c r="V516" s="26"/>
      <c r="W516" s="17"/>
      <c r="Z516" s="26"/>
      <c r="AC516" s="26"/>
      <c r="AF516" s="26"/>
      <c r="AI516" s="26"/>
      <c r="AL516" s="26"/>
      <c r="AO516" s="26"/>
      <c r="AR516" s="26"/>
      <c r="AU516" s="26"/>
      <c r="AX516" s="26"/>
      <c r="BA516" s="26"/>
      <c r="BD516" s="26"/>
      <c r="BG516" s="26"/>
      <c r="BJ516" s="26"/>
      <c r="BM516" s="26"/>
      <c r="BP516" s="26"/>
      <c r="BS516" s="26"/>
      <c r="BT516" s="14"/>
      <c r="BV516" s="26"/>
      <c r="BY516" s="26"/>
      <c r="CB516" s="26"/>
      <c r="CE516" s="26"/>
      <c r="CH516" s="26"/>
      <c r="CI516" s="17"/>
      <c r="CL516" s="26"/>
      <c r="CO516" s="26"/>
      <c r="CR516" s="26"/>
      <c r="CU516" s="26"/>
      <c r="CX516" s="26"/>
      <c r="DA516" s="26"/>
      <c r="DD516" s="26"/>
      <c r="DG516" s="26"/>
      <c r="DJ516" s="26"/>
      <c r="DM516" s="26"/>
      <c r="DP516" s="26"/>
      <c r="DS516" s="26"/>
      <c r="DV516" s="26"/>
      <c r="DY516" s="26"/>
      <c r="EB516" s="26"/>
      <c r="EE516" s="26"/>
      <c r="EH516" s="26"/>
      <c r="EI516" s="14"/>
      <c r="EK516" s="26"/>
      <c r="EN516" s="26"/>
      <c r="EQ516" s="26"/>
      <c r="ET516" s="26"/>
      <c r="EW516" s="26"/>
      <c r="EZ516" s="26"/>
      <c r="FC516" s="26"/>
      <c r="FF516" s="26"/>
      <c r="FI516" s="26"/>
      <c r="FL516" s="26"/>
      <c r="FO516" s="26"/>
      <c r="FR516" s="26"/>
      <c r="FU516" s="26"/>
      <c r="FX516" s="26"/>
      <c r="GA516" s="26"/>
      <c r="GD516" s="26"/>
      <c r="GG516" s="26"/>
      <c r="GJ516" s="26"/>
      <c r="GM516" s="26"/>
      <c r="GP516" s="26"/>
      <c r="GS516" s="26"/>
      <c r="GV516" s="26"/>
      <c r="GY516" s="26"/>
      <c r="HB516" s="26"/>
      <c r="HE516" s="26"/>
      <c r="HH516" s="26"/>
      <c r="HK516" s="26"/>
      <c r="HN516" s="26"/>
      <c r="HQ516" s="26"/>
      <c r="HT516" s="26"/>
      <c r="HW516" s="26"/>
      <c r="HZ516" s="26"/>
      <c r="IC516" s="26"/>
      <c r="IF516" s="26"/>
      <c r="II516" s="26"/>
      <c r="IL516" s="26"/>
      <c r="IO516" s="26"/>
      <c r="IR516" s="26"/>
      <c r="IU516" s="26"/>
      <c r="IX516" s="26"/>
      <c r="IY516" s="21"/>
    </row>
    <row r="517" spans="7:259" s="16" customFormat="1" ht="18.75" customHeight="1">
      <c r="G517" s="26"/>
      <c r="J517" s="26"/>
      <c r="M517" s="26"/>
      <c r="P517" s="26"/>
      <c r="S517" s="26"/>
      <c r="V517" s="26"/>
      <c r="W517" s="17"/>
      <c r="Z517" s="26"/>
      <c r="AC517" s="26"/>
      <c r="AF517" s="26"/>
      <c r="AI517" s="26"/>
      <c r="AL517" s="26"/>
      <c r="AO517" s="26"/>
      <c r="AR517" s="26"/>
      <c r="AU517" s="26"/>
      <c r="AX517" s="26"/>
      <c r="BA517" s="26"/>
      <c r="BD517" s="26"/>
      <c r="BG517" s="26"/>
      <c r="BJ517" s="26"/>
      <c r="BM517" s="26"/>
      <c r="BP517" s="26"/>
      <c r="BS517" s="26"/>
      <c r="BT517" s="14"/>
      <c r="BV517" s="26"/>
      <c r="BY517" s="26"/>
      <c r="CB517" s="26"/>
      <c r="CE517" s="26"/>
      <c r="CH517" s="26"/>
      <c r="CI517" s="17"/>
      <c r="CL517" s="26"/>
      <c r="CO517" s="26"/>
      <c r="CR517" s="26"/>
      <c r="CU517" s="26"/>
      <c r="CX517" s="26"/>
      <c r="DA517" s="26"/>
      <c r="DD517" s="26"/>
      <c r="DG517" s="26"/>
      <c r="DJ517" s="26"/>
      <c r="DM517" s="26"/>
      <c r="DP517" s="26"/>
      <c r="DS517" s="26"/>
      <c r="DV517" s="26"/>
      <c r="DY517" s="26"/>
      <c r="EB517" s="26"/>
      <c r="EE517" s="26"/>
      <c r="EH517" s="26"/>
      <c r="EI517" s="14"/>
      <c r="EK517" s="26"/>
      <c r="EN517" s="26"/>
      <c r="EQ517" s="26"/>
      <c r="ET517" s="26"/>
      <c r="EW517" s="26"/>
      <c r="EZ517" s="26"/>
      <c r="FC517" s="26"/>
      <c r="FF517" s="26"/>
      <c r="FI517" s="26"/>
      <c r="FL517" s="26"/>
      <c r="FO517" s="26"/>
      <c r="FR517" s="26"/>
      <c r="FU517" s="26"/>
      <c r="FX517" s="26"/>
      <c r="GA517" s="26"/>
      <c r="GD517" s="26"/>
      <c r="GG517" s="26"/>
      <c r="GJ517" s="26"/>
      <c r="GM517" s="26"/>
      <c r="GP517" s="26"/>
      <c r="GS517" s="26"/>
      <c r="GV517" s="26"/>
      <c r="GY517" s="26"/>
      <c r="HB517" s="26"/>
      <c r="HE517" s="26"/>
      <c r="HH517" s="26"/>
      <c r="HK517" s="26"/>
      <c r="HN517" s="26"/>
      <c r="HQ517" s="26"/>
      <c r="HT517" s="26"/>
      <c r="HW517" s="26"/>
      <c r="HZ517" s="26"/>
      <c r="IC517" s="26"/>
      <c r="IF517" s="26"/>
      <c r="II517" s="26"/>
      <c r="IL517" s="26"/>
      <c r="IO517" s="26"/>
      <c r="IR517" s="26"/>
      <c r="IU517" s="26"/>
      <c r="IX517" s="26"/>
      <c r="IY517" s="21"/>
    </row>
    <row r="518" spans="7:259" s="16" customFormat="1">
      <c r="G518" s="26"/>
      <c r="J518" s="26"/>
      <c r="M518" s="26"/>
      <c r="P518" s="26"/>
      <c r="S518" s="26"/>
      <c r="V518" s="26"/>
      <c r="W518" s="17"/>
      <c r="Z518" s="26"/>
      <c r="AC518" s="26"/>
      <c r="AF518" s="26"/>
      <c r="AI518" s="26"/>
      <c r="AL518" s="26"/>
      <c r="AO518" s="26"/>
      <c r="AR518" s="26"/>
      <c r="AU518" s="26"/>
      <c r="AX518" s="26"/>
      <c r="BA518" s="26"/>
      <c r="BD518" s="26"/>
      <c r="BG518" s="26"/>
      <c r="BJ518" s="26"/>
      <c r="BM518" s="26"/>
      <c r="BP518" s="26"/>
      <c r="BS518" s="26"/>
      <c r="BT518" s="14"/>
      <c r="BV518" s="26"/>
      <c r="BY518" s="26"/>
      <c r="CB518" s="26"/>
      <c r="CE518" s="26"/>
      <c r="CH518" s="26"/>
      <c r="CI518" s="17"/>
      <c r="CL518" s="26"/>
      <c r="CO518" s="26"/>
      <c r="CR518" s="26"/>
      <c r="CU518" s="26"/>
      <c r="CX518" s="26"/>
      <c r="DA518" s="26"/>
      <c r="DD518" s="26"/>
      <c r="DG518" s="26"/>
      <c r="DJ518" s="26"/>
      <c r="DM518" s="26"/>
      <c r="DP518" s="26"/>
      <c r="DS518" s="26"/>
      <c r="DV518" s="26"/>
      <c r="DY518" s="26"/>
      <c r="EB518" s="26"/>
      <c r="EE518" s="26"/>
      <c r="EH518" s="26"/>
      <c r="EI518" s="14"/>
      <c r="EK518" s="26"/>
      <c r="EN518" s="26"/>
      <c r="EQ518" s="26"/>
      <c r="ET518" s="26"/>
      <c r="EW518" s="26"/>
      <c r="EZ518" s="26"/>
      <c r="FC518" s="26"/>
      <c r="FF518" s="26"/>
      <c r="FI518" s="26"/>
      <c r="FL518" s="26"/>
      <c r="FO518" s="26"/>
      <c r="FR518" s="26"/>
      <c r="FU518" s="26"/>
      <c r="FX518" s="26"/>
      <c r="GA518" s="26"/>
      <c r="GD518" s="26"/>
      <c r="GG518" s="26"/>
      <c r="GJ518" s="26"/>
      <c r="GM518" s="26"/>
      <c r="GP518" s="26"/>
      <c r="GS518" s="26"/>
      <c r="GV518" s="26"/>
      <c r="GY518" s="26"/>
      <c r="HB518" s="26"/>
      <c r="HE518" s="26"/>
      <c r="HH518" s="26"/>
      <c r="HK518" s="26"/>
      <c r="HN518" s="26"/>
      <c r="HQ518" s="26"/>
      <c r="HT518" s="26"/>
      <c r="HW518" s="26"/>
      <c r="HZ518" s="26"/>
      <c r="IC518" s="26"/>
      <c r="IF518" s="26"/>
      <c r="II518" s="26"/>
      <c r="IL518" s="26"/>
      <c r="IO518" s="26"/>
      <c r="IR518" s="26"/>
      <c r="IU518" s="26"/>
      <c r="IX518" s="26"/>
      <c r="IY518" s="21"/>
    </row>
    <row r="519" spans="7:259" s="16" customFormat="1" ht="18.75" customHeight="1">
      <c r="G519" s="26"/>
      <c r="J519" s="26"/>
      <c r="M519" s="26"/>
      <c r="P519" s="26"/>
      <c r="S519" s="26"/>
      <c r="V519" s="26"/>
      <c r="W519" s="17"/>
      <c r="Z519" s="26"/>
      <c r="AC519" s="26"/>
      <c r="AF519" s="26"/>
      <c r="AI519" s="26"/>
      <c r="AL519" s="26"/>
      <c r="AO519" s="26"/>
      <c r="AR519" s="26"/>
      <c r="AU519" s="26"/>
      <c r="AX519" s="26"/>
      <c r="BA519" s="26"/>
      <c r="BD519" s="26"/>
      <c r="BG519" s="26"/>
      <c r="BJ519" s="26"/>
      <c r="BM519" s="26"/>
      <c r="BP519" s="26"/>
      <c r="BS519" s="26"/>
      <c r="BT519" s="14"/>
      <c r="BV519" s="26"/>
      <c r="BY519" s="26"/>
      <c r="CB519" s="26"/>
      <c r="CE519" s="26"/>
      <c r="CH519" s="26"/>
      <c r="CI519" s="17"/>
      <c r="CL519" s="26"/>
      <c r="CO519" s="26"/>
      <c r="CR519" s="26"/>
      <c r="CU519" s="26"/>
      <c r="CX519" s="26"/>
      <c r="DA519" s="26"/>
      <c r="DD519" s="26"/>
      <c r="DG519" s="26"/>
      <c r="DJ519" s="26"/>
      <c r="DM519" s="26"/>
      <c r="DP519" s="26"/>
      <c r="DS519" s="26"/>
      <c r="DV519" s="26"/>
      <c r="DY519" s="26"/>
      <c r="EB519" s="26"/>
      <c r="EE519" s="26"/>
      <c r="EH519" s="26"/>
      <c r="EI519" s="14"/>
      <c r="EK519" s="26"/>
      <c r="EN519" s="26"/>
      <c r="EQ519" s="26"/>
      <c r="ET519" s="26"/>
      <c r="EW519" s="26"/>
      <c r="EZ519" s="26"/>
      <c r="FC519" s="26"/>
      <c r="FF519" s="26"/>
      <c r="FI519" s="26"/>
      <c r="FL519" s="26"/>
      <c r="FO519" s="26"/>
      <c r="FR519" s="26"/>
      <c r="FU519" s="26"/>
      <c r="FX519" s="26"/>
      <c r="GA519" s="26"/>
      <c r="GD519" s="26"/>
      <c r="GG519" s="26"/>
      <c r="GJ519" s="26"/>
      <c r="GM519" s="26"/>
      <c r="GP519" s="26"/>
      <c r="GS519" s="26"/>
      <c r="GV519" s="26"/>
      <c r="GY519" s="26"/>
      <c r="HB519" s="26"/>
      <c r="HE519" s="26"/>
      <c r="HH519" s="26"/>
      <c r="HK519" s="26"/>
      <c r="HN519" s="26"/>
      <c r="HQ519" s="26"/>
      <c r="HT519" s="26"/>
      <c r="HW519" s="26"/>
      <c r="HZ519" s="26"/>
      <c r="IC519" s="26"/>
      <c r="IF519" s="26"/>
      <c r="II519" s="26"/>
      <c r="IL519" s="26"/>
      <c r="IO519" s="26"/>
      <c r="IR519" s="26"/>
      <c r="IU519" s="26"/>
      <c r="IX519" s="26"/>
      <c r="IY519" s="21"/>
    </row>
    <row r="520" spans="7:259" s="16" customFormat="1">
      <c r="G520" s="26"/>
      <c r="J520" s="26"/>
      <c r="M520" s="26"/>
      <c r="P520" s="26"/>
      <c r="S520" s="26"/>
      <c r="V520" s="26"/>
      <c r="W520" s="17"/>
      <c r="Z520" s="26"/>
      <c r="AC520" s="26"/>
      <c r="AF520" s="26"/>
      <c r="AI520" s="26"/>
      <c r="AL520" s="26"/>
      <c r="AO520" s="26"/>
      <c r="AR520" s="26"/>
      <c r="AU520" s="26"/>
      <c r="AX520" s="26"/>
      <c r="BA520" s="26"/>
      <c r="BD520" s="26"/>
      <c r="BG520" s="26"/>
      <c r="BJ520" s="26"/>
      <c r="BM520" s="26"/>
      <c r="BP520" s="26"/>
      <c r="BS520" s="26"/>
      <c r="BT520" s="14"/>
      <c r="BV520" s="26"/>
      <c r="BY520" s="26"/>
      <c r="CB520" s="26"/>
      <c r="CE520" s="26"/>
      <c r="CH520" s="26"/>
      <c r="CI520" s="17"/>
      <c r="CL520" s="26"/>
      <c r="CO520" s="26"/>
      <c r="CR520" s="26"/>
      <c r="CU520" s="26"/>
      <c r="CX520" s="26"/>
      <c r="DA520" s="26"/>
      <c r="DD520" s="26"/>
      <c r="DG520" s="26"/>
      <c r="DJ520" s="26"/>
      <c r="DM520" s="26"/>
      <c r="DP520" s="26"/>
      <c r="DS520" s="26"/>
      <c r="DV520" s="26"/>
      <c r="DY520" s="26"/>
      <c r="EB520" s="26"/>
      <c r="EE520" s="26"/>
      <c r="EH520" s="26"/>
      <c r="EI520" s="14"/>
      <c r="EK520" s="26"/>
      <c r="EN520" s="26"/>
      <c r="EQ520" s="26"/>
      <c r="ET520" s="26"/>
      <c r="EW520" s="26"/>
      <c r="EZ520" s="26"/>
      <c r="FC520" s="26"/>
      <c r="FF520" s="26"/>
      <c r="FI520" s="26"/>
      <c r="FL520" s="26"/>
      <c r="FO520" s="26"/>
      <c r="FR520" s="26"/>
      <c r="FU520" s="26"/>
      <c r="FX520" s="26"/>
      <c r="GA520" s="26"/>
      <c r="GD520" s="26"/>
      <c r="GG520" s="26"/>
      <c r="GJ520" s="26"/>
      <c r="GM520" s="26"/>
      <c r="GP520" s="26"/>
      <c r="GS520" s="26"/>
      <c r="GV520" s="26"/>
      <c r="GY520" s="26"/>
      <c r="HB520" s="26"/>
      <c r="HE520" s="26"/>
      <c r="HH520" s="26"/>
      <c r="HK520" s="26"/>
      <c r="HN520" s="26"/>
      <c r="HQ520" s="26"/>
      <c r="HT520" s="26"/>
      <c r="HW520" s="26"/>
      <c r="HZ520" s="26"/>
      <c r="IC520" s="26"/>
      <c r="IF520" s="26"/>
      <c r="II520" s="26"/>
      <c r="IL520" s="26"/>
      <c r="IO520" s="26"/>
      <c r="IR520" s="26"/>
      <c r="IU520" s="26"/>
      <c r="IX520" s="26"/>
      <c r="IY520" s="21"/>
    </row>
    <row r="521" spans="7:259" s="16" customFormat="1" ht="18.75" customHeight="1">
      <c r="G521" s="26"/>
      <c r="J521" s="26"/>
      <c r="M521" s="26"/>
      <c r="P521" s="26"/>
      <c r="S521" s="26"/>
      <c r="V521" s="26"/>
      <c r="W521" s="17"/>
      <c r="Z521" s="26"/>
      <c r="AC521" s="26"/>
      <c r="AF521" s="26"/>
      <c r="AI521" s="26"/>
      <c r="AL521" s="26"/>
      <c r="AO521" s="26"/>
      <c r="AR521" s="26"/>
      <c r="AU521" s="26"/>
      <c r="AX521" s="26"/>
      <c r="BA521" s="26"/>
      <c r="BD521" s="26"/>
      <c r="BG521" s="26"/>
      <c r="BJ521" s="26"/>
      <c r="BM521" s="26"/>
      <c r="BP521" s="26"/>
      <c r="BS521" s="26"/>
      <c r="BT521" s="14"/>
      <c r="BV521" s="26"/>
      <c r="BY521" s="26"/>
      <c r="CB521" s="26"/>
      <c r="CE521" s="26"/>
      <c r="CH521" s="26"/>
      <c r="CI521" s="17"/>
      <c r="CL521" s="26"/>
      <c r="CO521" s="26"/>
      <c r="CR521" s="26"/>
      <c r="CU521" s="26"/>
      <c r="CX521" s="26"/>
      <c r="DA521" s="26"/>
      <c r="DD521" s="26"/>
      <c r="DG521" s="26"/>
      <c r="DJ521" s="26"/>
      <c r="DM521" s="26"/>
      <c r="DP521" s="26"/>
      <c r="DS521" s="26"/>
      <c r="DV521" s="26"/>
      <c r="DY521" s="26"/>
      <c r="EB521" s="26"/>
      <c r="EE521" s="26"/>
      <c r="EH521" s="26"/>
      <c r="EI521" s="14"/>
      <c r="EK521" s="26"/>
      <c r="EN521" s="26"/>
      <c r="EQ521" s="26"/>
      <c r="ET521" s="26"/>
      <c r="EW521" s="26"/>
      <c r="EZ521" s="26"/>
      <c r="FC521" s="26"/>
      <c r="FF521" s="26"/>
      <c r="FI521" s="26"/>
      <c r="FL521" s="26"/>
      <c r="FO521" s="26"/>
      <c r="FR521" s="26"/>
      <c r="FU521" s="26"/>
      <c r="FX521" s="26"/>
      <c r="GA521" s="26"/>
      <c r="GD521" s="26"/>
      <c r="GG521" s="26"/>
      <c r="GJ521" s="26"/>
      <c r="GM521" s="26"/>
      <c r="GP521" s="26"/>
      <c r="GS521" s="26"/>
      <c r="GV521" s="26"/>
      <c r="GY521" s="26"/>
      <c r="HB521" s="26"/>
      <c r="HE521" s="26"/>
      <c r="HH521" s="26"/>
      <c r="HK521" s="26"/>
      <c r="HN521" s="26"/>
      <c r="HQ521" s="26"/>
      <c r="HT521" s="26"/>
      <c r="HW521" s="26"/>
      <c r="HZ521" s="26"/>
      <c r="IC521" s="26"/>
      <c r="IF521" s="26"/>
      <c r="II521" s="26"/>
      <c r="IL521" s="26"/>
      <c r="IO521" s="26"/>
      <c r="IR521" s="26"/>
      <c r="IU521" s="26"/>
      <c r="IX521" s="26"/>
      <c r="IY521" s="21"/>
    </row>
    <row r="522" spans="7:259" s="16" customFormat="1">
      <c r="G522" s="26"/>
      <c r="J522" s="26"/>
      <c r="M522" s="26"/>
      <c r="P522" s="26"/>
      <c r="S522" s="26"/>
      <c r="V522" s="26"/>
      <c r="W522" s="17"/>
      <c r="Z522" s="26"/>
      <c r="AC522" s="26"/>
      <c r="AF522" s="26"/>
      <c r="AI522" s="26"/>
      <c r="AL522" s="26"/>
      <c r="AO522" s="26"/>
      <c r="AR522" s="26"/>
      <c r="AU522" s="26"/>
      <c r="AX522" s="26"/>
      <c r="BA522" s="26"/>
      <c r="BD522" s="26"/>
      <c r="BG522" s="26"/>
      <c r="BJ522" s="26"/>
      <c r="BM522" s="26"/>
      <c r="BP522" s="26"/>
      <c r="BS522" s="26"/>
      <c r="BT522" s="14"/>
      <c r="BV522" s="26"/>
      <c r="BY522" s="26"/>
      <c r="CB522" s="26"/>
      <c r="CE522" s="26"/>
      <c r="CH522" s="26"/>
      <c r="CI522" s="17"/>
      <c r="CL522" s="26"/>
      <c r="CO522" s="26"/>
      <c r="CR522" s="26"/>
      <c r="CU522" s="26"/>
      <c r="CX522" s="26"/>
      <c r="DA522" s="26"/>
      <c r="DD522" s="26"/>
      <c r="DG522" s="26"/>
      <c r="DJ522" s="26"/>
      <c r="DM522" s="26"/>
      <c r="DP522" s="26"/>
      <c r="DS522" s="26"/>
      <c r="DV522" s="26"/>
      <c r="DY522" s="26"/>
      <c r="EB522" s="26"/>
      <c r="EE522" s="26"/>
      <c r="EH522" s="26"/>
      <c r="EI522" s="14"/>
      <c r="EK522" s="26"/>
      <c r="EN522" s="26"/>
      <c r="EQ522" s="26"/>
      <c r="ET522" s="26"/>
      <c r="EW522" s="26"/>
      <c r="EZ522" s="26"/>
      <c r="FC522" s="26"/>
      <c r="FF522" s="26"/>
      <c r="FI522" s="26"/>
      <c r="FL522" s="26"/>
      <c r="FO522" s="26"/>
      <c r="FR522" s="26"/>
      <c r="FU522" s="26"/>
      <c r="FX522" s="26"/>
      <c r="GA522" s="26"/>
      <c r="GD522" s="26"/>
      <c r="GG522" s="26"/>
      <c r="GJ522" s="26"/>
      <c r="GM522" s="26"/>
      <c r="GP522" s="26"/>
      <c r="GS522" s="26"/>
      <c r="GV522" s="26"/>
      <c r="GY522" s="26"/>
      <c r="HB522" s="26"/>
      <c r="HE522" s="26"/>
      <c r="HH522" s="26"/>
      <c r="HK522" s="26"/>
      <c r="HN522" s="26"/>
      <c r="HQ522" s="26"/>
      <c r="HT522" s="26"/>
      <c r="HW522" s="26"/>
      <c r="HZ522" s="26"/>
      <c r="IC522" s="26"/>
      <c r="IF522" s="26"/>
      <c r="II522" s="26"/>
      <c r="IL522" s="26"/>
      <c r="IO522" s="26"/>
      <c r="IR522" s="26"/>
      <c r="IU522" s="26"/>
      <c r="IX522" s="26"/>
      <c r="IY522" s="21"/>
    </row>
    <row r="523" spans="7:259" s="16" customFormat="1" ht="18.75" customHeight="1">
      <c r="G523" s="26"/>
      <c r="J523" s="26"/>
      <c r="M523" s="26"/>
      <c r="P523" s="26"/>
      <c r="S523" s="26"/>
      <c r="V523" s="26"/>
      <c r="W523" s="17"/>
      <c r="Z523" s="26"/>
      <c r="AC523" s="26"/>
      <c r="AF523" s="26"/>
      <c r="AI523" s="26"/>
      <c r="AL523" s="26"/>
      <c r="AO523" s="26"/>
      <c r="AR523" s="26"/>
      <c r="AU523" s="26"/>
      <c r="AX523" s="26"/>
      <c r="BA523" s="26"/>
      <c r="BD523" s="26"/>
      <c r="BG523" s="26"/>
      <c r="BJ523" s="26"/>
      <c r="BM523" s="26"/>
      <c r="BP523" s="26"/>
      <c r="BS523" s="26"/>
      <c r="BT523" s="14"/>
      <c r="BV523" s="26"/>
      <c r="BY523" s="26"/>
      <c r="CB523" s="26"/>
      <c r="CE523" s="26"/>
      <c r="CH523" s="26"/>
      <c r="CI523" s="17"/>
      <c r="CL523" s="26"/>
      <c r="CO523" s="26"/>
      <c r="CR523" s="26"/>
      <c r="CU523" s="26"/>
      <c r="CX523" s="26"/>
      <c r="DA523" s="26"/>
      <c r="DD523" s="26"/>
      <c r="DG523" s="26"/>
      <c r="DJ523" s="26"/>
      <c r="DM523" s="26"/>
      <c r="DP523" s="26"/>
      <c r="DS523" s="26"/>
      <c r="DV523" s="26"/>
      <c r="DY523" s="26"/>
      <c r="EB523" s="26"/>
      <c r="EE523" s="26"/>
      <c r="EH523" s="26"/>
      <c r="EI523" s="14"/>
      <c r="EK523" s="26"/>
      <c r="EN523" s="26"/>
      <c r="EQ523" s="26"/>
      <c r="ET523" s="26"/>
      <c r="EW523" s="26"/>
      <c r="EZ523" s="26"/>
      <c r="FC523" s="26"/>
      <c r="FF523" s="26"/>
      <c r="FI523" s="26"/>
      <c r="FL523" s="26"/>
      <c r="FO523" s="26"/>
      <c r="FR523" s="26"/>
      <c r="FU523" s="26"/>
      <c r="FX523" s="26"/>
      <c r="GA523" s="26"/>
      <c r="GD523" s="26"/>
      <c r="GG523" s="26"/>
      <c r="GJ523" s="26"/>
      <c r="GM523" s="26"/>
      <c r="GP523" s="26"/>
      <c r="GS523" s="26"/>
      <c r="GV523" s="26"/>
      <c r="GY523" s="26"/>
      <c r="HB523" s="26"/>
      <c r="HE523" s="26"/>
      <c r="HH523" s="26"/>
      <c r="HK523" s="26"/>
      <c r="HN523" s="26"/>
      <c r="HQ523" s="26"/>
      <c r="HT523" s="26"/>
      <c r="HW523" s="26"/>
      <c r="HZ523" s="26"/>
      <c r="IC523" s="26"/>
      <c r="IF523" s="26"/>
      <c r="II523" s="26"/>
      <c r="IL523" s="26"/>
      <c r="IO523" s="26"/>
      <c r="IR523" s="26"/>
      <c r="IU523" s="26"/>
      <c r="IX523" s="26"/>
      <c r="IY523" s="21"/>
    </row>
    <row r="524" spans="7:259" s="16" customFormat="1">
      <c r="G524" s="26"/>
      <c r="J524" s="26"/>
      <c r="M524" s="26"/>
      <c r="P524" s="26"/>
      <c r="S524" s="26"/>
      <c r="V524" s="26"/>
      <c r="W524" s="17"/>
      <c r="Z524" s="26"/>
      <c r="AC524" s="26"/>
      <c r="AF524" s="26"/>
      <c r="AI524" s="26"/>
      <c r="AL524" s="26"/>
      <c r="AO524" s="26"/>
      <c r="AR524" s="26"/>
      <c r="AU524" s="26"/>
      <c r="AX524" s="26"/>
      <c r="BA524" s="26"/>
      <c r="BD524" s="26"/>
      <c r="BG524" s="26"/>
      <c r="BJ524" s="26"/>
      <c r="BM524" s="26"/>
      <c r="BP524" s="26"/>
      <c r="BS524" s="26"/>
      <c r="BT524" s="14"/>
      <c r="BV524" s="26"/>
      <c r="BY524" s="26"/>
      <c r="CB524" s="26"/>
      <c r="CE524" s="26"/>
      <c r="CH524" s="26"/>
      <c r="CI524" s="17"/>
      <c r="CL524" s="26"/>
      <c r="CO524" s="26"/>
      <c r="CR524" s="26"/>
      <c r="CU524" s="26"/>
      <c r="CX524" s="26"/>
      <c r="DA524" s="26"/>
      <c r="DD524" s="26"/>
      <c r="DG524" s="26"/>
      <c r="DJ524" s="26"/>
      <c r="DM524" s="26"/>
      <c r="DP524" s="26"/>
      <c r="DS524" s="26"/>
      <c r="DV524" s="26"/>
      <c r="DY524" s="26"/>
      <c r="EB524" s="26"/>
      <c r="EE524" s="26"/>
      <c r="EH524" s="26"/>
      <c r="EI524" s="14"/>
      <c r="EK524" s="26"/>
      <c r="EN524" s="26"/>
      <c r="EQ524" s="26"/>
      <c r="ET524" s="26"/>
      <c r="EW524" s="26"/>
      <c r="EZ524" s="26"/>
      <c r="FC524" s="26"/>
      <c r="FF524" s="26"/>
      <c r="FI524" s="26"/>
      <c r="FL524" s="26"/>
      <c r="FO524" s="26"/>
      <c r="FR524" s="26"/>
      <c r="FU524" s="26"/>
      <c r="FX524" s="26"/>
      <c r="GA524" s="26"/>
      <c r="GD524" s="26"/>
      <c r="GG524" s="26"/>
      <c r="GJ524" s="26"/>
      <c r="GM524" s="26"/>
      <c r="GP524" s="26"/>
      <c r="GS524" s="26"/>
      <c r="GV524" s="26"/>
      <c r="GY524" s="26"/>
      <c r="HB524" s="26"/>
      <c r="HE524" s="26"/>
      <c r="HH524" s="26"/>
      <c r="HK524" s="26"/>
      <c r="HN524" s="26"/>
      <c r="HQ524" s="26"/>
      <c r="HT524" s="26"/>
      <c r="HW524" s="26"/>
      <c r="HZ524" s="26"/>
      <c r="IC524" s="26"/>
      <c r="IF524" s="26"/>
      <c r="II524" s="26"/>
      <c r="IL524" s="26"/>
      <c r="IO524" s="26"/>
      <c r="IR524" s="26"/>
      <c r="IU524" s="26"/>
      <c r="IX524" s="26"/>
      <c r="IY524" s="21"/>
    </row>
    <row r="525" spans="7:259" s="16" customFormat="1" ht="18.75" customHeight="1">
      <c r="G525" s="26"/>
      <c r="J525" s="26"/>
      <c r="M525" s="26"/>
      <c r="P525" s="26"/>
      <c r="S525" s="26"/>
      <c r="V525" s="26"/>
      <c r="W525" s="17"/>
      <c r="Z525" s="26"/>
      <c r="AC525" s="26"/>
      <c r="AF525" s="26"/>
      <c r="AI525" s="26"/>
      <c r="AL525" s="26"/>
      <c r="AO525" s="26"/>
      <c r="AR525" s="26"/>
      <c r="AU525" s="26"/>
      <c r="AX525" s="26"/>
      <c r="BA525" s="26"/>
      <c r="BD525" s="26"/>
      <c r="BG525" s="26"/>
      <c r="BJ525" s="26"/>
      <c r="BM525" s="26"/>
      <c r="BP525" s="26"/>
      <c r="BS525" s="26"/>
      <c r="BT525" s="14"/>
      <c r="BV525" s="26"/>
      <c r="BY525" s="26"/>
      <c r="CB525" s="26"/>
      <c r="CE525" s="26"/>
      <c r="CH525" s="26"/>
      <c r="CI525" s="17"/>
      <c r="CL525" s="26"/>
      <c r="CO525" s="26"/>
      <c r="CR525" s="26"/>
      <c r="CU525" s="26"/>
      <c r="CX525" s="26"/>
      <c r="DA525" s="26"/>
      <c r="DD525" s="26"/>
      <c r="DG525" s="26"/>
      <c r="DJ525" s="26"/>
      <c r="DM525" s="26"/>
      <c r="DP525" s="26"/>
      <c r="DS525" s="26"/>
      <c r="DV525" s="26"/>
      <c r="DY525" s="26"/>
      <c r="EB525" s="26"/>
      <c r="EE525" s="26"/>
      <c r="EH525" s="26"/>
      <c r="EI525" s="14"/>
      <c r="EK525" s="26"/>
      <c r="EN525" s="26"/>
      <c r="EQ525" s="26"/>
      <c r="ET525" s="26"/>
      <c r="EW525" s="26"/>
      <c r="EZ525" s="26"/>
      <c r="FC525" s="26"/>
      <c r="FF525" s="26"/>
      <c r="FI525" s="26"/>
      <c r="FL525" s="26"/>
      <c r="FO525" s="26"/>
      <c r="FR525" s="26"/>
      <c r="FU525" s="26"/>
      <c r="FX525" s="26"/>
      <c r="GA525" s="26"/>
      <c r="GD525" s="26"/>
      <c r="GG525" s="26"/>
      <c r="GJ525" s="26"/>
      <c r="GM525" s="26"/>
      <c r="GP525" s="26"/>
      <c r="GS525" s="26"/>
      <c r="GV525" s="26"/>
      <c r="GY525" s="26"/>
      <c r="HB525" s="26"/>
      <c r="HE525" s="26"/>
      <c r="HH525" s="26"/>
      <c r="HK525" s="26"/>
      <c r="HN525" s="26"/>
      <c r="HQ525" s="26"/>
      <c r="HT525" s="26"/>
      <c r="HW525" s="26"/>
      <c r="HZ525" s="26"/>
      <c r="IC525" s="26"/>
      <c r="IF525" s="26"/>
      <c r="II525" s="26"/>
      <c r="IL525" s="26"/>
      <c r="IO525" s="26"/>
      <c r="IR525" s="26"/>
      <c r="IU525" s="26"/>
      <c r="IX525" s="26"/>
      <c r="IY525" s="21"/>
    </row>
    <row r="526" spans="7:259" s="16" customFormat="1">
      <c r="G526" s="26"/>
      <c r="J526" s="26"/>
      <c r="M526" s="26"/>
      <c r="P526" s="26"/>
      <c r="S526" s="26"/>
      <c r="V526" s="26"/>
      <c r="W526" s="17"/>
      <c r="Z526" s="26"/>
      <c r="AC526" s="26"/>
      <c r="AF526" s="26"/>
      <c r="AI526" s="26"/>
      <c r="AL526" s="26"/>
      <c r="AO526" s="26"/>
      <c r="AR526" s="26"/>
      <c r="AU526" s="26"/>
      <c r="AX526" s="26"/>
      <c r="BA526" s="26"/>
      <c r="BD526" s="26"/>
      <c r="BG526" s="26"/>
      <c r="BJ526" s="26"/>
      <c r="BM526" s="26"/>
      <c r="BP526" s="26"/>
      <c r="BS526" s="26"/>
      <c r="BT526" s="14"/>
      <c r="BV526" s="26"/>
      <c r="BY526" s="26"/>
      <c r="CB526" s="26"/>
      <c r="CE526" s="26"/>
      <c r="CH526" s="26"/>
      <c r="CI526" s="17"/>
      <c r="CL526" s="26"/>
      <c r="CO526" s="26"/>
      <c r="CR526" s="26"/>
      <c r="CU526" s="26"/>
      <c r="CX526" s="26"/>
      <c r="DA526" s="26"/>
      <c r="DD526" s="26"/>
      <c r="DG526" s="26"/>
      <c r="DJ526" s="26"/>
      <c r="DM526" s="26"/>
      <c r="DP526" s="26"/>
      <c r="DS526" s="26"/>
      <c r="DV526" s="26"/>
      <c r="DY526" s="26"/>
      <c r="EB526" s="26"/>
      <c r="EE526" s="26"/>
      <c r="EH526" s="26"/>
      <c r="EI526" s="14"/>
      <c r="EK526" s="26"/>
      <c r="EN526" s="26"/>
      <c r="EQ526" s="26"/>
      <c r="ET526" s="26"/>
      <c r="EW526" s="26"/>
      <c r="EZ526" s="26"/>
      <c r="FC526" s="26"/>
      <c r="FF526" s="26"/>
      <c r="FI526" s="26"/>
      <c r="FL526" s="26"/>
      <c r="FO526" s="26"/>
      <c r="FR526" s="26"/>
      <c r="FU526" s="26"/>
      <c r="FX526" s="26"/>
      <c r="GA526" s="26"/>
      <c r="GD526" s="26"/>
      <c r="GG526" s="26"/>
      <c r="GJ526" s="26"/>
      <c r="GM526" s="26"/>
      <c r="GP526" s="26"/>
      <c r="GS526" s="26"/>
      <c r="GV526" s="26"/>
      <c r="GY526" s="26"/>
      <c r="HB526" s="26"/>
      <c r="HE526" s="26"/>
      <c r="HH526" s="26"/>
      <c r="HK526" s="26"/>
      <c r="HN526" s="26"/>
      <c r="HQ526" s="26"/>
      <c r="HT526" s="26"/>
      <c r="HW526" s="26"/>
      <c r="HZ526" s="26"/>
      <c r="IC526" s="26"/>
      <c r="IF526" s="26"/>
      <c r="II526" s="26"/>
      <c r="IL526" s="26"/>
      <c r="IO526" s="26"/>
      <c r="IR526" s="26"/>
      <c r="IU526" s="26"/>
      <c r="IX526" s="26"/>
      <c r="IY526" s="21"/>
    </row>
    <row r="527" spans="7:259" s="16" customFormat="1" ht="18.75" customHeight="1">
      <c r="G527" s="26"/>
      <c r="J527" s="26"/>
      <c r="M527" s="26"/>
      <c r="P527" s="26"/>
      <c r="S527" s="26"/>
      <c r="V527" s="26"/>
      <c r="W527" s="17"/>
      <c r="Z527" s="26"/>
      <c r="AC527" s="26"/>
      <c r="AF527" s="26"/>
      <c r="AI527" s="26"/>
      <c r="AL527" s="26"/>
      <c r="AO527" s="26"/>
      <c r="AR527" s="26"/>
      <c r="AU527" s="26"/>
      <c r="AX527" s="26"/>
      <c r="BA527" s="26"/>
      <c r="BD527" s="26"/>
      <c r="BG527" s="26"/>
      <c r="BJ527" s="26"/>
      <c r="BM527" s="26"/>
      <c r="BP527" s="26"/>
      <c r="BS527" s="26"/>
      <c r="BT527" s="14"/>
      <c r="BV527" s="26"/>
      <c r="BY527" s="26"/>
      <c r="CB527" s="26"/>
      <c r="CE527" s="26"/>
      <c r="CH527" s="26"/>
      <c r="CI527" s="17"/>
      <c r="CL527" s="26"/>
      <c r="CO527" s="26"/>
      <c r="CR527" s="26"/>
      <c r="CU527" s="26"/>
      <c r="CX527" s="26"/>
      <c r="DA527" s="26"/>
      <c r="DD527" s="26"/>
      <c r="DG527" s="26"/>
      <c r="DJ527" s="26"/>
      <c r="DM527" s="26"/>
      <c r="DP527" s="26"/>
      <c r="DS527" s="26"/>
      <c r="DV527" s="26"/>
      <c r="DY527" s="26"/>
      <c r="EB527" s="26"/>
      <c r="EE527" s="26"/>
      <c r="EH527" s="26"/>
      <c r="EI527" s="14"/>
      <c r="EK527" s="26"/>
      <c r="EN527" s="26"/>
      <c r="EQ527" s="26"/>
      <c r="ET527" s="26"/>
      <c r="EW527" s="26"/>
      <c r="EZ527" s="26"/>
      <c r="FC527" s="26"/>
      <c r="FF527" s="26"/>
      <c r="FI527" s="26"/>
      <c r="FL527" s="26"/>
      <c r="FO527" s="26"/>
      <c r="FR527" s="26"/>
      <c r="FU527" s="26"/>
      <c r="FX527" s="26"/>
      <c r="GA527" s="26"/>
      <c r="GD527" s="26"/>
      <c r="GG527" s="26"/>
      <c r="GJ527" s="26"/>
      <c r="GM527" s="26"/>
      <c r="GP527" s="26"/>
      <c r="GS527" s="26"/>
      <c r="GV527" s="26"/>
      <c r="GY527" s="26"/>
      <c r="HB527" s="26"/>
      <c r="HE527" s="26"/>
      <c r="HH527" s="26"/>
      <c r="HK527" s="26"/>
      <c r="HN527" s="26"/>
      <c r="HQ527" s="26"/>
      <c r="HT527" s="26"/>
      <c r="HW527" s="26"/>
      <c r="HZ527" s="26"/>
      <c r="IC527" s="26"/>
      <c r="IF527" s="26"/>
      <c r="II527" s="26"/>
      <c r="IL527" s="26"/>
      <c r="IO527" s="26"/>
      <c r="IR527" s="26"/>
      <c r="IU527" s="26"/>
      <c r="IX527" s="26"/>
      <c r="IY527" s="21"/>
    </row>
    <row r="528" spans="7:259" s="16" customFormat="1">
      <c r="G528" s="26"/>
      <c r="J528" s="26"/>
      <c r="M528" s="26"/>
      <c r="P528" s="26"/>
      <c r="S528" s="26"/>
      <c r="V528" s="26"/>
      <c r="W528" s="17"/>
      <c r="Z528" s="26"/>
      <c r="AC528" s="26"/>
      <c r="AF528" s="26"/>
      <c r="AI528" s="26"/>
      <c r="AL528" s="26"/>
      <c r="AO528" s="26"/>
      <c r="AR528" s="26"/>
      <c r="AU528" s="26"/>
      <c r="AX528" s="26"/>
      <c r="BA528" s="26"/>
      <c r="BD528" s="26"/>
      <c r="BG528" s="26"/>
      <c r="BJ528" s="26"/>
      <c r="BM528" s="26"/>
      <c r="BP528" s="26"/>
      <c r="BS528" s="26"/>
      <c r="BT528" s="14"/>
      <c r="BV528" s="26"/>
      <c r="BY528" s="26"/>
      <c r="CB528" s="26"/>
      <c r="CE528" s="26"/>
      <c r="CH528" s="26"/>
      <c r="CI528" s="17"/>
      <c r="CL528" s="26"/>
      <c r="CO528" s="26"/>
      <c r="CR528" s="26"/>
      <c r="CU528" s="26"/>
      <c r="CX528" s="26"/>
      <c r="DA528" s="26"/>
      <c r="DD528" s="26"/>
      <c r="DG528" s="26"/>
      <c r="DJ528" s="26"/>
      <c r="DM528" s="26"/>
      <c r="DP528" s="26"/>
      <c r="DS528" s="26"/>
      <c r="DV528" s="26"/>
      <c r="DY528" s="26"/>
      <c r="EB528" s="26"/>
      <c r="EE528" s="26"/>
      <c r="EH528" s="26"/>
      <c r="EI528" s="14"/>
      <c r="EK528" s="26"/>
      <c r="EN528" s="26"/>
      <c r="EQ528" s="26"/>
      <c r="ET528" s="26"/>
      <c r="EW528" s="26"/>
      <c r="EZ528" s="26"/>
      <c r="FC528" s="26"/>
      <c r="FF528" s="26"/>
      <c r="FI528" s="26"/>
      <c r="FL528" s="26"/>
      <c r="FO528" s="26"/>
      <c r="FR528" s="26"/>
      <c r="FU528" s="26"/>
      <c r="FX528" s="26"/>
      <c r="GA528" s="26"/>
      <c r="GD528" s="26"/>
      <c r="GG528" s="26"/>
      <c r="GJ528" s="26"/>
      <c r="GM528" s="26"/>
      <c r="GP528" s="26"/>
      <c r="GS528" s="26"/>
      <c r="GV528" s="26"/>
      <c r="GY528" s="26"/>
      <c r="HB528" s="26"/>
      <c r="HE528" s="26"/>
      <c r="HH528" s="26"/>
      <c r="HK528" s="26"/>
      <c r="HN528" s="26"/>
      <c r="HQ528" s="26"/>
      <c r="HT528" s="26"/>
      <c r="HW528" s="26"/>
      <c r="HZ528" s="26"/>
      <c r="IC528" s="26"/>
      <c r="IF528" s="26"/>
      <c r="II528" s="26"/>
      <c r="IL528" s="26"/>
      <c r="IO528" s="26"/>
      <c r="IR528" s="26"/>
      <c r="IU528" s="26"/>
      <c r="IX528" s="26"/>
      <c r="IY528" s="21"/>
    </row>
    <row r="529" spans="7:259" s="16" customFormat="1" ht="18.75" customHeight="1">
      <c r="G529" s="26"/>
      <c r="J529" s="26"/>
      <c r="M529" s="26"/>
      <c r="P529" s="26"/>
      <c r="S529" s="26"/>
      <c r="V529" s="26"/>
      <c r="W529" s="17"/>
      <c r="Z529" s="26"/>
      <c r="AC529" s="26"/>
      <c r="AF529" s="26"/>
      <c r="AI529" s="26"/>
      <c r="AL529" s="26"/>
      <c r="AO529" s="26"/>
      <c r="AR529" s="26"/>
      <c r="AU529" s="26"/>
      <c r="AX529" s="26"/>
      <c r="BA529" s="26"/>
      <c r="BD529" s="26"/>
      <c r="BG529" s="26"/>
      <c r="BJ529" s="26"/>
      <c r="BM529" s="26"/>
      <c r="BP529" s="26"/>
      <c r="BS529" s="26"/>
      <c r="BT529" s="14"/>
      <c r="BV529" s="26"/>
      <c r="BY529" s="26"/>
      <c r="CB529" s="26"/>
      <c r="CE529" s="26"/>
      <c r="CH529" s="26"/>
      <c r="CI529" s="17"/>
      <c r="CL529" s="26"/>
      <c r="CO529" s="26"/>
      <c r="CR529" s="26"/>
      <c r="CU529" s="26"/>
      <c r="CX529" s="26"/>
      <c r="DA529" s="26"/>
      <c r="DD529" s="26"/>
      <c r="DG529" s="26"/>
      <c r="DJ529" s="26"/>
      <c r="DM529" s="26"/>
      <c r="DP529" s="26"/>
      <c r="DS529" s="26"/>
      <c r="DV529" s="26"/>
      <c r="DY529" s="26"/>
      <c r="EB529" s="26"/>
      <c r="EE529" s="26"/>
      <c r="EH529" s="26"/>
      <c r="EI529" s="14"/>
      <c r="EK529" s="26"/>
      <c r="EN529" s="26"/>
      <c r="EQ529" s="26"/>
      <c r="ET529" s="26"/>
      <c r="EW529" s="26"/>
      <c r="EZ529" s="26"/>
      <c r="FC529" s="26"/>
      <c r="FF529" s="26"/>
      <c r="FI529" s="26"/>
      <c r="FL529" s="26"/>
      <c r="FO529" s="26"/>
      <c r="FR529" s="26"/>
      <c r="FU529" s="26"/>
      <c r="FX529" s="26"/>
      <c r="GA529" s="26"/>
      <c r="GD529" s="26"/>
      <c r="GG529" s="26"/>
      <c r="GJ529" s="26"/>
      <c r="GM529" s="26"/>
      <c r="GP529" s="26"/>
      <c r="GS529" s="26"/>
      <c r="GV529" s="26"/>
      <c r="GY529" s="26"/>
      <c r="HB529" s="26"/>
      <c r="HE529" s="26"/>
      <c r="HH529" s="26"/>
      <c r="HK529" s="26"/>
      <c r="HN529" s="26"/>
      <c r="HQ529" s="26"/>
      <c r="HT529" s="26"/>
      <c r="HW529" s="26"/>
      <c r="HZ529" s="26"/>
      <c r="IC529" s="26"/>
      <c r="IF529" s="26"/>
      <c r="II529" s="26"/>
      <c r="IL529" s="26"/>
      <c r="IO529" s="26"/>
      <c r="IR529" s="26"/>
      <c r="IU529" s="26"/>
      <c r="IX529" s="26"/>
      <c r="IY529" s="21"/>
    </row>
    <row r="530" spans="7:259" s="16" customFormat="1">
      <c r="G530" s="26"/>
      <c r="J530" s="26"/>
      <c r="M530" s="26"/>
      <c r="P530" s="26"/>
      <c r="S530" s="26"/>
      <c r="V530" s="26"/>
      <c r="W530" s="17"/>
      <c r="Z530" s="26"/>
      <c r="AC530" s="26"/>
      <c r="AF530" s="26"/>
      <c r="AI530" s="26"/>
      <c r="AL530" s="26"/>
      <c r="AO530" s="26"/>
      <c r="AR530" s="26"/>
      <c r="AU530" s="26"/>
      <c r="AX530" s="26"/>
      <c r="BA530" s="26"/>
      <c r="BD530" s="26"/>
      <c r="BG530" s="26"/>
      <c r="BJ530" s="26"/>
      <c r="BM530" s="26"/>
      <c r="BP530" s="26"/>
      <c r="BS530" s="26"/>
      <c r="BT530" s="14"/>
      <c r="BV530" s="26"/>
      <c r="BY530" s="26"/>
      <c r="CB530" s="26"/>
      <c r="CE530" s="26"/>
      <c r="CH530" s="26"/>
      <c r="CI530" s="17"/>
      <c r="CL530" s="26"/>
      <c r="CO530" s="26"/>
      <c r="CR530" s="26"/>
      <c r="CU530" s="26"/>
      <c r="CX530" s="26"/>
      <c r="DA530" s="26"/>
      <c r="DD530" s="26"/>
      <c r="DG530" s="26"/>
      <c r="DJ530" s="26"/>
      <c r="DM530" s="26"/>
      <c r="DP530" s="26"/>
      <c r="DS530" s="26"/>
      <c r="DV530" s="26"/>
      <c r="DY530" s="26"/>
      <c r="EB530" s="26"/>
      <c r="EE530" s="26"/>
      <c r="EH530" s="26"/>
      <c r="EI530" s="14"/>
      <c r="EK530" s="26"/>
      <c r="EN530" s="26"/>
      <c r="EQ530" s="26"/>
      <c r="ET530" s="26"/>
      <c r="EW530" s="26"/>
      <c r="EZ530" s="26"/>
      <c r="FC530" s="26"/>
      <c r="FF530" s="26"/>
      <c r="FI530" s="26"/>
      <c r="FL530" s="26"/>
      <c r="FO530" s="26"/>
      <c r="FR530" s="26"/>
      <c r="FU530" s="26"/>
      <c r="FX530" s="26"/>
      <c r="GA530" s="26"/>
      <c r="GD530" s="26"/>
      <c r="GG530" s="26"/>
      <c r="GJ530" s="26"/>
      <c r="GM530" s="26"/>
      <c r="GP530" s="26"/>
      <c r="GS530" s="26"/>
      <c r="GV530" s="26"/>
      <c r="GY530" s="26"/>
      <c r="HB530" s="26"/>
      <c r="HE530" s="26"/>
      <c r="HH530" s="26"/>
      <c r="HK530" s="26"/>
      <c r="HN530" s="26"/>
      <c r="HQ530" s="26"/>
      <c r="HT530" s="26"/>
      <c r="HW530" s="26"/>
      <c r="HZ530" s="26"/>
      <c r="IC530" s="26"/>
      <c r="IF530" s="26"/>
      <c r="II530" s="26"/>
      <c r="IL530" s="26"/>
      <c r="IO530" s="26"/>
      <c r="IR530" s="26"/>
      <c r="IU530" s="26"/>
      <c r="IX530" s="26"/>
      <c r="IY530" s="21"/>
    </row>
    <row r="531" spans="7:259" s="16" customFormat="1" ht="18.75" customHeight="1">
      <c r="G531" s="26"/>
      <c r="J531" s="26"/>
      <c r="M531" s="26"/>
      <c r="P531" s="26"/>
      <c r="S531" s="26"/>
      <c r="V531" s="26"/>
      <c r="W531" s="17"/>
      <c r="Z531" s="26"/>
      <c r="AC531" s="26"/>
      <c r="AF531" s="26"/>
      <c r="AI531" s="26"/>
      <c r="AL531" s="26"/>
      <c r="AO531" s="26"/>
      <c r="AR531" s="26"/>
      <c r="AU531" s="26"/>
      <c r="AX531" s="26"/>
      <c r="BA531" s="26"/>
      <c r="BD531" s="26"/>
      <c r="BG531" s="26"/>
      <c r="BJ531" s="26"/>
      <c r="BM531" s="26"/>
      <c r="BP531" s="26"/>
      <c r="BS531" s="26"/>
      <c r="BT531" s="14"/>
      <c r="BV531" s="26"/>
      <c r="BY531" s="26"/>
      <c r="CB531" s="26"/>
      <c r="CE531" s="26"/>
      <c r="CH531" s="26"/>
      <c r="CI531" s="17"/>
      <c r="CL531" s="26"/>
      <c r="CO531" s="26"/>
      <c r="CR531" s="26"/>
      <c r="CU531" s="26"/>
      <c r="CX531" s="26"/>
      <c r="DA531" s="26"/>
      <c r="DD531" s="26"/>
      <c r="DG531" s="26"/>
      <c r="DJ531" s="26"/>
      <c r="DM531" s="26"/>
      <c r="DP531" s="26"/>
      <c r="DS531" s="26"/>
      <c r="DV531" s="26"/>
      <c r="DY531" s="26"/>
      <c r="EB531" s="26"/>
      <c r="EE531" s="26"/>
      <c r="EH531" s="26"/>
      <c r="EI531" s="14"/>
      <c r="EK531" s="26"/>
      <c r="EN531" s="26"/>
      <c r="EQ531" s="26"/>
      <c r="ET531" s="26"/>
      <c r="EW531" s="26"/>
      <c r="EZ531" s="26"/>
      <c r="FC531" s="26"/>
      <c r="FF531" s="26"/>
      <c r="FI531" s="26"/>
      <c r="FL531" s="26"/>
      <c r="FO531" s="26"/>
      <c r="FR531" s="26"/>
      <c r="FU531" s="26"/>
      <c r="FX531" s="26"/>
      <c r="GA531" s="26"/>
      <c r="GD531" s="26"/>
      <c r="GG531" s="26"/>
      <c r="GJ531" s="26"/>
      <c r="GM531" s="26"/>
      <c r="GP531" s="26"/>
      <c r="GS531" s="26"/>
      <c r="GV531" s="26"/>
      <c r="GY531" s="26"/>
      <c r="HB531" s="26"/>
      <c r="HE531" s="26"/>
      <c r="HH531" s="26"/>
      <c r="HK531" s="26"/>
      <c r="HN531" s="26"/>
      <c r="HQ531" s="26"/>
      <c r="HT531" s="26"/>
      <c r="HW531" s="26"/>
      <c r="HZ531" s="26"/>
      <c r="IC531" s="26"/>
      <c r="IF531" s="26"/>
      <c r="II531" s="26"/>
      <c r="IL531" s="26"/>
      <c r="IO531" s="26"/>
      <c r="IR531" s="26"/>
      <c r="IU531" s="26"/>
      <c r="IX531" s="26"/>
      <c r="IY531" s="21"/>
    </row>
    <row r="532" spans="7:259" s="16" customFormat="1">
      <c r="G532" s="26"/>
      <c r="J532" s="26"/>
      <c r="M532" s="26"/>
      <c r="P532" s="26"/>
      <c r="S532" s="26"/>
      <c r="V532" s="26"/>
      <c r="W532" s="17"/>
      <c r="Z532" s="26"/>
      <c r="AC532" s="26"/>
      <c r="AF532" s="26"/>
      <c r="AI532" s="26"/>
      <c r="AL532" s="26"/>
      <c r="AO532" s="26"/>
      <c r="AR532" s="26"/>
      <c r="AU532" s="26"/>
      <c r="AX532" s="26"/>
      <c r="BA532" s="26"/>
      <c r="BD532" s="26"/>
      <c r="BG532" s="26"/>
      <c r="BJ532" s="26"/>
      <c r="BM532" s="26"/>
      <c r="BP532" s="26"/>
      <c r="BS532" s="26"/>
      <c r="BT532" s="14"/>
      <c r="BV532" s="26"/>
      <c r="BY532" s="26"/>
      <c r="CB532" s="26"/>
      <c r="CE532" s="26"/>
      <c r="CH532" s="26"/>
      <c r="CI532" s="17"/>
      <c r="CL532" s="26"/>
      <c r="CO532" s="26"/>
      <c r="CR532" s="26"/>
      <c r="CU532" s="26"/>
      <c r="CX532" s="26"/>
      <c r="DA532" s="26"/>
      <c r="DD532" s="26"/>
      <c r="DG532" s="26"/>
      <c r="DJ532" s="26"/>
      <c r="DM532" s="26"/>
      <c r="DP532" s="26"/>
      <c r="DS532" s="26"/>
      <c r="DV532" s="26"/>
      <c r="DY532" s="26"/>
      <c r="EB532" s="26"/>
      <c r="EE532" s="26"/>
      <c r="EH532" s="26"/>
      <c r="EI532" s="14"/>
      <c r="EK532" s="26"/>
      <c r="EN532" s="26"/>
      <c r="EQ532" s="26"/>
      <c r="ET532" s="26"/>
      <c r="EW532" s="26"/>
      <c r="EZ532" s="26"/>
      <c r="FC532" s="26"/>
      <c r="FF532" s="26"/>
      <c r="FI532" s="26"/>
      <c r="FL532" s="26"/>
      <c r="FO532" s="26"/>
      <c r="FR532" s="26"/>
      <c r="FU532" s="26"/>
      <c r="FX532" s="26"/>
      <c r="GA532" s="26"/>
      <c r="GD532" s="26"/>
      <c r="GG532" s="26"/>
      <c r="GJ532" s="26"/>
      <c r="GM532" s="26"/>
      <c r="GP532" s="26"/>
      <c r="GS532" s="26"/>
      <c r="GV532" s="26"/>
      <c r="GY532" s="26"/>
      <c r="HB532" s="26"/>
      <c r="HE532" s="26"/>
      <c r="HH532" s="26"/>
      <c r="HK532" s="26"/>
      <c r="HN532" s="26"/>
      <c r="HQ532" s="26"/>
      <c r="HT532" s="26"/>
      <c r="HW532" s="26"/>
      <c r="HZ532" s="26"/>
      <c r="IC532" s="26"/>
      <c r="IF532" s="26"/>
      <c r="II532" s="26"/>
      <c r="IL532" s="26"/>
      <c r="IO532" s="26"/>
      <c r="IR532" s="26"/>
      <c r="IU532" s="26"/>
      <c r="IX532" s="26"/>
      <c r="IY532" s="21"/>
    </row>
    <row r="533" spans="7:259" s="16" customFormat="1" ht="18.75" customHeight="1">
      <c r="G533" s="26"/>
      <c r="J533" s="26"/>
      <c r="M533" s="26"/>
      <c r="P533" s="26"/>
      <c r="S533" s="26"/>
      <c r="V533" s="26"/>
      <c r="W533" s="17"/>
      <c r="Z533" s="26"/>
      <c r="AC533" s="26"/>
      <c r="AF533" s="26"/>
      <c r="AI533" s="26"/>
      <c r="AL533" s="26"/>
      <c r="AO533" s="26"/>
      <c r="AR533" s="26"/>
      <c r="AU533" s="26"/>
      <c r="AX533" s="26"/>
      <c r="BA533" s="26"/>
      <c r="BD533" s="26"/>
      <c r="BG533" s="26"/>
      <c r="BJ533" s="26"/>
      <c r="BM533" s="26"/>
      <c r="BP533" s="26"/>
      <c r="BS533" s="26"/>
      <c r="BT533" s="14"/>
      <c r="BV533" s="26"/>
      <c r="BY533" s="26"/>
      <c r="CB533" s="26"/>
      <c r="CE533" s="26"/>
      <c r="CH533" s="26"/>
      <c r="CI533" s="17"/>
      <c r="CL533" s="26"/>
      <c r="CO533" s="26"/>
      <c r="CR533" s="26"/>
      <c r="CU533" s="26"/>
      <c r="CX533" s="26"/>
      <c r="DA533" s="26"/>
      <c r="DD533" s="26"/>
      <c r="DG533" s="26"/>
      <c r="DJ533" s="26"/>
      <c r="DM533" s="26"/>
      <c r="DP533" s="26"/>
      <c r="DS533" s="26"/>
      <c r="DV533" s="26"/>
      <c r="DY533" s="26"/>
      <c r="EB533" s="26"/>
      <c r="EE533" s="26"/>
      <c r="EH533" s="26"/>
      <c r="EI533" s="14"/>
      <c r="EK533" s="26"/>
      <c r="EN533" s="26"/>
      <c r="EQ533" s="26"/>
      <c r="ET533" s="26"/>
      <c r="EW533" s="26"/>
      <c r="EZ533" s="26"/>
      <c r="FC533" s="26"/>
      <c r="FF533" s="26"/>
      <c r="FI533" s="26"/>
      <c r="FL533" s="26"/>
      <c r="FO533" s="26"/>
      <c r="FR533" s="26"/>
      <c r="FU533" s="26"/>
      <c r="FX533" s="26"/>
      <c r="GA533" s="26"/>
      <c r="GD533" s="26"/>
      <c r="GG533" s="26"/>
      <c r="GJ533" s="26"/>
      <c r="GM533" s="26"/>
      <c r="GP533" s="26"/>
      <c r="GS533" s="26"/>
      <c r="GV533" s="26"/>
      <c r="GY533" s="26"/>
      <c r="HB533" s="26"/>
      <c r="HE533" s="26"/>
      <c r="HH533" s="26"/>
      <c r="HK533" s="26"/>
      <c r="HN533" s="26"/>
      <c r="HQ533" s="26"/>
      <c r="HT533" s="26"/>
      <c r="HW533" s="26"/>
      <c r="HZ533" s="26"/>
      <c r="IC533" s="26"/>
      <c r="IF533" s="26"/>
      <c r="II533" s="26"/>
      <c r="IL533" s="26"/>
      <c r="IO533" s="26"/>
      <c r="IR533" s="26"/>
      <c r="IU533" s="26"/>
      <c r="IX533" s="26"/>
      <c r="IY533" s="21"/>
    </row>
    <row r="534" spans="7:259" s="16" customFormat="1">
      <c r="G534" s="26"/>
      <c r="J534" s="26"/>
      <c r="M534" s="26"/>
      <c r="P534" s="26"/>
      <c r="S534" s="26"/>
      <c r="V534" s="26"/>
      <c r="W534" s="17"/>
      <c r="Z534" s="26"/>
      <c r="AC534" s="26"/>
      <c r="AF534" s="26"/>
      <c r="AI534" s="26"/>
      <c r="AL534" s="26"/>
      <c r="AO534" s="26"/>
      <c r="AR534" s="26"/>
      <c r="AU534" s="26"/>
      <c r="AX534" s="26"/>
      <c r="BA534" s="26"/>
      <c r="BD534" s="26"/>
      <c r="BG534" s="26"/>
      <c r="BJ534" s="26"/>
      <c r="BM534" s="26"/>
      <c r="BP534" s="26"/>
      <c r="BS534" s="26"/>
      <c r="BT534" s="14"/>
      <c r="BV534" s="26"/>
      <c r="BY534" s="26"/>
      <c r="CB534" s="26"/>
      <c r="CE534" s="26"/>
      <c r="CH534" s="26"/>
      <c r="CI534" s="17"/>
      <c r="CL534" s="26"/>
      <c r="CO534" s="26"/>
      <c r="CR534" s="26"/>
      <c r="CU534" s="26"/>
      <c r="CX534" s="26"/>
      <c r="DA534" s="26"/>
      <c r="DD534" s="26"/>
      <c r="DG534" s="26"/>
      <c r="DJ534" s="26"/>
      <c r="DM534" s="26"/>
      <c r="DP534" s="26"/>
      <c r="DS534" s="26"/>
      <c r="DV534" s="26"/>
      <c r="DY534" s="26"/>
      <c r="EB534" s="26"/>
      <c r="EE534" s="26"/>
      <c r="EH534" s="26"/>
      <c r="EI534" s="14"/>
      <c r="EK534" s="26"/>
      <c r="EN534" s="26"/>
      <c r="EQ534" s="26"/>
      <c r="ET534" s="26"/>
      <c r="EW534" s="26"/>
      <c r="EZ534" s="26"/>
      <c r="FC534" s="26"/>
      <c r="FF534" s="26"/>
      <c r="FI534" s="26"/>
      <c r="FL534" s="26"/>
      <c r="FO534" s="26"/>
      <c r="FR534" s="26"/>
      <c r="FU534" s="26"/>
      <c r="FX534" s="26"/>
      <c r="GA534" s="26"/>
      <c r="GD534" s="26"/>
      <c r="GG534" s="26"/>
      <c r="GJ534" s="26"/>
      <c r="GM534" s="26"/>
      <c r="GP534" s="26"/>
      <c r="GS534" s="26"/>
      <c r="GV534" s="26"/>
      <c r="GY534" s="26"/>
      <c r="HB534" s="26"/>
      <c r="HE534" s="26"/>
      <c r="HH534" s="26"/>
      <c r="HK534" s="26"/>
      <c r="HN534" s="26"/>
      <c r="HQ534" s="26"/>
      <c r="HT534" s="26"/>
      <c r="HW534" s="26"/>
      <c r="HZ534" s="26"/>
      <c r="IC534" s="26"/>
      <c r="IF534" s="26"/>
      <c r="II534" s="26"/>
      <c r="IL534" s="26"/>
      <c r="IO534" s="26"/>
      <c r="IR534" s="26"/>
      <c r="IU534" s="26"/>
      <c r="IX534" s="26"/>
      <c r="IY534" s="21"/>
    </row>
    <row r="535" spans="7:259" s="16" customFormat="1" ht="18.75" customHeight="1">
      <c r="G535" s="26"/>
      <c r="J535" s="26"/>
      <c r="M535" s="26"/>
      <c r="P535" s="26"/>
      <c r="S535" s="26"/>
      <c r="V535" s="26"/>
      <c r="W535" s="17"/>
      <c r="Z535" s="26"/>
      <c r="AC535" s="26"/>
      <c r="AF535" s="26"/>
      <c r="AI535" s="26"/>
      <c r="AL535" s="26"/>
      <c r="AO535" s="26"/>
      <c r="AR535" s="26"/>
      <c r="AU535" s="26"/>
      <c r="AX535" s="26"/>
      <c r="BA535" s="26"/>
      <c r="BD535" s="26"/>
      <c r="BG535" s="26"/>
      <c r="BJ535" s="26"/>
      <c r="BM535" s="26"/>
      <c r="BP535" s="26"/>
      <c r="BS535" s="26"/>
      <c r="BT535" s="14"/>
      <c r="BV535" s="26"/>
      <c r="BY535" s="26"/>
      <c r="CB535" s="26"/>
      <c r="CE535" s="26"/>
      <c r="CH535" s="26"/>
      <c r="CI535" s="17"/>
      <c r="CL535" s="26"/>
      <c r="CO535" s="26"/>
      <c r="CR535" s="26"/>
      <c r="CU535" s="26"/>
      <c r="CX535" s="26"/>
      <c r="DA535" s="26"/>
      <c r="DD535" s="26"/>
      <c r="DG535" s="26"/>
      <c r="DJ535" s="26"/>
      <c r="DM535" s="26"/>
      <c r="DP535" s="26"/>
      <c r="DS535" s="26"/>
      <c r="DV535" s="26"/>
      <c r="DY535" s="26"/>
      <c r="EB535" s="26"/>
      <c r="EE535" s="26"/>
      <c r="EH535" s="26"/>
      <c r="EI535" s="14"/>
      <c r="EK535" s="26"/>
      <c r="EN535" s="26"/>
      <c r="EQ535" s="26"/>
      <c r="ET535" s="26"/>
      <c r="EW535" s="26"/>
      <c r="EZ535" s="26"/>
      <c r="FC535" s="26"/>
      <c r="FF535" s="26"/>
      <c r="FI535" s="26"/>
      <c r="FL535" s="26"/>
      <c r="FO535" s="26"/>
      <c r="FR535" s="26"/>
      <c r="FU535" s="26"/>
      <c r="FX535" s="26"/>
      <c r="GA535" s="26"/>
      <c r="GD535" s="26"/>
      <c r="GG535" s="26"/>
      <c r="GJ535" s="26"/>
      <c r="GM535" s="26"/>
      <c r="GP535" s="26"/>
      <c r="GS535" s="26"/>
      <c r="GV535" s="26"/>
      <c r="GY535" s="26"/>
      <c r="HB535" s="26"/>
      <c r="HE535" s="26"/>
      <c r="HH535" s="26"/>
      <c r="HK535" s="26"/>
      <c r="HN535" s="26"/>
      <c r="HQ535" s="26"/>
      <c r="HT535" s="26"/>
      <c r="HW535" s="26"/>
      <c r="HZ535" s="26"/>
      <c r="IC535" s="26"/>
      <c r="IF535" s="26"/>
      <c r="II535" s="26"/>
      <c r="IL535" s="26"/>
      <c r="IO535" s="26"/>
      <c r="IR535" s="26"/>
      <c r="IU535" s="26"/>
      <c r="IX535" s="26"/>
      <c r="IY535" s="21"/>
    </row>
    <row r="536" spans="7:259" s="16" customFormat="1">
      <c r="G536" s="26"/>
      <c r="J536" s="26"/>
      <c r="M536" s="26"/>
      <c r="P536" s="26"/>
      <c r="S536" s="26"/>
      <c r="V536" s="26"/>
      <c r="W536" s="17"/>
      <c r="Z536" s="26"/>
      <c r="AC536" s="26"/>
      <c r="AF536" s="26"/>
      <c r="AI536" s="26"/>
      <c r="AL536" s="26"/>
      <c r="AO536" s="26"/>
      <c r="AR536" s="26"/>
      <c r="AU536" s="26"/>
      <c r="AX536" s="26"/>
      <c r="BA536" s="26"/>
      <c r="BD536" s="26"/>
      <c r="BG536" s="26"/>
      <c r="BJ536" s="26"/>
      <c r="BM536" s="26"/>
      <c r="BP536" s="26"/>
      <c r="BS536" s="26"/>
      <c r="BT536" s="14"/>
      <c r="BV536" s="26"/>
      <c r="BY536" s="26"/>
      <c r="CB536" s="26"/>
      <c r="CE536" s="26"/>
      <c r="CH536" s="26"/>
      <c r="CI536" s="17"/>
      <c r="CL536" s="26"/>
      <c r="CO536" s="26"/>
      <c r="CR536" s="26"/>
      <c r="CU536" s="26"/>
      <c r="CX536" s="26"/>
      <c r="DA536" s="26"/>
      <c r="DD536" s="26"/>
      <c r="DG536" s="26"/>
      <c r="DJ536" s="26"/>
      <c r="DM536" s="26"/>
      <c r="DP536" s="26"/>
      <c r="DS536" s="26"/>
      <c r="DV536" s="26"/>
      <c r="DY536" s="26"/>
      <c r="EB536" s="26"/>
      <c r="EE536" s="26"/>
      <c r="EH536" s="26"/>
      <c r="EI536" s="14"/>
      <c r="EK536" s="26"/>
      <c r="EN536" s="26"/>
      <c r="EQ536" s="26"/>
      <c r="ET536" s="26"/>
      <c r="EW536" s="26"/>
      <c r="EZ536" s="26"/>
      <c r="FC536" s="26"/>
      <c r="FF536" s="26"/>
      <c r="FI536" s="26"/>
      <c r="FL536" s="26"/>
      <c r="FO536" s="26"/>
      <c r="FR536" s="26"/>
      <c r="FU536" s="26"/>
      <c r="FX536" s="26"/>
      <c r="FY536" s="9"/>
      <c r="FZ536" s="9"/>
      <c r="GA536" s="25"/>
      <c r="GB536" s="9"/>
      <c r="GC536" s="9"/>
      <c r="GD536" s="25"/>
      <c r="GE536" s="9"/>
      <c r="GF536" s="9"/>
      <c r="GG536" s="25"/>
      <c r="GJ536" s="26"/>
      <c r="GM536" s="26"/>
      <c r="GP536" s="26"/>
      <c r="GS536" s="26"/>
      <c r="GV536" s="26"/>
      <c r="GY536" s="26"/>
      <c r="HB536" s="26"/>
      <c r="HE536" s="26"/>
      <c r="HH536" s="26"/>
      <c r="HK536" s="26"/>
      <c r="HN536" s="26"/>
      <c r="HQ536" s="26"/>
      <c r="HT536" s="26"/>
      <c r="HW536" s="26"/>
      <c r="HZ536" s="26"/>
      <c r="IC536" s="26"/>
      <c r="IF536" s="26"/>
      <c r="II536" s="26"/>
      <c r="IL536" s="26"/>
      <c r="IO536" s="26"/>
      <c r="IR536" s="26"/>
      <c r="IU536" s="26"/>
      <c r="IX536" s="26"/>
      <c r="IY536" s="21"/>
    </row>
    <row r="537" spans="7:259" s="16" customFormat="1" ht="18.75" customHeight="1">
      <c r="G537" s="26"/>
      <c r="J537" s="26"/>
      <c r="M537" s="26"/>
      <c r="P537" s="26"/>
      <c r="S537" s="26"/>
      <c r="V537" s="26"/>
      <c r="W537" s="17"/>
      <c r="Z537" s="26"/>
      <c r="AC537" s="26"/>
      <c r="AF537" s="26"/>
      <c r="AI537" s="26"/>
      <c r="AL537" s="26"/>
      <c r="AO537" s="26"/>
      <c r="AR537" s="26"/>
      <c r="AU537" s="26"/>
      <c r="AX537" s="26"/>
      <c r="BA537" s="26"/>
      <c r="BD537" s="26"/>
      <c r="BG537" s="26"/>
      <c r="BJ537" s="26"/>
      <c r="BM537" s="26"/>
      <c r="BP537" s="26"/>
      <c r="BS537" s="26"/>
      <c r="BT537" s="14"/>
      <c r="BV537" s="26"/>
      <c r="BY537" s="26"/>
      <c r="CB537" s="26"/>
      <c r="CE537" s="26"/>
      <c r="CH537" s="26"/>
      <c r="CI537" s="17"/>
      <c r="CL537" s="26"/>
      <c r="CO537" s="26"/>
      <c r="CR537" s="26"/>
      <c r="CU537" s="26"/>
      <c r="CX537" s="26"/>
      <c r="DA537" s="26"/>
      <c r="DD537" s="26"/>
      <c r="DG537" s="26"/>
      <c r="DJ537" s="26"/>
      <c r="DM537" s="26"/>
      <c r="DP537" s="26"/>
      <c r="DS537" s="26"/>
      <c r="DV537" s="26"/>
      <c r="DY537" s="26"/>
      <c r="EB537" s="26"/>
      <c r="EE537" s="26"/>
      <c r="EH537" s="26"/>
      <c r="EI537" s="14"/>
      <c r="EK537" s="26"/>
      <c r="EN537" s="26"/>
      <c r="EQ537" s="26"/>
      <c r="ET537" s="26"/>
      <c r="EW537" s="26"/>
      <c r="EZ537" s="26"/>
      <c r="FC537" s="26"/>
      <c r="FF537" s="26"/>
      <c r="FI537" s="26"/>
      <c r="FL537" s="26"/>
      <c r="FO537" s="26"/>
      <c r="FR537" s="26"/>
      <c r="FU537" s="26"/>
      <c r="FX537" s="26"/>
      <c r="FY537" s="9"/>
      <c r="FZ537" s="9"/>
      <c r="GA537" s="25"/>
      <c r="GB537" s="9"/>
      <c r="GC537" s="9"/>
      <c r="GD537" s="25"/>
      <c r="GE537" s="9"/>
      <c r="GF537" s="9"/>
      <c r="GG537" s="25"/>
      <c r="GJ537" s="26"/>
      <c r="GM537" s="26"/>
      <c r="GP537" s="26"/>
      <c r="GS537" s="26"/>
      <c r="GV537" s="26"/>
      <c r="GY537" s="26"/>
      <c r="HB537" s="26"/>
      <c r="HE537" s="26"/>
      <c r="HH537" s="26"/>
      <c r="HK537" s="26"/>
      <c r="HN537" s="26"/>
      <c r="HQ537" s="26"/>
      <c r="HT537" s="26"/>
      <c r="HW537" s="26"/>
      <c r="HZ537" s="26"/>
      <c r="IC537" s="26"/>
      <c r="IF537" s="26"/>
      <c r="II537" s="26"/>
      <c r="IL537" s="26"/>
      <c r="IO537" s="26"/>
      <c r="IR537" s="26"/>
      <c r="IU537" s="26"/>
      <c r="IX537" s="26"/>
      <c r="IY537" s="21"/>
    </row>
    <row r="538" spans="7:259" s="16" customFormat="1">
      <c r="G538" s="26"/>
      <c r="J538" s="26"/>
      <c r="M538" s="26"/>
      <c r="P538" s="26"/>
      <c r="S538" s="26"/>
      <c r="V538" s="26"/>
      <c r="W538" s="17"/>
      <c r="Z538" s="26"/>
      <c r="AC538" s="26"/>
      <c r="AF538" s="26"/>
      <c r="AI538" s="26"/>
      <c r="AL538" s="26"/>
      <c r="AO538" s="26"/>
      <c r="AR538" s="26"/>
      <c r="AU538" s="26"/>
      <c r="AX538" s="26"/>
      <c r="BA538" s="26"/>
      <c r="BD538" s="26"/>
      <c r="BG538" s="26"/>
      <c r="BJ538" s="26"/>
      <c r="BM538" s="26"/>
      <c r="BP538" s="26"/>
      <c r="BS538" s="26"/>
      <c r="BT538" s="14"/>
      <c r="BV538" s="26"/>
      <c r="BY538" s="26"/>
      <c r="CB538" s="26"/>
      <c r="CE538" s="26"/>
      <c r="CH538" s="26"/>
      <c r="CI538" s="17"/>
      <c r="CL538" s="26"/>
      <c r="CO538" s="26"/>
      <c r="CR538" s="26"/>
      <c r="CU538" s="26"/>
      <c r="CX538" s="26"/>
      <c r="DA538" s="26"/>
      <c r="DD538" s="26"/>
      <c r="DG538" s="26"/>
      <c r="DJ538" s="26"/>
      <c r="DM538" s="26"/>
      <c r="DP538" s="26"/>
      <c r="DS538" s="26"/>
      <c r="DV538" s="26"/>
      <c r="DY538" s="26"/>
      <c r="EB538" s="26"/>
      <c r="EE538" s="26"/>
      <c r="EH538" s="26"/>
      <c r="EI538" s="14"/>
      <c r="EK538" s="26"/>
      <c r="EN538" s="26"/>
      <c r="EQ538" s="26"/>
      <c r="ET538" s="26"/>
      <c r="EW538" s="26"/>
      <c r="EZ538" s="26"/>
      <c r="FC538" s="26"/>
      <c r="FF538" s="26"/>
      <c r="FI538" s="26"/>
      <c r="FL538" s="26"/>
      <c r="FO538" s="26"/>
      <c r="FR538" s="26"/>
      <c r="FU538" s="26"/>
      <c r="FX538" s="26"/>
      <c r="FY538" s="9"/>
      <c r="FZ538" s="9"/>
      <c r="GA538" s="25"/>
      <c r="GB538" s="9"/>
      <c r="GC538" s="9"/>
      <c r="GD538" s="25"/>
      <c r="GE538" s="9"/>
      <c r="GF538" s="9"/>
      <c r="GG538" s="25"/>
      <c r="GJ538" s="26"/>
      <c r="GM538" s="26"/>
      <c r="GP538" s="26"/>
      <c r="GS538" s="26"/>
      <c r="GV538" s="26"/>
      <c r="GY538" s="26"/>
      <c r="HB538" s="26"/>
      <c r="HE538" s="26"/>
      <c r="HH538" s="26"/>
      <c r="HK538" s="26"/>
      <c r="HN538" s="26"/>
      <c r="HQ538" s="26"/>
      <c r="HT538" s="26"/>
      <c r="HW538" s="26"/>
      <c r="HZ538" s="26"/>
      <c r="IC538" s="26"/>
      <c r="IF538" s="26"/>
      <c r="II538" s="26"/>
      <c r="IL538" s="26"/>
      <c r="IO538" s="26"/>
      <c r="IR538" s="26"/>
      <c r="IU538" s="26"/>
      <c r="IX538" s="26"/>
      <c r="IY538" s="21"/>
    </row>
  </sheetData>
  <customSheetViews>
    <customSheetView guid="{23AA7850-0BCA-44C6-A8DB-6750B6FCE36A}" scale="80" showPageBreaks="1" showAutoFilter="1" hiddenRows="1">
      <pane xSplit="4" ySplit="8" topLeftCell="E75" activePane="bottomRight" state="frozen"/>
      <selection pane="bottomRight" activeCell="F79" sqref="F79:NA98"/>
      <pageMargins left="0.19685039370078741" right="0.19685039370078741" top="0.59055118110236227" bottom="0.39370078740157483" header="0.35433070866141736" footer="0.39370078740157483"/>
      <pageSetup paperSize="9" scale="90" orientation="landscape" r:id="rId1"/>
      <headerFooter alignWithMargins="0"/>
      <autoFilter ref="A11:OD178"/>
    </customSheetView>
    <customSheetView guid="{3556436A-C311-4B70-B0DA-7F2536446A45}" scale="80" showPageBreaks="1" showAutoFilter="1" hiddenRows="1">
      <pane xSplit="4" ySplit="8" topLeftCell="NH156" activePane="bottomRight" state="frozen"/>
      <selection pane="bottomRight" activeCell="C181" sqref="C181"/>
      <pageMargins left="0.19685039370078741" right="0.19685039370078741" top="0.59055118110236227" bottom="0.39370078740157483" header="0.35433070866141736" footer="0.39370078740157483"/>
      <pageSetup paperSize="9" scale="90" orientation="landscape" r:id="rId2"/>
      <headerFooter alignWithMargins="0"/>
      <autoFilter ref="A11:OD178"/>
    </customSheetView>
    <customSheetView guid="{F005480A-D133-4FA5-B5A6-C8C7D1CE1272}" scale="80" showAutoFilter="1" hiddenRows="1">
      <pane xSplit="4" ySplit="8" topLeftCell="E165" activePane="bottomRight" state="frozen"/>
      <selection pane="bottomRight" activeCell="B176" sqref="B176"/>
      <pageMargins left="0.19685039370078741" right="0.19685039370078741" top="0.59055118110236227" bottom="0.39370078740157483" header="0.35433070866141736" footer="0.39370078740157483"/>
      <pageSetup paperSize="9" scale="90" orientation="landscape" r:id="rId3"/>
      <headerFooter alignWithMargins="0"/>
      <autoFilter ref="A11:OD178"/>
    </customSheetView>
    <customSheetView guid="{E2495AD0-B87A-4C01-9209-9BB683D27353}" scale="80" showAutoFilter="1" hiddenRows="1">
      <pane xSplit="4" ySplit="8" topLeftCell="E51" activePane="bottomRight" state="frozen"/>
      <selection pane="bottomRight" activeCell="F58" sqref="F58:NA68"/>
      <pageMargins left="0.19685039370078741" right="0.19685039370078741" top="0.59055118110236227" bottom="0.39370078740157483" header="0.35433070866141736" footer="0.39370078740157483"/>
      <pageSetup paperSize="9" scale="90" orientation="landscape" r:id="rId4"/>
      <headerFooter alignWithMargins="0"/>
      <autoFilter ref="A11:OD178"/>
    </customSheetView>
    <customSheetView guid="{C8322F89-87C6-45E7-889E-2904A1FABC31}" scale="80" showAutoFilter="1" hiddenRows="1">
      <pane xSplit="4" ySplit="8" topLeftCell="E75" activePane="bottomRight" state="frozen"/>
      <selection pane="bottomRight" activeCell="F79" sqref="F79:NA98"/>
      <pageMargins left="0.19685039370078741" right="0.19685039370078741" top="0.59055118110236227" bottom="0.39370078740157483" header="0.35433070866141736" footer="0.39370078740157483"/>
      <pageSetup paperSize="9" scale="90" orientation="landscape" r:id="rId5"/>
      <headerFooter alignWithMargins="0"/>
      <autoFilter ref="A11:OD178"/>
    </customSheetView>
  </customSheetViews>
  <mergeCells count="284">
    <mergeCell ref="EC4:EE4"/>
    <mergeCell ref="EC5:EE5"/>
    <mergeCell ref="EC1:EE2"/>
    <mergeCell ref="DT1:DV2"/>
    <mergeCell ref="E4:G4"/>
    <mergeCell ref="FS1:FX1"/>
    <mergeCell ref="FS2:FU2"/>
    <mergeCell ref="FV2:FX2"/>
    <mergeCell ref="FS4:FU4"/>
    <mergeCell ref="FV4:FX4"/>
    <mergeCell ref="FS5:FU5"/>
    <mergeCell ref="FV5:FX5"/>
    <mergeCell ref="DT4:DV4"/>
    <mergeCell ref="EF4:EH4"/>
    <mergeCell ref="EF5:EH5"/>
    <mergeCell ref="DZ4:EB4"/>
    <mergeCell ref="DW5:DY5"/>
    <mergeCell ref="DZ5:EB5"/>
    <mergeCell ref="DW4:DY4"/>
    <mergeCell ref="EO1:EQ2"/>
    <mergeCell ref="BH5:BJ5"/>
    <mergeCell ref="AY5:BA5"/>
    <mergeCell ref="BK5:BM5"/>
    <mergeCell ref="BN5:BP5"/>
    <mergeCell ref="BN4:BP4"/>
    <mergeCell ref="AJ5:AL5"/>
    <mergeCell ref="AM5:AO5"/>
    <mergeCell ref="BB5:BD5"/>
    <mergeCell ref="AJ4:AL4"/>
    <mergeCell ref="AY4:BA4"/>
    <mergeCell ref="BB4:BD4"/>
    <mergeCell ref="BK4:BM4"/>
    <mergeCell ref="BH4:BJ4"/>
    <mergeCell ref="AP5:AR5"/>
    <mergeCell ref="CC5:CE5"/>
    <mergeCell ref="CF5:CH5"/>
    <mergeCell ref="CJ5:CL5"/>
    <mergeCell ref="DT5:DV5"/>
    <mergeCell ref="CS4:CU4"/>
    <mergeCell ref="CS5:CU5"/>
    <mergeCell ref="BZ5:CB5"/>
    <mergeCell ref="BQ5:BS5"/>
    <mergeCell ref="BE5:BG5"/>
    <mergeCell ref="AS5:AU5"/>
    <mergeCell ref="AV5:AX5"/>
    <mergeCell ref="AS4:AU4"/>
    <mergeCell ref="AV4:AX4"/>
    <mergeCell ref="BE4:BG4"/>
    <mergeCell ref="CM4:CO4"/>
    <mergeCell ref="CM5:CO5"/>
    <mergeCell ref="CP4:CR4"/>
    <mergeCell ref="BT4:BV4"/>
    <mergeCell ref="BW4:BY4"/>
    <mergeCell ref="BT5:BV5"/>
    <mergeCell ref="BW5:BY5"/>
    <mergeCell ref="CP5:CR5"/>
    <mergeCell ref="CF4:CH4"/>
    <mergeCell ref="CJ4:CL4"/>
    <mergeCell ref="DE4:DG4"/>
    <mergeCell ref="DE5:DG5"/>
    <mergeCell ref="DH4:DJ4"/>
    <mergeCell ref="DH5:DJ5"/>
    <mergeCell ref="DB5:DD5"/>
    <mergeCell ref="DK5:DM5"/>
    <mergeCell ref="DN5:DP5"/>
    <mergeCell ref="CV5:CX5"/>
    <mergeCell ref="DN4:DP4"/>
    <mergeCell ref="CV4:CX4"/>
    <mergeCell ref="CY4:DA4"/>
    <mergeCell ref="DB4:DD4"/>
    <mergeCell ref="CY5:DA5"/>
    <mergeCell ref="DQ5:DS5"/>
    <mergeCell ref="DK4:DM4"/>
    <mergeCell ref="DQ4:DS4"/>
    <mergeCell ref="CC4:CE4"/>
    <mergeCell ref="BZ4:CB4"/>
    <mergeCell ref="AD2:AF2"/>
    <mergeCell ref="W1:W2"/>
    <mergeCell ref="AA1:AF1"/>
    <mergeCell ref="AJ2:AL2"/>
    <mergeCell ref="AM2:AO2"/>
    <mergeCell ref="BB1:BG1"/>
    <mergeCell ref="BQ1:BS2"/>
    <mergeCell ref="BT1:BY1"/>
    <mergeCell ref="BZ1:CB2"/>
    <mergeCell ref="AY1:BA2"/>
    <mergeCell ref="BT2:BV2"/>
    <mergeCell ref="BW2:BY2"/>
    <mergeCell ref="BK2:BM2"/>
    <mergeCell ref="BN2:BP2"/>
    <mergeCell ref="BB2:BD2"/>
    <mergeCell ref="BE2:BG2"/>
    <mergeCell ref="BQ4:BS4"/>
    <mergeCell ref="CC2:CE2"/>
    <mergeCell ref="CC1:CH1"/>
    <mergeCell ref="AS2:AU2"/>
    <mergeCell ref="AV2:AX2"/>
    <mergeCell ref="AP4:AR4"/>
    <mergeCell ref="AP1:AR2"/>
    <mergeCell ref="AS1:AX1"/>
    <mergeCell ref="T1:V2"/>
    <mergeCell ref="X1:Z2"/>
    <mergeCell ref="T4:V4"/>
    <mergeCell ref="X4:Z4"/>
    <mergeCell ref="AA2:AC2"/>
    <mergeCell ref="AG1:AI2"/>
    <mergeCell ref="AJ1:AO1"/>
    <mergeCell ref="AA4:AC4"/>
    <mergeCell ref="AD4:AF4"/>
    <mergeCell ref="Q1:S2"/>
    <mergeCell ref="AG4:AI4"/>
    <mergeCell ref="AM4:AO4"/>
    <mergeCell ref="A4:A5"/>
    <mergeCell ref="B4:D5"/>
    <mergeCell ref="H4:J4"/>
    <mergeCell ref="K4:M4"/>
    <mergeCell ref="N4:P4"/>
    <mergeCell ref="A1:A3"/>
    <mergeCell ref="B1:D2"/>
    <mergeCell ref="H1:J2"/>
    <mergeCell ref="K1:P1"/>
    <mergeCell ref="K2:M2"/>
    <mergeCell ref="N2:P2"/>
    <mergeCell ref="H5:J5"/>
    <mergeCell ref="K5:M5"/>
    <mergeCell ref="N5:P5"/>
    <mergeCell ref="Q5:S5"/>
    <mergeCell ref="T5:V5"/>
    <mergeCell ref="X5:Z5"/>
    <mergeCell ref="AA5:AC5"/>
    <mergeCell ref="AD5:AF5"/>
    <mergeCell ref="Q4:S4"/>
    <mergeCell ref="AG5:AI5"/>
    <mergeCell ref="CI1:CI2"/>
    <mergeCell ref="CM1:CR1"/>
    <mergeCell ref="CM2:CO2"/>
    <mergeCell ref="CP2:CR2"/>
    <mergeCell ref="CF2:CH2"/>
    <mergeCell ref="DW2:DY2"/>
    <mergeCell ref="DZ2:EB2"/>
    <mergeCell ref="DW1:EB1"/>
    <mergeCell ref="ER1:EW1"/>
    <mergeCell ref="CJ1:CL2"/>
    <mergeCell ref="DN1:DS1"/>
    <mergeCell ref="DQ2:DS2"/>
    <mergeCell ref="DK1:DM2"/>
    <mergeCell ref="CV1:DA1"/>
    <mergeCell ref="CV2:CX2"/>
    <mergeCell ref="DH2:DJ2"/>
    <mergeCell ref="DB1:DD2"/>
    <mergeCell ref="DE1:DJ1"/>
    <mergeCell ref="DE2:DG2"/>
    <mergeCell ref="CS1:CU2"/>
    <mergeCell ref="EF1:EH2"/>
    <mergeCell ref="E1:G2"/>
    <mergeCell ref="FP1:FR2"/>
    <mergeCell ref="FP4:FR4"/>
    <mergeCell ref="FP5:FR5"/>
    <mergeCell ref="FJ1:FO1"/>
    <mergeCell ref="E5:G5"/>
    <mergeCell ref="EO5:EQ5"/>
    <mergeCell ref="EX1:EZ2"/>
    <mergeCell ref="FA1:FF1"/>
    <mergeCell ref="FA2:FC2"/>
    <mergeCell ref="FD2:FF2"/>
    <mergeCell ref="EX4:EZ4"/>
    <mergeCell ref="FA4:FC4"/>
    <mergeCell ref="FD4:FF4"/>
    <mergeCell ref="ER4:ET4"/>
    <mergeCell ref="EU4:EW4"/>
    <mergeCell ref="ER2:ET2"/>
    <mergeCell ref="EU2:EW2"/>
    <mergeCell ref="EO4:EQ4"/>
    <mergeCell ref="BK1:BP1"/>
    <mergeCell ref="BH1:BJ2"/>
    <mergeCell ref="CY2:DA2"/>
    <mergeCell ref="DN2:DP2"/>
    <mergeCell ref="GB2:GD2"/>
    <mergeCell ref="GE2:GG2"/>
    <mergeCell ref="GB4:GD4"/>
    <mergeCell ref="GE4:GG4"/>
    <mergeCell ref="GB5:GD5"/>
    <mergeCell ref="GE5:GG5"/>
    <mergeCell ref="EI4:EK4"/>
    <mergeCell ref="EL4:EN4"/>
    <mergeCell ref="EI5:EK5"/>
    <mergeCell ref="EL5:EN5"/>
    <mergeCell ref="FJ2:FL2"/>
    <mergeCell ref="FM2:FO2"/>
    <mergeCell ref="FJ4:FL4"/>
    <mergeCell ref="FM4:FO4"/>
    <mergeCell ref="FJ5:FL5"/>
    <mergeCell ref="FM5:FO5"/>
    <mergeCell ref="FG1:FI2"/>
    <mergeCell ref="FG4:FI4"/>
    <mergeCell ref="FG5:FI5"/>
    <mergeCell ref="EX5:EZ5"/>
    <mergeCell ref="FA5:FC5"/>
    <mergeCell ref="FD5:FF5"/>
    <mergeCell ref="ER5:ET5"/>
    <mergeCell ref="EU5:EW5"/>
    <mergeCell ref="GN5:GP5"/>
    <mergeCell ref="GQ1:GS2"/>
    <mergeCell ref="GQ4:GS4"/>
    <mergeCell ref="GK1:GP1"/>
    <mergeCell ref="GK2:GM2"/>
    <mergeCell ref="GN2:GP2"/>
    <mergeCell ref="GK4:GM4"/>
    <mergeCell ref="GN4:GP4"/>
    <mergeCell ref="GZ1:HB2"/>
    <mergeCell ref="GZ4:HB4"/>
    <mergeCell ref="GZ5:HB5"/>
    <mergeCell ref="GQ5:GS5"/>
    <mergeCell ref="GT1:GY1"/>
    <mergeCell ref="GT2:GV2"/>
    <mergeCell ref="GB1:GG1"/>
    <mergeCell ref="FY5:GA5"/>
    <mergeCell ref="EI1:EN1"/>
    <mergeCell ref="EI2:EK2"/>
    <mergeCell ref="EL2:EN2"/>
    <mergeCell ref="HI1:HK2"/>
    <mergeCell ref="GW2:GY2"/>
    <mergeCell ref="GT4:GV4"/>
    <mergeCell ref="GW4:GY4"/>
    <mergeCell ref="GT5:GV5"/>
    <mergeCell ref="GW5:GY5"/>
    <mergeCell ref="GH4:GJ4"/>
    <mergeCell ref="GH5:GJ5"/>
    <mergeCell ref="FY1:GA2"/>
    <mergeCell ref="FY4:GA4"/>
    <mergeCell ref="GH1:GJ2"/>
    <mergeCell ref="HC1:HH1"/>
    <mergeCell ref="HC2:HE2"/>
    <mergeCell ref="HF2:HH2"/>
    <mergeCell ref="HC4:HE4"/>
    <mergeCell ref="HF4:HH4"/>
    <mergeCell ref="HC5:HE5"/>
    <mergeCell ref="HF5:HH5"/>
    <mergeCell ref="GK5:GM5"/>
    <mergeCell ref="HL1:HQ1"/>
    <mergeCell ref="HL2:HN2"/>
    <mergeCell ref="HO2:HQ2"/>
    <mergeCell ref="HI4:HK4"/>
    <mergeCell ref="HL4:HN4"/>
    <mergeCell ref="HO4:HQ4"/>
    <mergeCell ref="HI5:HK5"/>
    <mergeCell ref="HL5:HN5"/>
    <mergeCell ref="HO5:HQ5"/>
    <mergeCell ref="HR1:HT2"/>
    <mergeCell ref="HU1:HZ1"/>
    <mergeCell ref="HU2:HW2"/>
    <mergeCell ref="HX2:HZ2"/>
    <mergeCell ref="HR4:HT4"/>
    <mergeCell ref="HU4:HW4"/>
    <mergeCell ref="HX4:HZ4"/>
    <mergeCell ref="HR5:HT5"/>
    <mergeCell ref="HU5:HW5"/>
    <mergeCell ref="HX5:HZ5"/>
    <mergeCell ref="IA1:IC2"/>
    <mergeCell ref="ID1:II1"/>
    <mergeCell ref="ID2:IF2"/>
    <mergeCell ref="IG2:II2"/>
    <mergeCell ref="IA4:IC4"/>
    <mergeCell ref="ID4:IF4"/>
    <mergeCell ref="IG4:II4"/>
    <mergeCell ref="IA5:IC5"/>
    <mergeCell ref="ID5:IF5"/>
    <mergeCell ref="IG5:II5"/>
    <mergeCell ref="IS1:IU2"/>
    <mergeCell ref="IS4:IU4"/>
    <mergeCell ref="IS5:IU5"/>
    <mergeCell ref="IV1:IX2"/>
    <mergeCell ref="IV4:IX4"/>
    <mergeCell ref="IV5:IX5"/>
    <mergeCell ref="IJ1:IL2"/>
    <mergeCell ref="IM1:IR1"/>
    <mergeCell ref="IM2:IO2"/>
    <mergeCell ref="IP2:IR2"/>
    <mergeCell ref="IJ4:IL4"/>
    <mergeCell ref="IM4:IO4"/>
    <mergeCell ref="IP4:IR4"/>
    <mergeCell ref="IJ5:IL5"/>
    <mergeCell ref="IM5:IO5"/>
    <mergeCell ref="IP5:IR5"/>
  </mergeCells>
  <pageMargins left="0.19685039370078741" right="0.19685039370078741" top="0.59055118110236227" bottom="0.39370078740157483" header="0.35433070866141736" footer="0.39370078740157483"/>
  <pageSetup paperSize="9" scale="90" orientation="landscape" r:id="rId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S166"/>
  <sheetViews>
    <sheetView zoomScale="62" zoomScaleNormal="62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S155" sqref="CS155:CS161"/>
    </sheetView>
  </sheetViews>
  <sheetFormatPr defaultColWidth="9.140625" defaultRowHeight="15.75" customHeight="1"/>
  <cols>
    <col min="1" max="1" width="23.5703125" style="35" customWidth="1"/>
    <col min="2" max="2" width="18.5703125" style="35" customWidth="1"/>
    <col min="3" max="3" width="17.7109375" style="35" customWidth="1"/>
    <col min="4" max="4" width="10.42578125" style="32" customWidth="1"/>
    <col min="5" max="6" width="14.5703125" style="35" bestFit="1" customWidth="1"/>
    <col min="7" max="7" width="14.5703125" style="34" bestFit="1" customWidth="1"/>
    <col min="8" max="9" width="14.5703125" style="35" bestFit="1" customWidth="1"/>
    <col min="10" max="10" width="15.7109375" style="35" customWidth="1"/>
    <col min="11" max="12" width="14.5703125" style="35" bestFit="1" customWidth="1"/>
    <col min="13" max="13" width="14.5703125" style="12" bestFit="1" customWidth="1"/>
    <col min="14" max="15" width="14.5703125" style="35" bestFit="1" customWidth="1"/>
    <col min="16" max="16" width="14.5703125" style="12" bestFit="1" customWidth="1"/>
    <col min="17" max="18" width="14.5703125" style="35" bestFit="1" customWidth="1"/>
    <col min="19" max="19" width="14.5703125" style="34" bestFit="1" customWidth="1"/>
    <col min="20" max="21" width="14" style="35" customWidth="1"/>
    <col min="22" max="22" width="16.5703125" style="34" customWidth="1"/>
    <col min="23" max="23" width="15.140625" style="35" customWidth="1"/>
    <col min="24" max="24" width="14.5703125" style="35" customWidth="1"/>
    <col min="25" max="25" width="14.28515625" style="34" customWidth="1"/>
    <col min="26" max="26" width="14.85546875" style="35" customWidth="1"/>
    <col min="27" max="27" width="16.7109375" style="35" customWidth="1"/>
    <col min="28" max="28" width="19.85546875" style="34" customWidth="1"/>
    <col min="29" max="30" width="14.5703125" style="35" bestFit="1" customWidth="1"/>
    <col min="31" max="31" width="14.5703125" style="34" bestFit="1" customWidth="1"/>
    <col min="32" max="33" width="15" style="35" bestFit="1" customWidth="1"/>
    <col min="34" max="34" width="14.5703125" style="12" bestFit="1" customWidth="1"/>
    <col min="35" max="36" width="15" style="35" bestFit="1" customWidth="1"/>
    <col min="37" max="37" width="14.5703125" style="34" bestFit="1" customWidth="1"/>
    <col min="38" max="39" width="14.5703125" style="35" bestFit="1" customWidth="1"/>
    <col min="40" max="40" width="14.5703125" style="34" bestFit="1" customWidth="1"/>
    <col min="41" max="42" width="14.5703125" style="35" bestFit="1" customWidth="1"/>
    <col min="43" max="43" width="14.5703125" style="32" bestFit="1" customWidth="1"/>
    <col min="44" max="45" width="14.5703125" style="35" bestFit="1" customWidth="1"/>
    <col min="46" max="46" width="14.5703125" style="32" bestFit="1" customWidth="1"/>
    <col min="47" max="48" width="14.5703125" style="35" bestFit="1" customWidth="1"/>
    <col min="49" max="49" width="14.5703125" style="32" bestFit="1" customWidth="1"/>
    <col min="50" max="51" width="14.5703125" style="35" bestFit="1" customWidth="1"/>
    <col min="52" max="52" width="14.5703125" style="34" bestFit="1" customWidth="1"/>
    <col min="53" max="54" width="14.5703125" style="35" bestFit="1" customWidth="1"/>
    <col min="55" max="55" width="14.5703125" style="34" bestFit="1" customWidth="1"/>
    <col min="56" max="57" width="14.5703125" style="35" bestFit="1" customWidth="1"/>
    <col min="58" max="58" width="14.5703125" style="34" bestFit="1" customWidth="1"/>
    <col min="59" max="60" width="14.5703125" style="35" bestFit="1" customWidth="1"/>
    <col min="61" max="61" width="15.140625" style="34" customWidth="1"/>
    <col min="62" max="63" width="14.5703125" style="35" bestFit="1" customWidth="1"/>
    <col min="64" max="64" width="14.5703125" style="34" bestFit="1" customWidth="1"/>
    <col min="65" max="66" width="14.5703125" style="35" bestFit="1" customWidth="1"/>
    <col min="67" max="67" width="14.5703125" style="34" bestFit="1" customWidth="1"/>
    <col min="68" max="69" width="14.5703125" style="35" bestFit="1" customWidth="1"/>
    <col min="70" max="70" width="14.5703125" style="34" bestFit="1" customWidth="1"/>
    <col min="71" max="72" width="14.5703125" style="35" bestFit="1" customWidth="1"/>
    <col min="73" max="73" width="14.5703125" style="34" bestFit="1" customWidth="1"/>
    <col min="74" max="75" width="14.5703125" style="35" bestFit="1" customWidth="1"/>
    <col min="76" max="76" width="14.5703125" style="34" bestFit="1" customWidth="1"/>
    <col min="77" max="78" width="14.5703125" style="35" bestFit="1" customWidth="1"/>
    <col min="79" max="79" width="14.5703125" style="34" bestFit="1" customWidth="1"/>
    <col min="80" max="81" width="14.5703125" style="35" bestFit="1" customWidth="1"/>
    <col min="82" max="82" width="14.5703125" style="34" bestFit="1" customWidth="1"/>
    <col min="83" max="84" width="14.5703125" style="35" bestFit="1" customWidth="1"/>
    <col min="85" max="85" width="14.5703125" style="34" bestFit="1" customWidth="1"/>
    <col min="86" max="87" width="14.5703125" style="35" bestFit="1" customWidth="1"/>
    <col min="88" max="88" width="14.5703125" style="34" bestFit="1" customWidth="1"/>
    <col min="89" max="89" width="16.42578125" style="35" customWidth="1"/>
    <col min="90" max="90" width="15.28515625" style="35" customWidth="1"/>
    <col min="91" max="91" width="17.5703125" style="34" customWidth="1"/>
    <col min="92" max="92" width="16.42578125" style="35" customWidth="1"/>
    <col min="93" max="93" width="15.28515625" style="35" customWidth="1"/>
    <col min="94" max="94" width="17.5703125" style="34" customWidth="1"/>
    <col min="95" max="96" width="16.85546875" style="35" customWidth="1"/>
    <col min="97" max="97" width="16.85546875" style="93" customWidth="1"/>
    <col min="98" max="113" width="9.140625" style="35"/>
    <col min="114" max="114" width="9.28515625" style="35" bestFit="1" customWidth="1"/>
    <col min="115" max="134" width="9.140625" style="35"/>
    <col min="135" max="135" width="9.28515625" style="35" bestFit="1" customWidth="1"/>
    <col min="136" max="147" width="9.140625" style="35"/>
    <col min="148" max="148" width="9.28515625" style="35" bestFit="1" customWidth="1"/>
    <col min="149" max="16384" width="9.140625" style="35"/>
  </cols>
  <sheetData>
    <row r="1" spans="1:97" s="4" customFormat="1" ht="30" customHeight="1">
      <c r="A1" s="66"/>
      <c r="B1" s="66" t="s">
        <v>190</v>
      </c>
      <c r="C1" s="66"/>
      <c r="D1" s="66"/>
      <c r="E1" s="66" t="s">
        <v>465</v>
      </c>
      <c r="F1" s="66"/>
      <c r="G1" s="66"/>
      <c r="H1" s="66" t="s">
        <v>289</v>
      </c>
      <c r="I1" s="66"/>
      <c r="J1" s="66"/>
      <c r="K1" s="66" t="s">
        <v>290</v>
      </c>
      <c r="L1" s="66"/>
      <c r="M1" s="66"/>
      <c r="N1" s="66" t="s">
        <v>235</v>
      </c>
      <c r="O1" s="66"/>
      <c r="P1" s="66"/>
      <c r="Q1" s="66" t="s">
        <v>282</v>
      </c>
      <c r="R1" s="66"/>
      <c r="S1" s="66"/>
      <c r="T1" s="66" t="s">
        <v>284</v>
      </c>
      <c r="U1" s="66"/>
      <c r="V1" s="66"/>
      <c r="W1" s="66" t="s">
        <v>7</v>
      </c>
      <c r="X1" s="66"/>
      <c r="Y1" s="66"/>
      <c r="Z1" s="66"/>
      <c r="AA1" s="66"/>
      <c r="AB1" s="66"/>
      <c r="AC1" s="66" t="s">
        <v>260</v>
      </c>
      <c r="AD1" s="66"/>
      <c r="AE1" s="66"/>
      <c r="AF1" s="66" t="s">
        <v>466</v>
      </c>
      <c r="AG1" s="66"/>
      <c r="AH1" s="66"/>
      <c r="AI1" s="66" t="s">
        <v>467</v>
      </c>
      <c r="AJ1" s="66"/>
      <c r="AK1" s="66"/>
      <c r="AL1" s="66" t="s">
        <v>263</v>
      </c>
      <c r="AM1" s="66"/>
      <c r="AN1" s="66"/>
      <c r="AO1" s="66" t="s">
        <v>262</v>
      </c>
      <c r="AP1" s="66"/>
      <c r="AQ1" s="66"/>
      <c r="AR1" s="66" t="s">
        <v>468</v>
      </c>
      <c r="AS1" s="66"/>
      <c r="AT1" s="66"/>
      <c r="AU1" s="66" t="s">
        <v>469</v>
      </c>
      <c r="AV1" s="66"/>
      <c r="AW1" s="66"/>
      <c r="AX1" s="66" t="s">
        <v>470</v>
      </c>
      <c r="AY1" s="66"/>
      <c r="AZ1" s="66"/>
      <c r="BA1" s="66" t="s">
        <v>271</v>
      </c>
      <c r="BB1" s="66"/>
      <c r="BC1" s="66"/>
      <c r="BD1" s="66" t="s">
        <v>273</v>
      </c>
      <c r="BE1" s="66"/>
      <c r="BF1" s="66"/>
      <c r="BG1" s="66" t="s">
        <v>275</v>
      </c>
      <c r="BH1" s="66"/>
      <c r="BI1" s="66"/>
      <c r="BJ1" s="66" t="s">
        <v>288</v>
      </c>
      <c r="BK1" s="66"/>
      <c r="BL1" s="66"/>
      <c r="BM1" s="66" t="s">
        <v>278</v>
      </c>
      <c r="BN1" s="66"/>
      <c r="BO1" s="66"/>
      <c r="BP1" s="66" t="s">
        <v>471</v>
      </c>
      <c r="BQ1" s="66"/>
      <c r="BR1" s="66"/>
      <c r="BS1" s="66" t="s">
        <v>191</v>
      </c>
      <c r="BT1" s="66"/>
      <c r="BU1" s="66"/>
      <c r="BV1" s="66" t="s">
        <v>187</v>
      </c>
      <c r="BW1" s="66"/>
      <c r="BX1" s="66"/>
      <c r="BY1" s="66" t="s">
        <v>259</v>
      </c>
      <c r="BZ1" s="66"/>
      <c r="CA1" s="66"/>
      <c r="CB1" s="72" t="s">
        <v>276</v>
      </c>
      <c r="CC1" s="72"/>
      <c r="CD1" s="72"/>
      <c r="CE1" s="66" t="s">
        <v>192</v>
      </c>
      <c r="CF1" s="66"/>
      <c r="CG1" s="66"/>
      <c r="CH1" s="66" t="s">
        <v>193</v>
      </c>
      <c r="CI1" s="66"/>
      <c r="CJ1" s="66"/>
      <c r="CK1" s="66" t="s">
        <v>256</v>
      </c>
      <c r="CL1" s="66"/>
      <c r="CM1" s="66"/>
      <c r="CN1" s="66" t="s">
        <v>280</v>
      </c>
      <c r="CO1" s="66"/>
      <c r="CP1" s="66"/>
      <c r="CQ1" s="66" t="s">
        <v>472</v>
      </c>
      <c r="CR1" s="66"/>
      <c r="CS1" s="66"/>
    </row>
    <row r="2" spans="1:97" s="4" customFormat="1" ht="173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 t="s">
        <v>285</v>
      </c>
      <c r="X2" s="66"/>
      <c r="Y2" s="66"/>
      <c r="Z2" s="66" t="s">
        <v>286</v>
      </c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72"/>
      <c r="CC2" s="72"/>
      <c r="CD2" s="72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</row>
    <row r="3" spans="1:97" s="4" customFormat="1" ht="30" customHeight="1">
      <c r="A3" s="66"/>
      <c r="B3" s="43" t="s">
        <v>9</v>
      </c>
      <c r="C3" s="43" t="s">
        <v>183</v>
      </c>
      <c r="D3" s="30" t="s">
        <v>186</v>
      </c>
      <c r="E3" s="43" t="s">
        <v>9</v>
      </c>
      <c r="F3" s="43" t="s">
        <v>183</v>
      </c>
      <c r="G3" s="33" t="s">
        <v>186</v>
      </c>
      <c r="H3" s="43" t="s">
        <v>9</v>
      </c>
      <c r="I3" s="43" t="s">
        <v>183</v>
      </c>
      <c r="J3" s="43" t="s">
        <v>186</v>
      </c>
      <c r="K3" s="43" t="s">
        <v>9</v>
      </c>
      <c r="L3" s="43" t="s">
        <v>183</v>
      </c>
      <c r="M3" s="11" t="s">
        <v>186</v>
      </c>
      <c r="N3" s="43" t="s">
        <v>9</v>
      </c>
      <c r="O3" s="43" t="s">
        <v>183</v>
      </c>
      <c r="P3" s="11" t="s">
        <v>186</v>
      </c>
      <c r="Q3" s="43" t="s">
        <v>9</v>
      </c>
      <c r="R3" s="43" t="s">
        <v>183</v>
      </c>
      <c r="S3" s="33" t="s">
        <v>186</v>
      </c>
      <c r="T3" s="43" t="s">
        <v>9</v>
      </c>
      <c r="U3" s="43" t="s">
        <v>183</v>
      </c>
      <c r="V3" s="33" t="s">
        <v>186</v>
      </c>
      <c r="W3" s="43" t="s">
        <v>9</v>
      </c>
      <c r="X3" s="43" t="s">
        <v>183</v>
      </c>
      <c r="Y3" s="33" t="s">
        <v>186</v>
      </c>
      <c r="Z3" s="43" t="s">
        <v>9</v>
      </c>
      <c r="AA3" s="43" t="s">
        <v>183</v>
      </c>
      <c r="AB3" s="33" t="s">
        <v>186</v>
      </c>
      <c r="AC3" s="43" t="s">
        <v>9</v>
      </c>
      <c r="AD3" s="43" t="s">
        <v>183</v>
      </c>
      <c r="AE3" s="33" t="s">
        <v>186</v>
      </c>
      <c r="AF3" s="43" t="s">
        <v>9</v>
      </c>
      <c r="AG3" s="43" t="s">
        <v>183</v>
      </c>
      <c r="AH3" s="11" t="s">
        <v>186</v>
      </c>
      <c r="AI3" s="43" t="s">
        <v>9</v>
      </c>
      <c r="AJ3" s="43" t="s">
        <v>183</v>
      </c>
      <c r="AK3" s="33" t="s">
        <v>186</v>
      </c>
      <c r="AL3" s="43" t="s">
        <v>9</v>
      </c>
      <c r="AM3" s="43" t="s">
        <v>183</v>
      </c>
      <c r="AN3" s="33" t="s">
        <v>186</v>
      </c>
      <c r="AO3" s="43" t="s">
        <v>9</v>
      </c>
      <c r="AP3" s="43" t="s">
        <v>183</v>
      </c>
      <c r="AQ3" s="30" t="s">
        <v>186</v>
      </c>
      <c r="AR3" s="43" t="s">
        <v>9</v>
      </c>
      <c r="AS3" s="43" t="s">
        <v>183</v>
      </c>
      <c r="AT3" s="30" t="s">
        <v>186</v>
      </c>
      <c r="AU3" s="43" t="s">
        <v>9</v>
      </c>
      <c r="AV3" s="43" t="s">
        <v>183</v>
      </c>
      <c r="AW3" s="30" t="s">
        <v>186</v>
      </c>
      <c r="AX3" s="43" t="s">
        <v>9</v>
      </c>
      <c r="AY3" s="43" t="s">
        <v>183</v>
      </c>
      <c r="AZ3" s="33" t="s">
        <v>186</v>
      </c>
      <c r="BA3" s="43" t="s">
        <v>9</v>
      </c>
      <c r="BB3" s="43" t="s">
        <v>183</v>
      </c>
      <c r="BC3" s="33" t="s">
        <v>186</v>
      </c>
      <c r="BD3" s="43" t="s">
        <v>9</v>
      </c>
      <c r="BE3" s="43" t="s">
        <v>183</v>
      </c>
      <c r="BF3" s="33" t="s">
        <v>186</v>
      </c>
      <c r="BG3" s="43" t="s">
        <v>9</v>
      </c>
      <c r="BH3" s="43" t="s">
        <v>183</v>
      </c>
      <c r="BI3" s="33" t="s">
        <v>186</v>
      </c>
      <c r="BJ3" s="43" t="s">
        <v>9</v>
      </c>
      <c r="BK3" s="43" t="s">
        <v>183</v>
      </c>
      <c r="BL3" s="33" t="s">
        <v>186</v>
      </c>
      <c r="BM3" s="43" t="s">
        <v>9</v>
      </c>
      <c r="BN3" s="43" t="s">
        <v>183</v>
      </c>
      <c r="BO3" s="33" t="s">
        <v>186</v>
      </c>
      <c r="BP3" s="43" t="s">
        <v>9</v>
      </c>
      <c r="BQ3" s="43" t="s">
        <v>183</v>
      </c>
      <c r="BR3" s="33" t="s">
        <v>186</v>
      </c>
      <c r="BS3" s="43" t="s">
        <v>9</v>
      </c>
      <c r="BT3" s="43" t="s">
        <v>183</v>
      </c>
      <c r="BU3" s="33" t="s">
        <v>186</v>
      </c>
      <c r="BV3" s="43" t="s">
        <v>9</v>
      </c>
      <c r="BW3" s="43" t="s">
        <v>183</v>
      </c>
      <c r="BX3" s="33" t="s">
        <v>186</v>
      </c>
      <c r="BY3" s="43" t="s">
        <v>9</v>
      </c>
      <c r="BZ3" s="43" t="s">
        <v>183</v>
      </c>
      <c r="CA3" s="30" t="s">
        <v>186</v>
      </c>
      <c r="CB3" s="43" t="s">
        <v>9</v>
      </c>
      <c r="CC3" s="43" t="s">
        <v>183</v>
      </c>
      <c r="CD3" s="30" t="s">
        <v>186</v>
      </c>
      <c r="CE3" s="43" t="s">
        <v>9</v>
      </c>
      <c r="CF3" s="43" t="s">
        <v>183</v>
      </c>
      <c r="CG3" s="33" t="s">
        <v>186</v>
      </c>
      <c r="CH3" s="43" t="s">
        <v>9</v>
      </c>
      <c r="CI3" s="43" t="s">
        <v>183</v>
      </c>
      <c r="CJ3" s="33" t="s">
        <v>186</v>
      </c>
      <c r="CK3" s="43" t="s">
        <v>9</v>
      </c>
      <c r="CL3" s="43" t="s">
        <v>183</v>
      </c>
      <c r="CM3" s="33" t="s">
        <v>186</v>
      </c>
      <c r="CN3" s="43" t="s">
        <v>9</v>
      </c>
      <c r="CO3" s="43" t="s">
        <v>183</v>
      </c>
      <c r="CP3" s="33" t="s">
        <v>186</v>
      </c>
      <c r="CQ3" s="43" t="s">
        <v>182</v>
      </c>
      <c r="CR3" s="40" t="s">
        <v>183</v>
      </c>
      <c r="CS3" s="30" t="s">
        <v>186</v>
      </c>
    </row>
    <row r="4" spans="1:97" s="4" customFormat="1" ht="30" customHeight="1">
      <c r="A4" s="66"/>
      <c r="B4" s="66" t="s">
        <v>244</v>
      </c>
      <c r="C4" s="66"/>
      <c r="D4" s="66"/>
      <c r="E4" s="66" t="s">
        <v>229</v>
      </c>
      <c r="F4" s="66"/>
      <c r="G4" s="66"/>
      <c r="H4" s="66" t="s">
        <v>218</v>
      </c>
      <c r="I4" s="66"/>
      <c r="J4" s="66"/>
      <c r="K4" s="66" t="s">
        <v>219</v>
      </c>
      <c r="L4" s="66"/>
      <c r="M4" s="66"/>
      <c r="N4" s="66" t="s">
        <v>220</v>
      </c>
      <c r="O4" s="66"/>
      <c r="P4" s="66"/>
      <c r="Q4" s="66" t="s">
        <v>283</v>
      </c>
      <c r="R4" s="66"/>
      <c r="S4" s="66"/>
      <c r="T4" s="66" t="s">
        <v>287</v>
      </c>
      <c r="U4" s="66"/>
      <c r="V4" s="66"/>
      <c r="W4" s="66" t="s">
        <v>287</v>
      </c>
      <c r="X4" s="66"/>
      <c r="Y4" s="66"/>
      <c r="Z4" s="66" t="s">
        <v>287</v>
      </c>
      <c r="AA4" s="66"/>
      <c r="AB4" s="66"/>
      <c r="AC4" s="66" t="s">
        <v>268</v>
      </c>
      <c r="AD4" s="66"/>
      <c r="AE4" s="66"/>
      <c r="AF4" s="66" t="s">
        <v>221</v>
      </c>
      <c r="AG4" s="66"/>
      <c r="AH4" s="66"/>
      <c r="AI4" s="66" t="s">
        <v>222</v>
      </c>
      <c r="AJ4" s="66"/>
      <c r="AK4" s="66"/>
      <c r="AL4" s="66" t="s">
        <v>269</v>
      </c>
      <c r="AM4" s="66"/>
      <c r="AN4" s="66"/>
      <c r="AO4" s="66" t="s">
        <v>223</v>
      </c>
      <c r="AP4" s="66"/>
      <c r="AQ4" s="66"/>
      <c r="AR4" s="66" t="s">
        <v>224</v>
      </c>
      <c r="AS4" s="66"/>
      <c r="AT4" s="66"/>
      <c r="AU4" s="66" t="s">
        <v>225</v>
      </c>
      <c r="AV4" s="66"/>
      <c r="AW4" s="66"/>
      <c r="AX4" s="66" t="s">
        <v>226</v>
      </c>
      <c r="AY4" s="66"/>
      <c r="AZ4" s="66"/>
      <c r="BA4" s="66" t="s">
        <v>272</v>
      </c>
      <c r="BB4" s="66"/>
      <c r="BC4" s="66"/>
      <c r="BD4" s="66" t="s">
        <v>274</v>
      </c>
      <c r="BE4" s="66"/>
      <c r="BF4" s="66"/>
      <c r="BG4" s="66" t="s">
        <v>227</v>
      </c>
      <c r="BH4" s="66"/>
      <c r="BI4" s="66"/>
      <c r="BJ4" s="66" t="s">
        <v>228</v>
      </c>
      <c r="BK4" s="66"/>
      <c r="BL4" s="66"/>
      <c r="BM4" s="66" t="s">
        <v>279</v>
      </c>
      <c r="BN4" s="66"/>
      <c r="BO4" s="66"/>
      <c r="BP4" s="66" t="s">
        <v>230</v>
      </c>
      <c r="BQ4" s="66"/>
      <c r="BR4" s="66"/>
      <c r="BS4" s="66" t="s">
        <v>231</v>
      </c>
      <c r="BT4" s="66"/>
      <c r="BU4" s="66"/>
      <c r="BV4" s="66" t="s">
        <v>232</v>
      </c>
      <c r="BW4" s="66"/>
      <c r="BX4" s="66"/>
      <c r="BY4" s="66" t="s">
        <v>233</v>
      </c>
      <c r="BZ4" s="66"/>
      <c r="CA4" s="66"/>
      <c r="CB4" s="66" t="s">
        <v>277</v>
      </c>
      <c r="CC4" s="66"/>
      <c r="CD4" s="66"/>
      <c r="CE4" s="66" t="s">
        <v>270</v>
      </c>
      <c r="CF4" s="66"/>
      <c r="CG4" s="66"/>
      <c r="CH4" s="66" t="s">
        <v>234</v>
      </c>
      <c r="CI4" s="66"/>
      <c r="CJ4" s="66"/>
      <c r="CK4" s="66" t="s">
        <v>238</v>
      </c>
      <c r="CL4" s="66"/>
      <c r="CM4" s="66"/>
      <c r="CN4" s="66" t="s">
        <v>281</v>
      </c>
      <c r="CO4" s="66"/>
      <c r="CP4" s="66"/>
      <c r="CQ4" s="66" t="s">
        <v>253</v>
      </c>
      <c r="CR4" s="66"/>
      <c r="CS4" s="66"/>
    </row>
    <row r="5" spans="1:97" s="4" customFormat="1" ht="17.25" customHeight="1">
      <c r="A5" s="66"/>
      <c r="B5" s="66"/>
      <c r="C5" s="66"/>
      <c r="D5" s="66"/>
      <c r="E5" s="66" t="s">
        <v>327</v>
      </c>
      <c r="F5" s="66"/>
      <c r="G5" s="66"/>
      <c r="H5" s="66" t="s">
        <v>314</v>
      </c>
      <c r="I5" s="66"/>
      <c r="J5" s="66"/>
      <c r="K5" s="66" t="s">
        <v>315</v>
      </c>
      <c r="L5" s="66"/>
      <c r="M5" s="66"/>
      <c r="N5" s="66" t="s">
        <v>316</v>
      </c>
      <c r="O5" s="66"/>
      <c r="P5" s="66"/>
      <c r="Q5" s="66" t="s">
        <v>332</v>
      </c>
      <c r="R5" s="66"/>
      <c r="S5" s="66"/>
      <c r="T5" s="66" t="s">
        <v>332</v>
      </c>
      <c r="U5" s="66"/>
      <c r="V5" s="66"/>
      <c r="W5" s="66" t="s">
        <v>332</v>
      </c>
      <c r="X5" s="66"/>
      <c r="Y5" s="66"/>
      <c r="Z5" s="66" t="s">
        <v>332</v>
      </c>
      <c r="AA5" s="66"/>
      <c r="AB5" s="66"/>
      <c r="AC5" s="71" t="s">
        <v>375</v>
      </c>
      <c r="AD5" s="71"/>
      <c r="AE5" s="71"/>
      <c r="AF5" s="66" t="s">
        <v>317</v>
      </c>
      <c r="AG5" s="66"/>
      <c r="AH5" s="66"/>
      <c r="AI5" s="66" t="s">
        <v>318</v>
      </c>
      <c r="AJ5" s="66"/>
      <c r="AK5" s="66"/>
      <c r="AL5" s="66" t="s">
        <v>319</v>
      </c>
      <c r="AM5" s="66"/>
      <c r="AN5" s="66"/>
      <c r="AO5" s="66" t="s">
        <v>320</v>
      </c>
      <c r="AP5" s="66"/>
      <c r="AQ5" s="66"/>
      <c r="AR5" s="66" t="s">
        <v>321</v>
      </c>
      <c r="AS5" s="66"/>
      <c r="AT5" s="66"/>
      <c r="AU5" s="66" t="s">
        <v>322</v>
      </c>
      <c r="AV5" s="66"/>
      <c r="AW5" s="66"/>
      <c r="AX5" s="66" t="s">
        <v>323</v>
      </c>
      <c r="AY5" s="66"/>
      <c r="AZ5" s="66"/>
      <c r="BA5" s="66" t="s">
        <v>324</v>
      </c>
      <c r="BB5" s="66"/>
      <c r="BC5" s="66"/>
      <c r="BD5" s="66" t="s">
        <v>345</v>
      </c>
      <c r="BE5" s="66"/>
      <c r="BF5" s="66"/>
      <c r="BG5" s="66" t="s">
        <v>325</v>
      </c>
      <c r="BH5" s="66"/>
      <c r="BI5" s="66"/>
      <c r="BJ5" s="66" t="s">
        <v>326</v>
      </c>
      <c r="BK5" s="66"/>
      <c r="BL5" s="66"/>
      <c r="BM5" s="66" t="s">
        <v>328</v>
      </c>
      <c r="BN5" s="66"/>
      <c r="BO5" s="66"/>
      <c r="BP5" s="66" t="s">
        <v>329</v>
      </c>
      <c r="BQ5" s="66"/>
      <c r="BR5" s="66"/>
      <c r="BS5" s="66" t="s">
        <v>346</v>
      </c>
      <c r="BT5" s="66"/>
      <c r="BU5" s="66"/>
      <c r="BV5" s="66" t="s">
        <v>330</v>
      </c>
      <c r="BW5" s="66"/>
      <c r="BX5" s="66"/>
      <c r="BY5" s="66" t="s">
        <v>347</v>
      </c>
      <c r="BZ5" s="66"/>
      <c r="CA5" s="66"/>
      <c r="CB5" s="66" t="s">
        <v>331</v>
      </c>
      <c r="CC5" s="66"/>
      <c r="CD5" s="66"/>
      <c r="CE5" s="66" t="s">
        <v>348</v>
      </c>
      <c r="CF5" s="66"/>
      <c r="CG5" s="66"/>
      <c r="CH5" s="66" t="s">
        <v>337</v>
      </c>
      <c r="CI5" s="66"/>
      <c r="CJ5" s="66"/>
      <c r="CK5" s="71" t="s">
        <v>376</v>
      </c>
      <c r="CL5" s="71"/>
      <c r="CM5" s="71"/>
      <c r="CN5" s="66" t="s">
        <v>333</v>
      </c>
      <c r="CO5" s="66"/>
      <c r="CP5" s="66"/>
      <c r="CQ5" s="66" t="s">
        <v>334</v>
      </c>
      <c r="CR5" s="66"/>
      <c r="CS5" s="66"/>
    </row>
    <row r="6" spans="1:97" ht="15.75" customHeight="1">
      <c r="A6" s="1"/>
      <c r="B6" s="1"/>
      <c r="C6" s="1"/>
      <c r="D6" s="31"/>
      <c r="E6" s="1"/>
      <c r="F6" s="1"/>
      <c r="G6" s="28"/>
      <c r="H6" s="1"/>
      <c r="I6" s="1"/>
      <c r="J6" s="1"/>
      <c r="K6" s="1"/>
      <c r="L6" s="1"/>
      <c r="M6" s="5"/>
      <c r="N6" s="1"/>
      <c r="O6" s="1"/>
      <c r="P6" s="5"/>
      <c r="Q6" s="1"/>
      <c r="R6" s="1"/>
      <c r="S6" s="28"/>
      <c r="T6" s="1"/>
      <c r="U6" s="1"/>
      <c r="V6" s="28"/>
      <c r="W6" s="1"/>
      <c r="X6" s="1"/>
      <c r="Y6" s="28"/>
      <c r="Z6" s="1"/>
      <c r="AA6" s="1"/>
      <c r="AB6" s="28"/>
      <c r="AC6" s="1"/>
      <c r="AD6" s="1"/>
      <c r="AE6" s="28"/>
      <c r="AF6" s="1"/>
      <c r="AG6" s="1"/>
      <c r="AH6" s="5"/>
      <c r="AI6" s="1"/>
      <c r="AJ6" s="1"/>
      <c r="AK6" s="28"/>
      <c r="AL6" s="1"/>
      <c r="AM6" s="1"/>
      <c r="AN6" s="28"/>
      <c r="AO6" s="1"/>
      <c r="AP6" s="1"/>
      <c r="AQ6" s="31"/>
      <c r="AR6" s="1"/>
      <c r="AS6" s="1"/>
      <c r="AT6" s="31"/>
      <c r="AU6" s="1"/>
      <c r="AV6" s="1"/>
      <c r="AW6" s="31"/>
      <c r="AX6" s="1"/>
      <c r="AY6" s="1"/>
      <c r="AZ6" s="28"/>
      <c r="BA6" s="1"/>
      <c r="BB6" s="1"/>
      <c r="BC6" s="28"/>
      <c r="BD6" s="1"/>
      <c r="BE6" s="1"/>
      <c r="BF6" s="28"/>
      <c r="BG6" s="1"/>
      <c r="BH6" s="1"/>
      <c r="BI6" s="28"/>
      <c r="BJ6" s="1"/>
      <c r="BK6" s="1"/>
      <c r="BL6" s="28"/>
      <c r="BM6" s="1"/>
      <c r="BN6" s="1"/>
      <c r="BO6" s="28"/>
      <c r="BP6" s="1"/>
      <c r="BQ6" s="1"/>
      <c r="BR6" s="28"/>
      <c r="BS6" s="1"/>
      <c r="BT6" s="1"/>
      <c r="BU6" s="28"/>
      <c r="BV6" s="1"/>
      <c r="BW6" s="1"/>
      <c r="BX6" s="28"/>
      <c r="BY6" s="1"/>
      <c r="BZ6" s="1"/>
      <c r="CA6" s="28"/>
      <c r="CB6" s="1"/>
      <c r="CC6" s="1"/>
      <c r="CD6" s="28"/>
      <c r="CE6" s="1"/>
      <c r="CF6" s="1"/>
      <c r="CG6" s="28"/>
      <c r="CH6" s="1"/>
      <c r="CI6" s="1"/>
      <c r="CJ6" s="28"/>
      <c r="CK6" s="1"/>
      <c r="CL6" s="1"/>
      <c r="CM6" s="28"/>
      <c r="CN6" s="1"/>
      <c r="CO6" s="1"/>
      <c r="CP6" s="28"/>
      <c r="CQ6" s="43"/>
      <c r="CR6" s="40"/>
      <c r="CS6" s="30"/>
    </row>
    <row r="7" spans="1:97" s="6" customFormat="1" ht="15.75" customHeight="1">
      <c r="A7" s="2" t="s">
        <v>162</v>
      </c>
      <c r="B7" s="48">
        <v>4766109.6091499999</v>
      </c>
      <c r="C7" s="48">
        <v>1463924.6457399998</v>
      </c>
      <c r="D7" s="48">
        <v>30.715295404233895</v>
      </c>
      <c r="E7" s="48">
        <f>E8+E9</f>
        <v>6561.2000000000007</v>
      </c>
      <c r="F7" s="48">
        <f>F8+F9</f>
        <v>863.89999999999986</v>
      </c>
      <c r="G7" s="77">
        <f>F7/E7*100</f>
        <v>13.166798756325059</v>
      </c>
      <c r="H7" s="48">
        <f t="shared" ref="H7:BZ7" si="0">H8+H9</f>
        <v>19530.399999999998</v>
      </c>
      <c r="I7" s="48">
        <f t="shared" si="0"/>
        <v>4233.1368500000008</v>
      </c>
      <c r="J7" s="77">
        <f>I7/H7*100</f>
        <v>21.674603950763942</v>
      </c>
      <c r="K7" s="48">
        <f t="shared" si="0"/>
        <v>9.5</v>
      </c>
      <c r="L7" s="48">
        <f t="shared" si="0"/>
        <v>6.532</v>
      </c>
      <c r="M7" s="77">
        <f>L7/K7*100</f>
        <v>68.757894736842104</v>
      </c>
      <c r="N7" s="48">
        <f t="shared" si="0"/>
        <v>23487.499999999996</v>
      </c>
      <c r="O7" s="48">
        <f t="shared" si="0"/>
        <v>4791.8700200000003</v>
      </c>
      <c r="P7" s="77">
        <f>O7/N7*100</f>
        <v>20.401788270356576</v>
      </c>
      <c r="Q7" s="48">
        <f>Q8+Q9</f>
        <v>16118.54761</v>
      </c>
      <c r="R7" s="48">
        <f>R8+R9</f>
        <v>954.77313000000004</v>
      </c>
      <c r="S7" s="77">
        <f>R7/Q7*100</f>
        <v>5.9234439299459938</v>
      </c>
      <c r="T7" s="48">
        <f>T8+T9</f>
        <v>27657.353190000002</v>
      </c>
      <c r="U7" s="48">
        <f>U8+U9</f>
        <v>14806.694539999999</v>
      </c>
      <c r="V7" s="77">
        <f>U7/T7*100</f>
        <v>53.536195015774744</v>
      </c>
      <c r="W7" s="48">
        <f>W8+W9</f>
        <v>27380.730960000001</v>
      </c>
      <c r="X7" s="48">
        <f>X8+X9</f>
        <v>14658.627589999998</v>
      </c>
      <c r="Y7" s="77">
        <f>X7/W7*100</f>
        <v>53.53629021597164</v>
      </c>
      <c r="Z7" s="48">
        <f>Z8+Z9</f>
        <v>276.62223</v>
      </c>
      <c r="AA7" s="48">
        <f>AA8+AA9</f>
        <v>148.06695000000005</v>
      </c>
      <c r="AB7" s="77">
        <f>AA7/Z7*100</f>
        <v>53.526771872238918</v>
      </c>
      <c r="AC7" s="48">
        <f>AC8+AC9</f>
        <v>174207.60000000003</v>
      </c>
      <c r="AD7" s="48">
        <f>AD8+AD9</f>
        <v>43081.902930000004</v>
      </c>
      <c r="AE7" s="77">
        <f>AD7/AC7*100</f>
        <v>24.730208630392699</v>
      </c>
      <c r="AF7" s="48">
        <f t="shared" si="0"/>
        <v>2292632.1999999997</v>
      </c>
      <c r="AG7" s="48">
        <f t="shared" si="0"/>
        <v>669130.94085999997</v>
      </c>
      <c r="AH7" s="77">
        <f>AG7/AF7*100</f>
        <v>29.186144243285078</v>
      </c>
      <c r="AI7" s="48">
        <f t="shared" si="0"/>
        <v>892795</v>
      </c>
      <c r="AJ7" s="48">
        <f t="shared" si="0"/>
        <v>246145.34037000002</v>
      </c>
      <c r="AK7" s="77">
        <f>AJ7/AI7*100</f>
        <v>27.570197007151698</v>
      </c>
      <c r="AL7" s="48">
        <f t="shared" si="0"/>
        <v>555.79999999999995</v>
      </c>
      <c r="AM7" s="48">
        <f t="shared" si="0"/>
        <v>0</v>
      </c>
      <c r="AN7" s="77">
        <f>AM7/AL7*100</f>
        <v>0</v>
      </c>
      <c r="AO7" s="48">
        <f t="shared" si="0"/>
        <v>2446.2999999999993</v>
      </c>
      <c r="AP7" s="48">
        <f t="shared" si="0"/>
        <v>432.76096000000001</v>
      </c>
      <c r="AQ7" s="48">
        <f>AP7/AO7*100</f>
        <v>17.69042881085722</v>
      </c>
      <c r="AR7" s="48">
        <f t="shared" si="0"/>
        <v>271098.09999999998</v>
      </c>
      <c r="AS7" s="48">
        <f t="shared" si="0"/>
        <v>111578.81138</v>
      </c>
      <c r="AT7" s="48">
        <f>AS7/AR7*100</f>
        <v>41.158094202799653</v>
      </c>
      <c r="AU7" s="48">
        <f t="shared" si="0"/>
        <v>113387.09999999999</v>
      </c>
      <c r="AV7" s="48">
        <f t="shared" si="0"/>
        <v>38666.471000000005</v>
      </c>
      <c r="AW7" s="48">
        <f>AV7/AU7*100</f>
        <v>34.101296355581901</v>
      </c>
      <c r="AX7" s="48">
        <f t="shared" si="0"/>
        <v>587218.10944000003</v>
      </c>
      <c r="AY7" s="48">
        <f t="shared" si="0"/>
        <v>239939.56964</v>
      </c>
      <c r="AZ7" s="77">
        <f>AY7/AX7*100</f>
        <v>40.860383183484942</v>
      </c>
      <c r="BA7" s="48">
        <f t="shared" si="0"/>
        <v>1336.3999999999999</v>
      </c>
      <c r="BB7" s="48">
        <f t="shared" si="0"/>
        <v>731.91632000000004</v>
      </c>
      <c r="BC7" s="77">
        <f>BB7/BA7*100</f>
        <v>54.767758156240653</v>
      </c>
      <c r="BD7" s="48">
        <f t="shared" si="0"/>
        <v>41.400000000000006</v>
      </c>
      <c r="BE7" s="48">
        <f t="shared" si="0"/>
        <v>7.8826000000000001</v>
      </c>
      <c r="BF7" s="77">
        <f>BE7/BD7*100</f>
        <v>19.040096618357484</v>
      </c>
      <c r="BG7" s="48">
        <f t="shared" si="0"/>
        <v>8054</v>
      </c>
      <c r="BH7" s="48">
        <f t="shared" si="0"/>
        <v>1600.83294</v>
      </c>
      <c r="BI7" s="77">
        <f>BH7/BG7*100</f>
        <v>19.876247082195185</v>
      </c>
      <c r="BJ7" s="48">
        <f t="shared" si="0"/>
        <v>542</v>
      </c>
      <c r="BK7" s="48">
        <f t="shared" si="0"/>
        <v>99.079890000000006</v>
      </c>
      <c r="BL7" s="77">
        <f>BK7/BJ7*100</f>
        <v>18.280422509225094</v>
      </c>
      <c r="BM7" s="48">
        <f t="shared" si="0"/>
        <v>6077</v>
      </c>
      <c r="BN7" s="48">
        <f t="shared" si="0"/>
        <v>1797.0638800000002</v>
      </c>
      <c r="BO7" s="77">
        <f>BN7/BM7*100</f>
        <v>29.571562942241243</v>
      </c>
      <c r="BP7" s="48">
        <f t="shared" si="0"/>
        <v>339</v>
      </c>
      <c r="BQ7" s="48">
        <f t="shared" si="0"/>
        <v>13.93085</v>
      </c>
      <c r="BR7" s="77">
        <f>BQ7/BP7*100</f>
        <v>4.1093952802359883</v>
      </c>
      <c r="BS7" s="48">
        <f t="shared" si="0"/>
        <v>1978.7</v>
      </c>
      <c r="BT7" s="48">
        <f t="shared" si="0"/>
        <v>1018.07599</v>
      </c>
      <c r="BU7" s="77">
        <f>BT7/BS7*100</f>
        <v>51.451760752008887</v>
      </c>
      <c r="BV7" s="48">
        <f t="shared" si="0"/>
        <v>5177.1000000000004</v>
      </c>
      <c r="BW7" s="48">
        <f t="shared" si="0"/>
        <v>300.21999999999997</v>
      </c>
      <c r="BX7" s="77">
        <f>BW7/BV7*100</f>
        <v>5.7989994398408369</v>
      </c>
      <c r="BY7" s="48">
        <f t="shared" si="0"/>
        <v>2.2000000000000002</v>
      </c>
      <c r="BZ7" s="48">
        <f t="shared" si="0"/>
        <v>1.1000000000000001</v>
      </c>
      <c r="CA7" s="77">
        <f>BZ7/BY7*100</f>
        <v>50</v>
      </c>
      <c r="CB7" s="48">
        <f t="shared" ref="CB7:CI7" si="1">CB8+CB9</f>
        <v>119381.00000000001</v>
      </c>
      <c r="CC7" s="48">
        <f t="shared" si="1"/>
        <v>51221.42248999999</v>
      </c>
      <c r="CD7" s="77">
        <f>CC7/CB7*100</f>
        <v>42.905841373417871</v>
      </c>
      <c r="CE7" s="48">
        <f t="shared" si="1"/>
        <v>396</v>
      </c>
      <c r="CF7" s="48">
        <f t="shared" si="1"/>
        <v>0</v>
      </c>
      <c r="CG7" s="77">
        <f>CF7/CE7*100</f>
        <v>0</v>
      </c>
      <c r="CH7" s="48">
        <f t="shared" si="1"/>
        <v>0</v>
      </c>
      <c r="CI7" s="48">
        <f t="shared" si="1"/>
        <v>0</v>
      </c>
      <c r="CJ7" s="77"/>
      <c r="CK7" s="48">
        <f>CK8+CK9</f>
        <v>440.23199999999997</v>
      </c>
      <c r="CL7" s="48">
        <f>CL8+CL9</f>
        <v>21.65878</v>
      </c>
      <c r="CM7" s="77">
        <f>CL7/CK7*100</f>
        <v>4.9198558941648951</v>
      </c>
      <c r="CN7" s="48">
        <f>CN8+CN9</f>
        <v>151286.56991000002</v>
      </c>
      <c r="CO7" s="48">
        <f>CO8+CO9</f>
        <v>25502.638309999998</v>
      </c>
      <c r="CP7" s="77">
        <f>CO7/CN7*100</f>
        <v>16.857172665869449</v>
      </c>
      <c r="CQ7" s="48">
        <f>CQ8+CQ9</f>
        <v>43353.296999999991</v>
      </c>
      <c r="CR7" s="90">
        <f>CR8+CR9</f>
        <v>6976.1200099999996</v>
      </c>
      <c r="CS7" s="77">
        <f>CR7/CQ7*100</f>
        <v>16.091325211090638</v>
      </c>
    </row>
    <row r="8" spans="1:97" s="6" customFormat="1" ht="15.75" customHeight="1">
      <c r="A8" s="2" t="s">
        <v>164</v>
      </c>
      <c r="B8" s="48">
        <v>4742622.1091499999</v>
      </c>
      <c r="C8" s="48">
        <v>1459132.7757199998</v>
      </c>
      <c r="D8" s="48">
        <v>30.766372317644215</v>
      </c>
      <c r="E8" s="48">
        <f>E12+E23+E36+E48+E57+E68+E76+E96+E108+E115+E121+E133+E144+E154</f>
        <v>6561.2000000000007</v>
      </c>
      <c r="F8" s="48">
        <f>F12+F23+F36+F48+F57+F68+F76+F96+F108+F115+F121+F133+F144+F154</f>
        <v>863.89999999999986</v>
      </c>
      <c r="G8" s="77">
        <f>F8/E8*100</f>
        <v>13.166798756325059</v>
      </c>
      <c r="H8" s="48">
        <f>H12+H23+H36+H48+H57+H68+H76+H96+H108+H115+H121+H133+H144+H154</f>
        <v>19530.399999999998</v>
      </c>
      <c r="I8" s="48">
        <f>I12+I23+I36+I48+I57+I68+I76+I96+I108+I115+I121+I133+I144+I154</f>
        <v>4233.1368500000008</v>
      </c>
      <c r="J8" s="77">
        <f>I8/H8*100</f>
        <v>21.674603950763942</v>
      </c>
      <c r="K8" s="48">
        <f>K12+K23+K36+K48+K57+K68+K76+K96+K108+K115+K121+K133+K144+K154</f>
        <v>9.5</v>
      </c>
      <c r="L8" s="48">
        <f>L12+L23+L36+L48+L57+L68+L76+L96+L108+L115+L121+L133+L144+L154</f>
        <v>6.532</v>
      </c>
      <c r="M8" s="77">
        <f>L8/K8*100</f>
        <v>68.757894736842104</v>
      </c>
      <c r="N8" s="48">
        <f>N12+N23+N36+N48+N57+N68+N76+N96+N108+N115+N121+N133+N144+N154</f>
        <v>0</v>
      </c>
      <c r="O8" s="48">
        <f>O12+O23+O36+O48+O57+O68+O76+O96+O108+O115+O121+O133+O144+O154</f>
        <v>0</v>
      </c>
      <c r="P8" s="77"/>
      <c r="Q8" s="48">
        <f>Q12+Q23+Q36+Q48+Q57+Q68+Q76+Q96+Q108+Q115+Q121+Q133+Q144+Q154</f>
        <v>16118.54761</v>
      </c>
      <c r="R8" s="48">
        <f>R12+R23+R36+R48+R57+R68+R76+R96+R108+R115+R121+R133+R144+R154</f>
        <v>954.77313000000004</v>
      </c>
      <c r="S8" s="77">
        <f>R8/Q8*100</f>
        <v>5.9234439299459938</v>
      </c>
      <c r="T8" s="48">
        <f>T12+T23+T36+T48+T57+T68+T76+T96+T108+T115+T121+T133+T144+T154</f>
        <v>27657.353190000002</v>
      </c>
      <c r="U8" s="48">
        <f>U12+U23+U36+U48+U57+U68+U76+U96+U108+U115+U121+U133+U144+U154</f>
        <v>14806.694539999999</v>
      </c>
      <c r="V8" s="77">
        <f>U8/T8*100</f>
        <v>53.536195015774744</v>
      </c>
      <c r="W8" s="48">
        <f>W12+W23+W36+W48+W57+W68+W76+W96+W108+W115+W121+W133+W144+W154</f>
        <v>27380.730960000001</v>
      </c>
      <c r="X8" s="48">
        <f>X12+X23+X36+X48+X57+X68+X76+X96+X108+X115+X121+X133+X144+X154</f>
        <v>14658.627589999998</v>
      </c>
      <c r="Y8" s="77">
        <f>X8/W8*100</f>
        <v>53.53629021597164</v>
      </c>
      <c r="Z8" s="48">
        <f>Z12+Z23+Z36+Z48+Z57+Z68+Z76+Z96+Z108+Z115+Z121+Z133+Z144+Z154</f>
        <v>276.62223</v>
      </c>
      <c r="AA8" s="48">
        <f>AA12+AA23+AA36+AA48+AA57+AA68+AA76+AA96+AA108+AA115+AA121+AA133+AA144+AA154</f>
        <v>148.06695000000005</v>
      </c>
      <c r="AB8" s="77">
        <f>AA8/Z8*100</f>
        <v>53.526771872238918</v>
      </c>
      <c r="AC8" s="48">
        <f>AC12+AC23+AC36+AC48+AC57+AC68+AC76+AC96+AC108+AC115+AC121+AC133+AC144+AC154</f>
        <v>174207.60000000003</v>
      </c>
      <c r="AD8" s="48">
        <f>AD12+AD23+AD36+AD48+AD57+AD68+AD76+AD96+AD108+AD115+AD121+AD133+AD144+AD154</f>
        <v>43081.902930000004</v>
      </c>
      <c r="AE8" s="77">
        <f>AD8/AC8*100</f>
        <v>24.730208630392699</v>
      </c>
      <c r="AF8" s="48">
        <f>AF12+AF23+AF36+AF48+AF57+AF68+AF76+AF96+AF108+AF115+AF121+AF133+AF144+AF154</f>
        <v>2292632.1999999997</v>
      </c>
      <c r="AG8" s="48">
        <f>AG12+AG23+AG36+AG48+AG57+AG68+AG76+AG96+AG108+AG115+AG121+AG133+AG144+AG154</f>
        <v>669130.94085999997</v>
      </c>
      <c r="AH8" s="77">
        <f>AG8/AF8*100</f>
        <v>29.186144243285078</v>
      </c>
      <c r="AI8" s="48">
        <f>AI12+AI23+AI36+AI48+AI57+AI68+AI76+AI96+AI108+AI115+AI121+AI133+AI144+AI154</f>
        <v>892795</v>
      </c>
      <c r="AJ8" s="48">
        <f>AJ12+AJ23+AJ36+AJ48+AJ57+AJ68+AJ76+AJ96+AJ108+AJ115+AJ121+AJ133+AJ144+AJ154</f>
        <v>246145.34037000002</v>
      </c>
      <c r="AK8" s="77">
        <f>AJ8/AI8*100</f>
        <v>27.570197007151698</v>
      </c>
      <c r="AL8" s="48">
        <f>AL12+AL23+AL36+AL48+AL57+AL68+AL76+AL96+AL108+AL115+AL121+AL133+AL144+AL154</f>
        <v>555.79999999999995</v>
      </c>
      <c r="AM8" s="48">
        <f>AM12+AM23+AM36+AM48+AM57+AM68+AM76+AM96+AM108+AM115+AM121+AM133+AM144+AM154</f>
        <v>0</v>
      </c>
      <c r="AN8" s="77">
        <f>AM8/AL8*100</f>
        <v>0</v>
      </c>
      <c r="AO8" s="48">
        <f>AO12+AO23+AO36+AO48+AO57+AO68+AO76+AO96+AO108+AO115+AO121+AO133+AO144+AO154</f>
        <v>2446.2999999999993</v>
      </c>
      <c r="AP8" s="48">
        <f>AP12+AP23+AP36+AP48+AP57+AP68+AP76+AP96+AP108+AP115+AP121+AP133+AP144+AP154</f>
        <v>432.76096000000001</v>
      </c>
      <c r="AQ8" s="48">
        <f>AP8/AO8*100</f>
        <v>17.69042881085722</v>
      </c>
      <c r="AR8" s="48">
        <f>AR12+AR23+AR36+AR48+AR57+AR68+AR76+AR96+AR108+AR115+AR121+AR133+AR144+AR154</f>
        <v>271098.09999999998</v>
      </c>
      <c r="AS8" s="48">
        <f>AS12+AS23+AS36+AS48+AS57+AS68+AS76+AS96+AS108+AS115+AS121+AS133+AS144+AS154</f>
        <v>111578.81138</v>
      </c>
      <c r="AT8" s="48">
        <f>AS8/AR8*100</f>
        <v>41.158094202799653</v>
      </c>
      <c r="AU8" s="48">
        <f>AU12+AU23+AU36+AU48+AU57+AU68+AU76+AU96+AU108+AU115+AU121+AU133+AU144+AU154</f>
        <v>113387.09999999999</v>
      </c>
      <c r="AV8" s="48">
        <f>AV12+AV23+AV36+AV48+AV57+AV68+AV76+AV96+AV108+AV115+AV121+AV133+AV144+AV154</f>
        <v>38666.471000000005</v>
      </c>
      <c r="AW8" s="48">
        <f>AV8/AU8*100</f>
        <v>34.101296355581901</v>
      </c>
      <c r="AX8" s="48">
        <f>AX12+AX23+AX36+AX48+AX57+AX68+AX76+AX96+AX108+AX115+AX121+AX133+AX144+AX154</f>
        <v>587218.10944000003</v>
      </c>
      <c r="AY8" s="48">
        <f>AY12+AY23+AY36+AY48+AY57+AY68+AY76+AY96+AY108+AY115+AY121+AY133+AY144+AY154</f>
        <v>239939.56964</v>
      </c>
      <c r="AZ8" s="77">
        <f>AY8/AX8*100</f>
        <v>40.860383183484942</v>
      </c>
      <c r="BA8" s="48">
        <f>BA12+BA23+BA36+BA48+BA57+BA68+BA76+BA96+BA108+BA115+BA121+BA133+BA144+BA154</f>
        <v>1336.3999999999999</v>
      </c>
      <c r="BB8" s="48">
        <f>BB12+BB23+BB36+BB48+BB57+BB68+BB76+BB96+BB108+BB115+BB121+BB133+BB144+BB154</f>
        <v>731.91632000000004</v>
      </c>
      <c r="BC8" s="77">
        <f>BB8/BA8*100</f>
        <v>54.767758156240653</v>
      </c>
      <c r="BD8" s="48">
        <f>BD12+BD23+BD36+BD48+BD57+BD68+BD76+BD96+BD108+BD115+BD121+BD133+BD144+BD154</f>
        <v>41.400000000000006</v>
      </c>
      <c r="BE8" s="48">
        <f>BE12+BE23+BE36+BE48+BE57+BE68+BE76+BE96+BE108+BE115+BE121+BE133+BE144+BE154</f>
        <v>7.8826000000000001</v>
      </c>
      <c r="BF8" s="77">
        <f>BE8/BD8*100</f>
        <v>19.040096618357484</v>
      </c>
      <c r="BG8" s="48">
        <f>BG12+BG23+BG36+BG48+BG57+BG68+BG76+BG96+BG108+BG115+BG121+BG133+BG144+BG154</f>
        <v>8054</v>
      </c>
      <c r="BH8" s="48">
        <f>BH12+BH23+BH36+BH48+BH57+BH68+BH76+BH96+BH108+BH115+BH121+BH133+BH144+BH154</f>
        <v>1600.83294</v>
      </c>
      <c r="BI8" s="77">
        <f>BH8/BG8*100</f>
        <v>19.876247082195185</v>
      </c>
      <c r="BJ8" s="48">
        <f>BJ12+BJ23+BJ36+BJ48+BJ57+BJ68+BJ76+BJ96+BJ108+BJ115+BJ121+BJ133+BJ144+BJ154</f>
        <v>542</v>
      </c>
      <c r="BK8" s="48">
        <f>BK12+BK23+BK36+BK48+BK57+BK68+BK76+BK96+BK108+BK115+BK121+BK133+BK144+BK154</f>
        <v>99.079890000000006</v>
      </c>
      <c r="BL8" s="77">
        <f>BK8/BJ8*100</f>
        <v>18.280422509225094</v>
      </c>
      <c r="BM8" s="48">
        <f>BM12+BM23+BM36+BM48+BM57+BM68+BM76+BM96+BM108+BM115+BM121+BM133+BM144+BM154</f>
        <v>6077</v>
      </c>
      <c r="BN8" s="48">
        <f>BN12+BN23+BN36+BN48+BN57+BN68+BN76+BN96+BN108+BN115+BN121+BN133+BN144+BN154</f>
        <v>1797.0638800000002</v>
      </c>
      <c r="BO8" s="77">
        <f>BN8/BM8*100</f>
        <v>29.571562942241243</v>
      </c>
      <c r="BP8" s="48">
        <f>BP12+BP23+BP36+BP48+BP57+BP68+BP76+BP96+BP108+BP115+BP121+BP133+BP144+BP154</f>
        <v>339</v>
      </c>
      <c r="BQ8" s="48">
        <f>BQ12+BQ23+BQ36+BQ48+BQ57+BQ68+BQ76+BQ96+BQ108+BQ115+BQ121+BQ133+BQ144+BQ154</f>
        <v>13.93085</v>
      </c>
      <c r="BR8" s="77">
        <f>BQ8/BP8*100</f>
        <v>4.1093952802359883</v>
      </c>
      <c r="BS8" s="48">
        <f>BS12+BS23+BS36+BS48+BS57+BS68+BS76+BS96+BS108+BS115+BS121+BS133+BS144+BS154</f>
        <v>1978.7</v>
      </c>
      <c r="BT8" s="48">
        <f>BT12+BT23+BT36+BT48+BT57+BT68+BT76+BT96+BT108+BT115+BT121+BT133+BT144+BT154</f>
        <v>1018.07599</v>
      </c>
      <c r="BU8" s="77">
        <f>BT8/BS8*100</f>
        <v>51.451760752008887</v>
      </c>
      <c r="BV8" s="48">
        <f>BV12+BV23+BV36+BV48+BV57+BV68+BV76+BV96+BV108+BV115+BV121+BV133+BV144+BV154</f>
        <v>5177.1000000000004</v>
      </c>
      <c r="BW8" s="48">
        <f>BW12+BW23+BW36+BW48+BW57+BW68+BW76+BW96+BW108+BW115+BW121+BW133+BW144+BW154</f>
        <v>300.21999999999997</v>
      </c>
      <c r="BX8" s="77">
        <f>BW8/BV8*100</f>
        <v>5.7989994398408369</v>
      </c>
      <c r="BY8" s="48">
        <f>BY12+BY23+BY36+BY48+BY57+BY68+BY76+BY96+BY108+BY115+BY121+BY133+BY144+BY154</f>
        <v>2.2000000000000002</v>
      </c>
      <c r="BZ8" s="48">
        <f>BZ12+BZ23+BZ36+BZ48+BZ57+BZ68+BZ76+BZ96+BZ108+BZ115+BZ121+BZ133+BZ144+BZ154</f>
        <v>1.1000000000000001</v>
      </c>
      <c r="CA8" s="77">
        <f>BZ8/BY8*100</f>
        <v>50</v>
      </c>
      <c r="CB8" s="48">
        <f>CB12+CB23+CB36+CB48+CB57+CB68+CB76+CB96+CB108+CB115+CB121+CB133+CB144+CB154</f>
        <v>119381.00000000001</v>
      </c>
      <c r="CC8" s="48">
        <f>CC12+CC23+CC36+CC48+CC57+CC68+CC76+CC96+CC108+CC115+CC121+CC133+CC144+CC154</f>
        <v>51221.42248999999</v>
      </c>
      <c r="CD8" s="77">
        <f>CC8/CB8*100</f>
        <v>42.905841373417871</v>
      </c>
      <c r="CE8" s="48">
        <f>CE12+CE23+CE36+CE48+CE57+CE68+CE76+CE96+CE108+CE115+CE121+CE133+CE144+CE154</f>
        <v>396</v>
      </c>
      <c r="CF8" s="48">
        <f>CF12+CF23+CF36+CF48+CF57+CF68+CF76+CF96+CF108+CF115+CF121+CF133+CF144+CF154</f>
        <v>0</v>
      </c>
      <c r="CG8" s="77">
        <f>CF8/CE8*100</f>
        <v>0</v>
      </c>
      <c r="CH8" s="48">
        <f>CH12+CH23+CH36+CH48+CH57+CH68+CH76+CH96+CH108+CH115+CH121+CH133+CH144+CH154</f>
        <v>0</v>
      </c>
      <c r="CI8" s="48">
        <f>CI12+CI23+CI36+CI48+CI57+CI68+CI76+CI96+CI108+CI115+CI121+CI133+CI144+CI154</f>
        <v>0</v>
      </c>
      <c r="CJ8" s="77"/>
      <c r="CK8" s="48">
        <f>CK12+CK23+CK36+CK48+CK57+CK68+CK76+CK96+CK108+CK115+CK121+CK133+CK144+CK154</f>
        <v>440.23199999999997</v>
      </c>
      <c r="CL8" s="48">
        <f>CL12+CL23+CL36+CL48+CL57+CL68+CL76+CL96+CL108+CL115+CL121+CL133+CL144+CL154</f>
        <v>21.65878</v>
      </c>
      <c r="CM8" s="77">
        <f>CL8/CK8*100</f>
        <v>4.9198558941648951</v>
      </c>
      <c r="CN8" s="48">
        <f>CN12+CN23+CN36+CN48+CN57+CN68+CN76+CN96+CN108+CN115+CN121+CN133+CN144+CN154</f>
        <v>151286.56991000002</v>
      </c>
      <c r="CO8" s="48">
        <f>CO12+CO23+CO36+CO48+CO57+CO68+CO76+CO96+CO108+CO115+CO121+CO133+CO144+CO154</f>
        <v>25502.638309999998</v>
      </c>
      <c r="CP8" s="77">
        <f>CO8/CN8*100</f>
        <v>16.857172665869449</v>
      </c>
      <c r="CQ8" s="48">
        <f>CQ12+CQ23+CQ36+CQ48+CQ57+CQ68+CQ76+CQ96+CQ108+CQ115+CQ121+CQ133+CQ144+CQ154</f>
        <v>43353.296999999991</v>
      </c>
      <c r="CR8" s="90">
        <f>CR12+CR23+CR36+CR48+CR57+CR68+CR76+CR96+CR108+CR115+CR121+CR133+CR144+CR154</f>
        <v>6976.1200099999996</v>
      </c>
      <c r="CS8" s="77">
        <f>CR8/CQ8*100</f>
        <v>16.091325211090638</v>
      </c>
    </row>
    <row r="9" spans="1:97" s="6" customFormat="1" ht="15.75" customHeight="1">
      <c r="A9" s="2" t="s">
        <v>165</v>
      </c>
      <c r="B9" s="48">
        <v>23487.499999999996</v>
      </c>
      <c r="C9" s="48">
        <v>4791.8700200000003</v>
      </c>
      <c r="D9" s="48">
        <v>20.401788270356576</v>
      </c>
      <c r="E9" s="48">
        <f>E13+E24+E37+E49+E58+E69+E77+E97+E109+E116+E122+E134+E145+E155</f>
        <v>0</v>
      </c>
      <c r="F9" s="48">
        <f>F13+F24+F37+F49+F58+F69+F77+F97+F109+F116+F122+F134+F145+F155</f>
        <v>0</v>
      </c>
      <c r="G9" s="77"/>
      <c r="H9" s="48">
        <f>H13+H24+H37+H49+H58+H69+H77+H97+H109+H116+H122+H134+H145+H155</f>
        <v>0</v>
      </c>
      <c r="I9" s="48">
        <f>I13+I24+I37+I49+I58+I69+I77+I97+I109+I116+I122+I134+I145+I155</f>
        <v>0</v>
      </c>
      <c r="J9" s="77"/>
      <c r="K9" s="48">
        <f>K13+K24+K37+K49+K58+K69+K77+K97+K109+K116+K122+K134+K145+K155</f>
        <v>0</v>
      </c>
      <c r="L9" s="48">
        <f>L13+L24+L37+L49+L58+L69+L77+L97+L109+L116+L122+L134+L145+L155</f>
        <v>0</v>
      </c>
      <c r="M9" s="77"/>
      <c r="N9" s="48">
        <f>N13+N24+N37+N49+N58+N69+N77+N97+N109+N116+N122+N134+N145+N155</f>
        <v>23487.499999999996</v>
      </c>
      <c r="O9" s="48">
        <f>O13+O24+O37+O49+O58+O69+O77+O97+O109+O116+O122+O134+O145+O155</f>
        <v>4791.8700200000003</v>
      </c>
      <c r="P9" s="77">
        <f>O9/N9*100</f>
        <v>20.401788270356576</v>
      </c>
      <c r="Q9" s="48">
        <f>Q13+Q24+Q37+Q49+Q58+Q69+Q77+Q97+Q109+Q116+Q122+Q134+Q145+Q155</f>
        <v>0</v>
      </c>
      <c r="R9" s="48">
        <f>R13+R24+R37+R49+R58+R69+R77+R97+R109+R116+R122+R134+R145+R155</f>
        <v>0</v>
      </c>
      <c r="S9" s="77"/>
      <c r="T9" s="48">
        <f>T13+T24+T37+T49+T58+T69+T77+T97+T109+T116+T122+T134+T145+T155</f>
        <v>0</v>
      </c>
      <c r="U9" s="48">
        <f>U13+U24+U37+U49+U58+U69+U77+U97+U109+U116+U122+U134+U145+U155</f>
        <v>0</v>
      </c>
      <c r="V9" s="77"/>
      <c r="W9" s="48">
        <f>W13+W24+W37+W49+W58+W69+W77+W97+W109+W116+W122+W134+W145+W155</f>
        <v>0</v>
      </c>
      <c r="X9" s="48">
        <f>X13+X24+X37+X49+X58+X69+X77+X97+X109+X116+X122+X134+X145+X155</f>
        <v>0</v>
      </c>
      <c r="Y9" s="77"/>
      <c r="Z9" s="48">
        <f>Z13+Z24+Z37+Z49+Z58+Z69+Z77+Z97+Z109+Z116+Z122+Z134+Z145+Z155</f>
        <v>0</v>
      </c>
      <c r="AA9" s="48">
        <f>AA13+AA24+AA37+AA49+AA58+AA69+AA77+AA97+AA109+AA116+AA122+AA134+AA145+AA155</f>
        <v>0</v>
      </c>
      <c r="AB9" s="77"/>
      <c r="AC9" s="48">
        <f>AC13+AC24+AC37+AC49+AC58+AC69+AC77+AC97+AC109+AC116+AC122+AC134+AC145+AC155</f>
        <v>0</v>
      </c>
      <c r="AD9" s="48">
        <f>AD13+AD24+AD37+AD49+AD58+AD69+AD77+AD97+AD109+AD116+AD122+AD134+AD145+AD155</f>
        <v>0</v>
      </c>
      <c r="AE9" s="77"/>
      <c r="AF9" s="48">
        <f>AF13+AF24+AF37+AF49+AF58+AF69+AF77+AF97+AF109+AF116+AF122+AF134+AF145+AF155</f>
        <v>0</v>
      </c>
      <c r="AG9" s="48">
        <f>AG13+AG24+AG37+AG49+AG58+AG69+AG77+AG97+AG109+AG116+AG122+AG134+AG145+AG155</f>
        <v>0</v>
      </c>
      <c r="AH9" s="77"/>
      <c r="AI9" s="48">
        <f>AI13+AI24+AI37+AI49+AI58+AI69+AI77+AI97+AI109+AI116+AI122+AI134+AI145+AI155</f>
        <v>0</v>
      </c>
      <c r="AJ9" s="48">
        <f>AJ13+AJ24+AJ37+AJ49+AJ58+AJ69+AJ77+AJ97+AJ109+AJ116+AJ122+AJ134+AJ145+AJ155</f>
        <v>0</v>
      </c>
      <c r="AK9" s="77"/>
      <c r="AL9" s="48">
        <f>AL13+AL24+AL37+AL49+AL58+AL69+AL77+AL97+AL109+AL116+AL122+AL134+AL145+AL155</f>
        <v>0</v>
      </c>
      <c r="AM9" s="48">
        <f>AM13+AM24+AM37+AM49+AM58+AM69+AM77+AM97+AM109+AM116+AM122+AM134+AM145+AM155</f>
        <v>0</v>
      </c>
      <c r="AN9" s="77"/>
      <c r="AO9" s="48">
        <f>AO13+AO24+AO37+AO49+AO58+AO69+AO77+AO97+AO109+AO116+AO122+AO134+AO145+AO155</f>
        <v>0</v>
      </c>
      <c r="AP9" s="48">
        <f>AP13+AP24+AP37+AP49+AP58+AP69+AP77+AP97+AP109+AP116+AP122+AP134+AP145+AP155</f>
        <v>0</v>
      </c>
      <c r="AQ9" s="48"/>
      <c r="AR9" s="48">
        <f>AR13+AR24+AR37+AR49+AR58+AR69+AR77+AR97+AR109+AR116+AR122+AR134+AR145+AR155</f>
        <v>0</v>
      </c>
      <c r="AS9" s="48">
        <f>AS13+AS24+AS37+AS49+AS58+AS69+AS77+AS97+AS109+AS116+AS122+AS134+AS145+AS155</f>
        <v>0</v>
      </c>
      <c r="AT9" s="48"/>
      <c r="AU9" s="48">
        <f>AU13+AU24+AU37+AU49+AU58+AU69+AU77+AU97+AU109+AU116+AU122+AU134+AU145+AU155</f>
        <v>0</v>
      </c>
      <c r="AV9" s="48">
        <f>AV13+AV24+AV37+AV49+AV58+AV69+AV77+AV97+AV109+AV116+AV122+AV134+AV145+AV155</f>
        <v>0</v>
      </c>
      <c r="AW9" s="48"/>
      <c r="AX9" s="48">
        <f>AX13+AX24+AX37+AX49+AX58+AX69+AX77+AX97+AX109+AX116+AX122+AX134+AX145+AX155</f>
        <v>0</v>
      </c>
      <c r="AY9" s="48">
        <f>AY13+AY24+AY37+AY49+AY58+AY69+AY77+AY97+AY109+AY116+AY122+AY134+AY145+AY155</f>
        <v>0</v>
      </c>
      <c r="AZ9" s="77"/>
      <c r="BA9" s="48">
        <f>BA13+BA24+BA37+BA49+BA58+BA69+BA77+BA97+BA109+BA116+BA122+BA134+BA145+BA155</f>
        <v>0</v>
      </c>
      <c r="BB9" s="48">
        <f>BB13+BB24+BB37+BB49+BB58+BB69+BB77+BB97+BB109+BB116+BB122+BB134+BB145+BB155</f>
        <v>0</v>
      </c>
      <c r="BC9" s="77"/>
      <c r="BD9" s="48">
        <f>BD13+BD24+BD37+BD49+BD58+BD69+BD77+BD97+BD109+BD116+BD122+BD134+BD145+BD155</f>
        <v>0</v>
      </c>
      <c r="BE9" s="48">
        <f>BE13+BE24+BE37+BE49+BE58+BE69+BE77+BE97+BE109+BE116+BE122+BE134+BE145+BE155</f>
        <v>0</v>
      </c>
      <c r="BF9" s="77"/>
      <c r="BG9" s="48">
        <f>BG13+BG24+BG37+BG49+BG58+BG69+BG77+BG97+BG109+BG116+BG122+BG134+BG145+BG155</f>
        <v>0</v>
      </c>
      <c r="BH9" s="48">
        <f>BH13+BH24+BH37+BH49+BH58+BH69+BH77+BH97+BH109+BH116+BH122+BH134+BH145+BH155</f>
        <v>0</v>
      </c>
      <c r="BI9" s="77"/>
      <c r="BJ9" s="48">
        <f>BJ13+BJ24+BJ37+BJ49+BJ58+BJ69+BJ77+BJ97+BJ109+BJ116+BJ122+BJ134+BJ145+BJ155</f>
        <v>0</v>
      </c>
      <c r="BK9" s="48">
        <f>BK13+BK24+BK37+BK49+BK58+BK69+BK77+BK97+BK109+BK116+BK122+BK134+BK145+BK155</f>
        <v>0</v>
      </c>
      <c r="BL9" s="77"/>
      <c r="BM9" s="48">
        <f>BM13+BM24+BM37+BM49+BM58+BM69+BM77+BM97+BM109+BM116+BM122+BM134+BM145+BM155</f>
        <v>0</v>
      </c>
      <c r="BN9" s="48">
        <f>BN13+BN24+BN37+BN49+BN58+BN69+BN77+BN97+BN109+BN116+BN122+BN134+BN145+BN155</f>
        <v>0</v>
      </c>
      <c r="BO9" s="77"/>
      <c r="BP9" s="48">
        <f>BP13+BP24+BP37+BP49+BP58+BP69+BP77+BP97+BP109+BP116+BP122+BP134+BP145+BP155</f>
        <v>0</v>
      </c>
      <c r="BQ9" s="48">
        <f>BQ13+BQ24+BQ37+BQ49+BQ58+BQ69+BQ77+BQ97+BQ109+BQ116+BQ122+BQ134+BQ145+BQ155</f>
        <v>0</v>
      </c>
      <c r="BR9" s="77"/>
      <c r="BS9" s="48">
        <f>BS13+BS24+BS37+BS49+BS58+BS69+BS77+BS97+BS109+BS116+BS122+BS134+BS145+BS155</f>
        <v>0</v>
      </c>
      <c r="BT9" s="48">
        <f>BT13+BT24+BT37+BT49+BT58+BT69+BT77+BT97+BT109+BT116+BT122+BT134+BT145+BT155</f>
        <v>0</v>
      </c>
      <c r="BU9" s="77"/>
      <c r="BV9" s="48">
        <f>BV13+BV24+BV37+BV49+BV58+BV69+BV77+BV97+BV109+BV116+BV122+BV134+BV145+BV155</f>
        <v>0</v>
      </c>
      <c r="BW9" s="48">
        <f>BW13+BW24+BW37+BW49+BW58+BW69+BW77+BW97+BW109+BW116+BW122+BW134+BW145+BW155</f>
        <v>0</v>
      </c>
      <c r="BX9" s="77"/>
      <c r="BY9" s="48">
        <f>BY13+BY24+BY37+BY49+BY58+BY69+BY77+BY97+BY109+BY116+BY122+BY134+BY145+BY155</f>
        <v>0</v>
      </c>
      <c r="BZ9" s="48">
        <f>BZ13+BZ24+BZ37+BZ49+BZ58+BZ69+BZ77+BZ97+BZ109+BZ116+BZ122+BZ134+BZ145+BZ155</f>
        <v>0</v>
      </c>
      <c r="CA9" s="77"/>
      <c r="CB9" s="48">
        <f>CB13+CB24+CB37+CB49+CB58+CB69+CB77+CB97+CB109+CB116+CB122+CB134+CB145+CB155</f>
        <v>0</v>
      </c>
      <c r="CC9" s="48">
        <f>CC13+CC24+CC37+CC49+CC58+CC69+CC77+CC97+CC109+CC116+CC122+CC134+CC145+CC155</f>
        <v>0</v>
      </c>
      <c r="CD9" s="77"/>
      <c r="CE9" s="48">
        <f>CE13+CE24+CE37+CE49+CE58+CE69+CE77+CE97+CE109+CE116+CE122+CE134+CE145+CE155</f>
        <v>0</v>
      </c>
      <c r="CF9" s="48">
        <f>CF13+CF24+CF37+CF49+CF58+CF69+CF77+CF97+CF109+CF116+CF122+CF134+CF145+CF155</f>
        <v>0</v>
      </c>
      <c r="CG9" s="77"/>
      <c r="CH9" s="48">
        <f>CH13+CH24+CH37+CH49+CH58+CH69+CH77+CH97+CH109+CH116+CH122+CH134+CH145+CH155</f>
        <v>0</v>
      </c>
      <c r="CI9" s="48">
        <f>CI13+CI24+CI37+CI49+CI58+CI69+CI77+CI97+CI109+CI116+CI122+CI134+CI145+CI155</f>
        <v>0</v>
      </c>
      <c r="CJ9" s="77"/>
      <c r="CK9" s="48">
        <f>CK13+CK24+CK37+CK49+CK58+CK69+CK77+CK97+CK109+CK116+CK122+CK134+CK145+CK155</f>
        <v>0</v>
      </c>
      <c r="CL9" s="48">
        <f>CL13+CL24+CL37+CL49+CL58+CL69+CL77+CL97+CL109+CL116+CL122+CL134+CL145+CL155</f>
        <v>0</v>
      </c>
      <c r="CM9" s="77"/>
      <c r="CN9" s="48">
        <f>CN13+CN24+CN37+CN49+CN58+CN69+CN77+CN97+CN109+CN116+CN122+CN134+CN145+CN155</f>
        <v>0</v>
      </c>
      <c r="CO9" s="48">
        <f>CO13+CO24+CO37+CO49+CO58+CO69+CO77+CO97+CO109+CO116+CO122+CO134+CO145+CO155</f>
        <v>0</v>
      </c>
      <c r="CP9" s="77"/>
      <c r="CQ9" s="48">
        <f>CQ13+CQ24+CQ37+CQ49+CQ58+CQ69+CQ77+CQ97+CQ109+CQ116+CQ122+CQ134+CQ145+CQ155</f>
        <v>0</v>
      </c>
      <c r="CR9" s="90">
        <f>CR13+CR24+CR37+CR49+CR58+CR69+CR77+CR97+CR109+CR116+CR122+CR134+CR145+CR155</f>
        <v>0</v>
      </c>
      <c r="CS9" s="77"/>
    </row>
    <row r="10" spans="1:97" s="6" customFormat="1" ht="15.75" customHeight="1">
      <c r="A10" s="2"/>
      <c r="B10" s="48"/>
      <c r="C10" s="48"/>
      <c r="D10" s="48"/>
      <c r="E10" s="48"/>
      <c r="F10" s="48"/>
      <c r="G10" s="77"/>
      <c r="H10" s="48"/>
      <c r="I10" s="48"/>
      <c r="J10" s="77"/>
      <c r="K10" s="48"/>
      <c r="L10" s="48"/>
      <c r="M10" s="77"/>
      <c r="N10" s="48"/>
      <c r="O10" s="48"/>
      <c r="P10" s="77"/>
      <c r="Q10" s="48"/>
      <c r="R10" s="48"/>
      <c r="S10" s="77"/>
      <c r="T10" s="48"/>
      <c r="U10" s="48"/>
      <c r="V10" s="77"/>
      <c r="W10" s="48"/>
      <c r="X10" s="48"/>
      <c r="Y10" s="77"/>
      <c r="Z10" s="48"/>
      <c r="AA10" s="48"/>
      <c r="AB10" s="77"/>
      <c r="AC10" s="48"/>
      <c r="AD10" s="48"/>
      <c r="AE10" s="77"/>
      <c r="AF10" s="48"/>
      <c r="AG10" s="48"/>
      <c r="AH10" s="77"/>
      <c r="AI10" s="48"/>
      <c r="AJ10" s="48"/>
      <c r="AK10" s="77"/>
      <c r="AL10" s="48"/>
      <c r="AM10" s="48"/>
      <c r="AN10" s="77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77"/>
      <c r="BA10" s="48"/>
      <c r="BB10" s="48"/>
      <c r="BC10" s="77"/>
      <c r="BD10" s="48"/>
      <c r="BE10" s="48"/>
      <c r="BF10" s="77"/>
      <c r="BG10" s="48"/>
      <c r="BH10" s="48"/>
      <c r="BI10" s="77"/>
      <c r="BJ10" s="48"/>
      <c r="BK10" s="48"/>
      <c r="BL10" s="77"/>
      <c r="BM10" s="48"/>
      <c r="BN10" s="48"/>
      <c r="BO10" s="77"/>
      <c r="BP10" s="48"/>
      <c r="BQ10" s="48"/>
      <c r="BR10" s="77"/>
      <c r="BS10" s="48"/>
      <c r="BT10" s="48"/>
      <c r="BU10" s="77"/>
      <c r="BV10" s="48"/>
      <c r="BW10" s="48"/>
      <c r="BX10" s="77"/>
      <c r="BY10" s="48"/>
      <c r="BZ10" s="48"/>
      <c r="CA10" s="77"/>
      <c r="CB10" s="48"/>
      <c r="CC10" s="48"/>
      <c r="CD10" s="77"/>
      <c r="CE10" s="48"/>
      <c r="CF10" s="48"/>
      <c r="CG10" s="77"/>
      <c r="CH10" s="48"/>
      <c r="CI10" s="48"/>
      <c r="CJ10" s="77"/>
      <c r="CK10" s="48"/>
      <c r="CL10" s="48"/>
      <c r="CM10" s="77"/>
      <c r="CN10" s="48"/>
      <c r="CO10" s="48"/>
      <c r="CP10" s="77"/>
      <c r="CQ10" s="48"/>
      <c r="CR10" s="90"/>
      <c r="CS10" s="77"/>
    </row>
    <row r="11" spans="1:97" s="6" customFormat="1" ht="15.75" customHeight="1">
      <c r="A11" s="2" t="s">
        <v>144</v>
      </c>
      <c r="B11" s="48">
        <v>373576.44040999998</v>
      </c>
      <c r="C11" s="48">
        <v>112549.68984999998</v>
      </c>
      <c r="D11" s="48">
        <v>30.12761985913157</v>
      </c>
      <c r="E11" s="48">
        <f>E12+E13</f>
        <v>468.6</v>
      </c>
      <c r="F11" s="48">
        <f>F12+F13</f>
        <v>0</v>
      </c>
      <c r="G11" s="77">
        <f>F11/E11*100</f>
        <v>0</v>
      </c>
      <c r="H11" s="48">
        <f t="shared" ref="H11:BZ11" si="2">H12+H13</f>
        <v>1220.4000000000001</v>
      </c>
      <c r="I11" s="48">
        <f t="shared" si="2"/>
        <v>281.41753</v>
      </c>
      <c r="J11" s="77">
        <f>I11/H11*100</f>
        <v>23.059450180268762</v>
      </c>
      <c r="K11" s="48">
        <f t="shared" si="2"/>
        <v>0.8</v>
      </c>
      <c r="L11" s="48">
        <f t="shared" si="2"/>
        <v>0.61199999999999999</v>
      </c>
      <c r="M11" s="77">
        <f>L11/K11*100</f>
        <v>76.499999999999986</v>
      </c>
      <c r="N11" s="48">
        <f t="shared" si="2"/>
        <v>2053.7999999999997</v>
      </c>
      <c r="O11" s="48">
        <f t="shared" si="2"/>
        <v>434.26336000000003</v>
      </c>
      <c r="P11" s="77">
        <f>O11/N11*100</f>
        <v>21.144384068555851</v>
      </c>
      <c r="Q11" s="48">
        <f>Q12+Q13</f>
        <v>1864.6327900000001</v>
      </c>
      <c r="R11" s="48">
        <f>R12+R13</f>
        <v>0</v>
      </c>
      <c r="S11" s="77">
        <f>R11/Q11*100</f>
        <v>0</v>
      </c>
      <c r="T11" s="48">
        <f>W11+Z11</f>
        <v>2762.9248699999998</v>
      </c>
      <c r="U11" s="48">
        <f>U12+U13</f>
        <v>1676.3050000000001</v>
      </c>
      <c r="V11" s="77">
        <f>U11/T11*100</f>
        <v>60.671392776597656</v>
      </c>
      <c r="W11" s="48">
        <f>W12+W13</f>
        <v>2735.24692</v>
      </c>
      <c r="X11" s="48">
        <f>X12+X13</f>
        <v>1659.54195</v>
      </c>
      <c r="Y11" s="77">
        <f>X11/W11*100</f>
        <v>60.672473035816452</v>
      </c>
      <c r="Z11" s="48">
        <f>Z12+Z13</f>
        <v>27.677949999999999</v>
      </c>
      <c r="AA11" s="48">
        <f>AA12+AA13</f>
        <v>16.76305</v>
      </c>
      <c r="AB11" s="77">
        <f>AA11/Z11*100</f>
        <v>60.564637193144719</v>
      </c>
      <c r="AC11" s="48">
        <f>AC12+AC13</f>
        <v>11405.5</v>
      </c>
      <c r="AD11" s="48">
        <f>AD12+AD13</f>
        <v>2831.85</v>
      </c>
      <c r="AE11" s="77">
        <f>AD11/AC11*100</f>
        <v>24.828810661522947</v>
      </c>
      <c r="AF11" s="48">
        <f t="shared" si="2"/>
        <v>141910</v>
      </c>
      <c r="AG11" s="48">
        <f t="shared" si="2"/>
        <v>39764.600100000003</v>
      </c>
      <c r="AH11" s="77">
        <f>AG11/AF11*100</f>
        <v>28.020999295328025</v>
      </c>
      <c r="AI11" s="48">
        <f t="shared" si="2"/>
        <v>68496.2</v>
      </c>
      <c r="AJ11" s="48">
        <f t="shared" si="2"/>
        <v>18433.652999999998</v>
      </c>
      <c r="AK11" s="77">
        <f>AJ11/AI11*100</f>
        <v>26.911935260642196</v>
      </c>
      <c r="AL11" s="48">
        <f t="shared" si="2"/>
        <v>0</v>
      </c>
      <c r="AM11" s="48">
        <f t="shared" si="2"/>
        <v>0</v>
      </c>
      <c r="AN11" s="77"/>
      <c r="AO11" s="48">
        <f t="shared" si="2"/>
        <v>174.1</v>
      </c>
      <c r="AP11" s="48">
        <f t="shared" si="2"/>
        <v>30.65053</v>
      </c>
      <c r="AQ11" s="48">
        <f>AP11/AO11*100</f>
        <v>17.605129236071225</v>
      </c>
      <c r="AR11" s="48">
        <f t="shared" si="2"/>
        <v>20591.8</v>
      </c>
      <c r="AS11" s="48">
        <f t="shared" si="2"/>
        <v>8216.5</v>
      </c>
      <c r="AT11" s="48">
        <f>AS11/AR11*100</f>
        <v>39.901805573092204</v>
      </c>
      <c r="AU11" s="48">
        <f t="shared" si="2"/>
        <v>7042</v>
      </c>
      <c r="AV11" s="48">
        <f t="shared" si="2"/>
        <v>2940.7</v>
      </c>
      <c r="AW11" s="48">
        <f>AV11/AU11*100</f>
        <v>41.759443339960235</v>
      </c>
      <c r="AX11" s="48">
        <f t="shared" si="2"/>
        <v>91537.314379999996</v>
      </c>
      <c r="AY11" s="48">
        <f t="shared" si="2"/>
        <v>28844.93592</v>
      </c>
      <c r="AZ11" s="77">
        <f>AY11/AX11*100</f>
        <v>31.511669438165573</v>
      </c>
      <c r="BA11" s="48">
        <f t="shared" si="2"/>
        <v>322.3</v>
      </c>
      <c r="BB11" s="48">
        <f t="shared" si="2"/>
        <v>196.2</v>
      </c>
      <c r="BC11" s="77">
        <f>BB11/BA11*100</f>
        <v>60.874961216258136</v>
      </c>
      <c r="BD11" s="48">
        <f t="shared" si="2"/>
        <v>19.71</v>
      </c>
      <c r="BE11" s="48">
        <f t="shared" si="2"/>
        <v>0</v>
      </c>
      <c r="BF11" s="77">
        <f>BE11/BD11*100</f>
        <v>0</v>
      </c>
      <c r="BG11" s="48">
        <f t="shared" si="2"/>
        <v>527</v>
      </c>
      <c r="BH11" s="48">
        <f t="shared" si="2"/>
        <v>111.30817999999999</v>
      </c>
      <c r="BI11" s="77">
        <f>BH11/BG11*100</f>
        <v>21.121096774193546</v>
      </c>
      <c r="BJ11" s="48">
        <f t="shared" si="2"/>
        <v>3</v>
      </c>
      <c r="BK11" s="48">
        <f t="shared" si="2"/>
        <v>0.75</v>
      </c>
      <c r="BL11" s="77">
        <f>BK11/BJ11*100</f>
        <v>25</v>
      </c>
      <c r="BM11" s="48">
        <f t="shared" si="2"/>
        <v>547</v>
      </c>
      <c r="BN11" s="48">
        <f t="shared" si="2"/>
        <v>159.12602999999999</v>
      </c>
      <c r="BO11" s="77">
        <f>BN11/BM11*100</f>
        <v>29.090681901279702</v>
      </c>
      <c r="BP11" s="48">
        <f t="shared" si="2"/>
        <v>14</v>
      </c>
      <c r="BQ11" s="48">
        <f t="shared" si="2"/>
        <v>0</v>
      </c>
      <c r="BR11" s="77">
        <f>BQ11/BP11*100</f>
        <v>0</v>
      </c>
      <c r="BS11" s="48">
        <f t="shared" si="2"/>
        <v>0</v>
      </c>
      <c r="BT11" s="48">
        <f t="shared" si="2"/>
        <v>0</v>
      </c>
      <c r="BU11" s="77"/>
      <c r="BV11" s="48">
        <f t="shared" si="2"/>
        <v>528.5</v>
      </c>
      <c r="BW11" s="48">
        <f t="shared" si="2"/>
        <v>0</v>
      </c>
      <c r="BX11" s="77">
        <f>BW11/BV11*100</f>
        <v>0</v>
      </c>
      <c r="BY11" s="48">
        <f t="shared" si="2"/>
        <v>0</v>
      </c>
      <c r="BZ11" s="48">
        <f t="shared" si="2"/>
        <v>0</v>
      </c>
      <c r="CA11" s="77"/>
      <c r="CB11" s="48">
        <f t="shared" ref="CB11:CI11" si="3">CB12+CB13</f>
        <v>17198.7</v>
      </c>
      <c r="CC11" s="48">
        <f t="shared" si="3"/>
        <v>6405.9695099999999</v>
      </c>
      <c r="CD11" s="77">
        <f>CC11/CB11*100</f>
        <v>37.246823945995914</v>
      </c>
      <c r="CE11" s="48">
        <f t="shared" si="3"/>
        <v>99</v>
      </c>
      <c r="CF11" s="48">
        <f t="shared" si="3"/>
        <v>0</v>
      </c>
      <c r="CG11" s="77"/>
      <c r="CH11" s="48">
        <f t="shared" si="3"/>
        <v>0</v>
      </c>
      <c r="CI11" s="48">
        <f t="shared" si="3"/>
        <v>0</v>
      </c>
      <c r="CJ11" s="77"/>
      <c r="CK11" s="48">
        <f>CK12+CK13</f>
        <v>36.959000000000003</v>
      </c>
      <c r="CL11" s="48">
        <f>CL12+CL13</f>
        <v>0</v>
      </c>
      <c r="CM11" s="77">
        <f>CL11/CK11*100</f>
        <v>0</v>
      </c>
      <c r="CN11" s="48">
        <f>CN12+CN13</f>
        <v>1800.96937</v>
      </c>
      <c r="CO11" s="48">
        <f>CO12+CO13</f>
        <v>1676.3050000000001</v>
      </c>
      <c r="CP11" s="77">
        <f>CO11/CN11*100</f>
        <v>93.077929470838257</v>
      </c>
      <c r="CQ11" s="48">
        <f>CQ12+CQ13</f>
        <v>2951.23</v>
      </c>
      <c r="CR11" s="90">
        <f>CR12+CR13</f>
        <v>544.54368999999997</v>
      </c>
      <c r="CS11" s="77">
        <f>CR11/CQ11*100</f>
        <v>18.451414833815054</v>
      </c>
    </row>
    <row r="12" spans="1:97" ht="15.75" customHeight="1">
      <c r="A12" s="1" t="s">
        <v>130</v>
      </c>
      <c r="B12" s="49">
        <v>371522.64040999999</v>
      </c>
      <c r="C12" s="49">
        <v>112115.42648999998</v>
      </c>
      <c r="D12" s="49">
        <v>56.844562300257309</v>
      </c>
      <c r="E12" s="49">
        <v>468.6</v>
      </c>
      <c r="F12" s="49"/>
      <c r="G12" s="80">
        <f>F12/E12*100</f>
        <v>0</v>
      </c>
      <c r="H12" s="49">
        <v>1220.4000000000001</v>
      </c>
      <c r="I12" s="49">
        <v>281.41753</v>
      </c>
      <c r="J12" s="80">
        <f>I12/H12*100</f>
        <v>23.059450180268762</v>
      </c>
      <c r="K12" s="49">
        <v>0.8</v>
      </c>
      <c r="L12" s="49">
        <v>0.61199999999999999</v>
      </c>
      <c r="M12" s="80" t="s">
        <v>247</v>
      </c>
      <c r="N12" s="49"/>
      <c r="O12" s="49"/>
      <c r="P12" s="80"/>
      <c r="Q12" s="49">
        <v>1864.6327900000001</v>
      </c>
      <c r="R12" s="49"/>
      <c r="S12" s="80">
        <f>R12/Q12*100</f>
        <v>0</v>
      </c>
      <c r="T12" s="49">
        <f>W12+Z12</f>
        <v>2762.9248699999998</v>
      </c>
      <c r="U12" s="49">
        <f>X12+AA12</f>
        <v>1676.3050000000001</v>
      </c>
      <c r="V12" s="80">
        <f>U12/T12*100</f>
        <v>60.671392776597656</v>
      </c>
      <c r="W12" s="49">
        <v>2735.24692</v>
      </c>
      <c r="X12" s="49">
        <v>1659.54195</v>
      </c>
      <c r="Y12" s="80">
        <f>X12/W12*100</f>
        <v>60.672473035816452</v>
      </c>
      <c r="Z12" s="49">
        <v>27.677949999999999</v>
      </c>
      <c r="AA12" s="49">
        <v>16.76305</v>
      </c>
      <c r="AB12" s="80">
        <f>AA12/Z12*100</f>
        <v>60.564637193144719</v>
      </c>
      <c r="AC12" s="49">
        <v>11405.5</v>
      </c>
      <c r="AD12" s="49">
        <v>2831.85</v>
      </c>
      <c r="AE12" s="80">
        <f>AD12/AC12*100</f>
        <v>24.828810661522947</v>
      </c>
      <c r="AF12" s="49">
        <v>141910</v>
      </c>
      <c r="AG12" s="49">
        <v>39764.600100000003</v>
      </c>
      <c r="AH12" s="80">
        <f>AG12/AF12*100</f>
        <v>28.020999295328025</v>
      </c>
      <c r="AI12" s="49">
        <v>68496.2</v>
      </c>
      <c r="AJ12" s="49">
        <v>18433.652999999998</v>
      </c>
      <c r="AK12" s="80">
        <f>AJ12/AI12*100</f>
        <v>26.911935260642196</v>
      </c>
      <c r="AL12" s="49"/>
      <c r="AM12" s="49"/>
      <c r="AN12" s="80">
        <v>0</v>
      </c>
      <c r="AO12" s="49">
        <v>174.1</v>
      </c>
      <c r="AP12" s="49">
        <v>30.65053</v>
      </c>
      <c r="AQ12" s="49">
        <f>AP12/AO12*100</f>
        <v>17.605129236071225</v>
      </c>
      <c r="AR12" s="49">
        <v>20591.8</v>
      </c>
      <c r="AS12" s="49">
        <v>8216.5</v>
      </c>
      <c r="AT12" s="49">
        <f>AS12/AR12*100</f>
        <v>39.901805573092204</v>
      </c>
      <c r="AU12" s="49">
        <v>7042</v>
      </c>
      <c r="AV12" s="49">
        <v>2940.7</v>
      </c>
      <c r="AW12" s="80">
        <f>AV12/AU12*100</f>
        <v>41.759443339960235</v>
      </c>
      <c r="AX12" s="49">
        <v>91537.314379999996</v>
      </c>
      <c r="AY12" s="49">
        <v>28844.93592</v>
      </c>
      <c r="AZ12" s="80">
        <f>AY12/AX12*100</f>
        <v>31.511669438165573</v>
      </c>
      <c r="BA12" s="49">
        <v>322.3</v>
      </c>
      <c r="BB12" s="49">
        <v>196.2</v>
      </c>
      <c r="BC12" s="80">
        <f>BB12/BA12*100</f>
        <v>60.874961216258136</v>
      </c>
      <c r="BD12" s="49">
        <v>19.71</v>
      </c>
      <c r="BE12" s="49"/>
      <c r="BF12" s="80">
        <f>BE12/BD12*100</f>
        <v>0</v>
      </c>
      <c r="BG12" s="49">
        <v>527</v>
      </c>
      <c r="BH12" s="49">
        <v>111.30817999999999</v>
      </c>
      <c r="BI12" s="80">
        <f>BH12/BG12*100</f>
        <v>21.121096774193546</v>
      </c>
      <c r="BJ12" s="49">
        <v>3</v>
      </c>
      <c r="BK12" s="49">
        <v>0.75</v>
      </c>
      <c r="BL12" s="80">
        <f>BK12/BJ12*100</f>
        <v>25</v>
      </c>
      <c r="BM12" s="49">
        <v>547</v>
      </c>
      <c r="BN12" s="49">
        <v>159.12602999999999</v>
      </c>
      <c r="BO12" s="77">
        <f>BN12/BM12*100</f>
        <v>29.090681901279702</v>
      </c>
      <c r="BP12" s="49">
        <v>14</v>
      </c>
      <c r="BQ12" s="49"/>
      <c r="BR12" s="80">
        <f>BQ12/BP12*100</f>
        <v>0</v>
      </c>
      <c r="BS12" s="49"/>
      <c r="BT12" s="49"/>
      <c r="BU12" s="80"/>
      <c r="BV12" s="49">
        <v>528.5</v>
      </c>
      <c r="BW12" s="49"/>
      <c r="BX12" s="80">
        <f>BW12/BV12*100</f>
        <v>0</v>
      </c>
      <c r="BY12" s="49"/>
      <c r="BZ12" s="49"/>
      <c r="CA12" s="80"/>
      <c r="CB12" s="49">
        <v>17198.7</v>
      </c>
      <c r="CC12" s="49">
        <v>6405.9695099999999</v>
      </c>
      <c r="CD12" s="80">
        <f>CC12/CB12*100</f>
        <v>37.246823945995914</v>
      </c>
      <c r="CE12" s="49">
        <v>99</v>
      </c>
      <c r="CF12" s="49"/>
      <c r="CG12" s="80">
        <f>CF12/CE12*100</f>
        <v>0</v>
      </c>
      <c r="CH12" s="49"/>
      <c r="CI12" s="49"/>
      <c r="CJ12" s="80"/>
      <c r="CK12" s="49">
        <v>36.959000000000003</v>
      </c>
      <c r="CL12" s="49"/>
      <c r="CM12" s="80">
        <f>CL12/CK12*100</f>
        <v>0</v>
      </c>
      <c r="CN12" s="49">
        <v>1800.96937</v>
      </c>
      <c r="CO12" s="49">
        <v>1676.3050000000001</v>
      </c>
      <c r="CP12" s="80">
        <f>CO12/CN12*100</f>
        <v>93.077929470838257</v>
      </c>
      <c r="CQ12" s="49">
        <v>2951.23</v>
      </c>
      <c r="CR12" s="91">
        <v>544.54368999999997</v>
      </c>
      <c r="CS12" s="80">
        <f>CR12/CQ12*100</f>
        <v>18.451414833815054</v>
      </c>
    </row>
    <row r="13" spans="1:97" s="6" customFormat="1" ht="15.75" customHeight="1">
      <c r="A13" s="2" t="s">
        <v>161</v>
      </c>
      <c r="B13" s="48">
        <v>2053.7999999999997</v>
      </c>
      <c r="C13" s="48">
        <v>434.26336000000003</v>
      </c>
      <c r="D13" s="48">
        <v>45.521170312867568</v>
      </c>
      <c r="E13" s="48">
        <v>0</v>
      </c>
      <c r="F13" s="48">
        <v>0</v>
      </c>
      <c r="G13" s="77"/>
      <c r="H13" s="48">
        <f t="shared" ref="H13:I13" si="4">SUM(H14:H21)</f>
        <v>0</v>
      </c>
      <c r="I13" s="48">
        <f t="shared" si="4"/>
        <v>0</v>
      </c>
      <c r="J13" s="77"/>
      <c r="K13" s="48">
        <f t="shared" ref="K13:L13" si="5">SUM(K14:K21)</f>
        <v>0</v>
      </c>
      <c r="L13" s="48">
        <f t="shared" si="5"/>
        <v>0</v>
      </c>
      <c r="M13" s="77"/>
      <c r="N13" s="48">
        <f t="shared" ref="N13:O13" si="6">SUM(N14:N21)</f>
        <v>2053.7999999999997</v>
      </c>
      <c r="O13" s="48">
        <f t="shared" si="6"/>
        <v>434.26336000000003</v>
      </c>
      <c r="P13" s="77">
        <f t="shared" ref="P13:P21" si="7">O13/N13*100</f>
        <v>21.144384068555851</v>
      </c>
      <c r="Q13" s="48">
        <v>0</v>
      </c>
      <c r="R13" s="48">
        <v>0</v>
      </c>
      <c r="S13" s="77"/>
      <c r="T13" s="48">
        <v>0</v>
      </c>
      <c r="U13" s="48">
        <v>0</v>
      </c>
      <c r="V13" s="77"/>
      <c r="W13" s="48">
        <v>0</v>
      </c>
      <c r="X13" s="48">
        <v>0</v>
      </c>
      <c r="Y13" s="77"/>
      <c r="Z13" s="48">
        <v>0</v>
      </c>
      <c r="AA13" s="48">
        <v>0</v>
      </c>
      <c r="AB13" s="77"/>
      <c r="AC13" s="48">
        <v>0</v>
      </c>
      <c r="AD13" s="48">
        <v>0</v>
      </c>
      <c r="AE13" s="77"/>
      <c r="AF13" s="48">
        <f t="shared" ref="AF13" si="8">SUM(AF14:AF21)</f>
        <v>0</v>
      </c>
      <c r="AG13" s="48">
        <f t="shared" ref="AG13" si="9">SUM(AG14:AG21)</f>
        <v>0</v>
      </c>
      <c r="AH13" s="77"/>
      <c r="AI13" s="48">
        <f t="shared" ref="AI13:AJ13" si="10">SUM(AI14:AI21)</f>
        <v>0</v>
      </c>
      <c r="AJ13" s="48">
        <f t="shared" si="10"/>
        <v>0</v>
      </c>
      <c r="AK13" s="77"/>
      <c r="AL13" s="48">
        <f t="shared" ref="AL13:AM13" si="11">SUM(AL14:AL21)</f>
        <v>0</v>
      </c>
      <c r="AM13" s="48">
        <f t="shared" si="11"/>
        <v>0</v>
      </c>
      <c r="AN13" s="77"/>
      <c r="AO13" s="48">
        <f t="shared" ref="AO13:AP13" si="12">SUM(AO14:AO21)</f>
        <v>0</v>
      </c>
      <c r="AP13" s="48">
        <f t="shared" si="12"/>
        <v>0</v>
      </c>
      <c r="AQ13" s="48"/>
      <c r="AR13" s="48">
        <f t="shared" ref="AR13:AS13" si="13">SUM(AR14:AR21)</f>
        <v>0</v>
      </c>
      <c r="AS13" s="48">
        <f t="shared" si="13"/>
        <v>0</v>
      </c>
      <c r="AT13" s="48"/>
      <c r="AU13" s="48">
        <f t="shared" ref="AU13:AV13" si="14">SUM(AU14:AU21)</f>
        <v>0</v>
      </c>
      <c r="AV13" s="48">
        <f t="shared" si="14"/>
        <v>0</v>
      </c>
      <c r="AW13" s="48"/>
      <c r="AX13" s="48">
        <f t="shared" ref="AX13:AY13" si="15">SUM(AX14:AX21)</f>
        <v>0</v>
      </c>
      <c r="AY13" s="48">
        <f t="shared" si="15"/>
        <v>0</v>
      </c>
      <c r="AZ13" s="77"/>
      <c r="BA13" s="48">
        <f t="shared" ref="BA13:BB13" si="16">SUM(BA14:BA21)</f>
        <v>0</v>
      </c>
      <c r="BB13" s="48">
        <f t="shared" si="16"/>
        <v>0</v>
      </c>
      <c r="BC13" s="77"/>
      <c r="BD13" s="48">
        <f t="shared" ref="BD13:BE13" si="17">SUM(BD14:BD21)</f>
        <v>0</v>
      </c>
      <c r="BE13" s="48">
        <f t="shared" si="17"/>
        <v>0</v>
      </c>
      <c r="BF13" s="77"/>
      <c r="BG13" s="48">
        <v>0</v>
      </c>
      <c r="BH13" s="48">
        <v>0</v>
      </c>
      <c r="BI13" s="77"/>
      <c r="BJ13" s="48">
        <v>0</v>
      </c>
      <c r="BK13" s="48">
        <v>0</v>
      </c>
      <c r="BL13" s="77"/>
      <c r="BM13" s="48">
        <v>0</v>
      </c>
      <c r="BN13" s="48">
        <v>0</v>
      </c>
      <c r="BO13" s="77"/>
      <c r="BP13" s="48">
        <v>0</v>
      </c>
      <c r="BQ13" s="48">
        <v>0</v>
      </c>
      <c r="BR13" s="77"/>
      <c r="BS13" s="48">
        <v>0</v>
      </c>
      <c r="BT13" s="48">
        <v>0</v>
      </c>
      <c r="BU13" s="77"/>
      <c r="BV13" s="48">
        <v>0</v>
      </c>
      <c r="BW13" s="48">
        <v>0</v>
      </c>
      <c r="BX13" s="77"/>
      <c r="BY13" s="48">
        <v>0</v>
      </c>
      <c r="BZ13" s="48">
        <v>0</v>
      </c>
      <c r="CA13" s="77"/>
      <c r="CB13" s="48">
        <v>0</v>
      </c>
      <c r="CC13" s="48">
        <v>0</v>
      </c>
      <c r="CD13" s="77"/>
      <c r="CE13" s="48">
        <v>0</v>
      </c>
      <c r="CF13" s="48">
        <v>0</v>
      </c>
      <c r="CG13" s="77"/>
      <c r="CH13" s="48">
        <v>0</v>
      </c>
      <c r="CI13" s="48">
        <v>0</v>
      </c>
      <c r="CJ13" s="77"/>
      <c r="CK13" s="48">
        <v>0</v>
      </c>
      <c r="CL13" s="48">
        <v>0</v>
      </c>
      <c r="CM13" s="77"/>
      <c r="CN13" s="48">
        <v>0</v>
      </c>
      <c r="CO13" s="48">
        <v>0</v>
      </c>
      <c r="CP13" s="77"/>
      <c r="CQ13" s="48">
        <v>0</v>
      </c>
      <c r="CR13" s="90">
        <v>0</v>
      </c>
      <c r="CS13" s="77"/>
    </row>
    <row r="14" spans="1:97" ht="15.75" customHeight="1">
      <c r="A14" s="1" t="s">
        <v>14</v>
      </c>
      <c r="B14" s="49">
        <v>273.60000000000002</v>
      </c>
      <c r="C14" s="49">
        <v>63.441830000000003</v>
      </c>
      <c r="D14" s="49">
        <v>43.6507973568282</v>
      </c>
      <c r="E14" s="49"/>
      <c r="F14" s="49"/>
      <c r="G14" s="80"/>
      <c r="H14" s="49"/>
      <c r="I14" s="49"/>
      <c r="J14" s="80"/>
      <c r="K14" s="49"/>
      <c r="L14" s="49"/>
      <c r="M14" s="80"/>
      <c r="N14" s="49">
        <v>273.60000000000002</v>
      </c>
      <c r="O14" s="49">
        <v>63.441830000000003</v>
      </c>
      <c r="P14" s="80">
        <f t="shared" si="7"/>
        <v>23.187803362573099</v>
      </c>
      <c r="Q14" s="49"/>
      <c r="R14" s="49"/>
      <c r="S14" s="80"/>
      <c r="T14" s="49">
        <f t="shared" ref="T14:U21" si="18">W14+Z14</f>
        <v>0</v>
      </c>
      <c r="U14" s="49">
        <f t="shared" si="18"/>
        <v>0</v>
      </c>
      <c r="V14" s="80"/>
      <c r="W14" s="49"/>
      <c r="X14" s="49"/>
      <c r="Y14" s="80"/>
      <c r="Z14" s="49"/>
      <c r="AA14" s="49"/>
      <c r="AB14" s="80"/>
      <c r="AC14" s="49"/>
      <c r="AD14" s="49"/>
      <c r="AE14" s="80"/>
      <c r="AF14" s="49"/>
      <c r="AG14" s="49"/>
      <c r="AH14" s="80"/>
      <c r="AI14" s="49"/>
      <c r="AJ14" s="49"/>
      <c r="AK14" s="80"/>
      <c r="AL14" s="49"/>
      <c r="AM14" s="49"/>
      <c r="AN14" s="80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80"/>
      <c r="BA14" s="49"/>
      <c r="BB14" s="49"/>
      <c r="BC14" s="80"/>
      <c r="BD14" s="49"/>
      <c r="BE14" s="49"/>
      <c r="BF14" s="80"/>
      <c r="BG14" s="49"/>
      <c r="BH14" s="49"/>
      <c r="BI14" s="80"/>
      <c r="BJ14" s="49"/>
      <c r="BK14" s="49"/>
      <c r="BL14" s="80"/>
      <c r="BM14" s="49"/>
      <c r="BN14" s="49"/>
      <c r="BO14" s="80"/>
      <c r="BP14" s="49"/>
      <c r="BQ14" s="49"/>
      <c r="BR14" s="80"/>
      <c r="BS14" s="49"/>
      <c r="BT14" s="49"/>
      <c r="BU14" s="80"/>
      <c r="BV14" s="49"/>
      <c r="BW14" s="49"/>
      <c r="BX14" s="80"/>
      <c r="BY14" s="49"/>
      <c r="BZ14" s="49"/>
      <c r="CA14" s="80"/>
      <c r="CB14" s="49"/>
      <c r="CC14" s="49"/>
      <c r="CD14" s="80"/>
      <c r="CE14" s="49"/>
      <c r="CF14" s="49"/>
      <c r="CG14" s="80"/>
      <c r="CH14" s="49"/>
      <c r="CI14" s="49"/>
      <c r="CJ14" s="80"/>
      <c r="CK14" s="49"/>
      <c r="CL14" s="49"/>
      <c r="CM14" s="80"/>
      <c r="CN14" s="49"/>
      <c r="CO14" s="49"/>
      <c r="CP14" s="80"/>
      <c r="CQ14" s="49"/>
      <c r="CR14" s="91"/>
      <c r="CS14" s="80"/>
    </row>
    <row r="15" spans="1:97" ht="15.75" customHeight="1">
      <c r="A15" s="1" t="s">
        <v>104</v>
      </c>
      <c r="B15" s="49">
        <v>138.6</v>
      </c>
      <c r="C15" s="49">
        <v>0</v>
      </c>
      <c r="D15" s="49">
        <v>0</v>
      </c>
      <c r="E15" s="49"/>
      <c r="F15" s="49"/>
      <c r="G15" s="80"/>
      <c r="H15" s="49"/>
      <c r="I15" s="49"/>
      <c r="J15" s="80"/>
      <c r="K15" s="49"/>
      <c r="L15" s="49"/>
      <c r="M15" s="80"/>
      <c r="N15" s="49">
        <v>138.6</v>
      </c>
      <c r="O15" s="49"/>
      <c r="P15" s="80">
        <f t="shared" si="7"/>
        <v>0</v>
      </c>
      <c r="Q15" s="49"/>
      <c r="R15" s="49"/>
      <c r="S15" s="80"/>
      <c r="T15" s="49">
        <f t="shared" si="18"/>
        <v>0</v>
      </c>
      <c r="U15" s="49">
        <f t="shared" si="18"/>
        <v>0</v>
      </c>
      <c r="V15" s="80"/>
      <c r="W15" s="49"/>
      <c r="X15" s="49"/>
      <c r="Y15" s="80"/>
      <c r="Z15" s="49"/>
      <c r="AA15" s="49"/>
      <c r="AB15" s="80"/>
      <c r="AC15" s="49"/>
      <c r="AD15" s="49"/>
      <c r="AE15" s="80"/>
      <c r="AF15" s="49"/>
      <c r="AG15" s="49"/>
      <c r="AH15" s="80"/>
      <c r="AI15" s="49"/>
      <c r="AJ15" s="49"/>
      <c r="AK15" s="80"/>
      <c r="AL15" s="49"/>
      <c r="AM15" s="49"/>
      <c r="AN15" s="80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80"/>
      <c r="BA15" s="49"/>
      <c r="BB15" s="49"/>
      <c r="BC15" s="80"/>
      <c r="BD15" s="49"/>
      <c r="BE15" s="49"/>
      <c r="BF15" s="80"/>
      <c r="BG15" s="49"/>
      <c r="BH15" s="49"/>
      <c r="BI15" s="80"/>
      <c r="BJ15" s="49"/>
      <c r="BK15" s="49"/>
      <c r="BL15" s="80"/>
      <c r="BM15" s="49"/>
      <c r="BN15" s="49"/>
      <c r="BO15" s="80"/>
      <c r="BP15" s="49"/>
      <c r="BQ15" s="49"/>
      <c r="BR15" s="80"/>
      <c r="BS15" s="49"/>
      <c r="BT15" s="49"/>
      <c r="BU15" s="80"/>
      <c r="BV15" s="49"/>
      <c r="BW15" s="49"/>
      <c r="BX15" s="80"/>
      <c r="BY15" s="49"/>
      <c r="BZ15" s="49"/>
      <c r="CA15" s="80"/>
      <c r="CB15" s="49"/>
      <c r="CC15" s="49"/>
      <c r="CD15" s="80"/>
      <c r="CE15" s="49"/>
      <c r="CF15" s="49"/>
      <c r="CG15" s="80"/>
      <c r="CH15" s="49"/>
      <c r="CI15" s="49"/>
      <c r="CJ15" s="80"/>
      <c r="CK15" s="49"/>
      <c r="CL15" s="49"/>
      <c r="CM15" s="80"/>
      <c r="CN15" s="49"/>
      <c r="CO15" s="49"/>
      <c r="CP15" s="80"/>
      <c r="CQ15" s="49"/>
      <c r="CR15" s="91"/>
      <c r="CS15" s="80"/>
    </row>
    <row r="16" spans="1:97" ht="15.75" customHeight="1">
      <c r="A16" s="1" t="s">
        <v>36</v>
      </c>
      <c r="B16" s="49">
        <v>273.60000000000002</v>
      </c>
      <c r="C16" s="49">
        <v>55.1708</v>
      </c>
      <c r="D16" s="49">
        <v>57.010295154185023</v>
      </c>
      <c r="E16" s="49"/>
      <c r="F16" s="49"/>
      <c r="G16" s="80"/>
      <c r="H16" s="49"/>
      <c r="I16" s="49"/>
      <c r="J16" s="80"/>
      <c r="K16" s="49"/>
      <c r="L16" s="49"/>
      <c r="M16" s="80"/>
      <c r="N16" s="49">
        <v>273.60000000000002</v>
      </c>
      <c r="O16" s="49">
        <v>55.1708</v>
      </c>
      <c r="P16" s="80">
        <f t="shared" si="7"/>
        <v>20.164766081871342</v>
      </c>
      <c r="Q16" s="49"/>
      <c r="R16" s="49"/>
      <c r="S16" s="80"/>
      <c r="T16" s="49">
        <f t="shared" si="18"/>
        <v>0</v>
      </c>
      <c r="U16" s="49">
        <f t="shared" si="18"/>
        <v>0</v>
      </c>
      <c r="V16" s="80"/>
      <c r="W16" s="49"/>
      <c r="X16" s="49"/>
      <c r="Y16" s="80"/>
      <c r="Z16" s="49"/>
      <c r="AA16" s="49"/>
      <c r="AB16" s="80"/>
      <c r="AC16" s="49"/>
      <c r="AD16" s="49"/>
      <c r="AE16" s="80"/>
      <c r="AF16" s="49"/>
      <c r="AG16" s="49"/>
      <c r="AH16" s="80"/>
      <c r="AI16" s="49"/>
      <c r="AJ16" s="49"/>
      <c r="AK16" s="80"/>
      <c r="AL16" s="49"/>
      <c r="AM16" s="49"/>
      <c r="AN16" s="80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80"/>
      <c r="BA16" s="49"/>
      <c r="BB16" s="49"/>
      <c r="BC16" s="80"/>
      <c r="BD16" s="49"/>
      <c r="BE16" s="49"/>
      <c r="BF16" s="80"/>
      <c r="BG16" s="49"/>
      <c r="BH16" s="49"/>
      <c r="BI16" s="80"/>
      <c r="BJ16" s="49"/>
      <c r="BK16" s="49"/>
      <c r="BL16" s="80"/>
      <c r="BM16" s="49"/>
      <c r="BN16" s="49"/>
      <c r="BO16" s="80"/>
      <c r="BP16" s="49"/>
      <c r="BQ16" s="49"/>
      <c r="BR16" s="80"/>
      <c r="BS16" s="49"/>
      <c r="BT16" s="49"/>
      <c r="BU16" s="80"/>
      <c r="BV16" s="49"/>
      <c r="BW16" s="49"/>
      <c r="BX16" s="80"/>
      <c r="BY16" s="49"/>
      <c r="BZ16" s="49"/>
      <c r="CA16" s="80"/>
      <c r="CB16" s="49"/>
      <c r="CC16" s="49"/>
      <c r="CD16" s="80"/>
      <c r="CE16" s="49"/>
      <c r="CF16" s="49"/>
      <c r="CG16" s="80"/>
      <c r="CH16" s="49"/>
      <c r="CI16" s="49"/>
      <c r="CJ16" s="80"/>
      <c r="CK16" s="49"/>
      <c r="CL16" s="49"/>
      <c r="CM16" s="80"/>
      <c r="CN16" s="49"/>
      <c r="CO16" s="49"/>
      <c r="CP16" s="80"/>
      <c r="CQ16" s="49"/>
      <c r="CR16" s="91"/>
      <c r="CS16" s="80"/>
    </row>
    <row r="17" spans="1:97" ht="15.75" customHeight="1">
      <c r="A17" s="1" t="s">
        <v>115</v>
      </c>
      <c r="B17" s="49">
        <v>273.60000000000002</v>
      </c>
      <c r="C17" s="49">
        <v>61.849780000000003</v>
      </c>
      <c r="D17" s="49">
        <v>46.565154185022031</v>
      </c>
      <c r="E17" s="49"/>
      <c r="F17" s="49"/>
      <c r="G17" s="80"/>
      <c r="H17" s="49"/>
      <c r="I17" s="49"/>
      <c r="J17" s="80"/>
      <c r="K17" s="49"/>
      <c r="L17" s="49"/>
      <c r="M17" s="80"/>
      <c r="N17" s="49">
        <v>273.60000000000002</v>
      </c>
      <c r="O17" s="49">
        <v>61.849780000000003</v>
      </c>
      <c r="P17" s="80">
        <f t="shared" si="7"/>
        <v>22.605913742690056</v>
      </c>
      <c r="Q17" s="49"/>
      <c r="R17" s="49"/>
      <c r="S17" s="80"/>
      <c r="T17" s="49">
        <f t="shared" si="18"/>
        <v>0</v>
      </c>
      <c r="U17" s="49">
        <f t="shared" si="18"/>
        <v>0</v>
      </c>
      <c r="V17" s="80"/>
      <c r="W17" s="49"/>
      <c r="X17" s="49"/>
      <c r="Y17" s="80"/>
      <c r="Z17" s="49"/>
      <c r="AA17" s="49"/>
      <c r="AB17" s="80"/>
      <c r="AC17" s="49"/>
      <c r="AD17" s="49"/>
      <c r="AE17" s="80"/>
      <c r="AF17" s="49"/>
      <c r="AG17" s="49"/>
      <c r="AH17" s="80"/>
      <c r="AI17" s="49"/>
      <c r="AJ17" s="49"/>
      <c r="AK17" s="80"/>
      <c r="AL17" s="49"/>
      <c r="AM17" s="49"/>
      <c r="AN17" s="80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80"/>
      <c r="BA17" s="49"/>
      <c r="BB17" s="49"/>
      <c r="BC17" s="80"/>
      <c r="BD17" s="49"/>
      <c r="BE17" s="49"/>
      <c r="BF17" s="80"/>
      <c r="BG17" s="49"/>
      <c r="BH17" s="49"/>
      <c r="BI17" s="80"/>
      <c r="BJ17" s="49"/>
      <c r="BK17" s="49"/>
      <c r="BL17" s="80"/>
      <c r="BM17" s="49"/>
      <c r="BN17" s="49"/>
      <c r="BO17" s="80"/>
      <c r="BP17" s="49"/>
      <c r="BQ17" s="49"/>
      <c r="BR17" s="80"/>
      <c r="BS17" s="49"/>
      <c r="BT17" s="49"/>
      <c r="BU17" s="80"/>
      <c r="BV17" s="49"/>
      <c r="BW17" s="49"/>
      <c r="BX17" s="80"/>
      <c r="BY17" s="49"/>
      <c r="BZ17" s="49"/>
      <c r="CA17" s="80"/>
      <c r="CB17" s="49"/>
      <c r="CC17" s="49"/>
      <c r="CD17" s="80"/>
      <c r="CE17" s="49"/>
      <c r="CF17" s="49"/>
      <c r="CG17" s="80"/>
      <c r="CH17" s="49"/>
      <c r="CI17" s="49"/>
      <c r="CJ17" s="80"/>
      <c r="CK17" s="49"/>
      <c r="CL17" s="49"/>
      <c r="CM17" s="80"/>
      <c r="CN17" s="49"/>
      <c r="CO17" s="49"/>
      <c r="CP17" s="80"/>
      <c r="CQ17" s="49"/>
      <c r="CR17" s="91"/>
      <c r="CS17" s="80"/>
    </row>
    <row r="18" spans="1:97" ht="15.75" customHeight="1">
      <c r="A18" s="1" t="s">
        <v>49</v>
      </c>
      <c r="B18" s="49">
        <v>273.60000000000002</v>
      </c>
      <c r="C18" s="49">
        <v>63.441240000000001</v>
      </c>
      <c r="D18" s="49">
        <v>47.011110132158592</v>
      </c>
      <c r="E18" s="49"/>
      <c r="F18" s="49"/>
      <c r="G18" s="80"/>
      <c r="H18" s="49"/>
      <c r="I18" s="49"/>
      <c r="J18" s="80"/>
      <c r="K18" s="49"/>
      <c r="L18" s="49"/>
      <c r="M18" s="80"/>
      <c r="N18" s="49">
        <v>273.60000000000002</v>
      </c>
      <c r="O18" s="49">
        <v>63.441240000000001</v>
      </c>
      <c r="P18" s="80">
        <f t="shared" si="7"/>
        <v>23.187587719298243</v>
      </c>
      <c r="Q18" s="49"/>
      <c r="R18" s="49"/>
      <c r="S18" s="80"/>
      <c r="T18" s="49">
        <f t="shared" si="18"/>
        <v>0</v>
      </c>
      <c r="U18" s="49">
        <f t="shared" si="18"/>
        <v>0</v>
      </c>
      <c r="V18" s="80"/>
      <c r="W18" s="49"/>
      <c r="X18" s="49"/>
      <c r="Y18" s="80"/>
      <c r="Z18" s="49"/>
      <c r="AA18" s="49"/>
      <c r="AB18" s="80"/>
      <c r="AC18" s="49"/>
      <c r="AD18" s="49"/>
      <c r="AE18" s="80"/>
      <c r="AF18" s="49"/>
      <c r="AG18" s="49"/>
      <c r="AH18" s="80"/>
      <c r="AI18" s="49"/>
      <c r="AJ18" s="49"/>
      <c r="AK18" s="80"/>
      <c r="AL18" s="49"/>
      <c r="AM18" s="49"/>
      <c r="AN18" s="80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80"/>
      <c r="BA18" s="49"/>
      <c r="BB18" s="49"/>
      <c r="BC18" s="80"/>
      <c r="BD18" s="49"/>
      <c r="BE18" s="49"/>
      <c r="BF18" s="80"/>
      <c r="BG18" s="49"/>
      <c r="BH18" s="49"/>
      <c r="BI18" s="80"/>
      <c r="BJ18" s="49"/>
      <c r="BK18" s="49"/>
      <c r="BL18" s="80"/>
      <c r="BM18" s="49"/>
      <c r="BN18" s="49"/>
      <c r="BO18" s="80"/>
      <c r="BP18" s="49"/>
      <c r="BQ18" s="49"/>
      <c r="BR18" s="80"/>
      <c r="BS18" s="49"/>
      <c r="BT18" s="49"/>
      <c r="BU18" s="80"/>
      <c r="BV18" s="49"/>
      <c r="BW18" s="49"/>
      <c r="BX18" s="80"/>
      <c r="BY18" s="49"/>
      <c r="BZ18" s="49"/>
      <c r="CA18" s="80"/>
      <c r="CB18" s="49"/>
      <c r="CC18" s="49"/>
      <c r="CD18" s="80"/>
      <c r="CE18" s="49"/>
      <c r="CF18" s="49"/>
      <c r="CG18" s="80"/>
      <c r="CH18" s="49"/>
      <c r="CI18" s="49"/>
      <c r="CJ18" s="80"/>
      <c r="CK18" s="49"/>
      <c r="CL18" s="49"/>
      <c r="CM18" s="80"/>
      <c r="CN18" s="49"/>
      <c r="CO18" s="49"/>
      <c r="CP18" s="80"/>
      <c r="CQ18" s="49"/>
      <c r="CR18" s="91"/>
      <c r="CS18" s="80"/>
    </row>
    <row r="19" spans="1:97" ht="15.75" customHeight="1">
      <c r="A19" s="1" t="s">
        <v>122</v>
      </c>
      <c r="B19" s="49">
        <v>273.60000000000002</v>
      </c>
      <c r="C19" s="49">
        <v>63.331609999999998</v>
      </c>
      <c r="D19" s="49">
        <v>53.61083700440529</v>
      </c>
      <c r="E19" s="49"/>
      <c r="F19" s="49"/>
      <c r="G19" s="80"/>
      <c r="H19" s="49"/>
      <c r="I19" s="49"/>
      <c r="J19" s="80"/>
      <c r="K19" s="49"/>
      <c r="L19" s="49"/>
      <c r="M19" s="80"/>
      <c r="N19" s="49">
        <v>273.60000000000002</v>
      </c>
      <c r="O19" s="49">
        <v>63.331609999999998</v>
      </c>
      <c r="P19" s="80">
        <f t="shared" si="7"/>
        <v>23.147518274853798</v>
      </c>
      <c r="Q19" s="49"/>
      <c r="R19" s="49"/>
      <c r="S19" s="80"/>
      <c r="T19" s="49">
        <f t="shared" si="18"/>
        <v>0</v>
      </c>
      <c r="U19" s="49">
        <f t="shared" si="18"/>
        <v>0</v>
      </c>
      <c r="V19" s="80"/>
      <c r="W19" s="49"/>
      <c r="X19" s="49"/>
      <c r="Y19" s="80"/>
      <c r="Z19" s="49"/>
      <c r="AA19" s="49"/>
      <c r="AB19" s="80"/>
      <c r="AC19" s="49"/>
      <c r="AD19" s="49"/>
      <c r="AE19" s="80"/>
      <c r="AF19" s="49"/>
      <c r="AG19" s="49"/>
      <c r="AH19" s="80"/>
      <c r="AI19" s="49"/>
      <c r="AJ19" s="49"/>
      <c r="AK19" s="80"/>
      <c r="AL19" s="49"/>
      <c r="AM19" s="49"/>
      <c r="AN19" s="80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80"/>
      <c r="BA19" s="49"/>
      <c r="BB19" s="49"/>
      <c r="BC19" s="80"/>
      <c r="BD19" s="49"/>
      <c r="BE19" s="49"/>
      <c r="BF19" s="80"/>
      <c r="BG19" s="49"/>
      <c r="BH19" s="49"/>
      <c r="BI19" s="80"/>
      <c r="BJ19" s="49"/>
      <c r="BK19" s="49"/>
      <c r="BL19" s="80"/>
      <c r="BM19" s="49"/>
      <c r="BN19" s="49"/>
      <c r="BO19" s="80"/>
      <c r="BP19" s="49"/>
      <c r="BQ19" s="49"/>
      <c r="BR19" s="80"/>
      <c r="BS19" s="49"/>
      <c r="BT19" s="49"/>
      <c r="BU19" s="80"/>
      <c r="BV19" s="49"/>
      <c r="BW19" s="49"/>
      <c r="BX19" s="80"/>
      <c r="BY19" s="49"/>
      <c r="BZ19" s="49"/>
      <c r="CA19" s="80"/>
      <c r="CB19" s="49"/>
      <c r="CC19" s="49"/>
      <c r="CD19" s="80"/>
      <c r="CE19" s="49"/>
      <c r="CF19" s="49"/>
      <c r="CG19" s="80"/>
      <c r="CH19" s="49"/>
      <c r="CI19" s="49"/>
      <c r="CJ19" s="80"/>
      <c r="CK19" s="49"/>
      <c r="CL19" s="49"/>
      <c r="CM19" s="80"/>
      <c r="CN19" s="49"/>
      <c r="CO19" s="49"/>
      <c r="CP19" s="80"/>
      <c r="CQ19" s="49"/>
      <c r="CR19" s="91"/>
      <c r="CS19" s="80"/>
    </row>
    <row r="20" spans="1:97" ht="15.75" customHeight="1">
      <c r="A20" s="1" t="s">
        <v>54</v>
      </c>
      <c r="B20" s="49">
        <v>273.60000000000002</v>
      </c>
      <c r="C20" s="49">
        <v>63.45476</v>
      </c>
      <c r="D20" s="49">
        <v>46.379541850220264</v>
      </c>
      <c r="E20" s="49"/>
      <c r="F20" s="49"/>
      <c r="G20" s="80"/>
      <c r="H20" s="49"/>
      <c r="I20" s="49"/>
      <c r="J20" s="80"/>
      <c r="K20" s="49"/>
      <c r="L20" s="49"/>
      <c r="M20" s="80"/>
      <c r="N20" s="49">
        <v>273.60000000000002</v>
      </c>
      <c r="O20" s="49">
        <v>63.45476</v>
      </c>
      <c r="P20" s="80">
        <f t="shared" si="7"/>
        <v>23.192529239766081</v>
      </c>
      <c r="Q20" s="49"/>
      <c r="R20" s="49"/>
      <c r="S20" s="80"/>
      <c r="T20" s="49">
        <f t="shared" si="18"/>
        <v>0</v>
      </c>
      <c r="U20" s="49">
        <f t="shared" si="18"/>
        <v>0</v>
      </c>
      <c r="V20" s="80"/>
      <c r="W20" s="49"/>
      <c r="X20" s="49"/>
      <c r="Y20" s="80"/>
      <c r="Z20" s="49"/>
      <c r="AA20" s="49"/>
      <c r="AB20" s="80"/>
      <c r="AC20" s="49"/>
      <c r="AD20" s="49"/>
      <c r="AE20" s="80"/>
      <c r="AF20" s="49"/>
      <c r="AG20" s="49"/>
      <c r="AH20" s="80"/>
      <c r="AI20" s="49"/>
      <c r="AJ20" s="49"/>
      <c r="AK20" s="80"/>
      <c r="AL20" s="49"/>
      <c r="AM20" s="49"/>
      <c r="AN20" s="80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80"/>
      <c r="BA20" s="49"/>
      <c r="BB20" s="49"/>
      <c r="BC20" s="80"/>
      <c r="BD20" s="49"/>
      <c r="BE20" s="49"/>
      <c r="BF20" s="80"/>
      <c r="BG20" s="49"/>
      <c r="BH20" s="49"/>
      <c r="BI20" s="80"/>
      <c r="BJ20" s="49"/>
      <c r="BK20" s="49"/>
      <c r="BL20" s="80"/>
      <c r="BM20" s="49"/>
      <c r="BN20" s="49"/>
      <c r="BO20" s="80"/>
      <c r="BP20" s="49"/>
      <c r="BQ20" s="49"/>
      <c r="BR20" s="80"/>
      <c r="BS20" s="49"/>
      <c r="BT20" s="49"/>
      <c r="BU20" s="80"/>
      <c r="BV20" s="49"/>
      <c r="BW20" s="49"/>
      <c r="BX20" s="80"/>
      <c r="BY20" s="49"/>
      <c r="BZ20" s="49"/>
      <c r="CA20" s="80"/>
      <c r="CB20" s="49"/>
      <c r="CC20" s="49"/>
      <c r="CD20" s="80"/>
      <c r="CE20" s="49"/>
      <c r="CF20" s="49"/>
      <c r="CG20" s="80"/>
      <c r="CH20" s="49"/>
      <c r="CI20" s="49"/>
      <c r="CJ20" s="80"/>
      <c r="CK20" s="49"/>
      <c r="CL20" s="49"/>
      <c r="CM20" s="80"/>
      <c r="CN20" s="49"/>
      <c r="CO20" s="49"/>
      <c r="CP20" s="80"/>
      <c r="CQ20" s="49"/>
      <c r="CR20" s="91"/>
      <c r="CS20" s="80"/>
    </row>
    <row r="21" spans="1:97" ht="15.75" customHeight="1">
      <c r="A21" s="1" t="s">
        <v>113</v>
      </c>
      <c r="B21" s="49">
        <v>273.60000000000002</v>
      </c>
      <c r="C21" s="49">
        <v>63.573340000000002</v>
      </c>
      <c r="D21" s="49">
        <v>46.759920704845811</v>
      </c>
      <c r="E21" s="49"/>
      <c r="F21" s="49"/>
      <c r="G21" s="80"/>
      <c r="H21" s="49"/>
      <c r="I21" s="49"/>
      <c r="J21" s="80"/>
      <c r="K21" s="49"/>
      <c r="L21" s="49"/>
      <c r="M21" s="80"/>
      <c r="N21" s="49">
        <v>273.60000000000002</v>
      </c>
      <c r="O21" s="49">
        <v>63.573340000000002</v>
      </c>
      <c r="P21" s="80">
        <f t="shared" si="7"/>
        <v>23.235869883040934</v>
      </c>
      <c r="Q21" s="49"/>
      <c r="R21" s="49"/>
      <c r="S21" s="80"/>
      <c r="T21" s="49">
        <f t="shared" si="18"/>
        <v>0</v>
      </c>
      <c r="U21" s="49">
        <f t="shared" si="18"/>
        <v>0</v>
      </c>
      <c r="V21" s="80"/>
      <c r="W21" s="49"/>
      <c r="X21" s="49"/>
      <c r="Y21" s="80"/>
      <c r="Z21" s="49"/>
      <c r="AA21" s="49"/>
      <c r="AB21" s="80"/>
      <c r="AC21" s="49"/>
      <c r="AD21" s="49"/>
      <c r="AE21" s="80"/>
      <c r="AF21" s="49"/>
      <c r="AG21" s="49"/>
      <c r="AH21" s="80"/>
      <c r="AI21" s="49"/>
      <c r="AJ21" s="49"/>
      <c r="AK21" s="80"/>
      <c r="AL21" s="49"/>
      <c r="AM21" s="49"/>
      <c r="AN21" s="80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80"/>
      <c r="BA21" s="49"/>
      <c r="BB21" s="49"/>
      <c r="BC21" s="80"/>
      <c r="BD21" s="49"/>
      <c r="BE21" s="49"/>
      <c r="BF21" s="80"/>
      <c r="BG21" s="49"/>
      <c r="BH21" s="49"/>
      <c r="BI21" s="80"/>
      <c r="BJ21" s="49"/>
      <c r="BK21" s="49"/>
      <c r="BL21" s="80"/>
      <c r="BM21" s="49"/>
      <c r="BN21" s="49"/>
      <c r="BO21" s="80"/>
      <c r="BP21" s="49"/>
      <c r="BQ21" s="49"/>
      <c r="BR21" s="80"/>
      <c r="BS21" s="49"/>
      <c r="BT21" s="49"/>
      <c r="BU21" s="80"/>
      <c r="BV21" s="49"/>
      <c r="BW21" s="49"/>
      <c r="BX21" s="80"/>
      <c r="BY21" s="49"/>
      <c r="BZ21" s="49"/>
      <c r="CA21" s="80"/>
      <c r="CB21" s="49"/>
      <c r="CC21" s="49"/>
      <c r="CD21" s="80"/>
      <c r="CE21" s="49"/>
      <c r="CF21" s="49"/>
      <c r="CG21" s="80"/>
      <c r="CH21" s="49"/>
      <c r="CI21" s="49"/>
      <c r="CJ21" s="80"/>
      <c r="CK21" s="49"/>
      <c r="CL21" s="49"/>
      <c r="CM21" s="80"/>
      <c r="CN21" s="49"/>
      <c r="CO21" s="49"/>
      <c r="CP21" s="80"/>
      <c r="CQ21" s="49"/>
      <c r="CR21" s="91"/>
      <c r="CS21" s="80"/>
    </row>
    <row r="22" spans="1:97" s="6" customFormat="1" ht="15.75" customHeight="1">
      <c r="A22" s="2" t="s">
        <v>145</v>
      </c>
      <c r="B22" s="48">
        <v>291944.54904999997</v>
      </c>
      <c r="C22" s="48">
        <v>88815.799950000001</v>
      </c>
      <c r="D22" s="48">
        <v>30.422147027238701</v>
      </c>
      <c r="E22" s="48">
        <f>E23+E24</f>
        <v>698.9</v>
      </c>
      <c r="F22" s="48">
        <f>F23+F24</f>
        <v>0</v>
      </c>
      <c r="G22" s="77">
        <f>F22/E22*100</f>
        <v>0</v>
      </c>
      <c r="H22" s="48">
        <f t="shared" ref="H22:BZ22" si="19">H23+H24</f>
        <v>1241.5</v>
      </c>
      <c r="I22" s="48">
        <f t="shared" si="19"/>
        <v>232.37083999999999</v>
      </c>
      <c r="J22" s="77">
        <f>I22/H22*100</f>
        <v>18.716942408376962</v>
      </c>
      <c r="K22" s="48">
        <f t="shared" si="19"/>
        <v>0.9</v>
      </c>
      <c r="L22" s="48">
        <f t="shared" si="19"/>
        <v>0.72</v>
      </c>
      <c r="M22" s="77">
        <f>L22/K22*100</f>
        <v>80</v>
      </c>
      <c r="N22" s="48">
        <f t="shared" si="19"/>
        <v>2060.9999999999995</v>
      </c>
      <c r="O22" s="48">
        <f t="shared" si="19"/>
        <v>397.34526999999997</v>
      </c>
      <c r="P22" s="77">
        <f>O22/N22*100</f>
        <v>19.279246482290151</v>
      </c>
      <c r="Q22" s="48">
        <f>Q23+Q24</f>
        <v>1096.45499</v>
      </c>
      <c r="R22" s="48">
        <f>R23+R24</f>
        <v>0</v>
      </c>
      <c r="S22" s="77">
        <f>R22/Q22*100</f>
        <v>0</v>
      </c>
      <c r="T22" s="48">
        <f>T23+T24</f>
        <v>1870.4119600000001</v>
      </c>
      <c r="U22" s="48">
        <f>U23+U24</f>
        <v>0</v>
      </c>
      <c r="V22" s="77">
        <f>U22/T22*100</f>
        <v>0</v>
      </c>
      <c r="W22" s="48">
        <f>W23+W24</f>
        <v>1851.70784</v>
      </c>
      <c r="X22" s="48">
        <f>X23+X24</f>
        <v>0</v>
      </c>
      <c r="Y22" s="77">
        <f>X22/W22*100</f>
        <v>0</v>
      </c>
      <c r="Z22" s="48">
        <f>Z23+Z24</f>
        <v>18.70412</v>
      </c>
      <c r="AA22" s="48">
        <f>AA23+AA24</f>
        <v>0</v>
      </c>
      <c r="AB22" s="77">
        <f>AA22/Z22*100</f>
        <v>0</v>
      </c>
      <c r="AC22" s="48">
        <f>AC23+AC24</f>
        <v>12030.5</v>
      </c>
      <c r="AD22" s="48">
        <f>AD23+AD24</f>
        <v>2913.7886400000002</v>
      </c>
      <c r="AE22" s="77">
        <f>AD22/AC22*100</f>
        <v>24.220012800797974</v>
      </c>
      <c r="AF22" s="48">
        <f t="shared" si="19"/>
        <v>191364</v>
      </c>
      <c r="AG22" s="48">
        <f t="shared" si="19"/>
        <v>63393.174700000003</v>
      </c>
      <c r="AH22" s="77">
        <f>AG22/AF22*100</f>
        <v>33.12701171589223</v>
      </c>
      <c r="AI22" s="48">
        <f t="shared" si="19"/>
        <v>17740.900000000001</v>
      </c>
      <c r="AJ22" s="48">
        <f t="shared" si="19"/>
        <v>5523.9233000000004</v>
      </c>
      <c r="AK22" s="77">
        <f>AJ22/AI22*100</f>
        <v>31.136657666747457</v>
      </c>
      <c r="AL22" s="48">
        <f t="shared" si="19"/>
        <v>5.3</v>
      </c>
      <c r="AM22" s="48">
        <f t="shared" si="19"/>
        <v>0</v>
      </c>
      <c r="AN22" s="77">
        <f>AM22/AL22*100</f>
        <v>0</v>
      </c>
      <c r="AO22" s="48">
        <f t="shared" si="19"/>
        <v>174.1</v>
      </c>
      <c r="AP22" s="48">
        <f t="shared" si="19"/>
        <v>36.971600000000002</v>
      </c>
      <c r="AQ22" s="48">
        <f>AP22/AO22*100</f>
        <v>21.235841470419299</v>
      </c>
      <c r="AR22" s="48">
        <f t="shared" si="19"/>
        <v>17136.3</v>
      </c>
      <c r="AS22" s="48">
        <f t="shared" si="19"/>
        <v>7408</v>
      </c>
      <c r="AT22" s="48">
        <f>AS22/AR22*100</f>
        <v>43.229868758133321</v>
      </c>
      <c r="AU22" s="48">
        <f t="shared" si="19"/>
        <v>6429.7</v>
      </c>
      <c r="AV22" s="48">
        <f t="shared" si="19"/>
        <v>2419.7939999999999</v>
      </c>
      <c r="AW22" s="48">
        <f>AV22/AU22*100</f>
        <v>37.634633031090097</v>
      </c>
      <c r="AX22" s="48">
        <f t="shared" si="19"/>
        <v>6613.7170800000004</v>
      </c>
      <c r="AY22" s="48">
        <f t="shared" si="19"/>
        <v>2994.58968</v>
      </c>
      <c r="AZ22" s="77">
        <f>AY22/AX22*100</f>
        <v>45.278466613815297</v>
      </c>
      <c r="BA22" s="48">
        <f t="shared" si="19"/>
        <v>36.299999999999997</v>
      </c>
      <c r="BB22" s="48">
        <f t="shared" si="19"/>
        <v>12</v>
      </c>
      <c r="BC22" s="77">
        <f>BB22/BA22*100</f>
        <v>33.057851239669425</v>
      </c>
      <c r="BD22" s="48">
        <f t="shared" si="19"/>
        <v>0</v>
      </c>
      <c r="BE22" s="48">
        <f t="shared" si="19"/>
        <v>0</v>
      </c>
      <c r="BF22" s="77"/>
      <c r="BG22" s="48">
        <f t="shared" si="19"/>
        <v>501</v>
      </c>
      <c r="BH22" s="48">
        <f t="shared" si="19"/>
        <v>83.737350000000006</v>
      </c>
      <c r="BI22" s="77">
        <f>BH22/BG22*100</f>
        <v>16.714041916167666</v>
      </c>
      <c r="BJ22" s="48">
        <f t="shared" si="19"/>
        <v>3</v>
      </c>
      <c r="BK22" s="48">
        <f t="shared" si="19"/>
        <v>0</v>
      </c>
      <c r="BL22" s="77">
        <f>BK22/BJ22*100</f>
        <v>0</v>
      </c>
      <c r="BM22" s="48">
        <f t="shared" si="19"/>
        <v>293</v>
      </c>
      <c r="BN22" s="48">
        <f t="shared" si="19"/>
        <v>53.434420000000003</v>
      </c>
      <c r="BO22" s="77">
        <f>BN22/BM22*100</f>
        <v>18.237003412969287</v>
      </c>
      <c r="BP22" s="48">
        <f t="shared" si="19"/>
        <v>39</v>
      </c>
      <c r="BQ22" s="48">
        <f t="shared" si="19"/>
        <v>0</v>
      </c>
      <c r="BR22" s="77">
        <f>BQ22/BP22*100</f>
        <v>0</v>
      </c>
      <c r="BS22" s="48">
        <f t="shared" si="19"/>
        <v>490.90499999999997</v>
      </c>
      <c r="BT22" s="48">
        <f t="shared" si="19"/>
        <v>391.791</v>
      </c>
      <c r="BU22" s="77"/>
      <c r="BV22" s="48">
        <f t="shared" si="19"/>
        <v>775.3</v>
      </c>
      <c r="BW22" s="48">
        <f t="shared" si="19"/>
        <v>0</v>
      </c>
      <c r="BX22" s="77">
        <f>BW22/BV22*100</f>
        <v>0</v>
      </c>
      <c r="BY22" s="48">
        <f t="shared" si="19"/>
        <v>0</v>
      </c>
      <c r="BZ22" s="48">
        <f t="shared" si="19"/>
        <v>0</v>
      </c>
      <c r="CA22" s="77"/>
      <c r="CB22" s="48">
        <f t="shared" ref="CB22:CI22" si="20">CB23+CB24</f>
        <v>7887.4</v>
      </c>
      <c r="CC22" s="48">
        <f t="shared" si="20"/>
        <v>2507.95244</v>
      </c>
      <c r="CD22" s="77">
        <f>CC22/CB22*100</f>
        <v>31.796947536577331</v>
      </c>
      <c r="CE22" s="48">
        <f t="shared" si="20"/>
        <v>0</v>
      </c>
      <c r="CF22" s="48">
        <f t="shared" si="20"/>
        <v>0</v>
      </c>
      <c r="CG22" s="77"/>
      <c r="CH22" s="48">
        <f t="shared" si="20"/>
        <v>0</v>
      </c>
      <c r="CI22" s="48">
        <f t="shared" si="20"/>
        <v>0</v>
      </c>
      <c r="CJ22" s="77"/>
      <c r="CK22" s="48">
        <f>CK23+CK24</f>
        <v>9.2070000000000007</v>
      </c>
      <c r="CL22" s="48">
        <f>CL23+CL24</f>
        <v>0</v>
      </c>
      <c r="CM22" s="77">
        <f>CL22/CK22*100</f>
        <v>0</v>
      </c>
      <c r="CN22" s="48">
        <f>CN23+CN24</f>
        <v>19810.66302</v>
      </c>
      <c r="CO22" s="48">
        <f>CO23+CO24</f>
        <v>0</v>
      </c>
      <c r="CP22" s="77">
        <f>CO22/CN22*100</f>
        <v>0</v>
      </c>
      <c r="CQ22" s="48">
        <f>CQ23+CQ24</f>
        <v>3635.09</v>
      </c>
      <c r="CR22" s="90">
        <f>CR23+CR24</f>
        <v>446.20670999999999</v>
      </c>
      <c r="CS22" s="77">
        <f>CR22/CQ22*100</f>
        <v>12.274983838089289</v>
      </c>
    </row>
    <row r="23" spans="1:97" ht="15.75" customHeight="1">
      <c r="A23" s="1" t="s">
        <v>131</v>
      </c>
      <c r="B23" s="49">
        <v>289883.54904999997</v>
      </c>
      <c r="C23" s="49">
        <v>88418.454679999995</v>
      </c>
      <c r="D23" s="49">
        <v>30.501370281191541</v>
      </c>
      <c r="E23" s="49">
        <v>698.9</v>
      </c>
      <c r="F23" s="49">
        <v>0</v>
      </c>
      <c r="G23" s="80">
        <f>F23/E23*100</f>
        <v>0</v>
      </c>
      <c r="H23" s="49">
        <v>1241.5</v>
      </c>
      <c r="I23" s="49">
        <v>232.37083999999999</v>
      </c>
      <c r="J23" s="80">
        <f>I23/H23*100</f>
        <v>18.716942408376962</v>
      </c>
      <c r="K23" s="49">
        <v>0.9</v>
      </c>
      <c r="L23" s="49">
        <v>0.72</v>
      </c>
      <c r="M23" s="80">
        <f>L23/K23*100</f>
        <v>80</v>
      </c>
      <c r="N23" s="49"/>
      <c r="O23" s="49"/>
      <c r="P23" s="77"/>
      <c r="Q23" s="49">
        <v>1096.45499</v>
      </c>
      <c r="R23" s="49">
        <v>0</v>
      </c>
      <c r="S23" s="80">
        <f>R23/Q23*100</f>
        <v>0</v>
      </c>
      <c r="T23" s="49">
        <f>W23+Z23</f>
        <v>1870.4119600000001</v>
      </c>
      <c r="U23" s="49">
        <f>X23+AA23</f>
        <v>0</v>
      </c>
      <c r="V23" s="80">
        <f>U23/T23*100</f>
        <v>0</v>
      </c>
      <c r="W23" s="49">
        <v>1851.70784</v>
      </c>
      <c r="X23" s="49">
        <v>0</v>
      </c>
      <c r="Y23" s="80">
        <f>X23/W23*100</f>
        <v>0</v>
      </c>
      <c r="Z23" s="49">
        <v>18.70412</v>
      </c>
      <c r="AA23" s="49">
        <v>0</v>
      </c>
      <c r="AB23" s="80">
        <f>AA23/Z23*100</f>
        <v>0</v>
      </c>
      <c r="AC23" s="49">
        <v>12030.5</v>
      </c>
      <c r="AD23" s="49">
        <v>2913.7886400000002</v>
      </c>
      <c r="AE23" s="80">
        <f>AD23/AC23*100</f>
        <v>24.220012800797974</v>
      </c>
      <c r="AF23" s="49">
        <v>191364</v>
      </c>
      <c r="AG23" s="49">
        <v>63393.174700000003</v>
      </c>
      <c r="AH23" s="80">
        <f>AG23/AF23*100</f>
        <v>33.12701171589223</v>
      </c>
      <c r="AI23" s="49">
        <v>17740.900000000001</v>
      </c>
      <c r="AJ23" s="49">
        <v>5523.9233000000004</v>
      </c>
      <c r="AK23" s="80">
        <f>AJ23/AI23*100</f>
        <v>31.136657666747457</v>
      </c>
      <c r="AL23" s="49">
        <v>5.3</v>
      </c>
      <c r="AM23" s="49">
        <v>0</v>
      </c>
      <c r="AN23" s="80">
        <f>AM23/AL23*100</f>
        <v>0</v>
      </c>
      <c r="AO23" s="49">
        <v>174.1</v>
      </c>
      <c r="AP23" s="49">
        <v>36.971600000000002</v>
      </c>
      <c r="AQ23" s="49">
        <f>AP23/AO23*100</f>
        <v>21.235841470419299</v>
      </c>
      <c r="AR23" s="49">
        <v>17136.3</v>
      </c>
      <c r="AS23" s="49">
        <v>7408</v>
      </c>
      <c r="AT23" s="49">
        <f>AS23/AR23*100</f>
        <v>43.229868758133321</v>
      </c>
      <c r="AU23" s="49">
        <v>6429.7</v>
      </c>
      <c r="AV23" s="49">
        <v>2419.7939999999999</v>
      </c>
      <c r="AW23" s="80">
        <f>AV23/AU23*100</f>
        <v>37.634633031090097</v>
      </c>
      <c r="AX23" s="49">
        <v>6613.7170800000004</v>
      </c>
      <c r="AY23" s="49">
        <v>2994.58968</v>
      </c>
      <c r="AZ23" s="80">
        <f>AY23/AX23*100</f>
        <v>45.278466613815297</v>
      </c>
      <c r="BA23" s="49">
        <v>36.299999999999997</v>
      </c>
      <c r="BB23" s="49">
        <v>12</v>
      </c>
      <c r="BC23" s="80">
        <f>BB23/BA23*100</f>
        <v>33.057851239669425</v>
      </c>
      <c r="BD23" s="49"/>
      <c r="BE23" s="49"/>
      <c r="BF23" s="80"/>
      <c r="BG23" s="49">
        <v>501</v>
      </c>
      <c r="BH23" s="49">
        <v>83.737350000000006</v>
      </c>
      <c r="BI23" s="80">
        <f>BH23/BG23*100</f>
        <v>16.714041916167666</v>
      </c>
      <c r="BJ23" s="49">
        <v>3</v>
      </c>
      <c r="BK23" s="49">
        <v>0</v>
      </c>
      <c r="BL23" s="80">
        <f>BK23/BJ23*100</f>
        <v>0</v>
      </c>
      <c r="BM23" s="49">
        <v>293</v>
      </c>
      <c r="BN23" s="49">
        <v>53.434420000000003</v>
      </c>
      <c r="BO23" s="80">
        <f>BN23/BM23*100</f>
        <v>18.237003412969287</v>
      </c>
      <c r="BP23" s="49">
        <v>39</v>
      </c>
      <c r="BQ23" s="49">
        <v>0</v>
      </c>
      <c r="BR23" s="80">
        <f>BQ23/BP23*100</f>
        <v>0</v>
      </c>
      <c r="BS23" s="49">
        <v>490.90499999999997</v>
      </c>
      <c r="BT23" s="49">
        <v>391.791</v>
      </c>
      <c r="BU23" s="80"/>
      <c r="BV23" s="49">
        <v>775.3</v>
      </c>
      <c r="BW23" s="49">
        <v>0</v>
      </c>
      <c r="BX23" s="80">
        <f>BW23/BV23*100</f>
        <v>0</v>
      </c>
      <c r="BY23" s="49"/>
      <c r="BZ23" s="49"/>
      <c r="CA23" s="80"/>
      <c r="CB23" s="49">
        <v>7887.4</v>
      </c>
      <c r="CC23" s="49">
        <v>2507.95244</v>
      </c>
      <c r="CD23" s="80">
        <f>CC23/CB23*100</f>
        <v>31.796947536577331</v>
      </c>
      <c r="CE23" s="49"/>
      <c r="CF23" s="49"/>
      <c r="CG23" s="80"/>
      <c r="CH23" s="49"/>
      <c r="CI23" s="49"/>
      <c r="CJ23" s="80"/>
      <c r="CK23" s="49">
        <v>9.2070000000000007</v>
      </c>
      <c r="CL23" s="49">
        <v>0</v>
      </c>
      <c r="CM23" s="80">
        <f>CL23/CK23*100</f>
        <v>0</v>
      </c>
      <c r="CN23" s="49">
        <v>19810.66302</v>
      </c>
      <c r="CO23" s="49">
        <v>0</v>
      </c>
      <c r="CP23" s="80">
        <f>CO23/CN23*100</f>
        <v>0</v>
      </c>
      <c r="CQ23" s="49">
        <v>3635.09</v>
      </c>
      <c r="CR23" s="91">
        <v>446.20670999999999</v>
      </c>
      <c r="CS23" s="80">
        <f>CR23/CQ23*100</f>
        <v>12.274983838089289</v>
      </c>
    </row>
    <row r="24" spans="1:97" s="6" customFormat="1" ht="15.75" customHeight="1">
      <c r="A24" s="2" t="s">
        <v>161</v>
      </c>
      <c r="B24" s="48">
        <v>2060.9999999999995</v>
      </c>
      <c r="C24" s="48">
        <v>397.34526999999997</v>
      </c>
      <c r="D24" s="48">
        <v>19.279246482290151</v>
      </c>
      <c r="E24" s="48">
        <f>SUM(E25:E34)</f>
        <v>0</v>
      </c>
      <c r="F24" s="48">
        <f>SUM(F25:F34)</f>
        <v>0</v>
      </c>
      <c r="G24" s="77"/>
      <c r="H24" s="48">
        <f t="shared" ref="H24:BZ24" si="21">SUM(H25:H34)</f>
        <v>0</v>
      </c>
      <c r="I24" s="48">
        <f t="shared" si="21"/>
        <v>0</v>
      </c>
      <c r="J24" s="77"/>
      <c r="K24" s="48">
        <f t="shared" si="21"/>
        <v>0</v>
      </c>
      <c r="L24" s="48">
        <f t="shared" si="21"/>
        <v>0</v>
      </c>
      <c r="M24" s="77"/>
      <c r="N24" s="48">
        <f t="shared" si="21"/>
        <v>2060.9999999999995</v>
      </c>
      <c r="O24" s="48">
        <f t="shared" si="21"/>
        <v>397.34526999999997</v>
      </c>
      <c r="P24" s="77">
        <f>O24/N24*100</f>
        <v>19.279246482290151</v>
      </c>
      <c r="Q24" s="48">
        <f>SUM(Q25:Q34)</f>
        <v>0</v>
      </c>
      <c r="R24" s="48">
        <f>SUM(R25:R34)</f>
        <v>0</v>
      </c>
      <c r="S24" s="77"/>
      <c r="T24" s="48">
        <f>SUM(T25:T34)</f>
        <v>0</v>
      </c>
      <c r="U24" s="48">
        <f>SUM(U25:U34)</f>
        <v>0</v>
      </c>
      <c r="V24" s="77"/>
      <c r="W24" s="48">
        <f>SUM(W25:W34)</f>
        <v>0</v>
      </c>
      <c r="X24" s="48">
        <f>SUM(X25:X34)</f>
        <v>0</v>
      </c>
      <c r="Y24" s="77"/>
      <c r="Z24" s="48">
        <f>SUM(Z25:Z34)</f>
        <v>0</v>
      </c>
      <c r="AA24" s="48">
        <f>SUM(AA25:AA34)</f>
        <v>0</v>
      </c>
      <c r="AB24" s="77"/>
      <c r="AC24" s="48">
        <f>SUM(AC25:AC34)</f>
        <v>0</v>
      </c>
      <c r="AD24" s="48">
        <f>SUM(AD25:AD34)</f>
        <v>0</v>
      </c>
      <c r="AE24" s="77"/>
      <c r="AF24" s="48">
        <f t="shared" si="21"/>
        <v>0</v>
      </c>
      <c r="AG24" s="48">
        <f t="shared" si="21"/>
        <v>0</v>
      </c>
      <c r="AH24" s="77"/>
      <c r="AI24" s="48">
        <f t="shared" si="21"/>
        <v>0</v>
      </c>
      <c r="AJ24" s="48">
        <f t="shared" si="21"/>
        <v>0</v>
      </c>
      <c r="AK24" s="77"/>
      <c r="AL24" s="48">
        <f t="shared" si="21"/>
        <v>0</v>
      </c>
      <c r="AM24" s="48">
        <f t="shared" si="21"/>
        <v>0</v>
      </c>
      <c r="AN24" s="77"/>
      <c r="AO24" s="48">
        <f t="shared" si="21"/>
        <v>0</v>
      </c>
      <c r="AP24" s="48">
        <f t="shared" si="21"/>
        <v>0</v>
      </c>
      <c r="AQ24" s="48"/>
      <c r="AR24" s="48">
        <f t="shared" si="21"/>
        <v>0</v>
      </c>
      <c r="AS24" s="48">
        <f t="shared" si="21"/>
        <v>0</v>
      </c>
      <c r="AT24" s="48"/>
      <c r="AU24" s="48">
        <f t="shared" si="21"/>
        <v>0</v>
      </c>
      <c r="AV24" s="48">
        <f t="shared" si="21"/>
        <v>0</v>
      </c>
      <c r="AW24" s="48"/>
      <c r="AX24" s="48">
        <f t="shared" si="21"/>
        <v>0</v>
      </c>
      <c r="AY24" s="48">
        <f t="shared" si="21"/>
        <v>0</v>
      </c>
      <c r="AZ24" s="77"/>
      <c r="BA24" s="48">
        <f t="shared" si="21"/>
        <v>0</v>
      </c>
      <c r="BB24" s="48">
        <f t="shared" si="21"/>
        <v>0</v>
      </c>
      <c r="BC24" s="77"/>
      <c r="BD24" s="48">
        <f t="shared" si="21"/>
        <v>0</v>
      </c>
      <c r="BE24" s="48">
        <f t="shared" si="21"/>
        <v>0</v>
      </c>
      <c r="BF24" s="77"/>
      <c r="BG24" s="48">
        <f t="shared" si="21"/>
        <v>0</v>
      </c>
      <c r="BH24" s="48">
        <f t="shared" si="21"/>
        <v>0</v>
      </c>
      <c r="BI24" s="77"/>
      <c r="BJ24" s="48">
        <f t="shared" si="21"/>
        <v>0</v>
      </c>
      <c r="BK24" s="48">
        <f t="shared" si="21"/>
        <v>0</v>
      </c>
      <c r="BL24" s="77"/>
      <c r="BM24" s="48">
        <f t="shared" si="21"/>
        <v>0</v>
      </c>
      <c r="BN24" s="48">
        <f t="shared" si="21"/>
        <v>0</v>
      </c>
      <c r="BO24" s="77"/>
      <c r="BP24" s="48">
        <f t="shared" si="21"/>
        <v>0</v>
      </c>
      <c r="BQ24" s="48">
        <f t="shared" si="21"/>
        <v>0</v>
      </c>
      <c r="BR24" s="77"/>
      <c r="BS24" s="48">
        <f t="shared" si="21"/>
        <v>0</v>
      </c>
      <c r="BT24" s="48">
        <f t="shared" si="21"/>
        <v>0</v>
      </c>
      <c r="BU24" s="77"/>
      <c r="BV24" s="48">
        <f t="shared" si="21"/>
        <v>0</v>
      </c>
      <c r="BW24" s="48">
        <f t="shared" si="21"/>
        <v>0</v>
      </c>
      <c r="BX24" s="77"/>
      <c r="BY24" s="48">
        <f t="shared" si="21"/>
        <v>0</v>
      </c>
      <c r="BZ24" s="48">
        <f t="shared" si="21"/>
        <v>0</v>
      </c>
      <c r="CA24" s="77"/>
      <c r="CB24" s="48">
        <f t="shared" ref="CB24:CI24" si="22">SUM(CB25:CB34)</f>
        <v>0</v>
      </c>
      <c r="CC24" s="48">
        <f t="shared" si="22"/>
        <v>0</v>
      </c>
      <c r="CD24" s="77"/>
      <c r="CE24" s="48">
        <f t="shared" si="22"/>
        <v>0</v>
      </c>
      <c r="CF24" s="48">
        <f t="shared" si="22"/>
        <v>0</v>
      </c>
      <c r="CG24" s="77"/>
      <c r="CH24" s="48">
        <f t="shared" si="22"/>
        <v>0</v>
      </c>
      <c r="CI24" s="48">
        <f t="shared" si="22"/>
        <v>0</v>
      </c>
      <c r="CJ24" s="77"/>
      <c r="CK24" s="48">
        <f>SUM(CK25:CK34)</f>
        <v>0</v>
      </c>
      <c r="CL24" s="48">
        <f>SUM(CL25:CL34)</f>
        <v>0</v>
      </c>
      <c r="CM24" s="77"/>
      <c r="CN24" s="48">
        <f>SUM(CN25:CN34)</f>
        <v>0</v>
      </c>
      <c r="CO24" s="48">
        <f>SUM(CO25:CO34)</f>
        <v>0</v>
      </c>
      <c r="CP24" s="77"/>
      <c r="CQ24" s="48">
        <f>SUM(CQ25:CQ34)</f>
        <v>0</v>
      </c>
      <c r="CR24" s="90">
        <f>SUM(CR25:CR34)</f>
        <v>0</v>
      </c>
      <c r="CS24" s="77"/>
    </row>
    <row r="25" spans="1:97" ht="15.75" customHeight="1">
      <c r="A25" s="1" t="s">
        <v>56</v>
      </c>
      <c r="B25" s="49">
        <v>138.6</v>
      </c>
      <c r="C25" s="49">
        <v>24.251010000000001</v>
      </c>
      <c r="D25" s="49">
        <v>17.497121212121215</v>
      </c>
      <c r="E25" s="49"/>
      <c r="F25" s="49"/>
      <c r="G25" s="80"/>
      <c r="H25" s="49"/>
      <c r="I25" s="49"/>
      <c r="J25" s="80"/>
      <c r="K25" s="49"/>
      <c r="L25" s="49"/>
      <c r="M25" s="80"/>
      <c r="N25" s="49">
        <v>138.6</v>
      </c>
      <c r="O25" s="49">
        <v>24.251010000000001</v>
      </c>
      <c r="P25" s="80">
        <f>O25/N25*100</f>
        <v>17.497121212121215</v>
      </c>
      <c r="Q25" s="49"/>
      <c r="R25" s="49"/>
      <c r="S25" s="80"/>
      <c r="T25" s="49">
        <f t="shared" ref="T25:U34" si="23">W25+Z25</f>
        <v>0</v>
      </c>
      <c r="U25" s="49">
        <f t="shared" si="23"/>
        <v>0</v>
      </c>
      <c r="V25" s="80"/>
      <c r="W25" s="49"/>
      <c r="X25" s="49"/>
      <c r="Y25" s="80"/>
      <c r="Z25" s="49"/>
      <c r="AA25" s="49"/>
      <c r="AB25" s="80"/>
      <c r="AC25" s="49"/>
      <c r="AD25" s="49"/>
      <c r="AE25" s="80"/>
      <c r="AF25" s="49"/>
      <c r="AG25" s="49"/>
      <c r="AH25" s="80"/>
      <c r="AI25" s="49"/>
      <c r="AJ25" s="49"/>
      <c r="AK25" s="80"/>
      <c r="AL25" s="49"/>
      <c r="AM25" s="49"/>
      <c r="AN25" s="80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80"/>
      <c r="BA25" s="49"/>
      <c r="BB25" s="49"/>
      <c r="BC25" s="80"/>
      <c r="BD25" s="49"/>
      <c r="BE25" s="49"/>
      <c r="BF25" s="80"/>
      <c r="BG25" s="49"/>
      <c r="BH25" s="49"/>
      <c r="BI25" s="80"/>
      <c r="BJ25" s="49"/>
      <c r="BK25" s="49"/>
      <c r="BL25" s="80"/>
      <c r="BM25" s="49"/>
      <c r="BN25" s="49"/>
      <c r="BO25" s="80"/>
      <c r="BP25" s="49"/>
      <c r="BQ25" s="49"/>
      <c r="BR25" s="80"/>
      <c r="BS25" s="49"/>
      <c r="BT25" s="49"/>
      <c r="BU25" s="80"/>
      <c r="BV25" s="49"/>
      <c r="BW25" s="49"/>
      <c r="BX25" s="80"/>
      <c r="BY25" s="49"/>
      <c r="BZ25" s="49"/>
      <c r="CA25" s="80"/>
      <c r="CB25" s="49"/>
      <c r="CC25" s="49"/>
      <c r="CD25" s="80"/>
      <c r="CE25" s="49"/>
      <c r="CF25" s="49"/>
      <c r="CG25" s="80"/>
      <c r="CH25" s="49"/>
      <c r="CI25" s="49"/>
      <c r="CJ25" s="80"/>
      <c r="CK25" s="49"/>
      <c r="CL25" s="49"/>
      <c r="CM25" s="80"/>
      <c r="CN25" s="49"/>
      <c r="CO25" s="49"/>
      <c r="CP25" s="80"/>
      <c r="CQ25" s="49"/>
      <c r="CR25" s="91"/>
      <c r="CS25" s="80"/>
    </row>
    <row r="26" spans="1:97" ht="15.75" customHeight="1">
      <c r="A26" s="1" t="s">
        <v>37</v>
      </c>
      <c r="B26" s="49">
        <v>273.60000000000002</v>
      </c>
      <c r="C26" s="49">
        <v>47.792909999999999</v>
      </c>
      <c r="D26" s="49">
        <v>17.468168859649122</v>
      </c>
      <c r="E26" s="49"/>
      <c r="F26" s="49"/>
      <c r="G26" s="80"/>
      <c r="H26" s="49"/>
      <c r="I26" s="49"/>
      <c r="J26" s="80"/>
      <c r="K26" s="49"/>
      <c r="L26" s="49"/>
      <c r="M26" s="80"/>
      <c r="N26" s="49">
        <v>273.60000000000002</v>
      </c>
      <c r="O26" s="49">
        <v>47.792909999999999</v>
      </c>
      <c r="P26" s="80">
        <f t="shared" ref="P26:P34" si="24">O26/N26*100</f>
        <v>17.468168859649122</v>
      </c>
      <c r="Q26" s="49"/>
      <c r="R26" s="49"/>
      <c r="S26" s="80"/>
      <c r="T26" s="49">
        <f t="shared" si="23"/>
        <v>0</v>
      </c>
      <c r="U26" s="49">
        <f t="shared" si="23"/>
        <v>0</v>
      </c>
      <c r="V26" s="80"/>
      <c r="W26" s="49"/>
      <c r="X26" s="49"/>
      <c r="Y26" s="80"/>
      <c r="Z26" s="49"/>
      <c r="AA26" s="49"/>
      <c r="AB26" s="80"/>
      <c r="AC26" s="49"/>
      <c r="AD26" s="49"/>
      <c r="AE26" s="80"/>
      <c r="AF26" s="49"/>
      <c r="AG26" s="49"/>
      <c r="AH26" s="80"/>
      <c r="AI26" s="49"/>
      <c r="AJ26" s="49"/>
      <c r="AK26" s="80"/>
      <c r="AL26" s="49"/>
      <c r="AM26" s="49"/>
      <c r="AN26" s="80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80"/>
      <c r="BA26" s="49"/>
      <c r="BB26" s="49"/>
      <c r="BC26" s="80"/>
      <c r="BD26" s="49"/>
      <c r="BE26" s="49"/>
      <c r="BF26" s="80"/>
      <c r="BG26" s="49"/>
      <c r="BH26" s="49"/>
      <c r="BI26" s="80"/>
      <c r="BJ26" s="49"/>
      <c r="BK26" s="49"/>
      <c r="BL26" s="80"/>
      <c r="BM26" s="49"/>
      <c r="BN26" s="49"/>
      <c r="BO26" s="80"/>
      <c r="BP26" s="49"/>
      <c r="BQ26" s="49"/>
      <c r="BR26" s="80"/>
      <c r="BS26" s="49"/>
      <c r="BT26" s="49"/>
      <c r="BU26" s="80"/>
      <c r="BV26" s="49"/>
      <c r="BW26" s="49"/>
      <c r="BX26" s="80"/>
      <c r="BY26" s="49"/>
      <c r="BZ26" s="49"/>
      <c r="CA26" s="80"/>
      <c r="CB26" s="49"/>
      <c r="CC26" s="49"/>
      <c r="CD26" s="80"/>
      <c r="CE26" s="49"/>
      <c r="CF26" s="49"/>
      <c r="CG26" s="80"/>
      <c r="CH26" s="49"/>
      <c r="CI26" s="49"/>
      <c r="CJ26" s="80"/>
      <c r="CK26" s="49"/>
      <c r="CL26" s="49"/>
      <c r="CM26" s="80"/>
      <c r="CN26" s="49"/>
      <c r="CO26" s="49"/>
      <c r="CP26" s="80"/>
      <c r="CQ26" s="49"/>
      <c r="CR26" s="91"/>
      <c r="CS26" s="80"/>
    </row>
    <row r="27" spans="1:97" ht="15.75" customHeight="1">
      <c r="A27" s="1" t="s">
        <v>98</v>
      </c>
      <c r="B27" s="49">
        <v>273.60000000000002</v>
      </c>
      <c r="C27" s="49">
        <v>63.441240000000001</v>
      </c>
      <c r="D27" s="49">
        <v>23.187587719298243</v>
      </c>
      <c r="E27" s="49"/>
      <c r="F27" s="49"/>
      <c r="G27" s="80"/>
      <c r="H27" s="49"/>
      <c r="I27" s="49"/>
      <c r="J27" s="80"/>
      <c r="K27" s="49"/>
      <c r="L27" s="49"/>
      <c r="M27" s="80"/>
      <c r="N27" s="49">
        <v>273.60000000000002</v>
      </c>
      <c r="O27" s="49">
        <v>63.441240000000001</v>
      </c>
      <c r="P27" s="80">
        <f t="shared" si="24"/>
        <v>23.187587719298243</v>
      </c>
      <c r="Q27" s="49"/>
      <c r="R27" s="49"/>
      <c r="S27" s="80"/>
      <c r="T27" s="49">
        <f t="shared" si="23"/>
        <v>0</v>
      </c>
      <c r="U27" s="49">
        <f t="shared" si="23"/>
        <v>0</v>
      </c>
      <c r="V27" s="80"/>
      <c r="W27" s="49"/>
      <c r="X27" s="49"/>
      <c r="Y27" s="80"/>
      <c r="Z27" s="49"/>
      <c r="AA27" s="49"/>
      <c r="AB27" s="80"/>
      <c r="AC27" s="49"/>
      <c r="AD27" s="49"/>
      <c r="AE27" s="80"/>
      <c r="AF27" s="49"/>
      <c r="AG27" s="49"/>
      <c r="AH27" s="80"/>
      <c r="AI27" s="49"/>
      <c r="AJ27" s="49"/>
      <c r="AK27" s="80"/>
      <c r="AL27" s="49"/>
      <c r="AM27" s="49"/>
      <c r="AN27" s="80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80"/>
      <c r="BA27" s="49"/>
      <c r="BB27" s="49"/>
      <c r="BC27" s="80"/>
      <c r="BD27" s="49"/>
      <c r="BE27" s="49"/>
      <c r="BF27" s="80"/>
      <c r="BG27" s="49"/>
      <c r="BH27" s="49"/>
      <c r="BI27" s="80"/>
      <c r="BJ27" s="49"/>
      <c r="BK27" s="49"/>
      <c r="BL27" s="80"/>
      <c r="BM27" s="49"/>
      <c r="BN27" s="49"/>
      <c r="BO27" s="80"/>
      <c r="BP27" s="49"/>
      <c r="BQ27" s="49"/>
      <c r="BR27" s="80"/>
      <c r="BS27" s="49"/>
      <c r="BT27" s="49"/>
      <c r="BU27" s="80"/>
      <c r="BV27" s="49"/>
      <c r="BW27" s="49"/>
      <c r="BX27" s="80"/>
      <c r="BY27" s="49"/>
      <c r="BZ27" s="49"/>
      <c r="CA27" s="80"/>
      <c r="CB27" s="49"/>
      <c r="CC27" s="49"/>
      <c r="CD27" s="80"/>
      <c r="CE27" s="49"/>
      <c r="CF27" s="49"/>
      <c r="CG27" s="80"/>
      <c r="CH27" s="49"/>
      <c r="CI27" s="49"/>
      <c r="CJ27" s="80"/>
      <c r="CK27" s="49"/>
      <c r="CL27" s="49"/>
      <c r="CM27" s="80"/>
      <c r="CN27" s="49"/>
      <c r="CO27" s="49"/>
      <c r="CP27" s="80"/>
      <c r="CQ27" s="49"/>
      <c r="CR27" s="91"/>
      <c r="CS27" s="80"/>
    </row>
    <row r="28" spans="1:97" ht="15.75" customHeight="1">
      <c r="A28" s="1" t="s">
        <v>58</v>
      </c>
      <c r="B28" s="49">
        <v>273.60000000000002</v>
      </c>
      <c r="C28" s="49">
        <v>48.716889999999999</v>
      </c>
      <c r="D28" s="49">
        <v>17.805880847953215</v>
      </c>
      <c r="E28" s="49"/>
      <c r="F28" s="49"/>
      <c r="G28" s="80"/>
      <c r="H28" s="49"/>
      <c r="I28" s="49"/>
      <c r="J28" s="80"/>
      <c r="K28" s="49"/>
      <c r="L28" s="49"/>
      <c r="M28" s="80"/>
      <c r="N28" s="49">
        <v>273.60000000000002</v>
      </c>
      <c r="O28" s="49">
        <v>48.716889999999999</v>
      </c>
      <c r="P28" s="80">
        <f t="shared" si="24"/>
        <v>17.805880847953215</v>
      </c>
      <c r="Q28" s="49"/>
      <c r="R28" s="49"/>
      <c r="S28" s="80"/>
      <c r="T28" s="49">
        <f t="shared" si="23"/>
        <v>0</v>
      </c>
      <c r="U28" s="49">
        <f t="shared" si="23"/>
        <v>0</v>
      </c>
      <c r="V28" s="80"/>
      <c r="W28" s="49"/>
      <c r="X28" s="49"/>
      <c r="Y28" s="80"/>
      <c r="Z28" s="49"/>
      <c r="AA28" s="49"/>
      <c r="AB28" s="80"/>
      <c r="AC28" s="49"/>
      <c r="AD28" s="49"/>
      <c r="AE28" s="80"/>
      <c r="AF28" s="49"/>
      <c r="AG28" s="49"/>
      <c r="AH28" s="80"/>
      <c r="AI28" s="49"/>
      <c r="AJ28" s="49"/>
      <c r="AK28" s="80"/>
      <c r="AL28" s="49"/>
      <c r="AM28" s="49"/>
      <c r="AN28" s="80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80"/>
      <c r="BA28" s="49"/>
      <c r="BB28" s="49"/>
      <c r="BC28" s="80"/>
      <c r="BD28" s="49"/>
      <c r="BE28" s="49"/>
      <c r="BF28" s="80"/>
      <c r="BG28" s="49"/>
      <c r="BH28" s="49"/>
      <c r="BI28" s="80"/>
      <c r="BJ28" s="49"/>
      <c r="BK28" s="49"/>
      <c r="BL28" s="80"/>
      <c r="BM28" s="49"/>
      <c r="BN28" s="49"/>
      <c r="BO28" s="80"/>
      <c r="BP28" s="49"/>
      <c r="BQ28" s="49"/>
      <c r="BR28" s="80"/>
      <c r="BS28" s="49"/>
      <c r="BT28" s="49"/>
      <c r="BU28" s="80"/>
      <c r="BV28" s="49"/>
      <c r="BW28" s="49"/>
      <c r="BX28" s="80"/>
      <c r="BY28" s="49"/>
      <c r="BZ28" s="49"/>
      <c r="CA28" s="80"/>
      <c r="CB28" s="49"/>
      <c r="CC28" s="49"/>
      <c r="CD28" s="80"/>
      <c r="CE28" s="49"/>
      <c r="CF28" s="49"/>
      <c r="CG28" s="80"/>
      <c r="CH28" s="49"/>
      <c r="CI28" s="49"/>
      <c r="CJ28" s="80"/>
      <c r="CK28" s="49"/>
      <c r="CL28" s="49"/>
      <c r="CM28" s="80"/>
      <c r="CN28" s="49"/>
      <c r="CO28" s="49"/>
      <c r="CP28" s="80"/>
      <c r="CQ28" s="49"/>
      <c r="CR28" s="91"/>
      <c r="CS28" s="80"/>
    </row>
    <row r="29" spans="1:97" ht="15.75" customHeight="1">
      <c r="A29" s="1" t="s">
        <v>26</v>
      </c>
      <c r="B29" s="49">
        <v>138.6</v>
      </c>
      <c r="C29" s="49">
        <v>22.208069999999999</v>
      </c>
      <c r="D29" s="49">
        <v>16.023138528138528</v>
      </c>
      <c r="E29" s="49"/>
      <c r="F29" s="49"/>
      <c r="G29" s="80"/>
      <c r="H29" s="49"/>
      <c r="I29" s="49"/>
      <c r="J29" s="80"/>
      <c r="K29" s="49"/>
      <c r="L29" s="49"/>
      <c r="M29" s="80"/>
      <c r="N29" s="49">
        <v>138.6</v>
      </c>
      <c r="O29" s="49">
        <v>22.208069999999999</v>
      </c>
      <c r="P29" s="80">
        <f t="shared" si="24"/>
        <v>16.023138528138528</v>
      </c>
      <c r="Q29" s="49"/>
      <c r="R29" s="49"/>
      <c r="S29" s="80"/>
      <c r="T29" s="49">
        <f t="shared" si="23"/>
        <v>0</v>
      </c>
      <c r="U29" s="49">
        <f t="shared" si="23"/>
        <v>0</v>
      </c>
      <c r="V29" s="80"/>
      <c r="W29" s="49"/>
      <c r="X29" s="49"/>
      <c r="Y29" s="80"/>
      <c r="Z29" s="49"/>
      <c r="AA29" s="49"/>
      <c r="AB29" s="80"/>
      <c r="AC29" s="49"/>
      <c r="AD29" s="49"/>
      <c r="AE29" s="80"/>
      <c r="AF29" s="49"/>
      <c r="AG29" s="49"/>
      <c r="AH29" s="80"/>
      <c r="AI29" s="49"/>
      <c r="AJ29" s="49"/>
      <c r="AK29" s="80"/>
      <c r="AL29" s="49"/>
      <c r="AM29" s="49"/>
      <c r="AN29" s="80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80"/>
      <c r="BA29" s="49"/>
      <c r="BB29" s="49"/>
      <c r="BC29" s="80"/>
      <c r="BD29" s="49"/>
      <c r="BE29" s="49"/>
      <c r="BF29" s="80"/>
      <c r="BG29" s="49"/>
      <c r="BH29" s="49"/>
      <c r="BI29" s="80"/>
      <c r="BJ29" s="49"/>
      <c r="BK29" s="49"/>
      <c r="BL29" s="80"/>
      <c r="BM29" s="49"/>
      <c r="BN29" s="49"/>
      <c r="BO29" s="80"/>
      <c r="BP29" s="49"/>
      <c r="BQ29" s="49"/>
      <c r="BR29" s="80"/>
      <c r="BS29" s="49"/>
      <c r="BT29" s="49"/>
      <c r="BU29" s="80"/>
      <c r="BV29" s="49"/>
      <c r="BW29" s="49"/>
      <c r="BX29" s="80"/>
      <c r="BY29" s="49"/>
      <c r="BZ29" s="49"/>
      <c r="CA29" s="80"/>
      <c r="CB29" s="49"/>
      <c r="CC29" s="49"/>
      <c r="CD29" s="80"/>
      <c r="CE29" s="49"/>
      <c r="CF29" s="49"/>
      <c r="CG29" s="80"/>
      <c r="CH29" s="49"/>
      <c r="CI29" s="49"/>
      <c r="CJ29" s="80"/>
      <c r="CK29" s="49"/>
      <c r="CL29" s="49"/>
      <c r="CM29" s="80"/>
      <c r="CN29" s="49"/>
      <c r="CO29" s="49"/>
      <c r="CP29" s="80"/>
      <c r="CQ29" s="49"/>
      <c r="CR29" s="91"/>
      <c r="CS29" s="80"/>
    </row>
    <row r="30" spans="1:97" ht="15.75" customHeight="1">
      <c r="A30" s="1" t="s">
        <v>109</v>
      </c>
      <c r="B30" s="49">
        <v>273.60000000000002</v>
      </c>
      <c r="C30" s="49">
        <v>63.441240000000001</v>
      </c>
      <c r="D30" s="49">
        <v>23.187587719298243</v>
      </c>
      <c r="E30" s="49"/>
      <c r="F30" s="49"/>
      <c r="G30" s="80"/>
      <c r="H30" s="49"/>
      <c r="I30" s="49"/>
      <c r="J30" s="80"/>
      <c r="K30" s="49"/>
      <c r="L30" s="49"/>
      <c r="M30" s="80"/>
      <c r="N30" s="49">
        <v>273.60000000000002</v>
      </c>
      <c r="O30" s="49">
        <v>63.441240000000001</v>
      </c>
      <c r="P30" s="80">
        <f t="shared" si="24"/>
        <v>23.187587719298243</v>
      </c>
      <c r="Q30" s="49"/>
      <c r="R30" s="49"/>
      <c r="S30" s="80"/>
      <c r="T30" s="49">
        <f t="shared" si="23"/>
        <v>0</v>
      </c>
      <c r="U30" s="49">
        <f t="shared" si="23"/>
        <v>0</v>
      </c>
      <c r="V30" s="80"/>
      <c r="W30" s="49"/>
      <c r="X30" s="49"/>
      <c r="Y30" s="80"/>
      <c r="Z30" s="49"/>
      <c r="AA30" s="49"/>
      <c r="AB30" s="80"/>
      <c r="AC30" s="49"/>
      <c r="AD30" s="49"/>
      <c r="AE30" s="80"/>
      <c r="AF30" s="49"/>
      <c r="AG30" s="49"/>
      <c r="AH30" s="80"/>
      <c r="AI30" s="49"/>
      <c r="AJ30" s="49"/>
      <c r="AK30" s="80"/>
      <c r="AL30" s="49"/>
      <c r="AM30" s="49"/>
      <c r="AN30" s="80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80"/>
      <c r="BA30" s="49"/>
      <c r="BB30" s="49"/>
      <c r="BC30" s="80"/>
      <c r="BD30" s="49"/>
      <c r="BE30" s="49"/>
      <c r="BF30" s="80"/>
      <c r="BG30" s="49"/>
      <c r="BH30" s="49"/>
      <c r="BI30" s="80"/>
      <c r="BJ30" s="49"/>
      <c r="BK30" s="49"/>
      <c r="BL30" s="80"/>
      <c r="BM30" s="49"/>
      <c r="BN30" s="49"/>
      <c r="BO30" s="80"/>
      <c r="BP30" s="49"/>
      <c r="BQ30" s="49"/>
      <c r="BR30" s="80"/>
      <c r="BS30" s="49"/>
      <c r="BT30" s="49"/>
      <c r="BU30" s="80"/>
      <c r="BV30" s="49"/>
      <c r="BW30" s="49"/>
      <c r="BX30" s="80"/>
      <c r="BY30" s="49"/>
      <c r="BZ30" s="49"/>
      <c r="CA30" s="80"/>
      <c r="CB30" s="49"/>
      <c r="CC30" s="49"/>
      <c r="CD30" s="80"/>
      <c r="CE30" s="49"/>
      <c r="CF30" s="49"/>
      <c r="CG30" s="80"/>
      <c r="CH30" s="49"/>
      <c r="CI30" s="49"/>
      <c r="CJ30" s="80"/>
      <c r="CK30" s="49"/>
      <c r="CL30" s="49"/>
      <c r="CM30" s="80"/>
      <c r="CN30" s="49"/>
      <c r="CO30" s="49"/>
      <c r="CP30" s="80"/>
      <c r="CQ30" s="49"/>
      <c r="CR30" s="91"/>
      <c r="CS30" s="80"/>
    </row>
    <row r="31" spans="1:97" ht="15.75" customHeight="1">
      <c r="A31" s="1" t="s">
        <v>114</v>
      </c>
      <c r="B31" s="49">
        <v>138.6</v>
      </c>
      <c r="C31" s="49">
        <v>14.264889999999999</v>
      </c>
      <c r="D31" s="49">
        <v>10.292128427128427</v>
      </c>
      <c r="E31" s="49"/>
      <c r="F31" s="49"/>
      <c r="G31" s="80"/>
      <c r="H31" s="49"/>
      <c r="I31" s="49"/>
      <c r="J31" s="80"/>
      <c r="K31" s="49"/>
      <c r="L31" s="49"/>
      <c r="M31" s="80"/>
      <c r="N31" s="49">
        <v>138.6</v>
      </c>
      <c r="O31" s="49">
        <v>14.264889999999999</v>
      </c>
      <c r="P31" s="80">
        <f t="shared" si="24"/>
        <v>10.292128427128427</v>
      </c>
      <c r="Q31" s="49"/>
      <c r="R31" s="49"/>
      <c r="S31" s="80"/>
      <c r="T31" s="49">
        <f t="shared" si="23"/>
        <v>0</v>
      </c>
      <c r="U31" s="49">
        <f t="shared" si="23"/>
        <v>0</v>
      </c>
      <c r="V31" s="80"/>
      <c r="W31" s="49"/>
      <c r="X31" s="49"/>
      <c r="Y31" s="80"/>
      <c r="Z31" s="49"/>
      <c r="AA31" s="49"/>
      <c r="AB31" s="80"/>
      <c r="AC31" s="49"/>
      <c r="AD31" s="49"/>
      <c r="AE31" s="80"/>
      <c r="AF31" s="49"/>
      <c r="AG31" s="49"/>
      <c r="AH31" s="80"/>
      <c r="AI31" s="49"/>
      <c r="AJ31" s="49"/>
      <c r="AK31" s="80"/>
      <c r="AL31" s="49"/>
      <c r="AM31" s="49"/>
      <c r="AN31" s="80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80"/>
      <c r="BA31" s="49"/>
      <c r="BB31" s="49"/>
      <c r="BC31" s="80"/>
      <c r="BD31" s="49"/>
      <c r="BE31" s="49"/>
      <c r="BF31" s="80"/>
      <c r="BG31" s="49"/>
      <c r="BH31" s="49"/>
      <c r="BI31" s="80"/>
      <c r="BJ31" s="49"/>
      <c r="BK31" s="49"/>
      <c r="BL31" s="80"/>
      <c r="BM31" s="49"/>
      <c r="BN31" s="49"/>
      <c r="BO31" s="80"/>
      <c r="BP31" s="49"/>
      <c r="BQ31" s="49"/>
      <c r="BR31" s="80"/>
      <c r="BS31" s="49"/>
      <c r="BT31" s="49"/>
      <c r="BU31" s="80"/>
      <c r="BV31" s="49"/>
      <c r="BW31" s="49"/>
      <c r="BX31" s="80"/>
      <c r="BY31" s="49"/>
      <c r="BZ31" s="49"/>
      <c r="CA31" s="80"/>
      <c r="CB31" s="49"/>
      <c r="CC31" s="49"/>
      <c r="CD31" s="80"/>
      <c r="CE31" s="49"/>
      <c r="CF31" s="49"/>
      <c r="CG31" s="80"/>
      <c r="CH31" s="49"/>
      <c r="CI31" s="49"/>
      <c r="CJ31" s="80"/>
      <c r="CK31" s="49"/>
      <c r="CL31" s="49"/>
      <c r="CM31" s="80"/>
      <c r="CN31" s="49"/>
      <c r="CO31" s="49"/>
      <c r="CP31" s="80"/>
      <c r="CQ31" s="49"/>
      <c r="CR31" s="91"/>
      <c r="CS31" s="80"/>
    </row>
    <row r="32" spans="1:97" ht="15.75" customHeight="1">
      <c r="A32" s="1" t="s">
        <v>61</v>
      </c>
      <c r="B32" s="49">
        <v>273.60000000000002</v>
      </c>
      <c r="C32" s="49">
        <v>63.441240000000001</v>
      </c>
      <c r="D32" s="49">
        <v>23.187587719298243</v>
      </c>
      <c r="E32" s="49"/>
      <c r="F32" s="49"/>
      <c r="G32" s="80"/>
      <c r="H32" s="49"/>
      <c r="I32" s="49"/>
      <c r="J32" s="80"/>
      <c r="K32" s="49"/>
      <c r="L32" s="49"/>
      <c r="M32" s="80"/>
      <c r="N32" s="49">
        <v>273.60000000000002</v>
      </c>
      <c r="O32" s="49">
        <v>63.441240000000001</v>
      </c>
      <c r="P32" s="80">
        <f t="shared" si="24"/>
        <v>23.187587719298243</v>
      </c>
      <c r="Q32" s="49"/>
      <c r="R32" s="49"/>
      <c r="S32" s="80"/>
      <c r="T32" s="49">
        <f t="shared" si="23"/>
        <v>0</v>
      </c>
      <c r="U32" s="49">
        <f t="shared" si="23"/>
        <v>0</v>
      </c>
      <c r="V32" s="80"/>
      <c r="W32" s="49"/>
      <c r="X32" s="49"/>
      <c r="Y32" s="80"/>
      <c r="Z32" s="49"/>
      <c r="AA32" s="49"/>
      <c r="AB32" s="80"/>
      <c r="AC32" s="49"/>
      <c r="AD32" s="49"/>
      <c r="AE32" s="80"/>
      <c r="AF32" s="49"/>
      <c r="AG32" s="49"/>
      <c r="AH32" s="80"/>
      <c r="AI32" s="49"/>
      <c r="AJ32" s="49"/>
      <c r="AK32" s="80"/>
      <c r="AL32" s="49"/>
      <c r="AM32" s="49"/>
      <c r="AN32" s="80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80"/>
      <c r="BA32" s="49"/>
      <c r="BB32" s="49"/>
      <c r="BC32" s="80"/>
      <c r="BD32" s="49"/>
      <c r="BE32" s="49"/>
      <c r="BF32" s="80"/>
      <c r="BG32" s="49"/>
      <c r="BH32" s="49"/>
      <c r="BI32" s="80"/>
      <c r="BJ32" s="49"/>
      <c r="BK32" s="49"/>
      <c r="BL32" s="80"/>
      <c r="BM32" s="49"/>
      <c r="BN32" s="49"/>
      <c r="BO32" s="80"/>
      <c r="BP32" s="49"/>
      <c r="BQ32" s="49"/>
      <c r="BR32" s="80"/>
      <c r="BS32" s="49"/>
      <c r="BT32" s="49"/>
      <c r="BU32" s="80"/>
      <c r="BV32" s="49"/>
      <c r="BW32" s="49"/>
      <c r="BX32" s="80"/>
      <c r="BY32" s="49"/>
      <c r="BZ32" s="49"/>
      <c r="CA32" s="80"/>
      <c r="CB32" s="49"/>
      <c r="CC32" s="49"/>
      <c r="CD32" s="80"/>
      <c r="CE32" s="49"/>
      <c r="CF32" s="49"/>
      <c r="CG32" s="80"/>
      <c r="CH32" s="49"/>
      <c r="CI32" s="49"/>
      <c r="CJ32" s="80"/>
      <c r="CK32" s="49"/>
      <c r="CL32" s="49"/>
      <c r="CM32" s="80"/>
      <c r="CN32" s="49"/>
      <c r="CO32" s="49"/>
      <c r="CP32" s="80"/>
      <c r="CQ32" s="49"/>
      <c r="CR32" s="91"/>
      <c r="CS32" s="80"/>
    </row>
    <row r="33" spans="1:97" ht="15.75" customHeight="1">
      <c r="A33" s="1" t="s">
        <v>124</v>
      </c>
      <c r="B33" s="49">
        <v>138.6</v>
      </c>
      <c r="C33" s="49">
        <v>24.838380000000001</v>
      </c>
      <c r="D33" s="49">
        <v>17.920909090909092</v>
      </c>
      <c r="E33" s="49"/>
      <c r="F33" s="49"/>
      <c r="G33" s="80"/>
      <c r="H33" s="49"/>
      <c r="I33" s="49"/>
      <c r="J33" s="80"/>
      <c r="K33" s="49"/>
      <c r="L33" s="49"/>
      <c r="M33" s="80"/>
      <c r="N33" s="49">
        <v>138.6</v>
      </c>
      <c r="O33" s="49">
        <v>24.838380000000001</v>
      </c>
      <c r="P33" s="80">
        <f t="shared" si="24"/>
        <v>17.920909090909092</v>
      </c>
      <c r="Q33" s="49"/>
      <c r="R33" s="49"/>
      <c r="S33" s="80"/>
      <c r="T33" s="49">
        <f t="shared" si="23"/>
        <v>0</v>
      </c>
      <c r="U33" s="49">
        <f t="shared" si="23"/>
        <v>0</v>
      </c>
      <c r="V33" s="80"/>
      <c r="W33" s="49"/>
      <c r="X33" s="49"/>
      <c r="Y33" s="80"/>
      <c r="Z33" s="49"/>
      <c r="AA33" s="49"/>
      <c r="AB33" s="80"/>
      <c r="AC33" s="49"/>
      <c r="AD33" s="49"/>
      <c r="AE33" s="80"/>
      <c r="AF33" s="49"/>
      <c r="AG33" s="49"/>
      <c r="AH33" s="80"/>
      <c r="AI33" s="49"/>
      <c r="AJ33" s="49"/>
      <c r="AK33" s="80"/>
      <c r="AL33" s="49"/>
      <c r="AM33" s="49"/>
      <c r="AN33" s="80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80"/>
      <c r="BA33" s="49"/>
      <c r="BB33" s="49"/>
      <c r="BC33" s="80"/>
      <c r="BD33" s="49"/>
      <c r="BE33" s="49"/>
      <c r="BF33" s="80"/>
      <c r="BG33" s="49"/>
      <c r="BH33" s="49"/>
      <c r="BI33" s="80"/>
      <c r="BJ33" s="49"/>
      <c r="BK33" s="49"/>
      <c r="BL33" s="80"/>
      <c r="BM33" s="49"/>
      <c r="BN33" s="49"/>
      <c r="BO33" s="80"/>
      <c r="BP33" s="49"/>
      <c r="BQ33" s="49"/>
      <c r="BR33" s="80"/>
      <c r="BS33" s="49"/>
      <c r="BT33" s="49"/>
      <c r="BU33" s="80"/>
      <c r="BV33" s="49"/>
      <c r="BW33" s="49"/>
      <c r="BX33" s="80"/>
      <c r="BY33" s="49"/>
      <c r="BZ33" s="49"/>
      <c r="CA33" s="80"/>
      <c r="CB33" s="49"/>
      <c r="CC33" s="49"/>
      <c r="CD33" s="80"/>
      <c r="CE33" s="49"/>
      <c r="CF33" s="49"/>
      <c r="CG33" s="80"/>
      <c r="CH33" s="49"/>
      <c r="CI33" s="49"/>
      <c r="CJ33" s="80"/>
      <c r="CK33" s="49"/>
      <c r="CL33" s="49"/>
      <c r="CM33" s="80"/>
      <c r="CN33" s="49"/>
      <c r="CO33" s="49"/>
      <c r="CP33" s="80"/>
      <c r="CQ33" s="49"/>
      <c r="CR33" s="91"/>
      <c r="CS33" s="80"/>
    </row>
    <row r="34" spans="1:97" ht="15.75" customHeight="1">
      <c r="A34" s="1" t="s">
        <v>90</v>
      </c>
      <c r="B34" s="49">
        <v>138.6</v>
      </c>
      <c r="C34" s="49">
        <v>24.949400000000001</v>
      </c>
      <c r="D34" s="49">
        <v>18.001010101010102</v>
      </c>
      <c r="E34" s="49"/>
      <c r="F34" s="49"/>
      <c r="G34" s="80"/>
      <c r="H34" s="49"/>
      <c r="I34" s="49"/>
      <c r="J34" s="80"/>
      <c r="K34" s="49"/>
      <c r="L34" s="49"/>
      <c r="M34" s="80"/>
      <c r="N34" s="49">
        <v>138.6</v>
      </c>
      <c r="O34" s="49">
        <v>24.949400000000001</v>
      </c>
      <c r="P34" s="80">
        <f t="shared" si="24"/>
        <v>18.001010101010102</v>
      </c>
      <c r="Q34" s="49"/>
      <c r="R34" s="49"/>
      <c r="S34" s="80"/>
      <c r="T34" s="49">
        <f t="shared" si="23"/>
        <v>0</v>
      </c>
      <c r="U34" s="49">
        <f t="shared" si="23"/>
        <v>0</v>
      </c>
      <c r="V34" s="80"/>
      <c r="W34" s="49"/>
      <c r="X34" s="49"/>
      <c r="Y34" s="80"/>
      <c r="Z34" s="49"/>
      <c r="AA34" s="49"/>
      <c r="AB34" s="80"/>
      <c r="AC34" s="49"/>
      <c r="AD34" s="49"/>
      <c r="AE34" s="80"/>
      <c r="AF34" s="49"/>
      <c r="AG34" s="49"/>
      <c r="AH34" s="80"/>
      <c r="AI34" s="49"/>
      <c r="AJ34" s="49"/>
      <c r="AK34" s="80"/>
      <c r="AL34" s="49"/>
      <c r="AM34" s="49"/>
      <c r="AN34" s="80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80"/>
      <c r="BA34" s="49"/>
      <c r="BB34" s="49"/>
      <c r="BC34" s="80"/>
      <c r="BD34" s="49"/>
      <c r="BE34" s="49"/>
      <c r="BF34" s="80"/>
      <c r="BG34" s="49"/>
      <c r="BH34" s="49"/>
      <c r="BI34" s="80"/>
      <c r="BJ34" s="49"/>
      <c r="BK34" s="49"/>
      <c r="BL34" s="80"/>
      <c r="BM34" s="49"/>
      <c r="BN34" s="49"/>
      <c r="BO34" s="80"/>
      <c r="BP34" s="49"/>
      <c r="BQ34" s="49"/>
      <c r="BR34" s="80"/>
      <c r="BS34" s="49"/>
      <c r="BT34" s="49"/>
      <c r="BU34" s="80"/>
      <c r="BV34" s="49"/>
      <c r="BW34" s="49"/>
      <c r="BX34" s="80"/>
      <c r="BY34" s="49"/>
      <c r="BZ34" s="49"/>
      <c r="CA34" s="80"/>
      <c r="CB34" s="49"/>
      <c r="CC34" s="49"/>
      <c r="CD34" s="80"/>
      <c r="CE34" s="49"/>
      <c r="CF34" s="49"/>
      <c r="CG34" s="80"/>
      <c r="CH34" s="49"/>
      <c r="CI34" s="49"/>
      <c r="CJ34" s="80"/>
      <c r="CK34" s="49"/>
      <c r="CL34" s="49"/>
      <c r="CM34" s="80"/>
      <c r="CN34" s="49"/>
      <c r="CO34" s="49"/>
      <c r="CP34" s="80"/>
      <c r="CQ34" s="49"/>
      <c r="CR34" s="91"/>
      <c r="CS34" s="80"/>
    </row>
    <row r="35" spans="1:97" s="6" customFormat="1" ht="21.75" customHeight="1">
      <c r="A35" s="2" t="s">
        <v>146</v>
      </c>
      <c r="B35" s="48">
        <v>564845.73146000027</v>
      </c>
      <c r="C35" s="48">
        <v>174124.34765999997</v>
      </c>
      <c r="D35" s="48">
        <v>30.826885636530765</v>
      </c>
      <c r="E35" s="48">
        <f>E36+E37</f>
        <v>409.3</v>
      </c>
      <c r="F35" s="48">
        <f>F36+F37</f>
        <v>108.4</v>
      </c>
      <c r="G35" s="77">
        <f>F35/E35*100</f>
        <v>26.484241387735157</v>
      </c>
      <c r="H35" s="48">
        <f t="shared" ref="H35:BZ35" si="25">H36+H37</f>
        <v>1675.2</v>
      </c>
      <c r="I35" s="48">
        <f t="shared" si="25"/>
        <v>369.41091999999998</v>
      </c>
      <c r="J35" s="77">
        <f>I35/H35*100</f>
        <v>22.051750238777458</v>
      </c>
      <c r="K35" s="48">
        <f t="shared" si="25"/>
        <v>1.4</v>
      </c>
      <c r="L35" s="48">
        <f t="shared" si="25"/>
        <v>1.4</v>
      </c>
      <c r="M35" s="77">
        <f>L35/K35*100</f>
        <v>100</v>
      </c>
      <c r="N35" s="48">
        <f t="shared" si="25"/>
        <v>2467.3999999999996</v>
      </c>
      <c r="O35" s="48">
        <f t="shared" si="25"/>
        <v>539.57123999999999</v>
      </c>
      <c r="P35" s="77">
        <f>O35/N35*100</f>
        <v>21.868008429926242</v>
      </c>
      <c r="Q35" s="48">
        <f>Q36+Q37</f>
        <v>2447.8995</v>
      </c>
      <c r="R35" s="48">
        <f>R36+R37</f>
        <v>0</v>
      </c>
      <c r="S35" s="77">
        <f>R35/Q35*100</f>
        <v>0</v>
      </c>
      <c r="T35" s="48">
        <f>T36+T37</f>
        <v>4175.8034399999997</v>
      </c>
      <c r="U35" s="48">
        <f>U36+U37</f>
        <v>0</v>
      </c>
      <c r="V35" s="77">
        <f>U35/T35*100</f>
        <v>0</v>
      </c>
      <c r="W35" s="48">
        <f>W36+W37</f>
        <v>4134.0454099999997</v>
      </c>
      <c r="X35" s="48">
        <f>X36+X37</f>
        <v>0</v>
      </c>
      <c r="Y35" s="77">
        <f>X35/W35*100</f>
        <v>0</v>
      </c>
      <c r="Z35" s="48">
        <f>Z36+Z37</f>
        <v>41.758029999999998</v>
      </c>
      <c r="AA35" s="48">
        <f>AA36+AA37</f>
        <v>0</v>
      </c>
      <c r="AB35" s="77">
        <f>AA35/Z35*100</f>
        <v>0</v>
      </c>
      <c r="AC35" s="48">
        <f>AC36+AC37</f>
        <v>20076.8</v>
      </c>
      <c r="AD35" s="48">
        <f>AD36+AD37</f>
        <v>4941.09</v>
      </c>
      <c r="AE35" s="77">
        <f>AD35/AC35*100</f>
        <v>24.610943975135484</v>
      </c>
      <c r="AF35" s="48">
        <f t="shared" si="25"/>
        <v>251154.7</v>
      </c>
      <c r="AG35" s="48">
        <f t="shared" si="25"/>
        <v>74326.648300000001</v>
      </c>
      <c r="AH35" s="77">
        <f>AG35/AF35*100</f>
        <v>29.593970688185404</v>
      </c>
      <c r="AI35" s="48">
        <f t="shared" si="25"/>
        <v>138824.5</v>
      </c>
      <c r="AJ35" s="48">
        <f t="shared" si="25"/>
        <v>38709.455999999998</v>
      </c>
      <c r="AK35" s="77">
        <f>AJ35/AI35*100</f>
        <v>27.883735219647825</v>
      </c>
      <c r="AL35" s="48">
        <f t="shared" si="25"/>
        <v>0</v>
      </c>
      <c r="AM35" s="48">
        <f t="shared" si="25"/>
        <v>0</v>
      </c>
      <c r="AN35" s="77"/>
      <c r="AO35" s="48">
        <f t="shared" si="25"/>
        <v>174.1</v>
      </c>
      <c r="AP35" s="48">
        <f t="shared" si="25"/>
        <v>29.407990000000002</v>
      </c>
      <c r="AQ35" s="48">
        <f>AP35/AO35*100</f>
        <v>16.891435956346928</v>
      </c>
      <c r="AR35" s="48">
        <f t="shared" si="25"/>
        <v>16465.900000000001</v>
      </c>
      <c r="AS35" s="48">
        <f t="shared" si="25"/>
        <v>5759.9</v>
      </c>
      <c r="AT35" s="48">
        <f>AS35/AR35*100</f>
        <v>34.980778457296594</v>
      </c>
      <c r="AU35" s="48">
        <f t="shared" si="25"/>
        <v>15819.1</v>
      </c>
      <c r="AV35" s="48">
        <f t="shared" si="25"/>
        <v>5599.5730000000003</v>
      </c>
      <c r="AW35" s="48">
        <f>AV35/AU35*100</f>
        <v>35.397544740219104</v>
      </c>
      <c r="AX35" s="48">
        <f t="shared" si="25"/>
        <v>86003.189689999999</v>
      </c>
      <c r="AY35" s="48">
        <f t="shared" si="25"/>
        <v>36122.902479999997</v>
      </c>
      <c r="AZ35" s="77">
        <f>AY35/AX35*100</f>
        <v>42.001817153765607</v>
      </c>
      <c r="BA35" s="48">
        <f t="shared" si="25"/>
        <v>161.4</v>
      </c>
      <c r="BB35" s="48">
        <f t="shared" si="25"/>
        <v>83.6</v>
      </c>
      <c r="BC35" s="77">
        <f>BB35/BA35*100</f>
        <v>51.796778190830231</v>
      </c>
      <c r="BD35" s="48">
        <f t="shared" si="25"/>
        <v>0</v>
      </c>
      <c r="BE35" s="48">
        <f t="shared" si="25"/>
        <v>0</v>
      </c>
      <c r="BF35" s="77"/>
      <c r="BG35" s="48">
        <f t="shared" si="25"/>
        <v>537</v>
      </c>
      <c r="BH35" s="48">
        <f t="shared" si="25"/>
        <v>110.41789</v>
      </c>
      <c r="BI35" s="77">
        <f>BH35/BG35*100</f>
        <v>20.561990689013037</v>
      </c>
      <c r="BJ35" s="48">
        <f t="shared" si="25"/>
        <v>6</v>
      </c>
      <c r="BK35" s="48">
        <f t="shared" si="25"/>
        <v>1.5</v>
      </c>
      <c r="BL35" s="77">
        <f>BK35/BJ35*100</f>
        <v>25</v>
      </c>
      <c r="BM35" s="48">
        <f t="shared" si="25"/>
        <v>602</v>
      </c>
      <c r="BN35" s="48">
        <f t="shared" si="25"/>
        <v>256.5016</v>
      </c>
      <c r="BO35" s="77">
        <f>BN35/BM35*100</f>
        <v>42.608239202657806</v>
      </c>
      <c r="BP35" s="48">
        <f t="shared" si="25"/>
        <v>35</v>
      </c>
      <c r="BQ35" s="48">
        <f t="shared" si="25"/>
        <v>0</v>
      </c>
      <c r="BR35" s="77">
        <f>BQ35/BP35*100</f>
        <v>0</v>
      </c>
      <c r="BS35" s="48">
        <f t="shared" si="25"/>
        <v>184.3</v>
      </c>
      <c r="BT35" s="48">
        <f t="shared" si="25"/>
        <v>134.733</v>
      </c>
      <c r="BU35" s="77">
        <f>BT35/BS35*100</f>
        <v>73.10526315789474</v>
      </c>
      <c r="BV35" s="48">
        <f t="shared" si="25"/>
        <v>681.8</v>
      </c>
      <c r="BW35" s="48">
        <f t="shared" si="25"/>
        <v>0</v>
      </c>
      <c r="BX35" s="77">
        <f>BW35/BV35*100</f>
        <v>0</v>
      </c>
      <c r="BY35" s="48">
        <f t="shared" si="25"/>
        <v>0</v>
      </c>
      <c r="BZ35" s="48">
        <f t="shared" si="25"/>
        <v>0</v>
      </c>
      <c r="CA35" s="77"/>
      <c r="CB35" s="48">
        <f t="shared" ref="CB35:CI35" si="26">CB36+CB37</f>
        <v>11190</v>
      </c>
      <c r="CC35" s="48">
        <f t="shared" si="26"/>
        <v>7029.8352400000003</v>
      </c>
      <c r="CD35" s="77">
        <f>CC35/CB35*100</f>
        <v>62.822477569258275</v>
      </c>
      <c r="CE35" s="48">
        <f t="shared" si="26"/>
        <v>99</v>
      </c>
      <c r="CF35" s="48">
        <f t="shared" si="26"/>
        <v>0</v>
      </c>
      <c r="CG35" s="77">
        <f>CF35/CE35*100</f>
        <v>0</v>
      </c>
      <c r="CH35" s="48">
        <f t="shared" si="26"/>
        <v>0</v>
      </c>
      <c r="CI35" s="48">
        <f t="shared" si="26"/>
        <v>0</v>
      </c>
      <c r="CJ35" s="77"/>
      <c r="CK35" s="48">
        <f>CK36+CK37</f>
        <v>45.082000000000001</v>
      </c>
      <c r="CL35" s="48">
        <f>CL36+CL37</f>
        <v>0</v>
      </c>
      <c r="CM35" s="77">
        <f>CL35/CK35*100</f>
        <v>0</v>
      </c>
      <c r="CN35" s="48">
        <f>CN36+CN37</f>
        <v>9004.8468300000004</v>
      </c>
      <c r="CO35" s="48">
        <f>CO36+CO37</f>
        <v>0</v>
      </c>
      <c r="CP35" s="77">
        <f>CO35/CN35*100</f>
        <v>0</v>
      </c>
      <c r="CQ35" s="48">
        <f>CQ36+CQ37</f>
        <v>2604.0100000000002</v>
      </c>
      <c r="CR35" s="90">
        <f>CR36+CR37</f>
        <v>0</v>
      </c>
      <c r="CS35" s="77">
        <f>CR35/CQ35*100</f>
        <v>0</v>
      </c>
    </row>
    <row r="36" spans="1:97" s="47" customFormat="1" ht="15.75" customHeight="1">
      <c r="A36" s="1" t="s">
        <v>133</v>
      </c>
      <c r="B36" s="49">
        <v>562378.33146000025</v>
      </c>
      <c r="C36" s="49">
        <v>173584.77641999998</v>
      </c>
      <c r="D36" s="49">
        <v>30.866192153839478</v>
      </c>
      <c r="E36" s="49">
        <v>409.3</v>
      </c>
      <c r="F36" s="49">
        <v>108.4</v>
      </c>
      <c r="G36" s="80">
        <f>F36/E36*100</f>
        <v>26.484241387735157</v>
      </c>
      <c r="H36" s="49">
        <v>1675.2</v>
      </c>
      <c r="I36" s="49">
        <v>369.41091999999998</v>
      </c>
      <c r="J36" s="80">
        <f>I36/H36*100</f>
        <v>22.051750238777458</v>
      </c>
      <c r="K36" s="49">
        <v>1.4</v>
      </c>
      <c r="L36" s="49">
        <v>1.4</v>
      </c>
      <c r="M36" s="80">
        <f>L36/K36*100</f>
        <v>100</v>
      </c>
      <c r="N36" s="49"/>
      <c r="O36" s="49"/>
      <c r="P36" s="80"/>
      <c r="Q36" s="49">
        <v>2447.8995</v>
      </c>
      <c r="R36" s="49"/>
      <c r="S36" s="80">
        <f>R36/Q36*100</f>
        <v>0</v>
      </c>
      <c r="T36" s="49">
        <f>W36+Z36</f>
        <v>4175.8034399999997</v>
      </c>
      <c r="U36" s="49">
        <f>X36+AA36</f>
        <v>0</v>
      </c>
      <c r="V36" s="80">
        <f>U36/T36*100</f>
        <v>0</v>
      </c>
      <c r="W36" s="49">
        <v>4134.0454099999997</v>
      </c>
      <c r="X36" s="49"/>
      <c r="Y36" s="80">
        <f>X36/W36*100</f>
        <v>0</v>
      </c>
      <c r="Z36" s="49">
        <v>41.758029999999998</v>
      </c>
      <c r="AA36" s="49"/>
      <c r="AB36" s="80">
        <f>AA36/Z36*100</f>
        <v>0</v>
      </c>
      <c r="AC36" s="49">
        <v>20076.8</v>
      </c>
      <c r="AD36" s="49">
        <v>4941.09</v>
      </c>
      <c r="AE36" s="80">
        <f>AD36/AC36*100</f>
        <v>24.610943975135484</v>
      </c>
      <c r="AF36" s="49">
        <v>251154.7</v>
      </c>
      <c r="AG36" s="49">
        <v>74326.648300000001</v>
      </c>
      <c r="AH36" s="80">
        <f>AG36/AF36*100</f>
        <v>29.593970688185404</v>
      </c>
      <c r="AI36" s="49">
        <v>138824.5</v>
      </c>
      <c r="AJ36" s="49">
        <v>38709.455999999998</v>
      </c>
      <c r="AK36" s="80">
        <f>AJ36/AI36*100</f>
        <v>27.883735219647825</v>
      </c>
      <c r="AL36" s="49">
        <v>0</v>
      </c>
      <c r="AM36" s="49"/>
      <c r="AN36" s="80"/>
      <c r="AO36" s="49">
        <v>174.1</v>
      </c>
      <c r="AP36" s="49">
        <v>29.407990000000002</v>
      </c>
      <c r="AQ36" s="49">
        <f>AP36/AO36*100</f>
        <v>16.891435956346928</v>
      </c>
      <c r="AR36" s="49">
        <v>16465.900000000001</v>
      </c>
      <c r="AS36" s="49">
        <v>5759.9</v>
      </c>
      <c r="AT36" s="49">
        <f>AS36/AR36*100</f>
        <v>34.980778457296594</v>
      </c>
      <c r="AU36" s="49">
        <v>15819.1</v>
      </c>
      <c r="AV36" s="49">
        <v>5599.5730000000003</v>
      </c>
      <c r="AW36" s="49">
        <f>AV36/AU36*100</f>
        <v>35.397544740219104</v>
      </c>
      <c r="AX36" s="49">
        <v>86003.189689999999</v>
      </c>
      <c r="AY36" s="49">
        <v>36122.902479999997</v>
      </c>
      <c r="AZ36" s="80">
        <f>AY36/AX36*100</f>
        <v>42.001817153765607</v>
      </c>
      <c r="BA36" s="49">
        <v>161.4</v>
      </c>
      <c r="BB36" s="49">
        <v>83.6</v>
      </c>
      <c r="BC36" s="80">
        <f>BB36/BA36*100</f>
        <v>51.796778190830231</v>
      </c>
      <c r="BD36" s="49">
        <v>0</v>
      </c>
      <c r="BE36" s="49"/>
      <c r="BF36" s="80"/>
      <c r="BG36" s="49">
        <v>537</v>
      </c>
      <c r="BH36" s="49">
        <v>110.41789</v>
      </c>
      <c r="BI36" s="80">
        <f>BH36/BG36*100</f>
        <v>20.561990689013037</v>
      </c>
      <c r="BJ36" s="49">
        <v>6</v>
      </c>
      <c r="BK36" s="49">
        <v>1.5</v>
      </c>
      <c r="BL36" s="80">
        <f>BK36/BJ36*100</f>
        <v>25</v>
      </c>
      <c r="BM36" s="49">
        <v>602</v>
      </c>
      <c r="BN36" s="49">
        <v>256.5016</v>
      </c>
      <c r="BO36" s="80">
        <f>BN36/BM36*100</f>
        <v>42.608239202657806</v>
      </c>
      <c r="BP36" s="49">
        <v>35</v>
      </c>
      <c r="BQ36" s="49"/>
      <c r="BR36" s="80">
        <f>BQ36/BP36*100</f>
        <v>0</v>
      </c>
      <c r="BS36" s="49">
        <v>184.3</v>
      </c>
      <c r="BT36" s="49">
        <v>134.733</v>
      </c>
      <c r="BU36" s="80">
        <f>BT36/BS36*100</f>
        <v>73.10526315789474</v>
      </c>
      <c r="BV36" s="49">
        <v>681.8</v>
      </c>
      <c r="BW36" s="49"/>
      <c r="BX36" s="80">
        <f>BW36/BV36*100</f>
        <v>0</v>
      </c>
      <c r="BY36" s="49"/>
      <c r="BZ36" s="49"/>
      <c r="CA36" s="80"/>
      <c r="CB36" s="49">
        <v>11190</v>
      </c>
      <c r="CC36" s="49">
        <v>7029.8352400000003</v>
      </c>
      <c r="CD36" s="80">
        <f>CC36/CB36*100</f>
        <v>62.822477569258275</v>
      </c>
      <c r="CE36" s="49">
        <v>99</v>
      </c>
      <c r="CF36" s="49">
        <v>0</v>
      </c>
      <c r="CG36" s="80">
        <f>CF36/CE36*100</f>
        <v>0</v>
      </c>
      <c r="CH36" s="49"/>
      <c r="CI36" s="49"/>
      <c r="CJ36" s="80"/>
      <c r="CK36" s="49">
        <v>45.082000000000001</v>
      </c>
      <c r="CL36" s="49"/>
      <c r="CM36" s="80">
        <f>CL36/CK36*100</f>
        <v>0</v>
      </c>
      <c r="CN36" s="49">
        <v>9004.8468300000004</v>
      </c>
      <c r="CO36" s="49"/>
      <c r="CP36" s="80">
        <f>CO36/CN36*100</f>
        <v>0</v>
      </c>
      <c r="CQ36" s="49">
        <v>2604.0100000000002</v>
      </c>
      <c r="CR36" s="91"/>
      <c r="CS36" s="80">
        <f>CR36/CQ36*100</f>
        <v>0</v>
      </c>
    </row>
    <row r="37" spans="1:97" s="10" customFormat="1" ht="15.75" customHeight="1">
      <c r="A37" s="2" t="s">
        <v>161</v>
      </c>
      <c r="B37" s="48">
        <v>2467.3999999999996</v>
      </c>
      <c r="C37" s="48">
        <v>539.57123999999999</v>
      </c>
      <c r="D37" s="48">
        <v>21.868008429926242</v>
      </c>
      <c r="E37" s="48">
        <f>SUM(E38:E46)</f>
        <v>0</v>
      </c>
      <c r="F37" s="48">
        <f>SUM(F38:F46)</f>
        <v>0</v>
      </c>
      <c r="G37" s="77"/>
      <c r="H37" s="48">
        <f t="shared" ref="H37:BZ37" si="27">SUM(H38:H46)</f>
        <v>0</v>
      </c>
      <c r="I37" s="48">
        <f t="shared" si="27"/>
        <v>0</v>
      </c>
      <c r="J37" s="77"/>
      <c r="K37" s="48">
        <f t="shared" si="27"/>
        <v>0</v>
      </c>
      <c r="L37" s="48">
        <f t="shared" si="27"/>
        <v>0</v>
      </c>
      <c r="M37" s="77"/>
      <c r="N37" s="48">
        <f t="shared" si="27"/>
        <v>2467.3999999999996</v>
      </c>
      <c r="O37" s="48">
        <f t="shared" si="27"/>
        <v>539.57123999999999</v>
      </c>
      <c r="P37" s="77">
        <f t="shared" ref="P37:P46" si="28">O37/N37*100</f>
        <v>21.868008429926242</v>
      </c>
      <c r="Q37" s="48">
        <f>SUM(Q38:Q46)</f>
        <v>0</v>
      </c>
      <c r="R37" s="48">
        <f>SUM(R38:R46)</f>
        <v>0</v>
      </c>
      <c r="S37" s="77"/>
      <c r="T37" s="48">
        <f>SUM(T38:T46)</f>
        <v>0</v>
      </c>
      <c r="U37" s="48">
        <f>SUM(U38:U46)</f>
        <v>0</v>
      </c>
      <c r="V37" s="77"/>
      <c r="W37" s="48">
        <f>SUM(W38:W46)</f>
        <v>0</v>
      </c>
      <c r="X37" s="48">
        <f>SUM(X38:X46)</f>
        <v>0</v>
      </c>
      <c r="Y37" s="77"/>
      <c r="Z37" s="48">
        <f>SUM(Z38:Z46)</f>
        <v>0</v>
      </c>
      <c r="AA37" s="48">
        <f>SUM(AA38:AA46)</f>
        <v>0</v>
      </c>
      <c r="AB37" s="77"/>
      <c r="AC37" s="48">
        <f>SUM(AC38:AC46)</f>
        <v>0</v>
      </c>
      <c r="AD37" s="48">
        <f>SUM(AD38:AD46)</f>
        <v>0</v>
      </c>
      <c r="AE37" s="77"/>
      <c r="AF37" s="48">
        <f t="shared" si="27"/>
        <v>0</v>
      </c>
      <c r="AG37" s="48">
        <f t="shared" si="27"/>
        <v>0</v>
      </c>
      <c r="AH37" s="77"/>
      <c r="AI37" s="48">
        <f t="shared" si="27"/>
        <v>0</v>
      </c>
      <c r="AJ37" s="48">
        <f t="shared" si="27"/>
        <v>0</v>
      </c>
      <c r="AK37" s="77"/>
      <c r="AL37" s="48">
        <f t="shared" si="27"/>
        <v>0</v>
      </c>
      <c r="AM37" s="48">
        <f t="shared" si="27"/>
        <v>0</v>
      </c>
      <c r="AN37" s="77"/>
      <c r="AO37" s="48">
        <f t="shared" si="27"/>
        <v>0</v>
      </c>
      <c r="AP37" s="48">
        <f t="shared" si="27"/>
        <v>0</v>
      </c>
      <c r="AQ37" s="48"/>
      <c r="AR37" s="48">
        <f t="shared" si="27"/>
        <v>0</v>
      </c>
      <c r="AS37" s="48">
        <f t="shared" si="27"/>
        <v>0</v>
      </c>
      <c r="AT37" s="48"/>
      <c r="AU37" s="48">
        <f t="shared" si="27"/>
        <v>0</v>
      </c>
      <c r="AV37" s="48">
        <f t="shared" si="27"/>
        <v>0</v>
      </c>
      <c r="AW37" s="48"/>
      <c r="AX37" s="48">
        <f t="shared" si="27"/>
        <v>0</v>
      </c>
      <c r="AY37" s="48">
        <f t="shared" si="27"/>
        <v>0</v>
      </c>
      <c r="AZ37" s="77"/>
      <c r="BA37" s="48">
        <f t="shared" si="27"/>
        <v>0</v>
      </c>
      <c r="BB37" s="48">
        <f t="shared" si="27"/>
        <v>0</v>
      </c>
      <c r="BC37" s="77"/>
      <c r="BD37" s="48">
        <f t="shared" si="27"/>
        <v>0</v>
      </c>
      <c r="BE37" s="48">
        <f t="shared" si="27"/>
        <v>0</v>
      </c>
      <c r="BF37" s="77"/>
      <c r="BG37" s="48">
        <f t="shared" si="27"/>
        <v>0</v>
      </c>
      <c r="BH37" s="48">
        <f t="shared" si="27"/>
        <v>0</v>
      </c>
      <c r="BI37" s="77"/>
      <c r="BJ37" s="48">
        <f t="shared" si="27"/>
        <v>0</v>
      </c>
      <c r="BK37" s="48">
        <f t="shared" si="27"/>
        <v>0</v>
      </c>
      <c r="BL37" s="77"/>
      <c r="BM37" s="48">
        <f t="shared" si="27"/>
        <v>0</v>
      </c>
      <c r="BN37" s="48">
        <f t="shared" si="27"/>
        <v>0</v>
      </c>
      <c r="BO37" s="77"/>
      <c r="BP37" s="48">
        <f t="shared" si="27"/>
        <v>0</v>
      </c>
      <c r="BQ37" s="48">
        <f t="shared" si="27"/>
        <v>0</v>
      </c>
      <c r="BR37" s="77"/>
      <c r="BS37" s="48">
        <f t="shared" si="27"/>
        <v>0</v>
      </c>
      <c r="BT37" s="48">
        <f t="shared" si="27"/>
        <v>0</v>
      </c>
      <c r="BU37" s="77"/>
      <c r="BV37" s="48">
        <f t="shared" si="27"/>
        <v>0</v>
      </c>
      <c r="BW37" s="48">
        <f t="shared" si="27"/>
        <v>0</v>
      </c>
      <c r="BX37" s="77"/>
      <c r="BY37" s="48">
        <f t="shared" si="27"/>
        <v>0</v>
      </c>
      <c r="BZ37" s="48">
        <f t="shared" si="27"/>
        <v>0</v>
      </c>
      <c r="CA37" s="77"/>
      <c r="CB37" s="48">
        <f t="shared" ref="CB37:CI37" si="29">SUM(CB38:CB46)</f>
        <v>0</v>
      </c>
      <c r="CC37" s="48">
        <f t="shared" si="29"/>
        <v>0</v>
      </c>
      <c r="CD37" s="77"/>
      <c r="CE37" s="48">
        <f t="shared" si="29"/>
        <v>0</v>
      </c>
      <c r="CF37" s="48">
        <f t="shared" si="29"/>
        <v>0</v>
      </c>
      <c r="CG37" s="77"/>
      <c r="CH37" s="48">
        <f t="shared" si="29"/>
        <v>0</v>
      </c>
      <c r="CI37" s="48">
        <f t="shared" si="29"/>
        <v>0</v>
      </c>
      <c r="CJ37" s="77"/>
      <c r="CK37" s="48">
        <f>SUM(CK38:CK46)</f>
        <v>0</v>
      </c>
      <c r="CL37" s="48">
        <f>SUM(CL38:CL46)</f>
        <v>0</v>
      </c>
      <c r="CM37" s="77"/>
      <c r="CN37" s="48">
        <f>SUM(CN38:CN46)</f>
        <v>0</v>
      </c>
      <c r="CO37" s="48">
        <f>SUM(CO38:CO46)</f>
        <v>0</v>
      </c>
      <c r="CP37" s="77"/>
      <c r="CQ37" s="48">
        <f>SUM(CQ38:CQ46)</f>
        <v>0</v>
      </c>
      <c r="CR37" s="90">
        <f>SUM(CR38:CR46)</f>
        <v>0</v>
      </c>
      <c r="CS37" s="77"/>
    </row>
    <row r="38" spans="1:97" s="47" customFormat="1" ht="15.75" customHeight="1">
      <c r="A38" s="1" t="s">
        <v>102</v>
      </c>
      <c r="B38" s="49">
        <v>273.60000000000002</v>
      </c>
      <c r="C38" s="49">
        <v>63.442</v>
      </c>
      <c r="D38" s="49">
        <v>23.187865497076022</v>
      </c>
      <c r="E38" s="49"/>
      <c r="F38" s="49"/>
      <c r="G38" s="80"/>
      <c r="H38" s="49"/>
      <c r="I38" s="49"/>
      <c r="J38" s="80"/>
      <c r="K38" s="49"/>
      <c r="L38" s="49"/>
      <c r="M38" s="80"/>
      <c r="N38" s="49">
        <v>273.60000000000002</v>
      </c>
      <c r="O38" s="49">
        <v>63.442</v>
      </c>
      <c r="P38" s="80">
        <f t="shared" si="28"/>
        <v>23.187865497076022</v>
      </c>
      <c r="Q38" s="49"/>
      <c r="R38" s="49"/>
      <c r="S38" s="80"/>
      <c r="T38" s="49">
        <f t="shared" ref="T38:U46" si="30">W38+Z38</f>
        <v>0</v>
      </c>
      <c r="U38" s="49">
        <f t="shared" si="30"/>
        <v>0</v>
      </c>
      <c r="V38" s="80"/>
      <c r="W38" s="49"/>
      <c r="X38" s="49"/>
      <c r="Y38" s="80"/>
      <c r="Z38" s="49"/>
      <c r="AA38" s="49"/>
      <c r="AB38" s="80"/>
      <c r="AC38" s="49"/>
      <c r="AD38" s="49"/>
      <c r="AE38" s="80"/>
      <c r="AF38" s="49"/>
      <c r="AG38" s="49"/>
      <c r="AH38" s="80"/>
      <c r="AI38" s="49"/>
      <c r="AJ38" s="49"/>
      <c r="AK38" s="80"/>
      <c r="AL38" s="49"/>
      <c r="AM38" s="49"/>
      <c r="AN38" s="80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80"/>
      <c r="BA38" s="49"/>
      <c r="BB38" s="49"/>
      <c r="BC38" s="80"/>
      <c r="BD38" s="49"/>
      <c r="BE38" s="49"/>
      <c r="BF38" s="80"/>
      <c r="BG38" s="49"/>
      <c r="BH38" s="49"/>
      <c r="BI38" s="80"/>
      <c r="BJ38" s="49"/>
      <c r="BK38" s="49"/>
      <c r="BL38" s="80"/>
      <c r="BM38" s="49"/>
      <c r="BN38" s="49"/>
      <c r="BO38" s="80"/>
      <c r="BP38" s="49"/>
      <c r="BQ38" s="49"/>
      <c r="BR38" s="80"/>
      <c r="BS38" s="49"/>
      <c r="BT38" s="49"/>
      <c r="BU38" s="80"/>
      <c r="BV38" s="49"/>
      <c r="BW38" s="49"/>
      <c r="BX38" s="80"/>
      <c r="BY38" s="49"/>
      <c r="BZ38" s="49"/>
      <c r="CA38" s="80"/>
      <c r="CB38" s="49"/>
      <c r="CC38" s="49"/>
      <c r="CD38" s="80"/>
      <c r="CE38" s="49"/>
      <c r="CF38" s="49"/>
      <c r="CG38" s="80"/>
      <c r="CH38" s="49"/>
      <c r="CI38" s="49"/>
      <c r="CJ38" s="80"/>
      <c r="CK38" s="49"/>
      <c r="CL38" s="49"/>
      <c r="CM38" s="80"/>
      <c r="CN38" s="49"/>
      <c r="CO38" s="49"/>
      <c r="CP38" s="80"/>
      <c r="CQ38" s="49"/>
      <c r="CR38" s="91"/>
      <c r="CS38" s="80"/>
    </row>
    <row r="39" spans="1:97" s="47" customFormat="1" ht="15.75" customHeight="1">
      <c r="A39" s="1" t="s">
        <v>57</v>
      </c>
      <c r="B39" s="49">
        <v>138.6</v>
      </c>
      <c r="C39" s="49">
        <v>31.722000000000001</v>
      </c>
      <c r="D39" s="49">
        <v>22.887445887445889</v>
      </c>
      <c r="E39" s="49"/>
      <c r="F39" s="49"/>
      <c r="G39" s="80"/>
      <c r="H39" s="49"/>
      <c r="I39" s="49"/>
      <c r="J39" s="80"/>
      <c r="K39" s="49"/>
      <c r="L39" s="49"/>
      <c r="M39" s="80"/>
      <c r="N39" s="49">
        <v>138.6</v>
      </c>
      <c r="O39" s="49">
        <v>31.722000000000001</v>
      </c>
      <c r="P39" s="80">
        <f t="shared" si="28"/>
        <v>22.887445887445889</v>
      </c>
      <c r="Q39" s="49"/>
      <c r="R39" s="49"/>
      <c r="S39" s="80"/>
      <c r="T39" s="49">
        <f t="shared" si="30"/>
        <v>0</v>
      </c>
      <c r="U39" s="49">
        <f t="shared" si="30"/>
        <v>0</v>
      </c>
      <c r="V39" s="80"/>
      <c r="W39" s="49"/>
      <c r="X39" s="49"/>
      <c r="Y39" s="80"/>
      <c r="Z39" s="49"/>
      <c r="AA39" s="49"/>
      <c r="AB39" s="80"/>
      <c r="AC39" s="49"/>
      <c r="AD39" s="49"/>
      <c r="AE39" s="80"/>
      <c r="AF39" s="49"/>
      <c r="AG39" s="49"/>
      <c r="AH39" s="80"/>
      <c r="AI39" s="49"/>
      <c r="AJ39" s="49"/>
      <c r="AK39" s="80"/>
      <c r="AL39" s="49"/>
      <c r="AM39" s="49"/>
      <c r="AN39" s="80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80"/>
      <c r="BA39" s="49"/>
      <c r="BB39" s="49"/>
      <c r="BC39" s="80"/>
      <c r="BD39" s="49"/>
      <c r="BE39" s="49"/>
      <c r="BF39" s="80"/>
      <c r="BG39" s="49"/>
      <c r="BH39" s="49"/>
      <c r="BI39" s="80"/>
      <c r="BJ39" s="49"/>
      <c r="BK39" s="49"/>
      <c r="BL39" s="80"/>
      <c r="BM39" s="49"/>
      <c r="BN39" s="49"/>
      <c r="BO39" s="80"/>
      <c r="BP39" s="49"/>
      <c r="BQ39" s="49"/>
      <c r="BR39" s="80"/>
      <c r="BS39" s="49"/>
      <c r="BT39" s="49"/>
      <c r="BU39" s="80"/>
      <c r="BV39" s="49"/>
      <c r="BW39" s="49"/>
      <c r="BX39" s="80"/>
      <c r="BY39" s="49"/>
      <c r="BZ39" s="49"/>
      <c r="CA39" s="80"/>
      <c r="CB39" s="49"/>
      <c r="CC39" s="49"/>
      <c r="CD39" s="80"/>
      <c r="CE39" s="49"/>
      <c r="CF39" s="49"/>
      <c r="CG39" s="80"/>
      <c r="CH39" s="49"/>
      <c r="CI39" s="49"/>
      <c r="CJ39" s="80"/>
      <c r="CK39" s="49"/>
      <c r="CL39" s="49"/>
      <c r="CM39" s="80"/>
      <c r="CN39" s="49"/>
      <c r="CO39" s="49"/>
      <c r="CP39" s="80"/>
      <c r="CQ39" s="49"/>
      <c r="CR39" s="91"/>
      <c r="CS39" s="80"/>
    </row>
    <row r="40" spans="1:97" s="47" customFormat="1" ht="15.75" customHeight="1">
      <c r="A40" s="1" t="s">
        <v>41</v>
      </c>
      <c r="B40" s="49">
        <v>273.60000000000002</v>
      </c>
      <c r="C40" s="49">
        <v>63.441240000000001</v>
      </c>
      <c r="D40" s="49">
        <v>23.187587719298243</v>
      </c>
      <c r="E40" s="49"/>
      <c r="F40" s="49"/>
      <c r="G40" s="80"/>
      <c r="H40" s="49"/>
      <c r="I40" s="49"/>
      <c r="J40" s="80"/>
      <c r="K40" s="49"/>
      <c r="L40" s="49"/>
      <c r="M40" s="80"/>
      <c r="N40" s="49">
        <v>273.60000000000002</v>
      </c>
      <c r="O40" s="49">
        <v>63.441240000000001</v>
      </c>
      <c r="P40" s="80">
        <f t="shared" si="28"/>
        <v>23.187587719298243</v>
      </c>
      <c r="Q40" s="49"/>
      <c r="R40" s="49"/>
      <c r="S40" s="80"/>
      <c r="T40" s="49">
        <f t="shared" si="30"/>
        <v>0</v>
      </c>
      <c r="U40" s="49">
        <f t="shared" si="30"/>
        <v>0</v>
      </c>
      <c r="V40" s="80"/>
      <c r="W40" s="49"/>
      <c r="X40" s="49"/>
      <c r="Y40" s="80"/>
      <c r="Z40" s="49"/>
      <c r="AA40" s="49"/>
      <c r="AB40" s="80"/>
      <c r="AC40" s="49"/>
      <c r="AD40" s="49"/>
      <c r="AE40" s="80"/>
      <c r="AF40" s="49"/>
      <c r="AG40" s="49"/>
      <c r="AH40" s="80"/>
      <c r="AI40" s="49"/>
      <c r="AJ40" s="49"/>
      <c r="AK40" s="80"/>
      <c r="AL40" s="49"/>
      <c r="AM40" s="49"/>
      <c r="AN40" s="80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80"/>
      <c r="BA40" s="49"/>
      <c r="BB40" s="49"/>
      <c r="BC40" s="80"/>
      <c r="BD40" s="49"/>
      <c r="BE40" s="49"/>
      <c r="BF40" s="80"/>
      <c r="BG40" s="49"/>
      <c r="BH40" s="49"/>
      <c r="BI40" s="80"/>
      <c r="BJ40" s="49"/>
      <c r="BK40" s="49"/>
      <c r="BL40" s="80"/>
      <c r="BM40" s="49"/>
      <c r="BN40" s="49"/>
      <c r="BO40" s="80"/>
      <c r="BP40" s="49"/>
      <c r="BQ40" s="49"/>
      <c r="BR40" s="80"/>
      <c r="BS40" s="49"/>
      <c r="BT40" s="49"/>
      <c r="BU40" s="80"/>
      <c r="BV40" s="49"/>
      <c r="BW40" s="49"/>
      <c r="BX40" s="80"/>
      <c r="BY40" s="49"/>
      <c r="BZ40" s="49"/>
      <c r="CA40" s="80"/>
      <c r="CB40" s="49"/>
      <c r="CC40" s="49"/>
      <c r="CD40" s="80"/>
      <c r="CE40" s="49"/>
      <c r="CF40" s="49"/>
      <c r="CG40" s="80"/>
      <c r="CH40" s="49"/>
      <c r="CI40" s="49"/>
      <c r="CJ40" s="80"/>
      <c r="CK40" s="49"/>
      <c r="CL40" s="49"/>
      <c r="CM40" s="80"/>
      <c r="CN40" s="49"/>
      <c r="CO40" s="49"/>
      <c r="CP40" s="80"/>
      <c r="CQ40" s="49"/>
      <c r="CR40" s="91"/>
      <c r="CS40" s="80"/>
    </row>
    <row r="41" spans="1:97" s="47" customFormat="1" ht="15.75" customHeight="1">
      <c r="A41" s="1" t="s">
        <v>42</v>
      </c>
      <c r="B41" s="49">
        <v>548.6</v>
      </c>
      <c r="C41" s="49">
        <v>124.78700000000001</v>
      </c>
      <c r="D41" s="49">
        <v>22.746445497630333</v>
      </c>
      <c r="E41" s="49"/>
      <c r="F41" s="49"/>
      <c r="G41" s="80"/>
      <c r="H41" s="49"/>
      <c r="I41" s="49"/>
      <c r="J41" s="80"/>
      <c r="K41" s="49"/>
      <c r="L41" s="49"/>
      <c r="M41" s="80"/>
      <c r="N41" s="49">
        <v>548.6</v>
      </c>
      <c r="O41" s="49">
        <v>124.78700000000001</v>
      </c>
      <c r="P41" s="80">
        <f t="shared" si="28"/>
        <v>22.746445497630333</v>
      </c>
      <c r="Q41" s="49"/>
      <c r="R41" s="49"/>
      <c r="S41" s="80"/>
      <c r="T41" s="49">
        <f t="shared" si="30"/>
        <v>0</v>
      </c>
      <c r="U41" s="49">
        <f t="shared" si="30"/>
        <v>0</v>
      </c>
      <c r="V41" s="80"/>
      <c r="W41" s="49"/>
      <c r="X41" s="49"/>
      <c r="Y41" s="80"/>
      <c r="Z41" s="49"/>
      <c r="AA41" s="49"/>
      <c r="AB41" s="80"/>
      <c r="AC41" s="49"/>
      <c r="AD41" s="49"/>
      <c r="AE41" s="80"/>
      <c r="AF41" s="49"/>
      <c r="AG41" s="49"/>
      <c r="AH41" s="80"/>
      <c r="AI41" s="49"/>
      <c r="AJ41" s="49"/>
      <c r="AK41" s="80"/>
      <c r="AL41" s="49"/>
      <c r="AM41" s="49"/>
      <c r="AN41" s="80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80"/>
      <c r="BA41" s="49"/>
      <c r="BB41" s="49"/>
      <c r="BC41" s="80"/>
      <c r="BD41" s="49"/>
      <c r="BE41" s="49"/>
      <c r="BF41" s="80"/>
      <c r="BG41" s="49"/>
      <c r="BH41" s="49"/>
      <c r="BI41" s="80"/>
      <c r="BJ41" s="49"/>
      <c r="BK41" s="49"/>
      <c r="BL41" s="80"/>
      <c r="BM41" s="49"/>
      <c r="BN41" s="49"/>
      <c r="BO41" s="80"/>
      <c r="BP41" s="49"/>
      <c r="BQ41" s="49"/>
      <c r="BR41" s="80"/>
      <c r="BS41" s="49"/>
      <c r="BT41" s="49"/>
      <c r="BU41" s="80"/>
      <c r="BV41" s="49"/>
      <c r="BW41" s="49"/>
      <c r="BX41" s="80"/>
      <c r="BY41" s="49"/>
      <c r="BZ41" s="49"/>
      <c r="CA41" s="80"/>
      <c r="CB41" s="49"/>
      <c r="CC41" s="49"/>
      <c r="CD41" s="80"/>
      <c r="CE41" s="49"/>
      <c r="CF41" s="49"/>
      <c r="CG41" s="80"/>
      <c r="CH41" s="49"/>
      <c r="CI41" s="49"/>
      <c r="CJ41" s="80"/>
      <c r="CK41" s="49"/>
      <c r="CL41" s="49"/>
      <c r="CM41" s="80"/>
      <c r="CN41" s="49"/>
      <c r="CO41" s="49"/>
      <c r="CP41" s="80"/>
      <c r="CQ41" s="49"/>
      <c r="CR41" s="91"/>
      <c r="CS41" s="80"/>
    </row>
    <row r="42" spans="1:97" s="47" customFormat="1" ht="15.75" customHeight="1">
      <c r="A42" s="1" t="s">
        <v>43</v>
      </c>
      <c r="B42" s="49">
        <v>273.60000000000002</v>
      </c>
      <c r="C42" s="49">
        <v>63.442</v>
      </c>
      <c r="D42" s="49">
        <v>23.187865497076022</v>
      </c>
      <c r="E42" s="49"/>
      <c r="F42" s="49"/>
      <c r="G42" s="80"/>
      <c r="H42" s="49"/>
      <c r="I42" s="49"/>
      <c r="J42" s="80"/>
      <c r="K42" s="49"/>
      <c r="L42" s="49"/>
      <c r="M42" s="80"/>
      <c r="N42" s="49">
        <v>273.60000000000002</v>
      </c>
      <c r="O42" s="49">
        <v>63.442</v>
      </c>
      <c r="P42" s="80">
        <f t="shared" si="28"/>
        <v>23.187865497076022</v>
      </c>
      <c r="Q42" s="49"/>
      <c r="R42" s="49"/>
      <c r="S42" s="80"/>
      <c r="T42" s="49">
        <f t="shared" si="30"/>
        <v>0</v>
      </c>
      <c r="U42" s="49">
        <f t="shared" si="30"/>
        <v>0</v>
      </c>
      <c r="V42" s="80"/>
      <c r="W42" s="49"/>
      <c r="X42" s="49"/>
      <c r="Y42" s="80"/>
      <c r="Z42" s="49"/>
      <c r="AA42" s="49"/>
      <c r="AB42" s="80"/>
      <c r="AC42" s="49"/>
      <c r="AD42" s="49"/>
      <c r="AE42" s="80"/>
      <c r="AF42" s="49"/>
      <c r="AG42" s="49"/>
      <c r="AH42" s="80"/>
      <c r="AI42" s="49"/>
      <c r="AJ42" s="49"/>
      <c r="AK42" s="80"/>
      <c r="AL42" s="49"/>
      <c r="AM42" s="49"/>
      <c r="AN42" s="80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80"/>
      <c r="BA42" s="49"/>
      <c r="BB42" s="49"/>
      <c r="BC42" s="80"/>
      <c r="BD42" s="49"/>
      <c r="BE42" s="49"/>
      <c r="BF42" s="80"/>
      <c r="BG42" s="49"/>
      <c r="BH42" s="49"/>
      <c r="BI42" s="80"/>
      <c r="BJ42" s="49"/>
      <c r="BK42" s="49"/>
      <c r="BL42" s="80"/>
      <c r="BM42" s="49"/>
      <c r="BN42" s="49"/>
      <c r="BO42" s="80"/>
      <c r="BP42" s="49"/>
      <c r="BQ42" s="49"/>
      <c r="BR42" s="80"/>
      <c r="BS42" s="49"/>
      <c r="BT42" s="49"/>
      <c r="BU42" s="80"/>
      <c r="BV42" s="49"/>
      <c r="BW42" s="49"/>
      <c r="BX42" s="80"/>
      <c r="BY42" s="49"/>
      <c r="BZ42" s="49"/>
      <c r="CA42" s="80"/>
      <c r="CB42" s="49"/>
      <c r="CC42" s="49"/>
      <c r="CD42" s="80"/>
      <c r="CE42" s="49"/>
      <c r="CF42" s="49"/>
      <c r="CG42" s="80"/>
      <c r="CH42" s="49"/>
      <c r="CI42" s="49"/>
      <c r="CJ42" s="80"/>
      <c r="CK42" s="49"/>
      <c r="CL42" s="49"/>
      <c r="CM42" s="80"/>
      <c r="CN42" s="49"/>
      <c r="CO42" s="49"/>
      <c r="CP42" s="80"/>
      <c r="CQ42" s="49"/>
      <c r="CR42" s="91"/>
      <c r="CS42" s="80"/>
    </row>
    <row r="43" spans="1:97" s="47" customFormat="1" ht="15.75" customHeight="1">
      <c r="A43" s="1" t="s">
        <v>105</v>
      </c>
      <c r="B43" s="49">
        <v>273.60000000000002</v>
      </c>
      <c r="C43" s="49">
        <v>36.779000000000003</v>
      </c>
      <c r="D43" s="49">
        <v>13.442616959064328</v>
      </c>
      <c r="E43" s="49"/>
      <c r="F43" s="49"/>
      <c r="G43" s="80"/>
      <c r="H43" s="49"/>
      <c r="I43" s="49"/>
      <c r="J43" s="80"/>
      <c r="K43" s="49"/>
      <c r="L43" s="49"/>
      <c r="M43" s="80"/>
      <c r="N43" s="49">
        <v>273.60000000000002</v>
      </c>
      <c r="O43" s="49">
        <v>36.779000000000003</v>
      </c>
      <c r="P43" s="80">
        <f t="shared" si="28"/>
        <v>13.442616959064328</v>
      </c>
      <c r="Q43" s="49"/>
      <c r="R43" s="49"/>
      <c r="S43" s="80"/>
      <c r="T43" s="49">
        <f t="shared" si="30"/>
        <v>0</v>
      </c>
      <c r="U43" s="49">
        <f t="shared" si="30"/>
        <v>0</v>
      </c>
      <c r="V43" s="80"/>
      <c r="W43" s="49"/>
      <c r="X43" s="49"/>
      <c r="Y43" s="80"/>
      <c r="Z43" s="49"/>
      <c r="AA43" s="49"/>
      <c r="AB43" s="80"/>
      <c r="AC43" s="49"/>
      <c r="AD43" s="49"/>
      <c r="AE43" s="80"/>
      <c r="AF43" s="49"/>
      <c r="AG43" s="49"/>
      <c r="AH43" s="80"/>
      <c r="AI43" s="49"/>
      <c r="AJ43" s="49"/>
      <c r="AK43" s="80"/>
      <c r="AL43" s="49"/>
      <c r="AM43" s="49"/>
      <c r="AN43" s="80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80"/>
      <c r="BA43" s="49"/>
      <c r="BB43" s="49"/>
      <c r="BC43" s="80"/>
      <c r="BD43" s="49"/>
      <c r="BE43" s="49"/>
      <c r="BF43" s="80"/>
      <c r="BG43" s="49"/>
      <c r="BH43" s="49"/>
      <c r="BI43" s="80"/>
      <c r="BJ43" s="49"/>
      <c r="BK43" s="49"/>
      <c r="BL43" s="80"/>
      <c r="BM43" s="49"/>
      <c r="BN43" s="49"/>
      <c r="BO43" s="80"/>
      <c r="BP43" s="49"/>
      <c r="BQ43" s="49"/>
      <c r="BR43" s="80"/>
      <c r="BS43" s="49"/>
      <c r="BT43" s="49"/>
      <c r="BU43" s="80"/>
      <c r="BV43" s="49"/>
      <c r="BW43" s="49"/>
      <c r="BX43" s="80"/>
      <c r="BY43" s="49"/>
      <c r="BZ43" s="49"/>
      <c r="CA43" s="80"/>
      <c r="CB43" s="49"/>
      <c r="CC43" s="49"/>
      <c r="CD43" s="80"/>
      <c r="CE43" s="49"/>
      <c r="CF43" s="49"/>
      <c r="CG43" s="80"/>
      <c r="CH43" s="49"/>
      <c r="CI43" s="49"/>
      <c r="CJ43" s="80"/>
      <c r="CK43" s="49"/>
      <c r="CL43" s="49"/>
      <c r="CM43" s="80"/>
      <c r="CN43" s="49"/>
      <c r="CO43" s="49"/>
      <c r="CP43" s="80"/>
      <c r="CQ43" s="49"/>
      <c r="CR43" s="91"/>
      <c r="CS43" s="80"/>
    </row>
    <row r="44" spans="1:97" s="47" customFormat="1" ht="15.75" customHeight="1">
      <c r="A44" s="1" t="s">
        <v>123</v>
      </c>
      <c r="B44" s="49">
        <v>273.60000000000002</v>
      </c>
      <c r="C44" s="49">
        <v>74.617999999999995</v>
      </c>
      <c r="D44" s="49">
        <v>27.272660818713447</v>
      </c>
      <c r="E44" s="49"/>
      <c r="F44" s="49"/>
      <c r="G44" s="80"/>
      <c r="H44" s="49"/>
      <c r="I44" s="49"/>
      <c r="J44" s="80"/>
      <c r="K44" s="49"/>
      <c r="L44" s="49"/>
      <c r="M44" s="80"/>
      <c r="N44" s="49">
        <v>273.60000000000002</v>
      </c>
      <c r="O44" s="49">
        <v>74.617999999999995</v>
      </c>
      <c r="P44" s="80">
        <f t="shared" si="28"/>
        <v>27.272660818713447</v>
      </c>
      <c r="Q44" s="49"/>
      <c r="R44" s="49"/>
      <c r="S44" s="80"/>
      <c r="T44" s="49">
        <f t="shared" si="30"/>
        <v>0</v>
      </c>
      <c r="U44" s="49">
        <f t="shared" si="30"/>
        <v>0</v>
      </c>
      <c r="V44" s="80"/>
      <c r="W44" s="49"/>
      <c r="X44" s="49"/>
      <c r="Y44" s="80"/>
      <c r="Z44" s="49"/>
      <c r="AA44" s="49"/>
      <c r="AB44" s="80"/>
      <c r="AC44" s="49"/>
      <c r="AD44" s="49"/>
      <c r="AE44" s="80"/>
      <c r="AF44" s="49"/>
      <c r="AG44" s="49"/>
      <c r="AH44" s="80"/>
      <c r="AI44" s="49"/>
      <c r="AJ44" s="49"/>
      <c r="AK44" s="80"/>
      <c r="AL44" s="49"/>
      <c r="AM44" s="49"/>
      <c r="AN44" s="80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80"/>
      <c r="BA44" s="49"/>
      <c r="BB44" s="49"/>
      <c r="BC44" s="80"/>
      <c r="BD44" s="49"/>
      <c r="BE44" s="49"/>
      <c r="BF44" s="80"/>
      <c r="BG44" s="49"/>
      <c r="BH44" s="49"/>
      <c r="BI44" s="80"/>
      <c r="BJ44" s="49"/>
      <c r="BK44" s="49"/>
      <c r="BL44" s="80"/>
      <c r="BM44" s="49"/>
      <c r="BN44" s="49"/>
      <c r="BO44" s="80"/>
      <c r="BP44" s="49"/>
      <c r="BQ44" s="49"/>
      <c r="BR44" s="80"/>
      <c r="BS44" s="49"/>
      <c r="BT44" s="49"/>
      <c r="BU44" s="80"/>
      <c r="BV44" s="49"/>
      <c r="BW44" s="49"/>
      <c r="BX44" s="80"/>
      <c r="BY44" s="49"/>
      <c r="BZ44" s="49"/>
      <c r="CA44" s="80"/>
      <c r="CB44" s="49"/>
      <c r="CC44" s="49"/>
      <c r="CD44" s="80"/>
      <c r="CE44" s="49"/>
      <c r="CF44" s="49"/>
      <c r="CG44" s="80"/>
      <c r="CH44" s="49"/>
      <c r="CI44" s="49"/>
      <c r="CJ44" s="80"/>
      <c r="CK44" s="49"/>
      <c r="CL44" s="49"/>
      <c r="CM44" s="80"/>
      <c r="CN44" s="49"/>
      <c r="CO44" s="49"/>
      <c r="CP44" s="80"/>
      <c r="CQ44" s="49"/>
      <c r="CR44" s="91"/>
      <c r="CS44" s="80"/>
    </row>
    <row r="45" spans="1:97" s="47" customFormat="1" ht="15.75" customHeight="1">
      <c r="A45" s="1" t="s">
        <v>127</v>
      </c>
      <c r="B45" s="49">
        <v>138.6</v>
      </c>
      <c r="C45" s="49">
        <v>29.422000000000001</v>
      </c>
      <c r="D45" s="49">
        <v>21.22799422799423</v>
      </c>
      <c r="E45" s="49"/>
      <c r="F45" s="49"/>
      <c r="G45" s="80"/>
      <c r="H45" s="49"/>
      <c r="I45" s="49"/>
      <c r="J45" s="80"/>
      <c r="K45" s="49"/>
      <c r="L45" s="49"/>
      <c r="M45" s="80"/>
      <c r="N45" s="49">
        <v>138.6</v>
      </c>
      <c r="O45" s="49">
        <v>29.422000000000001</v>
      </c>
      <c r="P45" s="80">
        <f t="shared" si="28"/>
        <v>21.22799422799423</v>
      </c>
      <c r="Q45" s="49"/>
      <c r="R45" s="49"/>
      <c r="S45" s="80"/>
      <c r="T45" s="49">
        <f t="shared" si="30"/>
        <v>0</v>
      </c>
      <c r="U45" s="49">
        <f t="shared" si="30"/>
        <v>0</v>
      </c>
      <c r="V45" s="80"/>
      <c r="W45" s="49"/>
      <c r="X45" s="49"/>
      <c r="Y45" s="80"/>
      <c r="Z45" s="49"/>
      <c r="AA45" s="49"/>
      <c r="AB45" s="80"/>
      <c r="AC45" s="49"/>
      <c r="AD45" s="49"/>
      <c r="AE45" s="80"/>
      <c r="AF45" s="49"/>
      <c r="AG45" s="49"/>
      <c r="AH45" s="80"/>
      <c r="AI45" s="49"/>
      <c r="AJ45" s="49"/>
      <c r="AK45" s="80"/>
      <c r="AL45" s="49"/>
      <c r="AM45" s="49"/>
      <c r="AN45" s="80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80"/>
      <c r="BA45" s="49"/>
      <c r="BB45" s="49"/>
      <c r="BC45" s="80"/>
      <c r="BD45" s="49"/>
      <c r="BE45" s="49"/>
      <c r="BF45" s="80"/>
      <c r="BG45" s="49"/>
      <c r="BH45" s="49"/>
      <c r="BI45" s="80"/>
      <c r="BJ45" s="49"/>
      <c r="BK45" s="49"/>
      <c r="BL45" s="80"/>
      <c r="BM45" s="49"/>
      <c r="BN45" s="49"/>
      <c r="BO45" s="80"/>
      <c r="BP45" s="49"/>
      <c r="BQ45" s="49"/>
      <c r="BR45" s="80"/>
      <c r="BS45" s="49"/>
      <c r="BT45" s="49"/>
      <c r="BU45" s="80"/>
      <c r="BV45" s="49"/>
      <c r="BW45" s="49"/>
      <c r="BX45" s="80"/>
      <c r="BY45" s="49"/>
      <c r="BZ45" s="49"/>
      <c r="CA45" s="80"/>
      <c r="CB45" s="49"/>
      <c r="CC45" s="49"/>
      <c r="CD45" s="80"/>
      <c r="CE45" s="49"/>
      <c r="CF45" s="49"/>
      <c r="CG45" s="80"/>
      <c r="CH45" s="49"/>
      <c r="CI45" s="49"/>
      <c r="CJ45" s="80"/>
      <c r="CK45" s="49"/>
      <c r="CL45" s="49"/>
      <c r="CM45" s="80"/>
      <c r="CN45" s="49"/>
      <c r="CO45" s="49"/>
      <c r="CP45" s="80"/>
      <c r="CQ45" s="49"/>
      <c r="CR45" s="91"/>
      <c r="CS45" s="80"/>
    </row>
    <row r="46" spans="1:97" s="47" customFormat="1" ht="15.75" customHeight="1">
      <c r="A46" s="1" t="s">
        <v>53</v>
      </c>
      <c r="B46" s="49">
        <v>273.60000000000002</v>
      </c>
      <c r="C46" s="49">
        <v>51.917999999999999</v>
      </c>
      <c r="D46" s="49">
        <v>18.975877192982455</v>
      </c>
      <c r="E46" s="49"/>
      <c r="F46" s="49"/>
      <c r="G46" s="80"/>
      <c r="H46" s="49"/>
      <c r="I46" s="49"/>
      <c r="J46" s="80"/>
      <c r="K46" s="49"/>
      <c r="L46" s="49"/>
      <c r="M46" s="80"/>
      <c r="N46" s="49">
        <v>273.60000000000002</v>
      </c>
      <c r="O46" s="49">
        <v>51.917999999999999</v>
      </c>
      <c r="P46" s="80">
        <f t="shared" si="28"/>
        <v>18.975877192982455</v>
      </c>
      <c r="Q46" s="49"/>
      <c r="R46" s="49"/>
      <c r="S46" s="80"/>
      <c r="T46" s="49">
        <f t="shared" si="30"/>
        <v>0</v>
      </c>
      <c r="U46" s="49">
        <f t="shared" si="30"/>
        <v>0</v>
      </c>
      <c r="V46" s="80"/>
      <c r="W46" s="49"/>
      <c r="X46" s="49"/>
      <c r="Y46" s="80"/>
      <c r="Z46" s="49"/>
      <c r="AA46" s="49"/>
      <c r="AB46" s="80"/>
      <c r="AC46" s="49"/>
      <c r="AD46" s="49"/>
      <c r="AE46" s="80"/>
      <c r="AF46" s="49"/>
      <c r="AG46" s="49"/>
      <c r="AH46" s="80"/>
      <c r="AI46" s="49"/>
      <c r="AJ46" s="49"/>
      <c r="AK46" s="80"/>
      <c r="AL46" s="49"/>
      <c r="AM46" s="49"/>
      <c r="AN46" s="80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80"/>
      <c r="BA46" s="49"/>
      <c r="BB46" s="49"/>
      <c r="BC46" s="80"/>
      <c r="BD46" s="49"/>
      <c r="BE46" s="49"/>
      <c r="BF46" s="80"/>
      <c r="BG46" s="49"/>
      <c r="BH46" s="49"/>
      <c r="BI46" s="80"/>
      <c r="BJ46" s="49"/>
      <c r="BK46" s="49"/>
      <c r="BL46" s="80"/>
      <c r="BM46" s="49"/>
      <c r="BN46" s="49"/>
      <c r="BO46" s="80"/>
      <c r="BP46" s="49"/>
      <c r="BQ46" s="49"/>
      <c r="BR46" s="80"/>
      <c r="BS46" s="49"/>
      <c r="BT46" s="49"/>
      <c r="BU46" s="80"/>
      <c r="BV46" s="49"/>
      <c r="BW46" s="49"/>
      <c r="BX46" s="80"/>
      <c r="BY46" s="49"/>
      <c r="BZ46" s="49"/>
      <c r="CA46" s="80"/>
      <c r="CB46" s="49"/>
      <c r="CC46" s="49"/>
      <c r="CD46" s="80"/>
      <c r="CE46" s="49"/>
      <c r="CF46" s="49"/>
      <c r="CG46" s="80"/>
      <c r="CH46" s="49"/>
      <c r="CI46" s="49"/>
      <c r="CJ46" s="80"/>
      <c r="CK46" s="49"/>
      <c r="CL46" s="49"/>
      <c r="CM46" s="80"/>
      <c r="CN46" s="49"/>
      <c r="CO46" s="49"/>
      <c r="CP46" s="80"/>
      <c r="CQ46" s="49"/>
      <c r="CR46" s="91"/>
      <c r="CS46" s="80"/>
    </row>
    <row r="47" spans="1:97" s="6" customFormat="1" ht="18" customHeight="1">
      <c r="A47" s="2" t="s">
        <v>147</v>
      </c>
      <c r="B47" s="48">
        <v>172814.14958000006</v>
      </c>
      <c r="C47" s="48">
        <v>59239.215499999998</v>
      </c>
      <c r="D47" s="48">
        <v>34.279146495800482</v>
      </c>
      <c r="E47" s="48">
        <f>E48+E49</f>
        <v>401.2</v>
      </c>
      <c r="F47" s="48">
        <f>F48+F49</f>
        <v>0</v>
      </c>
      <c r="G47" s="77">
        <f>F47/E47*100</f>
        <v>0</v>
      </c>
      <c r="H47" s="48">
        <f t="shared" ref="H47:BZ47" si="31">H48+H49</f>
        <v>1231.5</v>
      </c>
      <c r="I47" s="48">
        <f t="shared" si="31"/>
        <v>243.96234999999999</v>
      </c>
      <c r="J47" s="77">
        <f>I47/H47*100</f>
        <v>19.810178643930165</v>
      </c>
      <c r="K47" s="48">
        <f t="shared" si="31"/>
        <v>0.2</v>
      </c>
      <c r="L47" s="48">
        <f t="shared" si="31"/>
        <v>0.2</v>
      </c>
      <c r="M47" s="77">
        <f>L47/K47*100</f>
        <v>100</v>
      </c>
      <c r="N47" s="48">
        <f t="shared" si="31"/>
        <v>1376.6999999999998</v>
      </c>
      <c r="O47" s="48">
        <f t="shared" si="31"/>
        <v>309.75233000000003</v>
      </c>
      <c r="P47" s="77">
        <f>O47/N47*100</f>
        <v>22.499624464298691</v>
      </c>
      <c r="Q47" s="48">
        <f>Q48+Q49</f>
        <v>611.97487999999998</v>
      </c>
      <c r="R47" s="48">
        <f>R48+R49</f>
        <v>0</v>
      </c>
      <c r="S47" s="77"/>
      <c r="T47" s="48">
        <f>T48+T49</f>
        <v>1043.9508599999999</v>
      </c>
      <c r="U47" s="48">
        <f>U48+U49</f>
        <v>1040</v>
      </c>
      <c r="V47" s="77">
        <f>U47/T47*100</f>
        <v>99.621547320723508</v>
      </c>
      <c r="W47" s="48">
        <f>W48+W49</f>
        <v>1033.51135</v>
      </c>
      <c r="X47" s="48">
        <f>X48+X49</f>
        <v>1029.5999999999999</v>
      </c>
      <c r="Y47" s="77">
        <f>X47/W47*100</f>
        <v>99.621547455671376</v>
      </c>
      <c r="Z47" s="48">
        <f>Z48+Z49</f>
        <v>10.43951</v>
      </c>
      <c r="AA47" s="48">
        <f>AA48+AA49</f>
        <v>10.4</v>
      </c>
      <c r="AB47" s="77">
        <f>AA47/Z47*100</f>
        <v>99.621533960885131</v>
      </c>
      <c r="AC47" s="48">
        <f>AC48+AC49</f>
        <v>5937.1</v>
      </c>
      <c r="AD47" s="48">
        <f>AD48+AD49</f>
        <v>1466.8215499999999</v>
      </c>
      <c r="AE47" s="77">
        <f>AD47/AC47*100</f>
        <v>24.7060273534217</v>
      </c>
      <c r="AF47" s="48">
        <f t="shared" si="31"/>
        <v>82304.600000000006</v>
      </c>
      <c r="AG47" s="48">
        <f t="shared" si="31"/>
        <v>25636.320800000001</v>
      </c>
      <c r="AH47" s="77">
        <f>AG47/AF47*100</f>
        <v>31.148102050189173</v>
      </c>
      <c r="AI47" s="48">
        <f t="shared" si="31"/>
        <v>22120.799999999999</v>
      </c>
      <c r="AJ47" s="48">
        <f t="shared" si="31"/>
        <v>7035.8783000000003</v>
      </c>
      <c r="AK47" s="77">
        <f>AJ47/AI47*100</f>
        <v>31.806617753426643</v>
      </c>
      <c r="AL47" s="48">
        <f t="shared" si="31"/>
        <v>0</v>
      </c>
      <c r="AM47" s="48">
        <f t="shared" si="31"/>
        <v>0</v>
      </c>
      <c r="AN47" s="77"/>
      <c r="AO47" s="48">
        <f t="shared" si="31"/>
        <v>174.1</v>
      </c>
      <c r="AP47" s="48">
        <f t="shared" si="31"/>
        <v>34.708500000000001</v>
      </c>
      <c r="AQ47" s="48">
        <f>AP47/AO47*100</f>
        <v>19.935956346927057</v>
      </c>
      <c r="AR47" s="48">
        <f t="shared" si="31"/>
        <v>10947.1</v>
      </c>
      <c r="AS47" s="48">
        <f t="shared" si="31"/>
        <v>4476.3999999999996</v>
      </c>
      <c r="AT47" s="48">
        <f>AS47/AR47*100</f>
        <v>40.891194928337185</v>
      </c>
      <c r="AU47" s="48">
        <f t="shared" si="31"/>
        <v>4694.7</v>
      </c>
      <c r="AV47" s="48">
        <f t="shared" si="31"/>
        <v>1249.72</v>
      </c>
      <c r="AW47" s="48">
        <f>AV47/AU47*100</f>
        <v>26.619805312373529</v>
      </c>
      <c r="AX47" s="48">
        <f t="shared" si="31"/>
        <v>29081.69384</v>
      </c>
      <c r="AY47" s="48">
        <f t="shared" si="31"/>
        <v>13669.70825</v>
      </c>
      <c r="AZ47" s="77">
        <f>AY47/AX47*100</f>
        <v>47.004511928387736</v>
      </c>
      <c r="BA47" s="48">
        <f t="shared" si="31"/>
        <v>56.5</v>
      </c>
      <c r="BB47" s="48">
        <f t="shared" si="31"/>
        <v>56.5</v>
      </c>
      <c r="BC47" s="77">
        <f>BB47/BA47*100</f>
        <v>100</v>
      </c>
      <c r="BD47" s="48">
        <f t="shared" si="31"/>
        <v>0</v>
      </c>
      <c r="BE47" s="48">
        <f t="shared" si="31"/>
        <v>0</v>
      </c>
      <c r="BF47" s="77"/>
      <c r="BG47" s="48">
        <f t="shared" si="31"/>
        <v>569</v>
      </c>
      <c r="BH47" s="48">
        <f t="shared" si="31"/>
        <v>113.33754999999999</v>
      </c>
      <c r="BI47" s="77">
        <f>BH47/BG47*100</f>
        <v>19.91872583479789</v>
      </c>
      <c r="BJ47" s="48">
        <f t="shared" si="31"/>
        <v>3</v>
      </c>
      <c r="BK47" s="48">
        <f t="shared" si="31"/>
        <v>0.75</v>
      </c>
      <c r="BL47" s="77">
        <f>BK47/BJ47*100</f>
        <v>25</v>
      </c>
      <c r="BM47" s="48">
        <f t="shared" si="31"/>
        <v>297</v>
      </c>
      <c r="BN47" s="48">
        <f t="shared" si="31"/>
        <v>98.190839999999994</v>
      </c>
      <c r="BO47" s="77">
        <f>BN47/BM47*100</f>
        <v>33.06088888888889</v>
      </c>
      <c r="BP47" s="48">
        <f t="shared" si="31"/>
        <v>22</v>
      </c>
      <c r="BQ47" s="48">
        <f t="shared" si="31"/>
        <v>0</v>
      </c>
      <c r="BR47" s="77">
        <f>BQ47/BP47*100</f>
        <v>0</v>
      </c>
      <c r="BS47" s="48">
        <f t="shared" si="31"/>
        <v>0</v>
      </c>
      <c r="BT47" s="48">
        <f t="shared" si="31"/>
        <v>0</v>
      </c>
      <c r="BU47" s="77"/>
      <c r="BV47" s="48">
        <f t="shared" si="31"/>
        <v>156.5</v>
      </c>
      <c r="BW47" s="48">
        <f t="shared" si="31"/>
        <v>0</v>
      </c>
      <c r="BX47" s="77">
        <f>BW47/BV47*100</f>
        <v>0</v>
      </c>
      <c r="BY47" s="48">
        <f t="shared" si="31"/>
        <v>0</v>
      </c>
      <c r="BZ47" s="48">
        <f t="shared" si="31"/>
        <v>0</v>
      </c>
      <c r="CA47" s="77"/>
      <c r="CB47" s="48">
        <f t="shared" ref="CB47:CI47" si="32">CB48+CB49</f>
        <v>6225.4</v>
      </c>
      <c r="CC47" s="48">
        <f t="shared" si="32"/>
        <v>2698.5360599999999</v>
      </c>
      <c r="CD47" s="77">
        <f>CC47/CB47*100</f>
        <v>43.347191505766695</v>
      </c>
      <c r="CE47" s="48">
        <f t="shared" si="32"/>
        <v>0</v>
      </c>
      <c r="CF47" s="48">
        <f t="shared" si="32"/>
        <v>0</v>
      </c>
      <c r="CG47" s="77"/>
      <c r="CH47" s="48">
        <f t="shared" si="32"/>
        <v>0</v>
      </c>
      <c r="CI47" s="48">
        <f t="shared" si="32"/>
        <v>0</v>
      </c>
      <c r="CJ47" s="77"/>
      <c r="CK47" s="48">
        <f>CK48+CK49</f>
        <v>0</v>
      </c>
      <c r="CL47" s="48">
        <f>CL48+CL49</f>
        <v>0</v>
      </c>
      <c r="CM47" s="77"/>
      <c r="CN47" s="48">
        <f>CN48+CN49</f>
        <v>0</v>
      </c>
      <c r="CO47" s="48">
        <f>CO48+CO49</f>
        <v>0</v>
      </c>
      <c r="CP47" s="77"/>
      <c r="CQ47" s="48">
        <f>CQ48+CQ49</f>
        <v>5559.13</v>
      </c>
      <c r="CR47" s="90">
        <f>CR48+CR49</f>
        <v>1108.4289699999999</v>
      </c>
      <c r="CS47" s="77">
        <f>CR47/CQ47*100</f>
        <v>19.938892776387672</v>
      </c>
    </row>
    <row r="48" spans="1:97" ht="15.75" customHeight="1">
      <c r="A48" s="1" t="s">
        <v>132</v>
      </c>
      <c r="B48" s="49">
        <v>171437.44958000004</v>
      </c>
      <c r="C48" s="49">
        <v>58929.463169999995</v>
      </c>
      <c r="D48" s="49">
        <v>34.373739993431826</v>
      </c>
      <c r="E48" s="49">
        <v>401.2</v>
      </c>
      <c r="F48" s="49"/>
      <c r="G48" s="80">
        <f>F48/E48*100</f>
        <v>0</v>
      </c>
      <c r="H48" s="49">
        <v>1231.5</v>
      </c>
      <c r="I48" s="49">
        <v>243.96234999999999</v>
      </c>
      <c r="J48" s="80">
        <f>I48/H48*100</f>
        <v>19.810178643930165</v>
      </c>
      <c r="K48" s="49">
        <v>0.2</v>
      </c>
      <c r="L48" s="49">
        <v>0.2</v>
      </c>
      <c r="M48" s="80">
        <f>L48/K48*100</f>
        <v>100</v>
      </c>
      <c r="N48" s="49"/>
      <c r="O48" s="49"/>
      <c r="P48" s="80"/>
      <c r="Q48" s="49">
        <v>611.97487999999998</v>
      </c>
      <c r="R48" s="49"/>
      <c r="S48" s="80"/>
      <c r="T48" s="49">
        <f>W48+Z48</f>
        <v>1043.9508599999999</v>
      </c>
      <c r="U48" s="49">
        <f>X48+AA48</f>
        <v>1040</v>
      </c>
      <c r="V48" s="80">
        <f>U48/T48*100</f>
        <v>99.621547320723508</v>
      </c>
      <c r="W48" s="49">
        <v>1033.51135</v>
      </c>
      <c r="X48" s="49">
        <v>1029.5999999999999</v>
      </c>
      <c r="Y48" s="80">
        <f>X48/W48*100</f>
        <v>99.621547455671376</v>
      </c>
      <c r="Z48" s="49">
        <v>10.43951</v>
      </c>
      <c r="AA48" s="49">
        <v>10.4</v>
      </c>
      <c r="AB48" s="80">
        <f>AA48/Z48*100</f>
        <v>99.621533960885131</v>
      </c>
      <c r="AC48" s="49">
        <v>5937.1</v>
      </c>
      <c r="AD48" s="49">
        <v>1466.8215499999999</v>
      </c>
      <c r="AE48" s="80">
        <f>AD48/AC48*100</f>
        <v>24.7060273534217</v>
      </c>
      <c r="AF48" s="49">
        <v>82304.600000000006</v>
      </c>
      <c r="AG48" s="49">
        <v>25636.320800000001</v>
      </c>
      <c r="AH48" s="80">
        <f>AG48/AF48*100</f>
        <v>31.148102050189173</v>
      </c>
      <c r="AI48" s="49">
        <v>22120.799999999999</v>
      </c>
      <c r="AJ48" s="49">
        <v>7035.8783000000003</v>
      </c>
      <c r="AK48" s="80">
        <f>AJ48/AI48*100</f>
        <v>31.806617753426643</v>
      </c>
      <c r="AL48" s="49"/>
      <c r="AM48" s="49"/>
      <c r="AN48" s="80"/>
      <c r="AO48" s="49">
        <v>174.1</v>
      </c>
      <c r="AP48" s="49">
        <v>34.708500000000001</v>
      </c>
      <c r="AQ48" s="80">
        <f>AP48/AO48*100</f>
        <v>19.935956346927057</v>
      </c>
      <c r="AR48" s="49">
        <v>10947.1</v>
      </c>
      <c r="AS48" s="49">
        <v>4476.3999999999996</v>
      </c>
      <c r="AT48" s="80">
        <f>AS48/AR48*100</f>
        <v>40.891194928337185</v>
      </c>
      <c r="AU48" s="49">
        <v>4694.7</v>
      </c>
      <c r="AV48" s="49">
        <v>1249.72</v>
      </c>
      <c r="AW48" s="80">
        <f>AV48/AU48*100</f>
        <v>26.619805312373529</v>
      </c>
      <c r="AX48" s="49">
        <v>29081.69384</v>
      </c>
      <c r="AY48" s="49">
        <v>13669.70825</v>
      </c>
      <c r="AZ48" s="80">
        <f>AY48/AX48*100</f>
        <v>47.004511928387736</v>
      </c>
      <c r="BA48" s="49">
        <v>56.5</v>
      </c>
      <c r="BB48" s="49">
        <v>56.5</v>
      </c>
      <c r="BC48" s="80">
        <f>BB48/BA48*100</f>
        <v>100</v>
      </c>
      <c r="BD48" s="49"/>
      <c r="BE48" s="49"/>
      <c r="BF48" s="80"/>
      <c r="BG48" s="49">
        <v>569</v>
      </c>
      <c r="BH48" s="49">
        <v>113.33754999999999</v>
      </c>
      <c r="BI48" s="80">
        <f>BH48/BG48*100</f>
        <v>19.91872583479789</v>
      </c>
      <c r="BJ48" s="49">
        <v>3</v>
      </c>
      <c r="BK48" s="49">
        <v>0.75</v>
      </c>
      <c r="BL48" s="80">
        <f>BK48/BJ48*100</f>
        <v>25</v>
      </c>
      <c r="BM48" s="49">
        <v>297</v>
      </c>
      <c r="BN48" s="80">
        <v>98.190839999999994</v>
      </c>
      <c r="BO48" s="80">
        <f>BN48/BM48*100</f>
        <v>33.06088888888889</v>
      </c>
      <c r="BP48" s="49">
        <v>22</v>
      </c>
      <c r="BQ48" s="49"/>
      <c r="BR48" s="80">
        <f>BQ48/BP48*100</f>
        <v>0</v>
      </c>
      <c r="BS48" s="49"/>
      <c r="BT48" s="49"/>
      <c r="BU48" s="80"/>
      <c r="BV48" s="49">
        <v>156.5</v>
      </c>
      <c r="BW48" s="49"/>
      <c r="BX48" s="80">
        <f>BW48/BV48*100</f>
        <v>0</v>
      </c>
      <c r="BY48" s="49"/>
      <c r="BZ48" s="49"/>
      <c r="CA48" s="80"/>
      <c r="CB48" s="49">
        <v>6225.4</v>
      </c>
      <c r="CC48" s="49">
        <v>2698.5360599999999</v>
      </c>
      <c r="CD48" s="80">
        <f>CC48/CB48*100</f>
        <v>43.347191505766695</v>
      </c>
      <c r="CE48" s="49">
        <v>0</v>
      </c>
      <c r="CF48" s="49">
        <v>0</v>
      </c>
      <c r="CG48" s="80"/>
      <c r="CH48" s="49"/>
      <c r="CI48" s="49"/>
      <c r="CJ48" s="80"/>
      <c r="CK48" s="49"/>
      <c r="CL48" s="49"/>
      <c r="CM48" s="80"/>
      <c r="CN48" s="49"/>
      <c r="CO48" s="49"/>
      <c r="CP48" s="80"/>
      <c r="CQ48" s="49">
        <v>5559.13</v>
      </c>
      <c r="CR48" s="91">
        <v>1108.4289699999999</v>
      </c>
      <c r="CS48" s="80">
        <f>CR48/CQ48*100</f>
        <v>19.938892776387672</v>
      </c>
    </row>
    <row r="49" spans="1:97" s="6" customFormat="1" ht="15.75" customHeight="1">
      <c r="A49" s="2" t="s">
        <v>161</v>
      </c>
      <c r="B49" s="48">
        <v>1376.6999999999998</v>
      </c>
      <c r="C49" s="48">
        <v>309.75233000000003</v>
      </c>
      <c r="D49" s="48">
        <v>22.499624464298691</v>
      </c>
      <c r="E49" s="48">
        <f>SUM(E50:E55)</f>
        <v>0</v>
      </c>
      <c r="F49" s="48">
        <f>SUM(F50:F55)</f>
        <v>0</v>
      </c>
      <c r="G49" s="77"/>
      <c r="H49" s="48">
        <f>SUM(H50:H55)</f>
        <v>0</v>
      </c>
      <c r="I49" s="48">
        <f>SUM(I50:I55)</f>
        <v>0</v>
      </c>
      <c r="J49" s="77"/>
      <c r="K49" s="48">
        <f>SUM(K50:K55)</f>
        <v>0</v>
      </c>
      <c r="L49" s="48">
        <f>SUM(L50:L55)</f>
        <v>0</v>
      </c>
      <c r="M49" s="77"/>
      <c r="N49" s="48">
        <f>SUM(N50:N55)</f>
        <v>1376.6999999999998</v>
      </c>
      <c r="O49" s="48">
        <f>SUM(O50:O55)</f>
        <v>309.75233000000003</v>
      </c>
      <c r="P49" s="77">
        <f t="shared" ref="P49:P55" si="33">O49/N49*100</f>
        <v>22.499624464298691</v>
      </c>
      <c r="Q49" s="48">
        <f>SUM(Q50:Q55)</f>
        <v>0</v>
      </c>
      <c r="R49" s="48">
        <f>SUM(R50:R55)</f>
        <v>0</v>
      </c>
      <c r="S49" s="77"/>
      <c r="T49" s="48">
        <f>SUM(T50:T55)</f>
        <v>0</v>
      </c>
      <c r="U49" s="48">
        <f>SUM(U50:U55)</f>
        <v>0</v>
      </c>
      <c r="V49" s="77"/>
      <c r="W49" s="48">
        <f>SUM(W50:W55)</f>
        <v>0</v>
      </c>
      <c r="X49" s="48">
        <f>SUM(X50:X55)</f>
        <v>0</v>
      </c>
      <c r="Y49" s="77"/>
      <c r="Z49" s="48">
        <f>SUM(Z50:Z55)</f>
        <v>0</v>
      </c>
      <c r="AA49" s="48">
        <f>SUM(AA50:AA55)</f>
        <v>0</v>
      </c>
      <c r="AB49" s="77"/>
      <c r="AC49" s="48">
        <f>SUM(AC50:AC55)</f>
        <v>0</v>
      </c>
      <c r="AD49" s="48">
        <f>SUM(AD50:AD55)</f>
        <v>0</v>
      </c>
      <c r="AE49" s="77"/>
      <c r="AF49" s="48">
        <f>SUM(AF50:AF55)</f>
        <v>0</v>
      </c>
      <c r="AG49" s="48">
        <f>SUM(AG50:AG55)</f>
        <v>0</v>
      </c>
      <c r="AH49" s="77"/>
      <c r="AI49" s="48">
        <f>SUM(AI50:AI55)</f>
        <v>0</v>
      </c>
      <c r="AJ49" s="48">
        <f>SUM(AJ50:AJ55)</f>
        <v>0</v>
      </c>
      <c r="AK49" s="77"/>
      <c r="AL49" s="48">
        <f>SUM(AL50:AL55)</f>
        <v>0</v>
      </c>
      <c r="AM49" s="48">
        <f>SUM(AM50:AM55)</f>
        <v>0</v>
      </c>
      <c r="AN49" s="77"/>
      <c r="AO49" s="48">
        <f>SUM(AO50:AO55)</f>
        <v>0</v>
      </c>
      <c r="AP49" s="48">
        <f>SUM(AP50:AP55)</f>
        <v>0</v>
      </c>
      <c r="AQ49" s="48"/>
      <c r="AR49" s="48">
        <f>SUM(AR50:AR55)</f>
        <v>0</v>
      </c>
      <c r="AS49" s="48">
        <f>SUM(AS50:AS55)</f>
        <v>0</v>
      </c>
      <c r="AT49" s="48"/>
      <c r="AU49" s="48">
        <f>SUM(AU50:AU55)</f>
        <v>0</v>
      </c>
      <c r="AV49" s="48">
        <f>SUM(AV50:AV55)</f>
        <v>0</v>
      </c>
      <c r="AW49" s="48"/>
      <c r="AX49" s="48">
        <f>SUM(AX50:AX55)</f>
        <v>0</v>
      </c>
      <c r="AY49" s="48">
        <f>SUM(AY50:AY55)</f>
        <v>0</v>
      </c>
      <c r="AZ49" s="77"/>
      <c r="BA49" s="48">
        <f>SUM(BA50:BA55)</f>
        <v>0</v>
      </c>
      <c r="BB49" s="48">
        <f>SUM(BB50:BB55)</f>
        <v>0</v>
      </c>
      <c r="BC49" s="77"/>
      <c r="BD49" s="48">
        <f>SUM(BD50:BD55)</f>
        <v>0</v>
      </c>
      <c r="BE49" s="48">
        <f>SUM(BE50:BE55)</f>
        <v>0</v>
      </c>
      <c r="BF49" s="77"/>
      <c r="BG49" s="48">
        <f>SUM(BG50:BG55)</f>
        <v>0</v>
      </c>
      <c r="BH49" s="48">
        <f>SUM(BH50:BH55)</f>
        <v>0</v>
      </c>
      <c r="BI49" s="77"/>
      <c r="BJ49" s="48">
        <f>SUM(BJ50:BJ55)</f>
        <v>0</v>
      </c>
      <c r="BK49" s="48">
        <f>SUM(BK50:BK55)</f>
        <v>0</v>
      </c>
      <c r="BL49" s="77"/>
      <c r="BM49" s="48">
        <f>SUM(BM50:BM55)</f>
        <v>0</v>
      </c>
      <c r="BN49" s="48">
        <f>SUM(BN50:BN55)</f>
        <v>0</v>
      </c>
      <c r="BO49" s="77"/>
      <c r="BP49" s="48">
        <f>SUM(BP50:BP55)</f>
        <v>0</v>
      </c>
      <c r="BQ49" s="48">
        <f>SUM(BQ50:BQ55)</f>
        <v>0</v>
      </c>
      <c r="BR49" s="77"/>
      <c r="BS49" s="48">
        <f>SUM(BS50:BS55)</f>
        <v>0</v>
      </c>
      <c r="BT49" s="48">
        <f>SUM(BT50:BT55)</f>
        <v>0</v>
      </c>
      <c r="BU49" s="77"/>
      <c r="BV49" s="48">
        <f>SUM(BV50:BV55)</f>
        <v>0</v>
      </c>
      <c r="BW49" s="48">
        <f>SUM(BW50:BW55)</f>
        <v>0</v>
      </c>
      <c r="BX49" s="77"/>
      <c r="BY49" s="48">
        <f>SUM(BY50:BY55)</f>
        <v>0</v>
      </c>
      <c r="BZ49" s="48">
        <f>SUM(BZ50:BZ55)</f>
        <v>0</v>
      </c>
      <c r="CA49" s="77"/>
      <c r="CB49" s="48">
        <f>SUM(CB50:CB55)</f>
        <v>0</v>
      </c>
      <c r="CC49" s="48">
        <f>SUM(CC50:CC55)</f>
        <v>0</v>
      </c>
      <c r="CD49" s="77"/>
      <c r="CE49" s="48">
        <f>SUM(CE50:CE55)</f>
        <v>0</v>
      </c>
      <c r="CF49" s="48">
        <f>SUM(CF50:CF55)</f>
        <v>0</v>
      </c>
      <c r="CG49" s="77"/>
      <c r="CH49" s="48">
        <f>SUM(CH50:CH55)</f>
        <v>0</v>
      </c>
      <c r="CI49" s="48">
        <f>SUM(CI50:CI55)</f>
        <v>0</v>
      </c>
      <c r="CJ49" s="77"/>
      <c r="CK49" s="48">
        <f>SUM(CK50:CK55)</f>
        <v>0</v>
      </c>
      <c r="CL49" s="48">
        <f>SUM(CL50:CL55)</f>
        <v>0</v>
      </c>
      <c r="CM49" s="77"/>
      <c r="CN49" s="48">
        <f>SUM(CN50:CN55)</f>
        <v>0</v>
      </c>
      <c r="CO49" s="48">
        <f>SUM(CO50:CO55)</f>
        <v>0</v>
      </c>
      <c r="CP49" s="77"/>
      <c r="CQ49" s="48">
        <f>SUM(CQ50:CQ55)</f>
        <v>0</v>
      </c>
      <c r="CR49" s="90">
        <f>SUM(CR50:CR55)</f>
        <v>0</v>
      </c>
      <c r="CS49" s="77"/>
    </row>
    <row r="50" spans="1:97" ht="15.75" customHeight="1">
      <c r="A50" s="1" t="s">
        <v>76</v>
      </c>
      <c r="B50" s="49">
        <v>273.60000000000002</v>
      </c>
      <c r="C50" s="49">
        <v>76.130430000000004</v>
      </c>
      <c r="D50" s="49">
        <v>27.825449561403509</v>
      </c>
      <c r="E50" s="49"/>
      <c r="F50" s="49"/>
      <c r="G50" s="80"/>
      <c r="H50" s="49"/>
      <c r="I50" s="49"/>
      <c r="J50" s="80"/>
      <c r="K50" s="49"/>
      <c r="L50" s="49"/>
      <c r="M50" s="80"/>
      <c r="N50" s="49">
        <v>273.60000000000002</v>
      </c>
      <c r="O50" s="49">
        <v>76.130430000000004</v>
      </c>
      <c r="P50" s="80">
        <f t="shared" si="33"/>
        <v>27.825449561403509</v>
      </c>
      <c r="Q50" s="49"/>
      <c r="R50" s="49"/>
      <c r="S50" s="80"/>
      <c r="T50" s="49">
        <f t="shared" ref="T50:U55" si="34">W50+Z50</f>
        <v>0</v>
      </c>
      <c r="U50" s="49">
        <f t="shared" si="34"/>
        <v>0</v>
      </c>
      <c r="V50" s="80"/>
      <c r="W50" s="49"/>
      <c r="X50" s="49"/>
      <c r="Y50" s="80"/>
      <c r="Z50" s="49"/>
      <c r="AA50" s="49"/>
      <c r="AB50" s="80"/>
      <c r="AC50" s="49"/>
      <c r="AD50" s="49"/>
      <c r="AE50" s="80"/>
      <c r="AF50" s="49"/>
      <c r="AG50" s="49"/>
      <c r="AH50" s="80"/>
      <c r="AI50" s="49"/>
      <c r="AJ50" s="49"/>
      <c r="AK50" s="80"/>
      <c r="AL50" s="49"/>
      <c r="AM50" s="49"/>
      <c r="AN50" s="80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80"/>
      <c r="BA50" s="49"/>
      <c r="BB50" s="49"/>
      <c r="BC50" s="80"/>
      <c r="BD50" s="49"/>
      <c r="BE50" s="49"/>
      <c r="BF50" s="80"/>
      <c r="BG50" s="49"/>
      <c r="BH50" s="49"/>
      <c r="BI50" s="80"/>
      <c r="BJ50" s="49"/>
      <c r="BK50" s="49"/>
      <c r="BL50" s="80"/>
      <c r="BM50" s="49"/>
      <c r="BN50" s="49"/>
      <c r="BO50" s="80"/>
      <c r="BP50" s="49"/>
      <c r="BQ50" s="49"/>
      <c r="BR50" s="80"/>
      <c r="BS50" s="49"/>
      <c r="BT50" s="49"/>
      <c r="BU50" s="80"/>
      <c r="BV50" s="49"/>
      <c r="BW50" s="49"/>
      <c r="BX50" s="80"/>
      <c r="BY50" s="49"/>
      <c r="BZ50" s="49"/>
      <c r="CA50" s="80"/>
      <c r="CB50" s="49"/>
      <c r="CC50" s="49"/>
      <c r="CD50" s="80"/>
      <c r="CE50" s="49"/>
      <c r="CF50" s="49"/>
      <c r="CG50" s="80"/>
      <c r="CH50" s="49"/>
      <c r="CI50" s="49"/>
      <c r="CJ50" s="80"/>
      <c r="CK50" s="49"/>
      <c r="CL50" s="49"/>
      <c r="CM50" s="80"/>
      <c r="CN50" s="49"/>
      <c r="CO50" s="49"/>
      <c r="CP50" s="80"/>
      <c r="CQ50" s="49"/>
      <c r="CR50" s="91"/>
      <c r="CS50" s="80"/>
    </row>
    <row r="51" spans="1:97" ht="15.75" customHeight="1">
      <c r="A51" s="1" t="s">
        <v>16</v>
      </c>
      <c r="B51" s="49">
        <v>138.6</v>
      </c>
      <c r="C51" s="49">
        <v>33.391910000000003</v>
      </c>
      <c r="D51" s="49">
        <v>24.09228715728716</v>
      </c>
      <c r="E51" s="49"/>
      <c r="F51" s="49"/>
      <c r="G51" s="80"/>
      <c r="H51" s="49"/>
      <c r="I51" s="49"/>
      <c r="J51" s="80"/>
      <c r="K51" s="49"/>
      <c r="L51" s="49"/>
      <c r="M51" s="80"/>
      <c r="N51" s="49">
        <v>138.6</v>
      </c>
      <c r="O51" s="49">
        <v>33.391910000000003</v>
      </c>
      <c r="P51" s="80">
        <f t="shared" si="33"/>
        <v>24.09228715728716</v>
      </c>
      <c r="Q51" s="49"/>
      <c r="R51" s="49"/>
      <c r="S51" s="80"/>
      <c r="T51" s="49">
        <f t="shared" si="34"/>
        <v>0</v>
      </c>
      <c r="U51" s="49">
        <f t="shared" si="34"/>
        <v>0</v>
      </c>
      <c r="V51" s="80"/>
      <c r="W51" s="49"/>
      <c r="X51" s="49"/>
      <c r="Y51" s="80"/>
      <c r="Z51" s="49"/>
      <c r="AA51" s="49"/>
      <c r="AB51" s="80"/>
      <c r="AC51" s="49"/>
      <c r="AD51" s="49"/>
      <c r="AE51" s="80"/>
      <c r="AF51" s="49"/>
      <c r="AG51" s="49"/>
      <c r="AH51" s="80"/>
      <c r="AI51" s="49"/>
      <c r="AJ51" s="49"/>
      <c r="AK51" s="80"/>
      <c r="AL51" s="49"/>
      <c r="AM51" s="49"/>
      <c r="AN51" s="80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80"/>
      <c r="BA51" s="49"/>
      <c r="BB51" s="49"/>
      <c r="BC51" s="80"/>
      <c r="BD51" s="49"/>
      <c r="BE51" s="49"/>
      <c r="BF51" s="80"/>
      <c r="BG51" s="49"/>
      <c r="BH51" s="49"/>
      <c r="BI51" s="80"/>
      <c r="BJ51" s="49"/>
      <c r="BK51" s="49"/>
      <c r="BL51" s="80"/>
      <c r="BM51" s="49"/>
      <c r="BN51" s="49"/>
      <c r="BO51" s="80"/>
      <c r="BP51" s="49"/>
      <c r="BQ51" s="49"/>
      <c r="BR51" s="80"/>
      <c r="BS51" s="49"/>
      <c r="BT51" s="49"/>
      <c r="BU51" s="80"/>
      <c r="BV51" s="49"/>
      <c r="BW51" s="49"/>
      <c r="BX51" s="80"/>
      <c r="BY51" s="49"/>
      <c r="BZ51" s="49"/>
      <c r="CA51" s="80"/>
      <c r="CB51" s="49"/>
      <c r="CC51" s="49"/>
      <c r="CD51" s="80"/>
      <c r="CE51" s="49"/>
      <c r="CF51" s="49"/>
      <c r="CG51" s="80"/>
      <c r="CH51" s="49"/>
      <c r="CI51" s="49"/>
      <c r="CJ51" s="80"/>
      <c r="CK51" s="49"/>
      <c r="CL51" s="49"/>
      <c r="CM51" s="80"/>
      <c r="CN51" s="49"/>
      <c r="CO51" s="49"/>
      <c r="CP51" s="80"/>
      <c r="CQ51" s="49"/>
      <c r="CR51" s="91"/>
      <c r="CS51" s="80"/>
    </row>
    <row r="52" spans="1:97" ht="15.75" customHeight="1">
      <c r="A52" s="1" t="s">
        <v>18</v>
      </c>
      <c r="B52" s="49">
        <v>548.70000000000005</v>
      </c>
      <c r="C52" s="49">
        <v>97.762280000000004</v>
      </c>
      <c r="D52" s="49">
        <v>17.817073081829779</v>
      </c>
      <c r="E52" s="49"/>
      <c r="F52" s="49"/>
      <c r="G52" s="80"/>
      <c r="H52" s="49"/>
      <c r="I52" s="49"/>
      <c r="J52" s="80"/>
      <c r="K52" s="49"/>
      <c r="L52" s="49"/>
      <c r="M52" s="80"/>
      <c r="N52" s="49">
        <v>548.70000000000005</v>
      </c>
      <c r="O52" s="49">
        <v>97.762280000000004</v>
      </c>
      <c r="P52" s="80">
        <f t="shared" si="33"/>
        <v>17.817073081829779</v>
      </c>
      <c r="Q52" s="49"/>
      <c r="R52" s="49"/>
      <c r="S52" s="80"/>
      <c r="T52" s="49">
        <f t="shared" si="34"/>
        <v>0</v>
      </c>
      <c r="U52" s="49">
        <f t="shared" si="34"/>
        <v>0</v>
      </c>
      <c r="V52" s="80"/>
      <c r="W52" s="49"/>
      <c r="X52" s="49"/>
      <c r="Y52" s="80"/>
      <c r="Z52" s="49"/>
      <c r="AA52" s="49"/>
      <c r="AB52" s="80"/>
      <c r="AC52" s="49"/>
      <c r="AD52" s="49"/>
      <c r="AE52" s="80"/>
      <c r="AF52" s="49"/>
      <c r="AG52" s="49"/>
      <c r="AH52" s="80"/>
      <c r="AI52" s="49"/>
      <c r="AJ52" s="49"/>
      <c r="AK52" s="80"/>
      <c r="AL52" s="49"/>
      <c r="AM52" s="49"/>
      <c r="AN52" s="80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80"/>
      <c r="BA52" s="49"/>
      <c r="BB52" s="49"/>
      <c r="BC52" s="80"/>
      <c r="BD52" s="49"/>
      <c r="BE52" s="49"/>
      <c r="BF52" s="80"/>
      <c r="BG52" s="49"/>
      <c r="BH52" s="49"/>
      <c r="BI52" s="80"/>
      <c r="BJ52" s="49"/>
      <c r="BK52" s="49"/>
      <c r="BL52" s="80"/>
      <c r="BM52" s="49"/>
      <c r="BN52" s="49"/>
      <c r="BO52" s="80"/>
      <c r="BP52" s="49"/>
      <c r="BQ52" s="49"/>
      <c r="BR52" s="80"/>
      <c r="BS52" s="49"/>
      <c r="BT52" s="49"/>
      <c r="BU52" s="80"/>
      <c r="BV52" s="49"/>
      <c r="BW52" s="49"/>
      <c r="BX52" s="80"/>
      <c r="BY52" s="49"/>
      <c r="BZ52" s="49"/>
      <c r="CA52" s="80"/>
      <c r="CB52" s="49"/>
      <c r="CC52" s="49"/>
      <c r="CD52" s="80"/>
      <c r="CE52" s="49"/>
      <c r="CF52" s="49"/>
      <c r="CG52" s="80"/>
      <c r="CH52" s="49"/>
      <c r="CI52" s="49"/>
      <c r="CJ52" s="80"/>
      <c r="CK52" s="49"/>
      <c r="CL52" s="49"/>
      <c r="CM52" s="80"/>
      <c r="CN52" s="49"/>
      <c r="CO52" s="49"/>
      <c r="CP52" s="80"/>
      <c r="CQ52" s="49"/>
      <c r="CR52" s="91"/>
      <c r="CS52" s="80"/>
    </row>
    <row r="53" spans="1:97" ht="15.75" customHeight="1">
      <c r="A53" s="1" t="s">
        <v>80</v>
      </c>
      <c r="B53" s="49">
        <v>138.6</v>
      </c>
      <c r="C53" s="49">
        <v>35.788420000000002</v>
      </c>
      <c r="D53" s="49">
        <v>25.821370851370855</v>
      </c>
      <c r="E53" s="49"/>
      <c r="F53" s="49"/>
      <c r="G53" s="80"/>
      <c r="H53" s="49"/>
      <c r="I53" s="49"/>
      <c r="J53" s="80"/>
      <c r="K53" s="49"/>
      <c r="L53" s="49"/>
      <c r="M53" s="80"/>
      <c r="N53" s="49">
        <v>138.6</v>
      </c>
      <c r="O53" s="49">
        <v>35.788420000000002</v>
      </c>
      <c r="P53" s="80">
        <f t="shared" si="33"/>
        <v>25.821370851370855</v>
      </c>
      <c r="Q53" s="49"/>
      <c r="R53" s="49"/>
      <c r="S53" s="80"/>
      <c r="T53" s="49">
        <f t="shared" si="34"/>
        <v>0</v>
      </c>
      <c r="U53" s="49">
        <f t="shared" si="34"/>
        <v>0</v>
      </c>
      <c r="V53" s="80"/>
      <c r="W53" s="49"/>
      <c r="X53" s="49"/>
      <c r="Y53" s="80"/>
      <c r="Z53" s="49"/>
      <c r="AA53" s="49"/>
      <c r="AB53" s="80"/>
      <c r="AC53" s="49"/>
      <c r="AD53" s="49"/>
      <c r="AE53" s="80"/>
      <c r="AF53" s="49"/>
      <c r="AG53" s="49"/>
      <c r="AH53" s="80"/>
      <c r="AI53" s="49"/>
      <c r="AJ53" s="49"/>
      <c r="AK53" s="80"/>
      <c r="AL53" s="49"/>
      <c r="AM53" s="49"/>
      <c r="AN53" s="80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80"/>
      <c r="BA53" s="49"/>
      <c r="BB53" s="49"/>
      <c r="BC53" s="80"/>
      <c r="BD53" s="49"/>
      <c r="BE53" s="49"/>
      <c r="BF53" s="80"/>
      <c r="BG53" s="49"/>
      <c r="BH53" s="49"/>
      <c r="BI53" s="80"/>
      <c r="BJ53" s="49"/>
      <c r="BK53" s="49"/>
      <c r="BL53" s="80"/>
      <c r="BM53" s="49"/>
      <c r="BN53" s="49"/>
      <c r="BO53" s="80"/>
      <c r="BP53" s="49"/>
      <c r="BQ53" s="49"/>
      <c r="BR53" s="80"/>
      <c r="BS53" s="49"/>
      <c r="BT53" s="49"/>
      <c r="BU53" s="80"/>
      <c r="BV53" s="49"/>
      <c r="BW53" s="49"/>
      <c r="BX53" s="80"/>
      <c r="BY53" s="49"/>
      <c r="BZ53" s="49"/>
      <c r="CA53" s="80"/>
      <c r="CB53" s="49"/>
      <c r="CC53" s="49"/>
      <c r="CD53" s="80"/>
      <c r="CE53" s="49"/>
      <c r="CF53" s="49"/>
      <c r="CG53" s="80"/>
      <c r="CH53" s="49"/>
      <c r="CI53" s="49"/>
      <c r="CJ53" s="80"/>
      <c r="CK53" s="49"/>
      <c r="CL53" s="49"/>
      <c r="CM53" s="80"/>
      <c r="CN53" s="49"/>
      <c r="CO53" s="49"/>
      <c r="CP53" s="80"/>
      <c r="CQ53" s="49"/>
      <c r="CR53" s="91"/>
      <c r="CS53" s="80"/>
    </row>
    <row r="54" spans="1:97" ht="15.75" customHeight="1">
      <c r="A54" s="1" t="s">
        <v>81</v>
      </c>
      <c r="B54" s="49">
        <v>138.6</v>
      </c>
      <c r="C54" s="49">
        <v>34.958669999999998</v>
      </c>
      <c r="D54" s="49">
        <v>25.222705627705626</v>
      </c>
      <c r="E54" s="49"/>
      <c r="F54" s="49"/>
      <c r="G54" s="80"/>
      <c r="H54" s="49"/>
      <c r="I54" s="49"/>
      <c r="J54" s="80"/>
      <c r="K54" s="49"/>
      <c r="L54" s="49"/>
      <c r="M54" s="80"/>
      <c r="N54" s="49">
        <v>138.6</v>
      </c>
      <c r="O54" s="49">
        <v>34.958669999999998</v>
      </c>
      <c r="P54" s="80">
        <f t="shared" si="33"/>
        <v>25.222705627705626</v>
      </c>
      <c r="Q54" s="49"/>
      <c r="R54" s="49"/>
      <c r="S54" s="80"/>
      <c r="T54" s="49">
        <f t="shared" si="34"/>
        <v>0</v>
      </c>
      <c r="U54" s="49">
        <f t="shared" si="34"/>
        <v>0</v>
      </c>
      <c r="V54" s="80"/>
      <c r="W54" s="49"/>
      <c r="X54" s="49"/>
      <c r="Y54" s="80"/>
      <c r="Z54" s="49"/>
      <c r="AA54" s="49"/>
      <c r="AB54" s="80"/>
      <c r="AC54" s="49"/>
      <c r="AD54" s="49"/>
      <c r="AE54" s="80"/>
      <c r="AF54" s="49"/>
      <c r="AG54" s="49"/>
      <c r="AH54" s="80"/>
      <c r="AI54" s="49"/>
      <c r="AJ54" s="49"/>
      <c r="AK54" s="80"/>
      <c r="AL54" s="49"/>
      <c r="AM54" s="49"/>
      <c r="AN54" s="80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80"/>
      <c r="BA54" s="49"/>
      <c r="BB54" s="49"/>
      <c r="BC54" s="80"/>
      <c r="BD54" s="49"/>
      <c r="BE54" s="49"/>
      <c r="BF54" s="80"/>
      <c r="BG54" s="49"/>
      <c r="BH54" s="49"/>
      <c r="BI54" s="80"/>
      <c r="BJ54" s="49"/>
      <c r="BK54" s="49"/>
      <c r="BL54" s="80"/>
      <c r="BM54" s="49"/>
      <c r="BN54" s="49"/>
      <c r="BO54" s="80"/>
      <c r="BP54" s="49"/>
      <c r="BQ54" s="49"/>
      <c r="BR54" s="80"/>
      <c r="BS54" s="49"/>
      <c r="BT54" s="49"/>
      <c r="BU54" s="80"/>
      <c r="BV54" s="49"/>
      <c r="BW54" s="49"/>
      <c r="BX54" s="80"/>
      <c r="BY54" s="49"/>
      <c r="BZ54" s="49"/>
      <c r="CA54" s="80"/>
      <c r="CB54" s="49"/>
      <c r="CC54" s="49"/>
      <c r="CD54" s="80"/>
      <c r="CE54" s="49"/>
      <c r="CF54" s="49"/>
      <c r="CG54" s="80"/>
      <c r="CH54" s="49"/>
      <c r="CI54" s="49"/>
      <c r="CJ54" s="80"/>
      <c r="CK54" s="49"/>
      <c r="CL54" s="49"/>
      <c r="CM54" s="80"/>
      <c r="CN54" s="49"/>
      <c r="CO54" s="49"/>
      <c r="CP54" s="80"/>
      <c r="CQ54" s="49"/>
      <c r="CR54" s="91"/>
      <c r="CS54" s="80"/>
    </row>
    <row r="55" spans="1:97" ht="15.75" customHeight="1">
      <c r="A55" s="1" t="s">
        <v>93</v>
      </c>
      <c r="B55" s="49">
        <v>138.6</v>
      </c>
      <c r="C55" s="49">
        <v>31.72062</v>
      </c>
      <c r="D55" s="49">
        <v>22.886450216450218</v>
      </c>
      <c r="E55" s="49"/>
      <c r="F55" s="49"/>
      <c r="G55" s="80"/>
      <c r="H55" s="49"/>
      <c r="I55" s="49"/>
      <c r="J55" s="80"/>
      <c r="K55" s="49"/>
      <c r="L55" s="49"/>
      <c r="M55" s="80"/>
      <c r="N55" s="49">
        <v>138.6</v>
      </c>
      <c r="O55" s="49">
        <v>31.72062</v>
      </c>
      <c r="P55" s="80">
        <f t="shared" si="33"/>
        <v>22.886450216450218</v>
      </c>
      <c r="Q55" s="49"/>
      <c r="R55" s="49"/>
      <c r="S55" s="80"/>
      <c r="T55" s="49">
        <f t="shared" si="34"/>
        <v>0</v>
      </c>
      <c r="U55" s="49">
        <f t="shared" si="34"/>
        <v>0</v>
      </c>
      <c r="V55" s="80"/>
      <c r="W55" s="49"/>
      <c r="X55" s="49"/>
      <c r="Y55" s="80"/>
      <c r="Z55" s="49"/>
      <c r="AA55" s="49"/>
      <c r="AB55" s="80"/>
      <c r="AC55" s="49"/>
      <c r="AD55" s="49"/>
      <c r="AE55" s="80"/>
      <c r="AF55" s="49"/>
      <c r="AG55" s="49"/>
      <c r="AH55" s="80"/>
      <c r="AI55" s="49"/>
      <c r="AJ55" s="49"/>
      <c r="AK55" s="80"/>
      <c r="AL55" s="49"/>
      <c r="AM55" s="49"/>
      <c r="AN55" s="80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80"/>
      <c r="BA55" s="49"/>
      <c r="BB55" s="49"/>
      <c r="BC55" s="80"/>
      <c r="BD55" s="49"/>
      <c r="BE55" s="49"/>
      <c r="BF55" s="80"/>
      <c r="BG55" s="49"/>
      <c r="BH55" s="49"/>
      <c r="BI55" s="80"/>
      <c r="BJ55" s="49"/>
      <c r="BK55" s="49"/>
      <c r="BL55" s="80"/>
      <c r="BM55" s="49"/>
      <c r="BN55" s="49"/>
      <c r="BO55" s="80"/>
      <c r="BP55" s="49"/>
      <c r="BQ55" s="49"/>
      <c r="BR55" s="80"/>
      <c r="BS55" s="49"/>
      <c r="BT55" s="49"/>
      <c r="BU55" s="80"/>
      <c r="BV55" s="49"/>
      <c r="BW55" s="49"/>
      <c r="BX55" s="80"/>
      <c r="BY55" s="49"/>
      <c r="BZ55" s="49"/>
      <c r="CA55" s="80"/>
      <c r="CB55" s="49"/>
      <c r="CC55" s="49"/>
      <c r="CD55" s="80"/>
      <c r="CE55" s="49"/>
      <c r="CF55" s="49"/>
      <c r="CG55" s="80"/>
      <c r="CH55" s="49"/>
      <c r="CI55" s="49"/>
      <c r="CJ55" s="80"/>
      <c r="CK55" s="49"/>
      <c r="CL55" s="49"/>
      <c r="CM55" s="80"/>
      <c r="CN55" s="49"/>
      <c r="CO55" s="49"/>
      <c r="CP55" s="80"/>
      <c r="CQ55" s="49"/>
      <c r="CR55" s="91"/>
      <c r="CS55" s="80"/>
    </row>
    <row r="56" spans="1:97" s="6" customFormat="1" ht="15.75" customHeight="1">
      <c r="A56" s="2" t="s">
        <v>151</v>
      </c>
      <c r="B56" s="48">
        <v>223104.86766999995</v>
      </c>
      <c r="C56" s="48">
        <v>65646.859960000002</v>
      </c>
      <c r="D56" s="48">
        <v>29.424216802432092</v>
      </c>
      <c r="E56" s="48">
        <f>E57+E58</f>
        <v>254.7</v>
      </c>
      <c r="F56" s="48">
        <f>F57+F58</f>
        <v>0</v>
      </c>
      <c r="G56" s="77">
        <f>F56/E56*100</f>
        <v>0</v>
      </c>
      <c r="H56" s="48">
        <f t="shared" ref="H56:BZ56" si="35">H57+H58</f>
        <v>1279.8</v>
      </c>
      <c r="I56" s="48">
        <f t="shared" si="35"/>
        <v>284.70161000000002</v>
      </c>
      <c r="J56" s="77">
        <f>I56/H56*100</f>
        <v>22.245789185810285</v>
      </c>
      <c r="K56" s="48">
        <f t="shared" si="35"/>
        <v>0.5</v>
      </c>
      <c r="L56" s="48">
        <f t="shared" si="35"/>
        <v>0.5</v>
      </c>
      <c r="M56" s="77">
        <f>L56/K56*100</f>
        <v>100</v>
      </c>
      <c r="N56" s="48">
        <f t="shared" si="35"/>
        <v>1243.8000000000002</v>
      </c>
      <c r="O56" s="48">
        <f t="shared" si="35"/>
        <v>230.26232999999996</v>
      </c>
      <c r="P56" s="77">
        <f>O56/N56*100</f>
        <v>18.512809937288949</v>
      </c>
      <c r="Q56" s="48">
        <f>Q57+Q58</f>
        <v>535.47801000000004</v>
      </c>
      <c r="R56" s="48">
        <f>R57+R58</f>
        <v>0</v>
      </c>
      <c r="S56" s="77">
        <f>R56/Q56*100</f>
        <v>0</v>
      </c>
      <c r="T56" s="48">
        <f>T57+T58</f>
        <v>913.45700000000011</v>
      </c>
      <c r="U56" s="48">
        <f>U57+U58</f>
        <v>0</v>
      </c>
      <c r="V56" s="77">
        <f>U56/T56*100</f>
        <v>0</v>
      </c>
      <c r="W56" s="48">
        <f>W57+W58</f>
        <v>904.32243000000005</v>
      </c>
      <c r="X56" s="48">
        <f>X57+X58</f>
        <v>0</v>
      </c>
      <c r="Y56" s="77">
        <f>X56/W56*100</f>
        <v>0</v>
      </c>
      <c r="Z56" s="48">
        <f>Z57+Z58</f>
        <v>9.1345700000000001</v>
      </c>
      <c r="AA56" s="48">
        <f>AA57+AA58</f>
        <v>0</v>
      </c>
      <c r="AB56" s="77">
        <f>AA56/Z56*100</f>
        <v>0</v>
      </c>
      <c r="AC56" s="48">
        <f>AC57+AC58</f>
        <v>7343.3</v>
      </c>
      <c r="AD56" s="48">
        <f>AD57+AD58</f>
        <v>1816.2940000000001</v>
      </c>
      <c r="AE56" s="77">
        <f>AD56/AC56*100</f>
        <v>24.734029659689785</v>
      </c>
      <c r="AF56" s="48">
        <f t="shared" si="35"/>
        <v>109329.60000000001</v>
      </c>
      <c r="AG56" s="48">
        <f t="shared" si="35"/>
        <v>31741.584800000001</v>
      </c>
      <c r="AH56" s="77">
        <f>AG56/AF56*100</f>
        <v>29.03292868536974</v>
      </c>
      <c r="AI56" s="48">
        <f t="shared" si="35"/>
        <v>36162</v>
      </c>
      <c r="AJ56" s="48">
        <f t="shared" si="35"/>
        <v>9822.8780999999999</v>
      </c>
      <c r="AK56" s="77">
        <f>AJ56/AI56*100</f>
        <v>27.163536585365854</v>
      </c>
      <c r="AL56" s="48">
        <f t="shared" si="35"/>
        <v>0</v>
      </c>
      <c r="AM56" s="48">
        <f t="shared" si="35"/>
        <v>0</v>
      </c>
      <c r="AN56" s="77"/>
      <c r="AO56" s="48">
        <f t="shared" si="35"/>
        <v>174.1</v>
      </c>
      <c r="AP56" s="48">
        <f t="shared" si="35"/>
        <v>38.22119</v>
      </c>
      <c r="AQ56" s="48">
        <f>AP56/AO56*100</f>
        <v>21.95358414704193</v>
      </c>
      <c r="AR56" s="48">
        <f t="shared" si="35"/>
        <v>12483</v>
      </c>
      <c r="AS56" s="48">
        <f t="shared" si="35"/>
        <v>4966.1001999999999</v>
      </c>
      <c r="AT56" s="48">
        <f>AS56/AR56*100</f>
        <v>39.782906352639593</v>
      </c>
      <c r="AU56" s="48">
        <f t="shared" si="35"/>
        <v>4898.8</v>
      </c>
      <c r="AV56" s="48">
        <f t="shared" si="35"/>
        <v>1679.538</v>
      </c>
      <c r="AW56" s="48">
        <f>AV56/AU56*100</f>
        <v>34.284681962929696</v>
      </c>
      <c r="AX56" s="48">
        <f t="shared" si="35"/>
        <v>26219.426370000001</v>
      </c>
      <c r="AY56" s="48">
        <f t="shared" si="35"/>
        <v>11007.76672</v>
      </c>
      <c r="AZ56" s="77">
        <f>AY56/AX56*100</f>
        <v>41.983247705964203</v>
      </c>
      <c r="BA56" s="48">
        <f t="shared" si="35"/>
        <v>52.9</v>
      </c>
      <c r="BB56" s="48">
        <f t="shared" si="35"/>
        <v>37.767899999999997</v>
      </c>
      <c r="BC56" s="77">
        <f>BB56/BA56*100</f>
        <v>71.394896030245746</v>
      </c>
      <c r="BD56" s="48">
        <f t="shared" si="35"/>
        <v>0</v>
      </c>
      <c r="BE56" s="48">
        <f t="shared" si="35"/>
        <v>0</v>
      </c>
      <c r="BF56" s="77"/>
      <c r="BG56" s="48">
        <f t="shared" si="35"/>
        <v>501</v>
      </c>
      <c r="BH56" s="48">
        <f t="shared" si="35"/>
        <v>53.703139999999998</v>
      </c>
      <c r="BI56" s="77">
        <f>BH56/BG56*100</f>
        <v>10.719189620758481</v>
      </c>
      <c r="BJ56" s="48">
        <f t="shared" si="35"/>
        <v>3</v>
      </c>
      <c r="BK56" s="48">
        <f t="shared" si="35"/>
        <v>0</v>
      </c>
      <c r="BL56" s="77">
        <f>BK56/BJ56*100</f>
        <v>0</v>
      </c>
      <c r="BM56" s="48">
        <f t="shared" si="35"/>
        <v>349</v>
      </c>
      <c r="BN56" s="48">
        <f t="shared" si="35"/>
        <v>93.588710000000006</v>
      </c>
      <c r="BO56" s="77">
        <f>BN56/BM56*100</f>
        <v>26.816249283667627</v>
      </c>
      <c r="BP56" s="48">
        <f t="shared" si="35"/>
        <v>20</v>
      </c>
      <c r="BQ56" s="48">
        <f t="shared" si="35"/>
        <v>0</v>
      </c>
      <c r="BR56" s="77">
        <f>BQ56/BP56*100</f>
        <v>0</v>
      </c>
      <c r="BS56" s="48">
        <f t="shared" si="35"/>
        <v>0</v>
      </c>
      <c r="BT56" s="48">
        <f t="shared" si="35"/>
        <v>0</v>
      </c>
      <c r="BU56" s="77"/>
      <c r="BV56" s="48">
        <f t="shared" si="35"/>
        <v>104.8</v>
      </c>
      <c r="BW56" s="48">
        <f t="shared" si="35"/>
        <v>0</v>
      </c>
      <c r="BX56" s="77">
        <f>BW56/BV56*100</f>
        <v>0</v>
      </c>
      <c r="BY56" s="48">
        <f t="shared" si="35"/>
        <v>0</v>
      </c>
      <c r="BZ56" s="48">
        <f t="shared" si="35"/>
        <v>0</v>
      </c>
      <c r="CA56" s="77"/>
      <c r="CB56" s="48">
        <f t="shared" ref="CB56:CI56" si="36">CB57+CB58</f>
        <v>4990.8</v>
      </c>
      <c r="CC56" s="48">
        <f t="shared" si="36"/>
        <v>2248.36355</v>
      </c>
      <c r="CD56" s="77">
        <f>CC56/CB56*100</f>
        <v>45.050163300472867</v>
      </c>
      <c r="CE56" s="48">
        <f t="shared" si="36"/>
        <v>0</v>
      </c>
      <c r="CF56" s="48">
        <f t="shared" si="36"/>
        <v>0</v>
      </c>
      <c r="CG56" s="77"/>
      <c r="CH56" s="48">
        <f t="shared" si="36"/>
        <v>0</v>
      </c>
      <c r="CI56" s="48">
        <f t="shared" si="36"/>
        <v>0</v>
      </c>
      <c r="CJ56" s="77"/>
      <c r="CK56" s="48">
        <f>CK57+CK58</f>
        <v>36.682000000000002</v>
      </c>
      <c r="CL56" s="48">
        <f>CL57+CL58</f>
        <v>4.7350700000000003</v>
      </c>
      <c r="CM56" s="77">
        <f>CL56/CK56*100</f>
        <v>12.908429202333568</v>
      </c>
      <c r="CN56" s="48">
        <f>CN57+CN58</f>
        <v>16208.724289999998</v>
      </c>
      <c r="CO56" s="48">
        <f>CO57+CO58</f>
        <v>1620.85464</v>
      </c>
      <c r="CP56" s="77">
        <f>CO56/CN56*100</f>
        <v>9.9998902504621476</v>
      </c>
      <c r="CQ56" s="48">
        <f>CQ57+CQ58</f>
        <v>0</v>
      </c>
      <c r="CR56" s="90">
        <f>CR57+CR58</f>
        <v>0</v>
      </c>
      <c r="CS56" s="77"/>
    </row>
    <row r="57" spans="1:97" ht="15.75" customHeight="1">
      <c r="A57" s="1" t="s">
        <v>152</v>
      </c>
      <c r="B57" s="49">
        <v>221861.06766999996</v>
      </c>
      <c r="C57" s="49">
        <v>65416.597630000004</v>
      </c>
      <c r="D57" s="49">
        <v>29.485388453688412</v>
      </c>
      <c r="E57" s="49">
        <v>254.7</v>
      </c>
      <c r="F57" s="49"/>
      <c r="G57" s="80">
        <f>F57/E57*100</f>
        <v>0</v>
      </c>
      <c r="H57" s="49">
        <v>1279.8</v>
      </c>
      <c r="I57" s="49">
        <v>284.70161000000002</v>
      </c>
      <c r="J57" s="80">
        <f>I57/H57*100</f>
        <v>22.245789185810285</v>
      </c>
      <c r="K57" s="49">
        <v>0.5</v>
      </c>
      <c r="L57" s="49">
        <v>0.5</v>
      </c>
      <c r="M57" s="80">
        <f>L57/K57*100</f>
        <v>100</v>
      </c>
      <c r="N57" s="49"/>
      <c r="O57" s="49"/>
      <c r="P57" s="80"/>
      <c r="Q57" s="49">
        <v>535.47801000000004</v>
      </c>
      <c r="R57" s="49"/>
      <c r="S57" s="80">
        <f>R57/Q57*100</f>
        <v>0</v>
      </c>
      <c r="T57" s="49">
        <f>W57+Z57</f>
        <v>913.45700000000011</v>
      </c>
      <c r="U57" s="49">
        <f>X57+AA57</f>
        <v>0</v>
      </c>
      <c r="V57" s="80">
        <f>U57/T57*100</f>
        <v>0</v>
      </c>
      <c r="W57" s="49">
        <v>904.32243000000005</v>
      </c>
      <c r="X57" s="49"/>
      <c r="Y57" s="80">
        <f>X57/W57*100</f>
        <v>0</v>
      </c>
      <c r="Z57" s="49">
        <v>9.1345700000000001</v>
      </c>
      <c r="AA57" s="49"/>
      <c r="AB57" s="80">
        <f>AA57/Z57*100</f>
        <v>0</v>
      </c>
      <c r="AC57" s="49">
        <v>7343.3</v>
      </c>
      <c r="AD57" s="49">
        <v>1816.2940000000001</v>
      </c>
      <c r="AE57" s="80">
        <f>AD57/AC57*100</f>
        <v>24.734029659689785</v>
      </c>
      <c r="AF57" s="49">
        <v>109329.60000000001</v>
      </c>
      <c r="AG57" s="49">
        <v>31741.584800000001</v>
      </c>
      <c r="AH57" s="80">
        <f>AG57/AF57*100</f>
        <v>29.03292868536974</v>
      </c>
      <c r="AI57" s="49">
        <v>36162</v>
      </c>
      <c r="AJ57" s="49">
        <v>9822.8780999999999</v>
      </c>
      <c r="AK57" s="80">
        <f>AJ57/AI57*100</f>
        <v>27.163536585365854</v>
      </c>
      <c r="AL57" s="49"/>
      <c r="AM57" s="49"/>
      <c r="AN57" s="80"/>
      <c r="AO57" s="49">
        <v>174.1</v>
      </c>
      <c r="AP57" s="49">
        <v>38.22119</v>
      </c>
      <c r="AQ57" s="80">
        <f>AP57/AO57*100</f>
        <v>21.95358414704193</v>
      </c>
      <c r="AR57" s="49">
        <v>12483</v>
      </c>
      <c r="AS57" s="49">
        <v>4966.1001999999999</v>
      </c>
      <c r="AT57" s="80">
        <f>AS57/AR57*100</f>
        <v>39.782906352639593</v>
      </c>
      <c r="AU57" s="49">
        <v>4898.8</v>
      </c>
      <c r="AV57" s="49">
        <v>1679.538</v>
      </c>
      <c r="AW57" s="80">
        <f>AV57/AU57*100</f>
        <v>34.284681962929696</v>
      </c>
      <c r="AX57" s="49">
        <v>26219.426370000001</v>
      </c>
      <c r="AY57" s="49">
        <v>11007.76672</v>
      </c>
      <c r="AZ57" s="80">
        <f>AY57/AX57*100</f>
        <v>41.983247705964203</v>
      </c>
      <c r="BA57" s="49">
        <v>52.9</v>
      </c>
      <c r="BB57" s="49">
        <v>37.767899999999997</v>
      </c>
      <c r="BC57" s="80">
        <f>BB57/BA57*100</f>
        <v>71.394896030245746</v>
      </c>
      <c r="BD57" s="49"/>
      <c r="BE57" s="49"/>
      <c r="BF57" s="80"/>
      <c r="BG57" s="49">
        <v>501</v>
      </c>
      <c r="BH57" s="49">
        <v>53.703139999999998</v>
      </c>
      <c r="BI57" s="80">
        <f>BH57/BG57*100</f>
        <v>10.719189620758481</v>
      </c>
      <c r="BJ57" s="49">
        <v>3</v>
      </c>
      <c r="BK57" s="49"/>
      <c r="BL57" s="80">
        <f>BK57/BJ57*100</f>
        <v>0</v>
      </c>
      <c r="BM57" s="49">
        <v>349</v>
      </c>
      <c r="BN57" s="49">
        <v>93.588710000000006</v>
      </c>
      <c r="BO57" s="80">
        <f>BN57/BM57*100</f>
        <v>26.816249283667627</v>
      </c>
      <c r="BP57" s="49">
        <v>20</v>
      </c>
      <c r="BQ57" s="49"/>
      <c r="BR57" s="80">
        <f>BQ57/BP57*100</f>
        <v>0</v>
      </c>
      <c r="BS57" s="49"/>
      <c r="BT57" s="49"/>
      <c r="BU57" s="80"/>
      <c r="BV57" s="49">
        <v>104.8</v>
      </c>
      <c r="BW57" s="49"/>
      <c r="BX57" s="80">
        <f>BW57/BV57*100</f>
        <v>0</v>
      </c>
      <c r="BY57" s="49"/>
      <c r="BZ57" s="49"/>
      <c r="CA57" s="80"/>
      <c r="CB57" s="49">
        <v>4990.8</v>
      </c>
      <c r="CC57" s="49">
        <v>2248.36355</v>
      </c>
      <c r="CD57" s="80">
        <f>CC57/CB57*100</f>
        <v>45.050163300472867</v>
      </c>
      <c r="CE57" s="49">
        <v>0</v>
      </c>
      <c r="CF57" s="49">
        <v>0</v>
      </c>
      <c r="CG57" s="80"/>
      <c r="CH57" s="49"/>
      <c r="CI57" s="49"/>
      <c r="CJ57" s="80"/>
      <c r="CK57" s="49">
        <v>36.682000000000002</v>
      </c>
      <c r="CL57" s="49">
        <v>4.7350700000000003</v>
      </c>
      <c r="CM57" s="80">
        <f>CL57/CK57*100</f>
        <v>12.908429202333568</v>
      </c>
      <c r="CN57" s="49">
        <v>16208.724289999998</v>
      </c>
      <c r="CO57" s="49">
        <v>1620.85464</v>
      </c>
      <c r="CP57" s="80">
        <f>CO57/CN57*100</f>
        <v>9.9998902504621476</v>
      </c>
      <c r="CQ57" s="49"/>
      <c r="CR57" s="91"/>
      <c r="CS57" s="80"/>
    </row>
    <row r="58" spans="1:97" s="6" customFormat="1" ht="15.75" customHeight="1">
      <c r="A58" s="2" t="s">
        <v>161</v>
      </c>
      <c r="B58" s="48">
        <v>1243.8000000000002</v>
      </c>
      <c r="C58" s="48">
        <v>230.26232999999996</v>
      </c>
      <c r="D58" s="48">
        <v>18.512809937288949</v>
      </c>
      <c r="E58" s="48">
        <f>SUM(E59:E66)</f>
        <v>0</v>
      </c>
      <c r="F58" s="48">
        <f>SUM(F59:F66)</f>
        <v>0</v>
      </c>
      <c r="G58" s="77"/>
      <c r="H58" s="48">
        <f t="shared" ref="H58:BZ58" si="37">SUM(H59:H66)</f>
        <v>0</v>
      </c>
      <c r="I58" s="48">
        <f t="shared" si="37"/>
        <v>0</v>
      </c>
      <c r="J58" s="77"/>
      <c r="K58" s="48">
        <f t="shared" si="37"/>
        <v>0</v>
      </c>
      <c r="L58" s="48">
        <f t="shared" si="37"/>
        <v>0</v>
      </c>
      <c r="M58" s="77"/>
      <c r="N58" s="48">
        <f t="shared" si="37"/>
        <v>1243.8000000000002</v>
      </c>
      <c r="O58" s="48">
        <f t="shared" si="37"/>
        <v>230.26232999999996</v>
      </c>
      <c r="P58" s="77">
        <f t="shared" ref="P58:P66" si="38">O58/N58*100</f>
        <v>18.512809937288949</v>
      </c>
      <c r="Q58" s="48">
        <f>SUM(Q59:Q66)</f>
        <v>0</v>
      </c>
      <c r="R58" s="48">
        <f>SUM(R59:R66)</f>
        <v>0</v>
      </c>
      <c r="S58" s="77"/>
      <c r="T58" s="48">
        <f>SUM(T59:T66)</f>
        <v>0</v>
      </c>
      <c r="U58" s="48">
        <f>SUM(U59:U66)</f>
        <v>0</v>
      </c>
      <c r="V58" s="77"/>
      <c r="W58" s="48">
        <f>SUM(W59:W66)</f>
        <v>0</v>
      </c>
      <c r="X58" s="48">
        <f>SUM(X59:X66)</f>
        <v>0</v>
      </c>
      <c r="Y58" s="77"/>
      <c r="Z58" s="48">
        <f>SUM(Z59:Z66)</f>
        <v>0</v>
      </c>
      <c r="AA58" s="48">
        <f>SUM(AA59:AA66)</f>
        <v>0</v>
      </c>
      <c r="AB58" s="77"/>
      <c r="AC58" s="48">
        <f>SUM(AC59:AC66)</f>
        <v>0</v>
      </c>
      <c r="AD58" s="48">
        <f>SUM(AD59:AD66)</f>
        <v>0</v>
      </c>
      <c r="AE58" s="77"/>
      <c r="AF58" s="48">
        <f t="shared" si="37"/>
        <v>0</v>
      </c>
      <c r="AG58" s="48">
        <f t="shared" si="37"/>
        <v>0</v>
      </c>
      <c r="AH58" s="77"/>
      <c r="AI58" s="48">
        <f t="shared" si="37"/>
        <v>0</v>
      </c>
      <c r="AJ58" s="48">
        <f t="shared" si="37"/>
        <v>0</v>
      </c>
      <c r="AK58" s="77"/>
      <c r="AL58" s="48">
        <f t="shared" si="37"/>
        <v>0</v>
      </c>
      <c r="AM58" s="48">
        <f t="shared" si="37"/>
        <v>0</v>
      </c>
      <c r="AN58" s="77"/>
      <c r="AO58" s="48">
        <f t="shared" si="37"/>
        <v>0</v>
      </c>
      <c r="AP58" s="48">
        <f t="shared" si="37"/>
        <v>0</v>
      </c>
      <c r="AQ58" s="48"/>
      <c r="AR58" s="48">
        <f t="shared" si="37"/>
        <v>0</v>
      </c>
      <c r="AS58" s="48">
        <f t="shared" si="37"/>
        <v>0</v>
      </c>
      <c r="AT58" s="48"/>
      <c r="AU58" s="48">
        <f t="shared" si="37"/>
        <v>0</v>
      </c>
      <c r="AV58" s="48">
        <f t="shared" si="37"/>
        <v>0</v>
      </c>
      <c r="AW58" s="48"/>
      <c r="AX58" s="48">
        <f t="shared" si="37"/>
        <v>0</v>
      </c>
      <c r="AY58" s="48">
        <f t="shared" si="37"/>
        <v>0</v>
      </c>
      <c r="AZ58" s="77"/>
      <c r="BA58" s="48">
        <f t="shared" si="37"/>
        <v>0</v>
      </c>
      <c r="BB58" s="48">
        <f t="shared" si="37"/>
        <v>0</v>
      </c>
      <c r="BC58" s="77"/>
      <c r="BD58" s="48">
        <f t="shared" si="37"/>
        <v>0</v>
      </c>
      <c r="BE58" s="48">
        <f t="shared" si="37"/>
        <v>0</v>
      </c>
      <c r="BF58" s="77"/>
      <c r="BG58" s="48">
        <f t="shared" si="37"/>
        <v>0</v>
      </c>
      <c r="BH58" s="48">
        <f t="shared" si="37"/>
        <v>0</v>
      </c>
      <c r="BI58" s="77"/>
      <c r="BJ58" s="48">
        <f t="shared" si="37"/>
        <v>0</v>
      </c>
      <c r="BK58" s="48">
        <f t="shared" si="37"/>
        <v>0</v>
      </c>
      <c r="BL58" s="77"/>
      <c r="BM58" s="48">
        <f t="shared" si="37"/>
        <v>0</v>
      </c>
      <c r="BN58" s="48">
        <f t="shared" si="37"/>
        <v>0</v>
      </c>
      <c r="BO58" s="77"/>
      <c r="BP58" s="48">
        <f t="shared" si="37"/>
        <v>0</v>
      </c>
      <c r="BQ58" s="48">
        <f t="shared" si="37"/>
        <v>0</v>
      </c>
      <c r="BR58" s="77"/>
      <c r="BS58" s="48">
        <f t="shared" si="37"/>
        <v>0</v>
      </c>
      <c r="BT58" s="48">
        <f t="shared" si="37"/>
        <v>0</v>
      </c>
      <c r="BU58" s="77"/>
      <c r="BV58" s="48">
        <f t="shared" si="37"/>
        <v>0</v>
      </c>
      <c r="BW58" s="48">
        <f t="shared" si="37"/>
        <v>0</v>
      </c>
      <c r="BX58" s="77"/>
      <c r="BY58" s="48">
        <f t="shared" si="37"/>
        <v>0</v>
      </c>
      <c r="BZ58" s="48">
        <f t="shared" si="37"/>
        <v>0</v>
      </c>
      <c r="CA58" s="77"/>
      <c r="CB58" s="48">
        <f t="shared" ref="CB58:CI58" si="39">SUM(CB59:CB66)</f>
        <v>0</v>
      </c>
      <c r="CC58" s="48">
        <f t="shared" si="39"/>
        <v>0</v>
      </c>
      <c r="CD58" s="77"/>
      <c r="CE58" s="48">
        <f t="shared" si="39"/>
        <v>0</v>
      </c>
      <c r="CF58" s="48">
        <f t="shared" si="39"/>
        <v>0</v>
      </c>
      <c r="CG58" s="77"/>
      <c r="CH58" s="48">
        <f t="shared" si="39"/>
        <v>0</v>
      </c>
      <c r="CI58" s="48">
        <f t="shared" si="39"/>
        <v>0</v>
      </c>
      <c r="CJ58" s="77"/>
      <c r="CK58" s="48">
        <f>SUM(CK59:CK66)</f>
        <v>0</v>
      </c>
      <c r="CL58" s="48">
        <f>SUM(CL59:CL66)</f>
        <v>0</v>
      </c>
      <c r="CM58" s="77"/>
      <c r="CN58" s="48">
        <f>SUM(CN59:CN66)</f>
        <v>0</v>
      </c>
      <c r="CO58" s="48">
        <f>SUM(CO59:CO66)</f>
        <v>0</v>
      </c>
      <c r="CP58" s="77"/>
      <c r="CQ58" s="48">
        <f>SUM(CQ59:CQ66)</f>
        <v>0</v>
      </c>
      <c r="CR58" s="90">
        <f>SUM(CR59:CR66)</f>
        <v>0</v>
      </c>
      <c r="CS58" s="77"/>
    </row>
    <row r="59" spans="1:97" ht="15.75" customHeight="1">
      <c r="A59" s="1" t="s">
        <v>103</v>
      </c>
      <c r="B59" s="49">
        <v>138.6</v>
      </c>
      <c r="C59" s="49">
        <v>24.838419999999999</v>
      </c>
      <c r="D59" s="49">
        <v>17.920937950937951</v>
      </c>
      <c r="E59" s="49"/>
      <c r="F59" s="49"/>
      <c r="G59" s="80"/>
      <c r="H59" s="49"/>
      <c r="I59" s="49"/>
      <c r="J59" s="80"/>
      <c r="K59" s="49"/>
      <c r="L59" s="49"/>
      <c r="M59" s="80"/>
      <c r="N59" s="49">
        <v>138.6</v>
      </c>
      <c r="O59" s="49">
        <v>24.838419999999999</v>
      </c>
      <c r="P59" s="80">
        <f t="shared" si="38"/>
        <v>17.920937950937951</v>
      </c>
      <c r="Q59" s="49"/>
      <c r="R59" s="49"/>
      <c r="S59" s="80"/>
      <c r="T59" s="49">
        <f t="shared" ref="T59:U66" si="40">W59+Z59</f>
        <v>0</v>
      </c>
      <c r="U59" s="49">
        <f t="shared" si="40"/>
        <v>0</v>
      </c>
      <c r="V59" s="80"/>
      <c r="W59" s="49"/>
      <c r="X59" s="49"/>
      <c r="Y59" s="80"/>
      <c r="Z59" s="49"/>
      <c r="AA59" s="49"/>
      <c r="AB59" s="80"/>
      <c r="AC59" s="49"/>
      <c r="AD59" s="49"/>
      <c r="AE59" s="80"/>
      <c r="AF59" s="49"/>
      <c r="AG59" s="49"/>
      <c r="AH59" s="80"/>
      <c r="AI59" s="49"/>
      <c r="AJ59" s="49"/>
      <c r="AK59" s="80"/>
      <c r="AL59" s="49"/>
      <c r="AM59" s="49"/>
      <c r="AN59" s="80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80"/>
      <c r="BA59" s="49"/>
      <c r="BB59" s="49"/>
      <c r="BC59" s="80"/>
      <c r="BD59" s="49"/>
      <c r="BE59" s="49"/>
      <c r="BF59" s="80"/>
      <c r="BG59" s="49"/>
      <c r="BH59" s="49"/>
      <c r="BI59" s="80"/>
      <c r="BJ59" s="49"/>
      <c r="BK59" s="49"/>
      <c r="BL59" s="80"/>
      <c r="BM59" s="49"/>
      <c r="BN59" s="49"/>
      <c r="BO59" s="80"/>
      <c r="BP59" s="49"/>
      <c r="BQ59" s="49"/>
      <c r="BR59" s="80"/>
      <c r="BS59" s="49"/>
      <c r="BT59" s="49"/>
      <c r="BU59" s="80"/>
      <c r="BV59" s="49"/>
      <c r="BW59" s="49"/>
      <c r="BX59" s="80"/>
      <c r="BY59" s="49"/>
      <c r="BZ59" s="49"/>
      <c r="CA59" s="80"/>
      <c r="CB59" s="49"/>
      <c r="CC59" s="49"/>
      <c r="CD59" s="80"/>
      <c r="CE59" s="49"/>
      <c r="CF59" s="49"/>
      <c r="CG59" s="80"/>
      <c r="CH59" s="49"/>
      <c r="CI59" s="49"/>
      <c r="CJ59" s="80"/>
      <c r="CK59" s="49"/>
      <c r="CL59" s="49"/>
      <c r="CM59" s="80"/>
      <c r="CN59" s="49"/>
      <c r="CO59" s="49"/>
      <c r="CP59" s="80"/>
      <c r="CQ59" s="49"/>
      <c r="CR59" s="91"/>
      <c r="CS59" s="80"/>
    </row>
    <row r="60" spans="1:97" ht="15.75" customHeight="1">
      <c r="A60" s="1" t="s">
        <v>117</v>
      </c>
      <c r="B60" s="49">
        <v>138.6</v>
      </c>
      <c r="C60" s="49">
        <v>31.554880000000001</v>
      </c>
      <c r="D60" s="49">
        <v>22.766868686868687</v>
      </c>
      <c r="E60" s="49"/>
      <c r="F60" s="49"/>
      <c r="G60" s="80"/>
      <c r="H60" s="49"/>
      <c r="I60" s="49"/>
      <c r="J60" s="80"/>
      <c r="K60" s="49"/>
      <c r="L60" s="49"/>
      <c r="M60" s="80"/>
      <c r="N60" s="49">
        <v>138.6</v>
      </c>
      <c r="O60" s="49">
        <v>31.554880000000001</v>
      </c>
      <c r="P60" s="80">
        <f t="shared" si="38"/>
        <v>22.766868686868687</v>
      </c>
      <c r="Q60" s="49"/>
      <c r="R60" s="49"/>
      <c r="S60" s="80"/>
      <c r="T60" s="49">
        <f t="shared" si="40"/>
        <v>0</v>
      </c>
      <c r="U60" s="49">
        <f t="shared" si="40"/>
        <v>0</v>
      </c>
      <c r="V60" s="80"/>
      <c r="W60" s="49"/>
      <c r="X60" s="49"/>
      <c r="Y60" s="80"/>
      <c r="Z60" s="49"/>
      <c r="AA60" s="49"/>
      <c r="AB60" s="80"/>
      <c r="AC60" s="49"/>
      <c r="AD60" s="49"/>
      <c r="AE60" s="80"/>
      <c r="AF60" s="49"/>
      <c r="AG60" s="49"/>
      <c r="AH60" s="80"/>
      <c r="AI60" s="49"/>
      <c r="AJ60" s="49"/>
      <c r="AK60" s="80"/>
      <c r="AL60" s="49"/>
      <c r="AM60" s="49"/>
      <c r="AN60" s="80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80"/>
      <c r="BA60" s="49"/>
      <c r="BB60" s="49"/>
      <c r="BC60" s="80"/>
      <c r="BD60" s="49"/>
      <c r="BE60" s="49"/>
      <c r="BF60" s="80"/>
      <c r="BG60" s="49"/>
      <c r="BH60" s="49"/>
      <c r="BI60" s="80"/>
      <c r="BJ60" s="49"/>
      <c r="BK60" s="49"/>
      <c r="BL60" s="80"/>
      <c r="BM60" s="49"/>
      <c r="BN60" s="49"/>
      <c r="BO60" s="80"/>
      <c r="BP60" s="49"/>
      <c r="BQ60" s="49"/>
      <c r="BR60" s="80"/>
      <c r="BS60" s="49"/>
      <c r="BT60" s="49"/>
      <c r="BU60" s="80"/>
      <c r="BV60" s="49"/>
      <c r="BW60" s="49"/>
      <c r="BX60" s="80"/>
      <c r="BY60" s="49"/>
      <c r="BZ60" s="49"/>
      <c r="CA60" s="80"/>
      <c r="CB60" s="49"/>
      <c r="CC60" s="49"/>
      <c r="CD60" s="80"/>
      <c r="CE60" s="49"/>
      <c r="CF60" s="49"/>
      <c r="CG60" s="80"/>
      <c r="CH60" s="49"/>
      <c r="CI60" s="49"/>
      <c r="CJ60" s="80"/>
      <c r="CK60" s="49"/>
      <c r="CL60" s="49"/>
      <c r="CM60" s="80"/>
      <c r="CN60" s="49"/>
      <c r="CO60" s="49"/>
      <c r="CP60" s="80"/>
      <c r="CQ60" s="49"/>
      <c r="CR60" s="91"/>
      <c r="CS60" s="80"/>
    </row>
    <row r="61" spans="1:97" ht="15.75" customHeight="1">
      <c r="A61" s="1" t="s">
        <v>264</v>
      </c>
      <c r="B61" s="49">
        <v>138.6</v>
      </c>
      <c r="C61" s="49">
        <v>24.838419999999999</v>
      </c>
      <c r="D61" s="49">
        <v>17.920937950937951</v>
      </c>
      <c r="E61" s="49"/>
      <c r="F61" s="49"/>
      <c r="G61" s="80"/>
      <c r="H61" s="49"/>
      <c r="I61" s="49"/>
      <c r="J61" s="80"/>
      <c r="K61" s="49"/>
      <c r="L61" s="49"/>
      <c r="M61" s="80"/>
      <c r="N61" s="49">
        <v>138.6</v>
      </c>
      <c r="O61" s="49">
        <v>24.838419999999999</v>
      </c>
      <c r="P61" s="80">
        <f t="shared" si="38"/>
        <v>17.920937950937951</v>
      </c>
      <c r="Q61" s="49"/>
      <c r="R61" s="49"/>
      <c r="S61" s="80"/>
      <c r="T61" s="49">
        <f t="shared" si="40"/>
        <v>0</v>
      </c>
      <c r="U61" s="49">
        <f t="shared" si="40"/>
        <v>0</v>
      </c>
      <c r="V61" s="80"/>
      <c r="W61" s="49"/>
      <c r="X61" s="49"/>
      <c r="Y61" s="80"/>
      <c r="Z61" s="49"/>
      <c r="AA61" s="49"/>
      <c r="AB61" s="80"/>
      <c r="AC61" s="49"/>
      <c r="AD61" s="49"/>
      <c r="AE61" s="80"/>
      <c r="AF61" s="49"/>
      <c r="AG61" s="49"/>
      <c r="AH61" s="80"/>
      <c r="AI61" s="49"/>
      <c r="AJ61" s="49"/>
      <c r="AK61" s="80"/>
      <c r="AL61" s="49"/>
      <c r="AM61" s="49"/>
      <c r="AN61" s="80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80"/>
      <c r="BA61" s="49"/>
      <c r="BB61" s="49"/>
      <c r="BC61" s="80"/>
      <c r="BD61" s="49"/>
      <c r="BE61" s="49"/>
      <c r="BF61" s="80"/>
      <c r="BG61" s="49"/>
      <c r="BH61" s="49"/>
      <c r="BI61" s="80"/>
      <c r="BJ61" s="49"/>
      <c r="BK61" s="49"/>
      <c r="BL61" s="80"/>
      <c r="BM61" s="49"/>
      <c r="BN61" s="49"/>
      <c r="BO61" s="80"/>
      <c r="BP61" s="49"/>
      <c r="BQ61" s="49"/>
      <c r="BR61" s="80"/>
      <c r="BS61" s="49"/>
      <c r="BT61" s="49"/>
      <c r="BU61" s="80"/>
      <c r="BV61" s="49"/>
      <c r="BW61" s="49"/>
      <c r="BX61" s="80"/>
      <c r="BY61" s="49"/>
      <c r="BZ61" s="49"/>
      <c r="CA61" s="80"/>
      <c r="CB61" s="49"/>
      <c r="CC61" s="49"/>
      <c r="CD61" s="80"/>
      <c r="CE61" s="49"/>
      <c r="CF61" s="49"/>
      <c r="CG61" s="80"/>
      <c r="CH61" s="49"/>
      <c r="CI61" s="49"/>
      <c r="CJ61" s="80"/>
      <c r="CK61" s="49"/>
      <c r="CL61" s="49"/>
      <c r="CM61" s="80"/>
      <c r="CN61" s="49"/>
      <c r="CO61" s="49"/>
      <c r="CP61" s="80"/>
      <c r="CQ61" s="49"/>
      <c r="CR61" s="91"/>
      <c r="CS61" s="80"/>
    </row>
    <row r="62" spans="1:97" ht="15.75" customHeight="1">
      <c r="A62" s="1" t="s">
        <v>64</v>
      </c>
      <c r="B62" s="49">
        <v>138.6</v>
      </c>
      <c r="C62" s="49">
        <v>24.838439999999999</v>
      </c>
      <c r="D62" s="49">
        <v>17.920952380952382</v>
      </c>
      <c r="E62" s="49"/>
      <c r="F62" s="49"/>
      <c r="G62" s="80"/>
      <c r="H62" s="49"/>
      <c r="I62" s="49"/>
      <c r="J62" s="80"/>
      <c r="K62" s="49"/>
      <c r="L62" s="49"/>
      <c r="M62" s="80"/>
      <c r="N62" s="49">
        <v>138.6</v>
      </c>
      <c r="O62" s="49">
        <v>24.838439999999999</v>
      </c>
      <c r="P62" s="80">
        <f t="shared" si="38"/>
        <v>17.920952380952382</v>
      </c>
      <c r="Q62" s="49"/>
      <c r="R62" s="49"/>
      <c r="S62" s="80"/>
      <c r="T62" s="49">
        <f t="shared" si="40"/>
        <v>0</v>
      </c>
      <c r="U62" s="49">
        <f t="shared" si="40"/>
        <v>0</v>
      </c>
      <c r="V62" s="80"/>
      <c r="W62" s="49"/>
      <c r="X62" s="49"/>
      <c r="Y62" s="80"/>
      <c r="Z62" s="49"/>
      <c r="AA62" s="49"/>
      <c r="AB62" s="80"/>
      <c r="AC62" s="49"/>
      <c r="AD62" s="49"/>
      <c r="AE62" s="80"/>
      <c r="AF62" s="49"/>
      <c r="AG62" s="49"/>
      <c r="AH62" s="80"/>
      <c r="AI62" s="49"/>
      <c r="AJ62" s="49"/>
      <c r="AK62" s="80"/>
      <c r="AL62" s="49"/>
      <c r="AM62" s="49"/>
      <c r="AN62" s="80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80"/>
      <c r="BA62" s="49"/>
      <c r="BB62" s="49"/>
      <c r="BC62" s="80"/>
      <c r="BD62" s="49"/>
      <c r="BE62" s="49"/>
      <c r="BF62" s="80"/>
      <c r="BG62" s="49"/>
      <c r="BH62" s="49"/>
      <c r="BI62" s="80"/>
      <c r="BJ62" s="49"/>
      <c r="BK62" s="49"/>
      <c r="BL62" s="80"/>
      <c r="BM62" s="49"/>
      <c r="BN62" s="49"/>
      <c r="BO62" s="80"/>
      <c r="BP62" s="49"/>
      <c r="BQ62" s="49"/>
      <c r="BR62" s="80"/>
      <c r="BS62" s="49"/>
      <c r="BT62" s="49"/>
      <c r="BU62" s="80"/>
      <c r="BV62" s="49"/>
      <c r="BW62" s="49"/>
      <c r="BX62" s="80"/>
      <c r="BY62" s="49"/>
      <c r="BZ62" s="49"/>
      <c r="CA62" s="80"/>
      <c r="CB62" s="49"/>
      <c r="CC62" s="49"/>
      <c r="CD62" s="80"/>
      <c r="CE62" s="49"/>
      <c r="CF62" s="49"/>
      <c r="CG62" s="80"/>
      <c r="CH62" s="49"/>
      <c r="CI62" s="49"/>
      <c r="CJ62" s="80"/>
      <c r="CK62" s="49"/>
      <c r="CL62" s="49"/>
      <c r="CM62" s="80"/>
      <c r="CN62" s="49"/>
      <c r="CO62" s="49"/>
      <c r="CP62" s="80"/>
      <c r="CQ62" s="49"/>
      <c r="CR62" s="91"/>
      <c r="CS62" s="80"/>
    </row>
    <row r="63" spans="1:97" ht="15.75" customHeight="1">
      <c r="A63" s="1" t="s">
        <v>125</v>
      </c>
      <c r="B63" s="49">
        <v>138.6</v>
      </c>
      <c r="C63" s="49">
        <v>24.838439999999999</v>
      </c>
      <c r="D63" s="49">
        <v>17.920952380952382</v>
      </c>
      <c r="E63" s="49"/>
      <c r="F63" s="49"/>
      <c r="G63" s="80"/>
      <c r="H63" s="49"/>
      <c r="I63" s="49"/>
      <c r="J63" s="80"/>
      <c r="K63" s="49"/>
      <c r="L63" s="49"/>
      <c r="M63" s="80"/>
      <c r="N63" s="49">
        <v>138.6</v>
      </c>
      <c r="O63" s="49">
        <v>24.838439999999999</v>
      </c>
      <c r="P63" s="80">
        <f t="shared" si="38"/>
        <v>17.920952380952382</v>
      </c>
      <c r="Q63" s="49"/>
      <c r="R63" s="49"/>
      <c r="S63" s="80"/>
      <c r="T63" s="49">
        <f t="shared" si="40"/>
        <v>0</v>
      </c>
      <c r="U63" s="49">
        <f t="shared" si="40"/>
        <v>0</v>
      </c>
      <c r="V63" s="80"/>
      <c r="W63" s="49"/>
      <c r="X63" s="49"/>
      <c r="Y63" s="80"/>
      <c r="Z63" s="49"/>
      <c r="AA63" s="49"/>
      <c r="AB63" s="80"/>
      <c r="AC63" s="49"/>
      <c r="AD63" s="49"/>
      <c r="AE63" s="80"/>
      <c r="AF63" s="49"/>
      <c r="AG63" s="49"/>
      <c r="AH63" s="80"/>
      <c r="AI63" s="49"/>
      <c r="AJ63" s="49"/>
      <c r="AK63" s="80"/>
      <c r="AL63" s="49"/>
      <c r="AM63" s="49"/>
      <c r="AN63" s="80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80"/>
      <c r="BA63" s="49"/>
      <c r="BB63" s="49"/>
      <c r="BC63" s="80"/>
      <c r="BD63" s="49"/>
      <c r="BE63" s="49"/>
      <c r="BF63" s="80"/>
      <c r="BG63" s="49"/>
      <c r="BH63" s="49"/>
      <c r="BI63" s="80"/>
      <c r="BJ63" s="49"/>
      <c r="BK63" s="49"/>
      <c r="BL63" s="80"/>
      <c r="BM63" s="49"/>
      <c r="BN63" s="49"/>
      <c r="BO63" s="80"/>
      <c r="BP63" s="49"/>
      <c r="BQ63" s="49"/>
      <c r="BR63" s="80"/>
      <c r="BS63" s="49"/>
      <c r="BT63" s="49"/>
      <c r="BU63" s="80"/>
      <c r="BV63" s="49"/>
      <c r="BW63" s="49"/>
      <c r="BX63" s="80"/>
      <c r="BY63" s="49"/>
      <c r="BZ63" s="49"/>
      <c r="CA63" s="80"/>
      <c r="CB63" s="49"/>
      <c r="CC63" s="49"/>
      <c r="CD63" s="80"/>
      <c r="CE63" s="49"/>
      <c r="CF63" s="49"/>
      <c r="CG63" s="80"/>
      <c r="CH63" s="49"/>
      <c r="CI63" s="49"/>
      <c r="CJ63" s="80"/>
      <c r="CK63" s="49"/>
      <c r="CL63" s="49"/>
      <c r="CM63" s="80"/>
      <c r="CN63" s="49"/>
      <c r="CO63" s="49"/>
      <c r="CP63" s="80"/>
      <c r="CQ63" s="49"/>
      <c r="CR63" s="91"/>
      <c r="CS63" s="80"/>
    </row>
    <row r="64" spans="1:97" ht="15.75" customHeight="1">
      <c r="A64" s="1" t="s">
        <v>72</v>
      </c>
      <c r="B64" s="49">
        <v>138.6</v>
      </c>
      <c r="C64" s="49">
        <v>24.838439999999999</v>
      </c>
      <c r="D64" s="49">
        <v>17.920952380952382</v>
      </c>
      <c r="E64" s="49"/>
      <c r="F64" s="49"/>
      <c r="G64" s="80"/>
      <c r="H64" s="49"/>
      <c r="I64" s="49"/>
      <c r="J64" s="80"/>
      <c r="K64" s="49"/>
      <c r="L64" s="49"/>
      <c r="M64" s="80"/>
      <c r="N64" s="49">
        <v>138.6</v>
      </c>
      <c r="O64" s="49">
        <v>24.838439999999999</v>
      </c>
      <c r="P64" s="80">
        <f t="shared" si="38"/>
        <v>17.920952380952382</v>
      </c>
      <c r="Q64" s="49"/>
      <c r="R64" s="49"/>
      <c r="S64" s="80"/>
      <c r="T64" s="49">
        <f t="shared" si="40"/>
        <v>0</v>
      </c>
      <c r="U64" s="49">
        <f t="shared" si="40"/>
        <v>0</v>
      </c>
      <c r="V64" s="80"/>
      <c r="W64" s="49"/>
      <c r="X64" s="49"/>
      <c r="Y64" s="80"/>
      <c r="Z64" s="49"/>
      <c r="AA64" s="49"/>
      <c r="AB64" s="80"/>
      <c r="AC64" s="49"/>
      <c r="AD64" s="49"/>
      <c r="AE64" s="80"/>
      <c r="AF64" s="49"/>
      <c r="AG64" s="49"/>
      <c r="AH64" s="80"/>
      <c r="AI64" s="49"/>
      <c r="AJ64" s="49"/>
      <c r="AK64" s="80"/>
      <c r="AL64" s="49"/>
      <c r="AM64" s="49"/>
      <c r="AN64" s="80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80"/>
      <c r="BA64" s="49"/>
      <c r="BB64" s="49"/>
      <c r="BC64" s="80"/>
      <c r="BD64" s="49"/>
      <c r="BE64" s="49"/>
      <c r="BF64" s="80"/>
      <c r="BG64" s="49"/>
      <c r="BH64" s="49"/>
      <c r="BI64" s="80"/>
      <c r="BJ64" s="49"/>
      <c r="BK64" s="49"/>
      <c r="BL64" s="80"/>
      <c r="BM64" s="49"/>
      <c r="BN64" s="49"/>
      <c r="BO64" s="80"/>
      <c r="BP64" s="49"/>
      <c r="BQ64" s="49"/>
      <c r="BR64" s="80"/>
      <c r="BS64" s="49"/>
      <c r="BT64" s="49"/>
      <c r="BU64" s="80"/>
      <c r="BV64" s="49"/>
      <c r="BW64" s="49"/>
      <c r="BX64" s="80"/>
      <c r="BY64" s="49"/>
      <c r="BZ64" s="49"/>
      <c r="CA64" s="80"/>
      <c r="CB64" s="49"/>
      <c r="CC64" s="49"/>
      <c r="CD64" s="80"/>
      <c r="CE64" s="49"/>
      <c r="CF64" s="49"/>
      <c r="CG64" s="80"/>
      <c r="CH64" s="49"/>
      <c r="CI64" s="49"/>
      <c r="CJ64" s="80"/>
      <c r="CK64" s="49"/>
      <c r="CL64" s="49"/>
      <c r="CM64" s="80"/>
      <c r="CN64" s="49"/>
      <c r="CO64" s="49"/>
      <c r="CP64" s="80"/>
      <c r="CQ64" s="49"/>
      <c r="CR64" s="91"/>
      <c r="CS64" s="80"/>
    </row>
    <row r="65" spans="1:97" ht="15.75" customHeight="1">
      <c r="A65" s="1" t="s">
        <v>128</v>
      </c>
      <c r="B65" s="49">
        <v>138.6</v>
      </c>
      <c r="C65" s="49">
        <v>24.8384</v>
      </c>
      <c r="D65" s="49">
        <v>17.92092352092352</v>
      </c>
      <c r="E65" s="49"/>
      <c r="F65" s="49"/>
      <c r="G65" s="80"/>
      <c r="H65" s="49"/>
      <c r="I65" s="49"/>
      <c r="J65" s="80"/>
      <c r="K65" s="49"/>
      <c r="L65" s="49"/>
      <c r="M65" s="80"/>
      <c r="N65" s="49">
        <v>138.6</v>
      </c>
      <c r="O65" s="49">
        <v>24.8384</v>
      </c>
      <c r="P65" s="80">
        <f t="shared" si="38"/>
        <v>17.92092352092352</v>
      </c>
      <c r="Q65" s="49"/>
      <c r="R65" s="49"/>
      <c r="S65" s="80"/>
      <c r="T65" s="49">
        <f t="shared" si="40"/>
        <v>0</v>
      </c>
      <c r="U65" s="49">
        <f t="shared" si="40"/>
        <v>0</v>
      </c>
      <c r="V65" s="80"/>
      <c r="W65" s="49"/>
      <c r="X65" s="49"/>
      <c r="Y65" s="80"/>
      <c r="Z65" s="49"/>
      <c r="AA65" s="49"/>
      <c r="AB65" s="80"/>
      <c r="AC65" s="49"/>
      <c r="AD65" s="49"/>
      <c r="AE65" s="80"/>
      <c r="AF65" s="49"/>
      <c r="AG65" s="49"/>
      <c r="AH65" s="80"/>
      <c r="AI65" s="49"/>
      <c r="AJ65" s="49"/>
      <c r="AK65" s="80"/>
      <c r="AL65" s="49"/>
      <c r="AM65" s="49"/>
      <c r="AN65" s="80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80"/>
      <c r="BA65" s="49"/>
      <c r="BB65" s="49"/>
      <c r="BC65" s="80"/>
      <c r="BD65" s="49"/>
      <c r="BE65" s="49"/>
      <c r="BF65" s="80"/>
      <c r="BG65" s="49"/>
      <c r="BH65" s="49"/>
      <c r="BI65" s="80"/>
      <c r="BJ65" s="49"/>
      <c r="BK65" s="49"/>
      <c r="BL65" s="80"/>
      <c r="BM65" s="49"/>
      <c r="BN65" s="49"/>
      <c r="BO65" s="80"/>
      <c r="BP65" s="49"/>
      <c r="BQ65" s="49"/>
      <c r="BR65" s="80"/>
      <c r="BS65" s="49"/>
      <c r="BT65" s="49"/>
      <c r="BU65" s="80"/>
      <c r="BV65" s="49"/>
      <c r="BW65" s="49"/>
      <c r="BX65" s="80"/>
      <c r="BY65" s="49"/>
      <c r="BZ65" s="49"/>
      <c r="CA65" s="80"/>
      <c r="CB65" s="49"/>
      <c r="CC65" s="49"/>
      <c r="CD65" s="80"/>
      <c r="CE65" s="49"/>
      <c r="CF65" s="49"/>
      <c r="CG65" s="80"/>
      <c r="CH65" s="49"/>
      <c r="CI65" s="49"/>
      <c r="CJ65" s="80"/>
      <c r="CK65" s="49"/>
      <c r="CL65" s="49"/>
      <c r="CM65" s="80"/>
      <c r="CN65" s="49"/>
      <c r="CO65" s="49"/>
      <c r="CP65" s="80"/>
      <c r="CQ65" s="49"/>
      <c r="CR65" s="91"/>
      <c r="CS65" s="80"/>
    </row>
    <row r="66" spans="1:97" ht="15.75" customHeight="1">
      <c r="A66" s="1" t="s">
        <v>129</v>
      </c>
      <c r="B66" s="49">
        <v>273.60000000000002</v>
      </c>
      <c r="C66" s="49">
        <v>49.67689</v>
      </c>
      <c r="D66" s="49">
        <v>18.156758040935671</v>
      </c>
      <c r="E66" s="49"/>
      <c r="F66" s="49"/>
      <c r="G66" s="80"/>
      <c r="H66" s="49"/>
      <c r="I66" s="49"/>
      <c r="J66" s="80"/>
      <c r="K66" s="49"/>
      <c r="L66" s="49"/>
      <c r="M66" s="80"/>
      <c r="N66" s="49">
        <v>273.60000000000002</v>
      </c>
      <c r="O66" s="49">
        <v>49.67689</v>
      </c>
      <c r="P66" s="80">
        <f t="shared" si="38"/>
        <v>18.156758040935671</v>
      </c>
      <c r="Q66" s="49"/>
      <c r="R66" s="49"/>
      <c r="S66" s="80"/>
      <c r="T66" s="49">
        <f t="shared" si="40"/>
        <v>0</v>
      </c>
      <c r="U66" s="49">
        <f t="shared" si="40"/>
        <v>0</v>
      </c>
      <c r="V66" s="80"/>
      <c r="W66" s="49"/>
      <c r="X66" s="49"/>
      <c r="Y66" s="80"/>
      <c r="Z66" s="49"/>
      <c r="AA66" s="49"/>
      <c r="AB66" s="80"/>
      <c r="AC66" s="49"/>
      <c r="AD66" s="49"/>
      <c r="AE66" s="80"/>
      <c r="AF66" s="49"/>
      <c r="AG66" s="49"/>
      <c r="AH66" s="80"/>
      <c r="AI66" s="49"/>
      <c r="AJ66" s="49"/>
      <c r="AK66" s="80"/>
      <c r="AL66" s="49"/>
      <c r="AM66" s="49"/>
      <c r="AN66" s="80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80"/>
      <c r="BA66" s="49"/>
      <c r="BB66" s="49"/>
      <c r="BC66" s="80"/>
      <c r="BD66" s="49"/>
      <c r="BE66" s="49"/>
      <c r="BF66" s="80"/>
      <c r="BG66" s="49"/>
      <c r="BH66" s="49"/>
      <c r="BI66" s="80"/>
      <c r="BJ66" s="49"/>
      <c r="BK66" s="49"/>
      <c r="BL66" s="80"/>
      <c r="BM66" s="49"/>
      <c r="BN66" s="49"/>
      <c r="BO66" s="80"/>
      <c r="BP66" s="49"/>
      <c r="BQ66" s="49"/>
      <c r="BR66" s="80"/>
      <c r="BS66" s="49"/>
      <c r="BT66" s="49"/>
      <c r="BU66" s="80"/>
      <c r="BV66" s="49"/>
      <c r="BW66" s="49"/>
      <c r="BX66" s="80"/>
      <c r="BY66" s="49"/>
      <c r="BZ66" s="49"/>
      <c r="CA66" s="80"/>
      <c r="CB66" s="49"/>
      <c r="CC66" s="49"/>
      <c r="CD66" s="80"/>
      <c r="CE66" s="49"/>
      <c r="CF66" s="49"/>
      <c r="CG66" s="80"/>
      <c r="CH66" s="49"/>
      <c r="CI66" s="49"/>
      <c r="CJ66" s="80"/>
      <c r="CK66" s="49"/>
      <c r="CL66" s="49"/>
      <c r="CM66" s="80"/>
      <c r="CN66" s="49"/>
      <c r="CO66" s="49"/>
      <c r="CP66" s="80"/>
      <c r="CQ66" s="49"/>
      <c r="CR66" s="91"/>
      <c r="CS66" s="80"/>
    </row>
    <row r="67" spans="1:97" s="22" customFormat="1" ht="15.75" customHeight="1">
      <c r="A67" s="2" t="s">
        <v>148</v>
      </c>
      <c r="B67" s="48">
        <v>313406.04772000009</v>
      </c>
      <c r="C67" s="48">
        <v>101263.45429000002</v>
      </c>
      <c r="D67" s="48">
        <v>32.310625473465578</v>
      </c>
      <c r="E67" s="48">
        <f>E68+E69</f>
        <v>360.4</v>
      </c>
      <c r="F67" s="48">
        <f>F68+F69</f>
        <v>0</v>
      </c>
      <c r="G67" s="77">
        <f>F67/E67*100</f>
        <v>0</v>
      </c>
      <c r="H67" s="48">
        <f>H68+H69</f>
        <v>1288.8</v>
      </c>
      <c r="I67" s="48">
        <f>I68+I69</f>
        <v>344.22</v>
      </c>
      <c r="J67" s="77">
        <f>I67/H67*100</f>
        <v>26.708566108007453</v>
      </c>
      <c r="K67" s="48">
        <f>K68+K69</f>
        <v>0.4</v>
      </c>
      <c r="L67" s="48">
        <f>L68+L69</f>
        <v>0</v>
      </c>
      <c r="M67" s="77">
        <f>L67/K67*100</f>
        <v>0</v>
      </c>
      <c r="N67" s="48">
        <f>N68+N69</f>
        <v>1368</v>
      </c>
      <c r="O67" s="48">
        <f>O68+O69</f>
        <v>203.12896999999998</v>
      </c>
      <c r="P67" s="77">
        <f>O67/N67*100</f>
        <v>14.848608918128653</v>
      </c>
      <c r="Q67" s="48">
        <f>Q68+Q69</f>
        <v>1427.94138</v>
      </c>
      <c r="R67" s="48">
        <f>R68+R69</f>
        <v>0</v>
      </c>
      <c r="S67" s="77">
        <f>R67/Q67*100</f>
        <v>0</v>
      </c>
      <c r="T67" s="48">
        <f>T68+T69</f>
        <v>2435.8853400000003</v>
      </c>
      <c r="U67" s="48">
        <f>U68+U69</f>
        <v>2299.77</v>
      </c>
      <c r="V67" s="77"/>
      <c r="W67" s="48">
        <f>W68+W69</f>
        <v>2411.5264900000002</v>
      </c>
      <c r="X67" s="48">
        <f>X68+X69</f>
        <v>2276.7723000000001</v>
      </c>
      <c r="Y67" s="77"/>
      <c r="Z67" s="48">
        <f>Z68+Z69</f>
        <v>24.35885</v>
      </c>
      <c r="AA67" s="48">
        <f>AA68+AA69</f>
        <v>22.997699999999998</v>
      </c>
      <c r="AB67" s="77"/>
      <c r="AC67" s="48">
        <f>AC68+AC69</f>
        <v>10936.8</v>
      </c>
      <c r="AD67" s="48">
        <f>AD68+AD69</f>
        <v>2733.4470000000001</v>
      </c>
      <c r="AE67" s="77">
        <f>AD67/AC67*100</f>
        <v>24.99311498793066</v>
      </c>
      <c r="AF67" s="48">
        <f>AF68+AF69</f>
        <v>153277.70000000001</v>
      </c>
      <c r="AG67" s="48">
        <f>AG68+AG69</f>
        <v>47250.781929999997</v>
      </c>
      <c r="AH67" s="77">
        <f>AG67/AF67*100</f>
        <v>30.826912153561796</v>
      </c>
      <c r="AI67" s="48">
        <f>AI68+AI69</f>
        <v>59276.9</v>
      </c>
      <c r="AJ67" s="48">
        <f>AJ68+AJ69</f>
        <v>15955.2958</v>
      </c>
      <c r="AK67" s="77">
        <f>AJ67/AI67*100</f>
        <v>26.916548942336725</v>
      </c>
      <c r="AL67" s="48">
        <f>AL68+AL69</f>
        <v>0</v>
      </c>
      <c r="AM67" s="48">
        <f>AM68+AM69</f>
        <v>0</v>
      </c>
      <c r="AN67" s="77"/>
      <c r="AO67" s="48">
        <f>AO68+AO69</f>
        <v>174.1</v>
      </c>
      <c r="AP67" s="48">
        <f>AP68+AP69</f>
        <v>31.66938</v>
      </c>
      <c r="AQ67" s="48">
        <f>AP67/AO67*100</f>
        <v>18.190338885697876</v>
      </c>
      <c r="AR67" s="48">
        <f>AR68+AR69</f>
        <v>17737.099999999999</v>
      </c>
      <c r="AS67" s="48">
        <f>AS68+AS69</f>
        <v>7489.3</v>
      </c>
      <c r="AT67" s="48">
        <f>AS67/AR67*100</f>
        <v>42.223926120955518</v>
      </c>
      <c r="AU67" s="48">
        <f>AU68+AU69</f>
        <v>6429.7</v>
      </c>
      <c r="AV67" s="48">
        <f>AV68+AV69</f>
        <v>1922.1790000000001</v>
      </c>
      <c r="AW67" s="48">
        <f>AV67/AU67*100</f>
        <v>29.895313933776073</v>
      </c>
      <c r="AX67" s="48">
        <f>AX68+AX69</f>
        <v>48779.773000000001</v>
      </c>
      <c r="AY67" s="48">
        <f>AY68+AY69</f>
        <v>18695.934499999999</v>
      </c>
      <c r="AZ67" s="77">
        <f>AY67/AX67*100</f>
        <v>38.327227353026018</v>
      </c>
      <c r="BA67" s="48">
        <f>BA68+BA69</f>
        <v>60.4</v>
      </c>
      <c r="BB67" s="48">
        <f>BB68+BB69</f>
        <v>33.700000000000003</v>
      </c>
      <c r="BC67" s="77">
        <f>BB67/BA67*100</f>
        <v>55.794701986754966</v>
      </c>
      <c r="BD67" s="48">
        <f>BD68+BD69</f>
        <v>0</v>
      </c>
      <c r="BE67" s="48">
        <f>BE68+BE69</f>
        <v>0</v>
      </c>
      <c r="BF67" s="77"/>
      <c r="BG67" s="48">
        <f>BG68+BG69</f>
        <v>552</v>
      </c>
      <c r="BH67" s="48">
        <f>BH68+BH69</f>
        <v>98.115560000000002</v>
      </c>
      <c r="BI67" s="77">
        <f>BH67/BG67*100</f>
        <v>17.774557971014492</v>
      </c>
      <c r="BJ67" s="48">
        <f>BJ68+BJ69</f>
        <v>3</v>
      </c>
      <c r="BK67" s="48">
        <f>BK68+BK69</f>
        <v>0</v>
      </c>
      <c r="BL67" s="77">
        <f>BK67/BJ67*100</f>
        <v>0</v>
      </c>
      <c r="BM67" s="48">
        <f>BM68+BM69</f>
        <v>313</v>
      </c>
      <c r="BN67" s="48">
        <f>BN68+BN69</f>
        <v>110.03699</v>
      </c>
      <c r="BO67" s="77">
        <f>BN67/BM67*100</f>
        <v>35.155587859424919</v>
      </c>
      <c r="BP67" s="48">
        <f>BP68+BP69</f>
        <v>23</v>
      </c>
      <c r="BQ67" s="48">
        <f>BQ68+BQ69</f>
        <v>0</v>
      </c>
      <c r="BR67" s="77">
        <f>BQ67/BP67*100</f>
        <v>0</v>
      </c>
      <c r="BS67" s="48">
        <f>BS68+BS69</f>
        <v>0</v>
      </c>
      <c r="BT67" s="48">
        <f>BT68+BT69</f>
        <v>0</v>
      </c>
      <c r="BU67" s="77"/>
      <c r="BV67" s="48">
        <f>BV68+BV69</f>
        <v>214.9</v>
      </c>
      <c r="BW67" s="48">
        <f>BW68+BW69</f>
        <v>29.283999999999999</v>
      </c>
      <c r="BX67" s="77">
        <f>BW67/BV67*100</f>
        <v>13.626803164262446</v>
      </c>
      <c r="BY67" s="48">
        <f>BY68+BY69</f>
        <v>1.1000000000000001</v>
      </c>
      <c r="BZ67" s="48">
        <f>BZ68+BZ69</f>
        <v>1.1000000000000001</v>
      </c>
      <c r="CA67" s="77">
        <f>BZ67/BY67*100</f>
        <v>100</v>
      </c>
      <c r="CB67" s="48">
        <f>CB68+CB69</f>
        <v>6838.4</v>
      </c>
      <c r="CC67" s="48">
        <f>CC68+CC69</f>
        <v>3628.3594199999998</v>
      </c>
      <c r="CD67" s="77">
        <f>CC67/CB67*100</f>
        <v>53.058601719700519</v>
      </c>
      <c r="CE67" s="48">
        <f>CE68+CE69</f>
        <v>0</v>
      </c>
      <c r="CF67" s="48">
        <f>CF68+CF69</f>
        <v>0</v>
      </c>
      <c r="CG67" s="77"/>
      <c r="CH67" s="48">
        <f>CH68+CH69</f>
        <v>0</v>
      </c>
      <c r="CI67" s="48">
        <f>CI68+CI69</f>
        <v>0</v>
      </c>
      <c r="CJ67" s="77"/>
      <c r="CK67" s="48">
        <f>CK68+CK69</f>
        <v>30.998000000000001</v>
      </c>
      <c r="CL67" s="48">
        <f>CL68+CL69</f>
        <v>2.7994500000000002</v>
      </c>
      <c r="CM67" s="77">
        <f>CL67/CK67*100</f>
        <v>9.0310665204206728</v>
      </c>
      <c r="CN67" s="48">
        <f>CN68+CN69</f>
        <v>0</v>
      </c>
      <c r="CO67" s="48">
        <f>CO68+CO69</f>
        <v>0</v>
      </c>
      <c r="CP67" s="77"/>
      <c r="CQ67" s="48">
        <f>CQ68+CQ69</f>
        <v>1875.75</v>
      </c>
      <c r="CR67" s="90">
        <f>CR68+CR69</f>
        <v>434.33229</v>
      </c>
      <c r="CS67" s="77"/>
    </row>
    <row r="68" spans="1:97" ht="15.75" customHeight="1">
      <c r="A68" s="1" t="s">
        <v>153</v>
      </c>
      <c r="B68" s="49">
        <v>312038.04772000009</v>
      </c>
      <c r="C68" s="49">
        <v>101060.32532000002</v>
      </c>
      <c r="D68" s="49">
        <v>32.387180364198436</v>
      </c>
      <c r="E68" s="49">
        <v>360.4</v>
      </c>
      <c r="F68" s="49"/>
      <c r="G68" s="80">
        <f>F68/E68*100</f>
        <v>0</v>
      </c>
      <c r="H68" s="49">
        <v>1288.8</v>
      </c>
      <c r="I68" s="49">
        <v>344.22</v>
      </c>
      <c r="J68" s="80">
        <f>I68/H68*100</f>
        <v>26.708566108007453</v>
      </c>
      <c r="K68" s="49">
        <v>0.4</v>
      </c>
      <c r="L68" s="49"/>
      <c r="M68" s="80">
        <f>L68/K68*100</f>
        <v>0</v>
      </c>
      <c r="N68" s="49"/>
      <c r="O68" s="49"/>
      <c r="P68" s="80"/>
      <c r="Q68" s="49">
        <v>1427.94138</v>
      </c>
      <c r="R68" s="49"/>
      <c r="S68" s="80">
        <f>R68/Q68*100</f>
        <v>0</v>
      </c>
      <c r="T68" s="49">
        <f>W68+Z68</f>
        <v>2435.8853400000003</v>
      </c>
      <c r="U68" s="49">
        <f>X68+AA68</f>
        <v>2299.77</v>
      </c>
      <c r="V68" s="80"/>
      <c r="W68" s="49">
        <v>2411.5264900000002</v>
      </c>
      <c r="X68" s="49">
        <v>2276.7723000000001</v>
      </c>
      <c r="Y68" s="80"/>
      <c r="Z68" s="49">
        <v>24.35885</v>
      </c>
      <c r="AA68" s="49">
        <v>22.997699999999998</v>
      </c>
      <c r="AB68" s="80"/>
      <c r="AC68" s="49">
        <v>10936.8</v>
      </c>
      <c r="AD68" s="49">
        <v>2733.4470000000001</v>
      </c>
      <c r="AE68" s="80">
        <f>AD68/AC68*100</f>
        <v>24.99311498793066</v>
      </c>
      <c r="AF68" s="49">
        <v>153277.70000000001</v>
      </c>
      <c r="AG68" s="49">
        <v>47250.781929999997</v>
      </c>
      <c r="AH68" s="80">
        <f>AG68/AF68*100</f>
        <v>30.826912153561796</v>
      </c>
      <c r="AI68" s="49">
        <v>59276.9</v>
      </c>
      <c r="AJ68" s="49">
        <v>15955.2958</v>
      </c>
      <c r="AK68" s="80">
        <f>AJ68/AI68*100</f>
        <v>26.916548942336725</v>
      </c>
      <c r="AL68" s="49"/>
      <c r="AM68" s="49"/>
      <c r="AN68" s="80"/>
      <c r="AO68" s="49">
        <v>174.1</v>
      </c>
      <c r="AP68" s="49">
        <v>31.66938</v>
      </c>
      <c r="AQ68" s="49">
        <f>AP68/AO68*100</f>
        <v>18.190338885697876</v>
      </c>
      <c r="AR68" s="49">
        <v>17737.099999999999</v>
      </c>
      <c r="AS68" s="49">
        <v>7489.3</v>
      </c>
      <c r="AT68" s="49">
        <f>AS68/AR68*100</f>
        <v>42.223926120955518</v>
      </c>
      <c r="AU68" s="49">
        <v>6429.7</v>
      </c>
      <c r="AV68" s="49">
        <v>1922.1790000000001</v>
      </c>
      <c r="AW68" s="49">
        <f>AV68/AU68*100</f>
        <v>29.895313933776073</v>
      </c>
      <c r="AX68" s="49">
        <v>48779.773000000001</v>
      </c>
      <c r="AY68" s="49">
        <v>18695.934499999999</v>
      </c>
      <c r="AZ68" s="80">
        <f>AY68/AX68*100</f>
        <v>38.327227353026018</v>
      </c>
      <c r="BA68" s="49">
        <v>60.4</v>
      </c>
      <c r="BB68" s="49">
        <v>33.700000000000003</v>
      </c>
      <c r="BC68" s="80">
        <f>BB68/BA68*100</f>
        <v>55.794701986754966</v>
      </c>
      <c r="BD68" s="49"/>
      <c r="BE68" s="49"/>
      <c r="BF68" s="80"/>
      <c r="BG68" s="49">
        <v>552</v>
      </c>
      <c r="BH68" s="49">
        <v>98.115560000000002</v>
      </c>
      <c r="BI68" s="80">
        <f>BH68/BG68*100</f>
        <v>17.774557971014492</v>
      </c>
      <c r="BJ68" s="49">
        <v>3</v>
      </c>
      <c r="BK68" s="49"/>
      <c r="BL68" s="80">
        <f>BK68/BJ68*100</f>
        <v>0</v>
      </c>
      <c r="BM68" s="49">
        <v>313</v>
      </c>
      <c r="BN68" s="49">
        <v>110.03699</v>
      </c>
      <c r="BO68" s="80">
        <f>BN68/BM68*100</f>
        <v>35.155587859424919</v>
      </c>
      <c r="BP68" s="49">
        <v>23</v>
      </c>
      <c r="BQ68" s="49"/>
      <c r="BR68" s="80">
        <f>BQ68/BP68*100</f>
        <v>0</v>
      </c>
      <c r="BS68" s="49"/>
      <c r="BT68" s="49"/>
      <c r="BU68" s="80"/>
      <c r="BV68" s="49">
        <v>214.9</v>
      </c>
      <c r="BW68" s="49">
        <v>29.283999999999999</v>
      </c>
      <c r="BX68" s="80">
        <f>BW68/BV68*100</f>
        <v>13.626803164262446</v>
      </c>
      <c r="BY68" s="49">
        <v>1.1000000000000001</v>
      </c>
      <c r="BZ68" s="49">
        <v>1.1000000000000001</v>
      </c>
      <c r="CA68" s="80">
        <f>BZ68/BY68*100</f>
        <v>100</v>
      </c>
      <c r="CB68" s="49">
        <v>6838.4</v>
      </c>
      <c r="CC68" s="49">
        <v>3628.3594199999998</v>
      </c>
      <c r="CD68" s="80">
        <f>CC68/CB68*100</f>
        <v>53.058601719700519</v>
      </c>
      <c r="CE68" s="49"/>
      <c r="CF68" s="49">
        <v>0</v>
      </c>
      <c r="CG68" s="80"/>
      <c r="CH68" s="49"/>
      <c r="CI68" s="49"/>
      <c r="CJ68" s="80"/>
      <c r="CK68" s="49">
        <v>30.998000000000001</v>
      </c>
      <c r="CL68" s="49">
        <v>2.7994500000000002</v>
      </c>
      <c r="CM68" s="80">
        <f>CL68/CK68*100</f>
        <v>9.0310665204206728</v>
      </c>
      <c r="CN68" s="49">
        <v>0</v>
      </c>
      <c r="CO68" s="49"/>
      <c r="CP68" s="80"/>
      <c r="CQ68" s="49">
        <v>1875.75</v>
      </c>
      <c r="CR68" s="91">
        <v>434.33229</v>
      </c>
      <c r="CS68" s="80"/>
    </row>
    <row r="69" spans="1:97" s="22" customFormat="1" ht="15.75" customHeight="1">
      <c r="A69" s="46" t="s">
        <v>161</v>
      </c>
      <c r="B69" s="50">
        <v>1368</v>
      </c>
      <c r="C69" s="50">
        <v>203.12896999999998</v>
      </c>
      <c r="D69" s="50">
        <v>14.848608918128653</v>
      </c>
      <c r="E69" s="50">
        <f>SUM(E70:E74)</f>
        <v>0</v>
      </c>
      <c r="F69" s="50">
        <f>SUM(F70:F74)</f>
        <v>0</v>
      </c>
      <c r="G69" s="84"/>
      <c r="H69" s="50">
        <f>SUM(H70:H74)</f>
        <v>0</v>
      </c>
      <c r="I69" s="50">
        <f>SUM(I70:I74)</f>
        <v>0</v>
      </c>
      <c r="J69" s="84"/>
      <c r="K69" s="50">
        <f>SUM(K70:K74)</f>
        <v>0</v>
      </c>
      <c r="L69" s="50">
        <f>SUM(L70:L74)</f>
        <v>0</v>
      </c>
      <c r="M69" s="84"/>
      <c r="N69" s="50">
        <f>SUM(N70:N74)</f>
        <v>1368</v>
      </c>
      <c r="O69" s="50">
        <f>SUM(O70:O74)</f>
        <v>203.12896999999998</v>
      </c>
      <c r="P69" s="84">
        <f t="shared" ref="P69:P74" si="41">O69/N69*100</f>
        <v>14.848608918128653</v>
      </c>
      <c r="Q69" s="50">
        <f>SUM(Q70:Q74)</f>
        <v>0</v>
      </c>
      <c r="R69" s="50">
        <f>SUM(R70:R74)</f>
        <v>0</v>
      </c>
      <c r="S69" s="84"/>
      <c r="T69" s="50">
        <f>SUM(T70:T74)</f>
        <v>0</v>
      </c>
      <c r="U69" s="50">
        <f>SUM(U70:U74)</f>
        <v>0</v>
      </c>
      <c r="V69" s="84"/>
      <c r="W69" s="50">
        <f>SUM(W70:W74)</f>
        <v>0</v>
      </c>
      <c r="X69" s="50">
        <f>SUM(X70:X74)</f>
        <v>0</v>
      </c>
      <c r="Y69" s="84"/>
      <c r="Z69" s="50">
        <f>SUM(Z70:Z74)</f>
        <v>0</v>
      </c>
      <c r="AA69" s="50">
        <f>SUM(AA70:AA74)</f>
        <v>0</v>
      </c>
      <c r="AB69" s="84"/>
      <c r="AC69" s="50">
        <f>SUM(AC70:AC74)</f>
        <v>0</v>
      </c>
      <c r="AD69" s="50">
        <f>SUM(AD70:AD74)</f>
        <v>0</v>
      </c>
      <c r="AE69" s="84"/>
      <c r="AF69" s="50">
        <f>SUM(AF70:AF74)</f>
        <v>0</v>
      </c>
      <c r="AG69" s="50">
        <f>SUM(AG70:AG74)</f>
        <v>0</v>
      </c>
      <c r="AH69" s="84"/>
      <c r="AI69" s="50">
        <f>SUM(AI70:AI74)</f>
        <v>0</v>
      </c>
      <c r="AJ69" s="50">
        <f>SUM(AJ70:AJ74)</f>
        <v>0</v>
      </c>
      <c r="AK69" s="84"/>
      <c r="AL69" s="50">
        <f>SUM(AL70:AL74)</f>
        <v>0</v>
      </c>
      <c r="AM69" s="50">
        <f>SUM(AM70:AM74)</f>
        <v>0</v>
      </c>
      <c r="AN69" s="84"/>
      <c r="AO69" s="50">
        <f>SUM(AO70:AO74)</f>
        <v>0</v>
      </c>
      <c r="AP69" s="50">
        <f>SUM(AP70:AP74)</f>
        <v>0</v>
      </c>
      <c r="AQ69" s="50"/>
      <c r="AR69" s="50">
        <f>SUM(AR70:AR74)</f>
        <v>0</v>
      </c>
      <c r="AS69" s="50">
        <f>SUM(AS70:AS74)</f>
        <v>0</v>
      </c>
      <c r="AT69" s="50"/>
      <c r="AU69" s="50">
        <f>SUM(AU70:AU74)</f>
        <v>0</v>
      </c>
      <c r="AV69" s="50">
        <f>SUM(AV70:AV74)</f>
        <v>0</v>
      </c>
      <c r="AW69" s="50"/>
      <c r="AX69" s="50">
        <f>SUM(AX70:AX74)</f>
        <v>0</v>
      </c>
      <c r="AY69" s="50">
        <f>SUM(AY70:AY74)</f>
        <v>0</v>
      </c>
      <c r="AZ69" s="84"/>
      <c r="BA69" s="50">
        <f>SUM(BA70:BA74)</f>
        <v>0</v>
      </c>
      <c r="BB69" s="50">
        <f>SUM(BB70:BB74)</f>
        <v>0</v>
      </c>
      <c r="BC69" s="84"/>
      <c r="BD69" s="50">
        <f>SUM(BD70:BD74)</f>
        <v>0</v>
      </c>
      <c r="BE69" s="50">
        <f>SUM(BE70:BE74)</f>
        <v>0</v>
      </c>
      <c r="BF69" s="84"/>
      <c r="BG69" s="50">
        <f>SUM(BG70:BG74)</f>
        <v>0</v>
      </c>
      <c r="BH69" s="50">
        <f>SUM(BH70:BH74)</f>
        <v>0</v>
      </c>
      <c r="BI69" s="84"/>
      <c r="BJ69" s="50">
        <f>SUM(BJ70:BJ74)</f>
        <v>0</v>
      </c>
      <c r="BK69" s="50">
        <f>SUM(BK70:BK74)</f>
        <v>0</v>
      </c>
      <c r="BL69" s="84"/>
      <c r="BM69" s="50">
        <f>SUM(BM70:BM74)</f>
        <v>0</v>
      </c>
      <c r="BN69" s="50">
        <f>SUM(BN70:BN74)</f>
        <v>0</v>
      </c>
      <c r="BO69" s="84"/>
      <c r="BP69" s="50">
        <f>SUM(BP70:BP74)</f>
        <v>0</v>
      </c>
      <c r="BQ69" s="50">
        <f>SUM(BQ70:BQ74)</f>
        <v>0</v>
      </c>
      <c r="BR69" s="84"/>
      <c r="BS69" s="50">
        <f>SUM(BS70:BS74)</f>
        <v>0</v>
      </c>
      <c r="BT69" s="50">
        <f>SUM(BT70:BT74)</f>
        <v>0</v>
      </c>
      <c r="BU69" s="84"/>
      <c r="BV69" s="50">
        <f>SUM(BV70:BV74)</f>
        <v>0</v>
      </c>
      <c r="BW69" s="50">
        <f>SUM(BW70:BW74)</f>
        <v>0</v>
      </c>
      <c r="BX69" s="84"/>
      <c r="BY69" s="50">
        <f>SUM(BY70:BY74)</f>
        <v>0</v>
      </c>
      <c r="BZ69" s="50">
        <f>SUM(BZ70:BZ74)</f>
        <v>0</v>
      </c>
      <c r="CA69" s="84"/>
      <c r="CB69" s="50">
        <f>SUM(CB70:CB74)</f>
        <v>0</v>
      </c>
      <c r="CC69" s="50">
        <f>SUM(CC70:CC74)</f>
        <v>0</v>
      </c>
      <c r="CD69" s="84"/>
      <c r="CE69" s="50">
        <f>SUM(CE70:CE74)</f>
        <v>0</v>
      </c>
      <c r="CF69" s="50">
        <f>SUM(CF70:CF74)</f>
        <v>0</v>
      </c>
      <c r="CG69" s="84"/>
      <c r="CH69" s="50">
        <f>SUM(CH70:CH74)</f>
        <v>0</v>
      </c>
      <c r="CI69" s="50">
        <f>SUM(CI70:CI74)</f>
        <v>0</v>
      </c>
      <c r="CJ69" s="84"/>
      <c r="CK69" s="50">
        <f>SUM(CK70:CK74)</f>
        <v>0</v>
      </c>
      <c r="CL69" s="50">
        <f>SUM(CL70:CL74)</f>
        <v>0</v>
      </c>
      <c r="CM69" s="84"/>
      <c r="CN69" s="50">
        <f>SUM(CN70:CN74)</f>
        <v>0</v>
      </c>
      <c r="CO69" s="50">
        <f>SUM(CO70:CO74)</f>
        <v>0</v>
      </c>
      <c r="CP69" s="84"/>
      <c r="CQ69" s="50">
        <f>SUM(CQ70:CQ74)</f>
        <v>0</v>
      </c>
      <c r="CR69" s="92">
        <f>SUM(CR70:CR74)</f>
        <v>0</v>
      </c>
      <c r="CS69" s="84"/>
    </row>
    <row r="70" spans="1:97" ht="15.75" customHeight="1">
      <c r="A70" s="1" t="s">
        <v>55</v>
      </c>
      <c r="B70" s="49">
        <v>273.60000000000002</v>
      </c>
      <c r="C70" s="49">
        <v>59.307259999999999</v>
      </c>
      <c r="D70" s="49">
        <v>21.676630116959061</v>
      </c>
      <c r="E70" s="49"/>
      <c r="F70" s="49"/>
      <c r="G70" s="80"/>
      <c r="H70" s="49"/>
      <c r="I70" s="49"/>
      <c r="J70" s="80"/>
      <c r="K70" s="49"/>
      <c r="L70" s="49"/>
      <c r="M70" s="80"/>
      <c r="N70" s="49">
        <v>273.60000000000002</v>
      </c>
      <c r="O70" s="49">
        <v>59.307259999999999</v>
      </c>
      <c r="P70" s="80">
        <f t="shared" si="41"/>
        <v>21.676630116959061</v>
      </c>
      <c r="Q70" s="49"/>
      <c r="R70" s="49"/>
      <c r="S70" s="80"/>
      <c r="T70" s="49">
        <f t="shared" ref="T70:U74" si="42">W70+Z70</f>
        <v>0</v>
      </c>
      <c r="U70" s="49">
        <f t="shared" si="42"/>
        <v>0</v>
      </c>
      <c r="V70" s="80"/>
      <c r="W70" s="49"/>
      <c r="X70" s="49"/>
      <c r="Y70" s="80"/>
      <c r="Z70" s="49"/>
      <c r="AA70" s="49"/>
      <c r="AB70" s="80"/>
      <c r="AC70" s="49"/>
      <c r="AD70" s="49"/>
      <c r="AE70" s="80"/>
      <c r="AF70" s="49"/>
      <c r="AG70" s="49"/>
      <c r="AH70" s="80"/>
      <c r="AI70" s="49"/>
      <c r="AJ70" s="49"/>
      <c r="AK70" s="80"/>
      <c r="AL70" s="49"/>
      <c r="AM70" s="49"/>
      <c r="AN70" s="80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80"/>
      <c r="BA70" s="49"/>
      <c r="BB70" s="49"/>
      <c r="BC70" s="80"/>
      <c r="BD70" s="49"/>
      <c r="BE70" s="49"/>
      <c r="BF70" s="80"/>
      <c r="BG70" s="49"/>
      <c r="BH70" s="49"/>
      <c r="BI70" s="80"/>
      <c r="BJ70" s="49"/>
      <c r="BK70" s="49"/>
      <c r="BL70" s="80"/>
      <c r="BM70" s="49"/>
      <c r="BN70" s="49"/>
      <c r="BO70" s="80"/>
      <c r="BP70" s="49"/>
      <c r="BQ70" s="49"/>
      <c r="BR70" s="80"/>
      <c r="BS70" s="49"/>
      <c r="BT70" s="49"/>
      <c r="BU70" s="80"/>
      <c r="BV70" s="49"/>
      <c r="BW70" s="49"/>
      <c r="BX70" s="80"/>
      <c r="BY70" s="49"/>
      <c r="BZ70" s="49"/>
      <c r="CA70" s="80"/>
      <c r="CB70" s="49"/>
      <c r="CC70" s="49"/>
      <c r="CD70" s="80"/>
      <c r="CE70" s="49"/>
      <c r="CF70" s="49"/>
      <c r="CG70" s="80"/>
      <c r="CH70" s="49"/>
      <c r="CI70" s="49"/>
      <c r="CJ70" s="80"/>
      <c r="CK70" s="49"/>
      <c r="CL70" s="49"/>
      <c r="CM70" s="80"/>
      <c r="CN70" s="49"/>
      <c r="CO70" s="49"/>
      <c r="CP70" s="80"/>
      <c r="CQ70" s="49"/>
      <c r="CR70" s="91"/>
      <c r="CS70" s="80"/>
    </row>
    <row r="71" spans="1:97" ht="15.75" customHeight="1">
      <c r="A71" s="1" t="s">
        <v>248</v>
      </c>
      <c r="B71" s="49">
        <v>273.60000000000002</v>
      </c>
      <c r="C71" s="49">
        <v>45.616579999999999</v>
      </c>
      <c r="D71" s="49">
        <v>16.672726608187133</v>
      </c>
      <c r="E71" s="49"/>
      <c r="F71" s="49"/>
      <c r="G71" s="80"/>
      <c r="H71" s="49"/>
      <c r="I71" s="49"/>
      <c r="J71" s="80"/>
      <c r="K71" s="49"/>
      <c r="L71" s="49"/>
      <c r="M71" s="80"/>
      <c r="N71" s="49">
        <v>273.60000000000002</v>
      </c>
      <c r="O71" s="49">
        <v>45.616579999999999</v>
      </c>
      <c r="P71" s="80">
        <f t="shared" si="41"/>
        <v>16.672726608187133</v>
      </c>
      <c r="Q71" s="49"/>
      <c r="R71" s="49"/>
      <c r="S71" s="80"/>
      <c r="T71" s="49">
        <f t="shared" si="42"/>
        <v>0</v>
      </c>
      <c r="U71" s="49">
        <f t="shared" si="42"/>
        <v>0</v>
      </c>
      <c r="V71" s="80"/>
      <c r="W71" s="49"/>
      <c r="X71" s="49"/>
      <c r="Y71" s="80"/>
      <c r="Z71" s="49"/>
      <c r="AA71" s="49"/>
      <c r="AB71" s="80"/>
      <c r="AC71" s="49"/>
      <c r="AD71" s="49"/>
      <c r="AE71" s="80"/>
      <c r="AF71" s="49"/>
      <c r="AG71" s="49"/>
      <c r="AH71" s="80"/>
      <c r="AI71" s="49"/>
      <c r="AJ71" s="49"/>
      <c r="AK71" s="80"/>
      <c r="AL71" s="49"/>
      <c r="AM71" s="49"/>
      <c r="AN71" s="80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80"/>
      <c r="BA71" s="49"/>
      <c r="BB71" s="49"/>
      <c r="BC71" s="80"/>
      <c r="BD71" s="49"/>
      <c r="BE71" s="49"/>
      <c r="BF71" s="80"/>
      <c r="BG71" s="49"/>
      <c r="BH71" s="49"/>
      <c r="BI71" s="80"/>
      <c r="BJ71" s="49"/>
      <c r="BK71" s="49"/>
      <c r="BL71" s="80"/>
      <c r="BM71" s="49"/>
      <c r="BN71" s="49"/>
      <c r="BO71" s="80"/>
      <c r="BP71" s="49"/>
      <c r="BQ71" s="49"/>
      <c r="BR71" s="80"/>
      <c r="BS71" s="49"/>
      <c r="BT71" s="49"/>
      <c r="BU71" s="80"/>
      <c r="BV71" s="49"/>
      <c r="BW71" s="49"/>
      <c r="BX71" s="80"/>
      <c r="BY71" s="49"/>
      <c r="BZ71" s="49"/>
      <c r="CA71" s="80"/>
      <c r="CB71" s="49"/>
      <c r="CC71" s="49"/>
      <c r="CD71" s="80"/>
      <c r="CE71" s="49"/>
      <c r="CF71" s="49"/>
      <c r="CG71" s="80"/>
      <c r="CH71" s="49"/>
      <c r="CI71" s="49"/>
      <c r="CJ71" s="80"/>
      <c r="CK71" s="49"/>
      <c r="CL71" s="49"/>
      <c r="CM71" s="80"/>
      <c r="CN71" s="49"/>
      <c r="CO71" s="49"/>
      <c r="CP71" s="80"/>
      <c r="CQ71" s="49"/>
      <c r="CR71" s="91"/>
      <c r="CS71" s="80"/>
    </row>
    <row r="72" spans="1:97" ht="15.75" customHeight="1">
      <c r="A72" s="1" t="s">
        <v>24</v>
      </c>
      <c r="B72" s="49">
        <v>273.60000000000002</v>
      </c>
      <c r="C72" s="49">
        <v>21.147079999999999</v>
      </c>
      <c r="D72" s="49">
        <v>7.7291959064327482</v>
      </c>
      <c r="E72" s="49"/>
      <c r="F72" s="49"/>
      <c r="G72" s="80"/>
      <c r="H72" s="49"/>
      <c r="I72" s="49"/>
      <c r="J72" s="80"/>
      <c r="K72" s="49"/>
      <c r="L72" s="49"/>
      <c r="M72" s="80"/>
      <c r="N72" s="49">
        <v>273.60000000000002</v>
      </c>
      <c r="O72" s="49">
        <v>21.147079999999999</v>
      </c>
      <c r="P72" s="80">
        <f t="shared" si="41"/>
        <v>7.7291959064327482</v>
      </c>
      <c r="Q72" s="49"/>
      <c r="R72" s="49"/>
      <c r="S72" s="80"/>
      <c r="T72" s="49">
        <f t="shared" si="42"/>
        <v>0</v>
      </c>
      <c r="U72" s="49">
        <f t="shared" si="42"/>
        <v>0</v>
      </c>
      <c r="V72" s="80"/>
      <c r="W72" s="49"/>
      <c r="X72" s="49"/>
      <c r="Y72" s="80"/>
      <c r="Z72" s="49"/>
      <c r="AA72" s="49"/>
      <c r="AB72" s="80"/>
      <c r="AC72" s="49"/>
      <c r="AD72" s="49"/>
      <c r="AE72" s="80"/>
      <c r="AF72" s="49"/>
      <c r="AG72" s="49"/>
      <c r="AH72" s="80"/>
      <c r="AI72" s="49"/>
      <c r="AJ72" s="49"/>
      <c r="AK72" s="80"/>
      <c r="AL72" s="49"/>
      <c r="AM72" s="49"/>
      <c r="AN72" s="80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80"/>
      <c r="BA72" s="49"/>
      <c r="BB72" s="49"/>
      <c r="BC72" s="80"/>
      <c r="BD72" s="49"/>
      <c r="BE72" s="49"/>
      <c r="BF72" s="80"/>
      <c r="BG72" s="49"/>
      <c r="BH72" s="49"/>
      <c r="BI72" s="80"/>
      <c r="BJ72" s="49"/>
      <c r="BK72" s="49"/>
      <c r="BL72" s="80"/>
      <c r="BM72" s="49"/>
      <c r="BN72" s="49"/>
      <c r="BO72" s="80"/>
      <c r="BP72" s="49"/>
      <c r="BQ72" s="49"/>
      <c r="BR72" s="80"/>
      <c r="BS72" s="49"/>
      <c r="BT72" s="49"/>
      <c r="BU72" s="80"/>
      <c r="BV72" s="49"/>
      <c r="BW72" s="49"/>
      <c r="BX72" s="80"/>
      <c r="BY72" s="49"/>
      <c r="BZ72" s="49"/>
      <c r="CA72" s="80"/>
      <c r="CB72" s="49"/>
      <c r="CC72" s="49"/>
      <c r="CD72" s="80"/>
      <c r="CE72" s="49"/>
      <c r="CF72" s="49"/>
      <c r="CG72" s="80"/>
      <c r="CH72" s="49"/>
      <c r="CI72" s="49"/>
      <c r="CJ72" s="80"/>
      <c r="CK72" s="49"/>
      <c r="CL72" s="49"/>
      <c r="CM72" s="80"/>
      <c r="CN72" s="49"/>
      <c r="CO72" s="49"/>
      <c r="CP72" s="80"/>
      <c r="CQ72" s="49"/>
      <c r="CR72" s="91"/>
      <c r="CS72" s="80"/>
    </row>
    <row r="73" spans="1:97" ht="15.75" customHeight="1">
      <c r="A73" s="1" t="s">
        <v>107</v>
      </c>
      <c r="B73" s="49">
        <v>273.60000000000002</v>
      </c>
      <c r="C73" s="49">
        <v>20.722480000000001</v>
      </c>
      <c r="D73" s="49">
        <v>7.5740058479532166</v>
      </c>
      <c r="E73" s="49"/>
      <c r="F73" s="49"/>
      <c r="G73" s="80"/>
      <c r="H73" s="49"/>
      <c r="I73" s="49"/>
      <c r="J73" s="80"/>
      <c r="K73" s="49"/>
      <c r="L73" s="49"/>
      <c r="M73" s="80"/>
      <c r="N73" s="49">
        <v>273.60000000000002</v>
      </c>
      <c r="O73" s="49">
        <v>20.722480000000001</v>
      </c>
      <c r="P73" s="80">
        <f t="shared" si="41"/>
        <v>7.5740058479532166</v>
      </c>
      <c r="Q73" s="49"/>
      <c r="R73" s="49"/>
      <c r="S73" s="80"/>
      <c r="T73" s="49">
        <f t="shared" si="42"/>
        <v>0</v>
      </c>
      <c r="U73" s="49">
        <f t="shared" si="42"/>
        <v>0</v>
      </c>
      <c r="V73" s="80"/>
      <c r="W73" s="49"/>
      <c r="X73" s="49"/>
      <c r="Y73" s="80"/>
      <c r="Z73" s="49"/>
      <c r="AA73" s="49"/>
      <c r="AB73" s="80"/>
      <c r="AC73" s="49"/>
      <c r="AD73" s="49"/>
      <c r="AE73" s="80"/>
      <c r="AF73" s="49"/>
      <c r="AG73" s="49"/>
      <c r="AH73" s="80"/>
      <c r="AI73" s="49"/>
      <c r="AJ73" s="49"/>
      <c r="AK73" s="80"/>
      <c r="AL73" s="49"/>
      <c r="AM73" s="49"/>
      <c r="AN73" s="80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80"/>
      <c r="BA73" s="49"/>
      <c r="BB73" s="49"/>
      <c r="BC73" s="80"/>
      <c r="BD73" s="49"/>
      <c r="BE73" s="49"/>
      <c r="BF73" s="80"/>
      <c r="BG73" s="49"/>
      <c r="BH73" s="49"/>
      <c r="BI73" s="80"/>
      <c r="BJ73" s="49"/>
      <c r="BK73" s="49"/>
      <c r="BL73" s="80"/>
      <c r="BM73" s="49"/>
      <c r="BN73" s="49"/>
      <c r="BO73" s="80"/>
      <c r="BP73" s="49"/>
      <c r="BQ73" s="49"/>
      <c r="BR73" s="80"/>
      <c r="BS73" s="49"/>
      <c r="BT73" s="49"/>
      <c r="BU73" s="80"/>
      <c r="BV73" s="49"/>
      <c r="BW73" s="49"/>
      <c r="BX73" s="80"/>
      <c r="BY73" s="49"/>
      <c r="BZ73" s="49"/>
      <c r="CA73" s="80"/>
      <c r="CB73" s="49"/>
      <c r="CC73" s="49"/>
      <c r="CD73" s="80"/>
      <c r="CE73" s="49"/>
      <c r="CF73" s="49"/>
      <c r="CG73" s="80"/>
      <c r="CH73" s="49"/>
      <c r="CI73" s="49"/>
      <c r="CJ73" s="80"/>
      <c r="CK73" s="49"/>
      <c r="CL73" s="49"/>
      <c r="CM73" s="80"/>
      <c r="CN73" s="49"/>
      <c r="CO73" s="49"/>
      <c r="CP73" s="80"/>
      <c r="CQ73" s="49"/>
      <c r="CR73" s="91"/>
      <c r="CS73" s="80"/>
    </row>
    <row r="74" spans="1:97" ht="15.75" customHeight="1">
      <c r="A74" s="1" t="s">
        <v>74</v>
      </c>
      <c r="B74" s="49">
        <v>273.60000000000002</v>
      </c>
      <c r="C74" s="49">
        <v>56.335569999999997</v>
      </c>
      <c r="D74" s="49">
        <v>20.590486111111108</v>
      </c>
      <c r="E74" s="49"/>
      <c r="F74" s="49"/>
      <c r="G74" s="80"/>
      <c r="H74" s="49"/>
      <c r="I74" s="49"/>
      <c r="J74" s="80"/>
      <c r="K74" s="49"/>
      <c r="L74" s="49"/>
      <c r="M74" s="80"/>
      <c r="N74" s="49">
        <v>273.60000000000002</v>
      </c>
      <c r="O74" s="49">
        <v>56.335569999999997</v>
      </c>
      <c r="P74" s="80">
        <f t="shared" si="41"/>
        <v>20.590486111111108</v>
      </c>
      <c r="Q74" s="49"/>
      <c r="R74" s="49"/>
      <c r="S74" s="80"/>
      <c r="T74" s="49">
        <f t="shared" si="42"/>
        <v>0</v>
      </c>
      <c r="U74" s="49">
        <f t="shared" si="42"/>
        <v>0</v>
      </c>
      <c r="V74" s="80"/>
      <c r="W74" s="49"/>
      <c r="X74" s="49"/>
      <c r="Y74" s="80"/>
      <c r="Z74" s="49"/>
      <c r="AA74" s="49"/>
      <c r="AB74" s="80"/>
      <c r="AC74" s="49"/>
      <c r="AD74" s="49"/>
      <c r="AE74" s="80"/>
      <c r="AF74" s="49"/>
      <c r="AG74" s="49"/>
      <c r="AH74" s="80"/>
      <c r="AI74" s="49"/>
      <c r="AJ74" s="49"/>
      <c r="AK74" s="80"/>
      <c r="AL74" s="49"/>
      <c r="AM74" s="49"/>
      <c r="AN74" s="80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80"/>
      <c r="BA74" s="49"/>
      <c r="BB74" s="49"/>
      <c r="BC74" s="80"/>
      <c r="BD74" s="49"/>
      <c r="BE74" s="49"/>
      <c r="BF74" s="80"/>
      <c r="BG74" s="49"/>
      <c r="BH74" s="49"/>
      <c r="BI74" s="80"/>
      <c r="BJ74" s="49"/>
      <c r="BK74" s="49"/>
      <c r="BL74" s="80"/>
      <c r="BM74" s="49"/>
      <c r="BN74" s="49"/>
      <c r="BO74" s="80"/>
      <c r="BP74" s="49"/>
      <c r="BQ74" s="49"/>
      <c r="BR74" s="80"/>
      <c r="BS74" s="49"/>
      <c r="BT74" s="49"/>
      <c r="BU74" s="80"/>
      <c r="BV74" s="49"/>
      <c r="BW74" s="49"/>
      <c r="BX74" s="80"/>
      <c r="BY74" s="49"/>
      <c r="BZ74" s="49"/>
      <c r="CA74" s="80"/>
      <c r="CB74" s="49"/>
      <c r="CC74" s="49"/>
      <c r="CD74" s="80"/>
      <c r="CE74" s="49"/>
      <c r="CF74" s="49"/>
      <c r="CG74" s="80"/>
      <c r="CH74" s="49"/>
      <c r="CI74" s="49"/>
      <c r="CJ74" s="80"/>
      <c r="CK74" s="49"/>
      <c r="CL74" s="49"/>
      <c r="CM74" s="80"/>
      <c r="CN74" s="49"/>
      <c r="CO74" s="49"/>
      <c r="CP74" s="80"/>
      <c r="CQ74" s="49"/>
      <c r="CR74" s="91"/>
      <c r="CS74" s="80"/>
    </row>
    <row r="75" spans="1:97" s="6" customFormat="1" ht="17.25" customHeight="1">
      <c r="A75" s="2" t="s">
        <v>149</v>
      </c>
      <c r="B75" s="48">
        <v>1012957.7480199999</v>
      </c>
      <c r="C75" s="48">
        <v>324611.6816999999</v>
      </c>
      <c r="D75" s="48">
        <v>32.04592514687895</v>
      </c>
      <c r="E75" s="48">
        <f>E76+E77</f>
        <v>1571.5</v>
      </c>
      <c r="F75" s="48">
        <f>F76+F77</f>
        <v>0</v>
      </c>
      <c r="G75" s="77">
        <f>F75/E75*100</f>
        <v>0</v>
      </c>
      <c r="H75" s="48">
        <f t="shared" ref="H75:BZ75" si="43">H76+H77</f>
        <v>2806</v>
      </c>
      <c r="I75" s="48">
        <f t="shared" si="43"/>
        <v>788.72277999999994</v>
      </c>
      <c r="J75" s="77">
        <f>I75/H75*100</f>
        <v>28.108438346400565</v>
      </c>
      <c r="K75" s="48">
        <f t="shared" si="43"/>
        <v>1.7</v>
      </c>
      <c r="L75" s="48">
        <f t="shared" si="43"/>
        <v>1.7</v>
      </c>
      <c r="M75" s="77">
        <f>L75/K75*100</f>
        <v>100</v>
      </c>
      <c r="N75" s="48">
        <f t="shared" si="43"/>
        <v>3976.1999999999989</v>
      </c>
      <c r="O75" s="48">
        <f t="shared" si="43"/>
        <v>869.20211999999981</v>
      </c>
      <c r="P75" s="77">
        <f>O75/N75*100</f>
        <v>21.86012071827373</v>
      </c>
      <c r="Q75" s="48">
        <f>Q76+Q77</f>
        <v>2702.88904</v>
      </c>
      <c r="R75" s="48">
        <f>R76+R77</f>
        <v>0</v>
      </c>
      <c r="S75" s="77">
        <f>R75/Q75*100</f>
        <v>0</v>
      </c>
      <c r="T75" s="48">
        <f>T76+T77</f>
        <v>5405.9940000000006</v>
      </c>
      <c r="U75" s="48">
        <f>U76+U77</f>
        <v>3603.9960000000001</v>
      </c>
      <c r="V75" s="77">
        <f>U75/T75*100</f>
        <v>66.666666666666657</v>
      </c>
      <c r="W75" s="48">
        <f>W76+W77</f>
        <v>5351.9340600000005</v>
      </c>
      <c r="X75" s="48">
        <f>X76+X77</f>
        <v>3567.95604</v>
      </c>
      <c r="Y75" s="77">
        <f>X75/W75*100</f>
        <v>66.666666666666657</v>
      </c>
      <c r="Z75" s="48">
        <f>Z76+Z77</f>
        <v>54.059939999999997</v>
      </c>
      <c r="AA75" s="48">
        <f>AA76+AA77</f>
        <v>36.039960000000065</v>
      </c>
      <c r="AB75" s="77">
        <f>AA75/Z75*100</f>
        <v>66.666666666666785</v>
      </c>
      <c r="AC75" s="48">
        <f>AC76+AC77</f>
        <v>37810.1</v>
      </c>
      <c r="AD75" s="48">
        <f>AD76+AD77</f>
        <v>9452.52</v>
      </c>
      <c r="AE75" s="77">
        <f>AD75/AC75*100</f>
        <v>24.999986776020165</v>
      </c>
      <c r="AF75" s="48">
        <f t="shared" si="43"/>
        <v>473726.5</v>
      </c>
      <c r="AG75" s="48">
        <f t="shared" si="43"/>
        <v>153336.63639999999</v>
      </c>
      <c r="AH75" s="77">
        <f>AG75/AF75*100</f>
        <v>32.368177925448542</v>
      </c>
      <c r="AI75" s="48">
        <f t="shared" si="43"/>
        <v>258889.8</v>
      </c>
      <c r="AJ75" s="48">
        <f t="shared" si="43"/>
        <v>81679.879100000006</v>
      </c>
      <c r="AK75" s="77">
        <f>AJ75/AI75*100</f>
        <v>31.550056858169</v>
      </c>
      <c r="AL75" s="48">
        <f t="shared" si="43"/>
        <v>500.5</v>
      </c>
      <c r="AM75" s="48">
        <f t="shared" si="43"/>
        <v>0</v>
      </c>
      <c r="AN75" s="77">
        <f>AM75/AL75*100</f>
        <v>0</v>
      </c>
      <c r="AO75" s="48">
        <f t="shared" si="43"/>
        <v>183</v>
      </c>
      <c r="AP75" s="48">
        <f t="shared" si="43"/>
        <v>27.967479999999998</v>
      </c>
      <c r="AQ75" s="48">
        <f>AP75/AO75*100</f>
        <v>15.282775956284153</v>
      </c>
      <c r="AR75" s="48">
        <f t="shared" si="43"/>
        <v>44234</v>
      </c>
      <c r="AS75" s="48">
        <f t="shared" si="43"/>
        <v>18978.8</v>
      </c>
      <c r="AT75" s="48">
        <f>AS75/AR75*100</f>
        <v>42.905457340507304</v>
      </c>
      <c r="AU75" s="48">
        <f t="shared" si="43"/>
        <v>23473.5</v>
      </c>
      <c r="AV75" s="48">
        <f t="shared" si="43"/>
        <v>7184.4040000000005</v>
      </c>
      <c r="AW75" s="48">
        <f>AV75/AU75*100</f>
        <v>30.606445566276868</v>
      </c>
      <c r="AX75" s="48">
        <f t="shared" si="43"/>
        <v>78141.275739999997</v>
      </c>
      <c r="AY75" s="48">
        <f t="shared" si="43"/>
        <v>30348.032340000002</v>
      </c>
      <c r="AZ75" s="77">
        <f>AY75/AX75*100</f>
        <v>38.837390422159494</v>
      </c>
      <c r="BA75" s="48">
        <f t="shared" si="43"/>
        <v>149.30000000000001</v>
      </c>
      <c r="BB75" s="48">
        <f t="shared" si="43"/>
        <v>51.737259999999999</v>
      </c>
      <c r="BC75" s="77">
        <f>BB75/BA75*100</f>
        <v>34.653221701272599</v>
      </c>
      <c r="BD75" s="48">
        <f t="shared" si="43"/>
        <v>7.89</v>
      </c>
      <c r="BE75" s="48">
        <f t="shared" si="43"/>
        <v>7.8826000000000001</v>
      </c>
      <c r="BF75" s="77"/>
      <c r="BG75" s="48">
        <f t="shared" si="43"/>
        <v>1083</v>
      </c>
      <c r="BH75" s="48">
        <f t="shared" si="43"/>
        <v>231.46965</v>
      </c>
      <c r="BI75" s="77">
        <f>BH75/BG75*100</f>
        <v>21.373005540166204</v>
      </c>
      <c r="BJ75" s="48">
        <f t="shared" si="43"/>
        <v>500</v>
      </c>
      <c r="BK75" s="48">
        <f t="shared" si="43"/>
        <v>94.579890000000006</v>
      </c>
      <c r="BL75" s="77">
        <f>BK75/BJ75*100</f>
        <v>18.915977999999999</v>
      </c>
      <c r="BM75" s="48">
        <f t="shared" si="43"/>
        <v>690</v>
      </c>
      <c r="BN75" s="48">
        <f t="shared" si="43"/>
        <v>253.91875999999999</v>
      </c>
      <c r="BO75" s="77">
        <f>BN75/BM75*100</f>
        <v>36.79982028985507</v>
      </c>
      <c r="BP75" s="48">
        <f t="shared" si="43"/>
        <v>13</v>
      </c>
      <c r="BQ75" s="48">
        <f t="shared" si="43"/>
        <v>0</v>
      </c>
      <c r="BR75" s="77">
        <f>BQ75/BP75*100</f>
        <v>0</v>
      </c>
      <c r="BS75" s="48">
        <f t="shared" si="43"/>
        <v>306.5</v>
      </c>
      <c r="BT75" s="48">
        <f t="shared" si="43"/>
        <v>197.30749</v>
      </c>
      <c r="BU75" s="77">
        <f>BT75/BS75*100</f>
        <v>64.374384991843385</v>
      </c>
      <c r="BV75" s="48">
        <f t="shared" si="43"/>
        <v>749.3</v>
      </c>
      <c r="BW75" s="48">
        <f t="shared" si="43"/>
        <v>0</v>
      </c>
      <c r="BX75" s="77">
        <f>BW75/BV75*100</f>
        <v>0</v>
      </c>
      <c r="BY75" s="48">
        <f t="shared" si="43"/>
        <v>1.1000000000000001</v>
      </c>
      <c r="BZ75" s="48">
        <f t="shared" si="43"/>
        <v>0</v>
      </c>
      <c r="CA75" s="77">
        <f>BZ75/BY75*100</f>
        <v>0</v>
      </c>
      <c r="CB75" s="48">
        <f t="shared" ref="CB75:CI75" si="44">CB76+CB77</f>
        <v>17040.5</v>
      </c>
      <c r="CC75" s="48">
        <f t="shared" si="44"/>
        <v>7730.8266800000001</v>
      </c>
      <c r="CD75" s="77">
        <f>CC75/CB75*100</f>
        <v>45.367369971538395</v>
      </c>
      <c r="CE75" s="48">
        <f t="shared" si="44"/>
        <v>0</v>
      </c>
      <c r="CF75" s="48">
        <f t="shared" si="44"/>
        <v>0</v>
      </c>
      <c r="CG75" s="77"/>
      <c r="CH75" s="48">
        <f t="shared" si="44"/>
        <v>0</v>
      </c>
      <c r="CI75" s="48">
        <f t="shared" si="44"/>
        <v>0</v>
      </c>
      <c r="CJ75" s="77"/>
      <c r="CK75" s="48">
        <f>CK76+CK77</f>
        <v>90.296999999999997</v>
      </c>
      <c r="CL75" s="48">
        <f>CL76+CL77</f>
        <v>2.3383799999999999</v>
      </c>
      <c r="CM75" s="77">
        <f>CL75/CK75*100</f>
        <v>2.5896541413335994</v>
      </c>
      <c r="CN75" s="48">
        <f>CN76+CN77</f>
        <v>50427.142240000001</v>
      </c>
      <c r="CO75" s="48">
        <f>CO76+CO77</f>
        <v>8649.5903999999991</v>
      </c>
      <c r="CP75" s="77">
        <f>CO75/CN75*100</f>
        <v>17.152648386921555</v>
      </c>
      <c r="CQ75" s="48">
        <f>CQ76+CQ77</f>
        <v>8476.76</v>
      </c>
      <c r="CR75" s="90">
        <f>CR76+CR77</f>
        <v>1120.17037</v>
      </c>
      <c r="CS75" s="77">
        <f>CR75/CQ75*100</f>
        <v>13.214605226525228</v>
      </c>
    </row>
    <row r="76" spans="1:97" ht="15.95" customHeight="1">
      <c r="A76" s="1" t="s">
        <v>154</v>
      </c>
      <c r="B76" s="49">
        <v>1008981.54802</v>
      </c>
      <c r="C76" s="49">
        <v>323742.47957999993</v>
      </c>
      <c r="D76" s="49">
        <v>32.086065420651551</v>
      </c>
      <c r="E76" s="49">
        <v>1571.5</v>
      </c>
      <c r="F76" s="49"/>
      <c r="G76" s="80">
        <f>F76/E76*100</f>
        <v>0</v>
      </c>
      <c r="H76" s="49">
        <v>2806</v>
      </c>
      <c r="I76" s="49">
        <v>788.72277999999994</v>
      </c>
      <c r="J76" s="80">
        <f>I76/H76*100</f>
        <v>28.108438346400565</v>
      </c>
      <c r="K76" s="49">
        <v>1.7</v>
      </c>
      <c r="L76" s="49">
        <v>1.7</v>
      </c>
      <c r="M76" s="80">
        <f>L76/K76*100</f>
        <v>100</v>
      </c>
      <c r="N76" s="49"/>
      <c r="O76" s="49"/>
      <c r="P76" s="80"/>
      <c r="Q76" s="49">
        <v>2702.88904</v>
      </c>
      <c r="R76" s="49"/>
      <c r="S76" s="80">
        <f>R76/Q76*100</f>
        <v>0</v>
      </c>
      <c r="T76" s="49">
        <f>W76+Z76</f>
        <v>5405.9940000000006</v>
      </c>
      <c r="U76" s="49">
        <f>X76+AA76</f>
        <v>3603.9960000000001</v>
      </c>
      <c r="V76" s="80">
        <f>U76/T76*100</f>
        <v>66.666666666666657</v>
      </c>
      <c r="W76" s="49">
        <f>4564.67514+787.25892</f>
        <v>5351.9340600000005</v>
      </c>
      <c r="X76" s="49">
        <v>3567.95604</v>
      </c>
      <c r="Y76" s="80">
        <f>X76/W76*100</f>
        <v>66.666666666666657</v>
      </c>
      <c r="Z76" s="49">
        <f>46.10783+7.95211</f>
        <v>54.059939999999997</v>
      </c>
      <c r="AA76" s="49">
        <v>36.039960000000065</v>
      </c>
      <c r="AB76" s="80">
        <f>AA76/Z76*100</f>
        <v>66.666666666666785</v>
      </c>
      <c r="AC76" s="49">
        <v>37810.1</v>
      </c>
      <c r="AD76" s="49">
        <v>9452.52</v>
      </c>
      <c r="AE76" s="80">
        <f>AD76/AC76*100</f>
        <v>24.999986776020165</v>
      </c>
      <c r="AF76" s="49">
        <v>473726.5</v>
      </c>
      <c r="AG76" s="49">
        <v>153336.63639999999</v>
      </c>
      <c r="AH76" s="80">
        <f>AG76/AF76*100</f>
        <v>32.368177925448542</v>
      </c>
      <c r="AI76" s="49">
        <v>258889.8</v>
      </c>
      <c r="AJ76" s="49">
        <v>81679.879100000006</v>
      </c>
      <c r="AK76" s="80">
        <f>AJ76/AI76*100</f>
        <v>31.550056858169</v>
      </c>
      <c r="AL76" s="49">
        <v>500.5</v>
      </c>
      <c r="AM76" s="49"/>
      <c r="AN76" s="80">
        <f>AM76/AL76*100</f>
        <v>0</v>
      </c>
      <c r="AO76" s="49">
        <v>183</v>
      </c>
      <c r="AP76" s="49">
        <v>27.967479999999998</v>
      </c>
      <c r="AQ76" s="80">
        <f>AP76/AO76*100</f>
        <v>15.282775956284153</v>
      </c>
      <c r="AR76" s="49">
        <v>44234</v>
      </c>
      <c r="AS76" s="49">
        <v>18978.8</v>
      </c>
      <c r="AT76" s="80">
        <f>AS76/AR76*100</f>
        <v>42.905457340507304</v>
      </c>
      <c r="AU76" s="49">
        <v>23473.5</v>
      </c>
      <c r="AV76" s="49">
        <v>7184.4040000000005</v>
      </c>
      <c r="AW76" s="80">
        <f>AV76/AU76*100</f>
        <v>30.606445566276868</v>
      </c>
      <c r="AX76" s="49">
        <v>78141.275739999997</v>
      </c>
      <c r="AY76" s="49">
        <v>30348.032340000002</v>
      </c>
      <c r="AZ76" s="80">
        <f>AY76/AX76*100</f>
        <v>38.837390422159494</v>
      </c>
      <c r="BA76" s="49">
        <v>149.30000000000001</v>
      </c>
      <c r="BB76" s="49">
        <v>51.737259999999999</v>
      </c>
      <c r="BC76" s="80">
        <f>BB76/BA76*100</f>
        <v>34.653221701272599</v>
      </c>
      <c r="BD76" s="49">
        <v>7.89</v>
      </c>
      <c r="BE76" s="49">
        <v>7.8826000000000001</v>
      </c>
      <c r="BF76" s="80"/>
      <c r="BG76" s="49">
        <v>1083</v>
      </c>
      <c r="BH76" s="49">
        <v>231.46965</v>
      </c>
      <c r="BI76" s="80">
        <f>BH76/BG76*100</f>
        <v>21.373005540166204</v>
      </c>
      <c r="BJ76" s="49">
        <v>500</v>
      </c>
      <c r="BK76" s="49">
        <v>94.579890000000006</v>
      </c>
      <c r="BL76" s="80">
        <f>BK76/BJ76*100</f>
        <v>18.915977999999999</v>
      </c>
      <c r="BM76" s="49">
        <v>690</v>
      </c>
      <c r="BN76" s="49">
        <v>253.91875999999999</v>
      </c>
      <c r="BO76" s="80">
        <f>BN76/BM76*100</f>
        <v>36.79982028985507</v>
      </c>
      <c r="BP76" s="49">
        <v>13</v>
      </c>
      <c r="BQ76" s="49"/>
      <c r="BR76" s="80">
        <f>BQ76/BP76*100</f>
        <v>0</v>
      </c>
      <c r="BS76" s="49">
        <v>306.5</v>
      </c>
      <c r="BT76" s="49">
        <v>197.30749</v>
      </c>
      <c r="BU76" s="80">
        <f>BT76/BS76*100</f>
        <v>64.374384991843385</v>
      </c>
      <c r="BV76" s="49">
        <v>749.3</v>
      </c>
      <c r="BW76" s="49"/>
      <c r="BX76" s="80">
        <f>BW76/BV76*100</f>
        <v>0</v>
      </c>
      <c r="BY76" s="49">
        <v>1.1000000000000001</v>
      </c>
      <c r="BZ76" s="49"/>
      <c r="CA76" s="80">
        <f>BZ76/BY76*100</f>
        <v>0</v>
      </c>
      <c r="CB76" s="49">
        <v>17040.5</v>
      </c>
      <c r="CC76" s="49">
        <v>7730.8266800000001</v>
      </c>
      <c r="CD76" s="80">
        <f>CC76/CB76*100</f>
        <v>45.367369971538395</v>
      </c>
      <c r="CE76" s="49"/>
      <c r="CF76" s="49"/>
      <c r="CG76" s="80"/>
      <c r="CH76" s="49"/>
      <c r="CI76" s="49"/>
      <c r="CJ76" s="80"/>
      <c r="CK76" s="49">
        <v>90.296999999999997</v>
      </c>
      <c r="CL76" s="49">
        <v>2.3383799999999999</v>
      </c>
      <c r="CM76" s="80">
        <f>CL76/CK76*100</f>
        <v>2.5896541413335994</v>
      </c>
      <c r="CN76" s="49">
        <v>50427.142240000001</v>
      </c>
      <c r="CO76" s="49">
        <v>8649.5903999999991</v>
      </c>
      <c r="CP76" s="80">
        <f>CO76/CN76*100</f>
        <v>17.152648386921555</v>
      </c>
      <c r="CQ76" s="49">
        <v>8476.76</v>
      </c>
      <c r="CR76" s="91">
        <v>1120.17037</v>
      </c>
      <c r="CS76" s="80">
        <f>CR76/CQ76*100</f>
        <v>13.214605226525228</v>
      </c>
    </row>
    <row r="77" spans="1:97" s="6" customFormat="1" ht="15.95" customHeight="1">
      <c r="A77" s="2" t="s">
        <v>161</v>
      </c>
      <c r="B77" s="48">
        <v>3976.1999999999989</v>
      </c>
      <c r="C77" s="48">
        <v>869.20211999999981</v>
      </c>
      <c r="D77" s="48">
        <v>21.86012071827373</v>
      </c>
      <c r="E77" s="48">
        <f>SUM(E78:E94)</f>
        <v>0</v>
      </c>
      <c r="F77" s="48">
        <f>SUM(F78:F94)</f>
        <v>0</v>
      </c>
      <c r="G77" s="77"/>
      <c r="H77" s="48">
        <f t="shared" ref="H77:BZ77" si="45">SUM(H78:H94)</f>
        <v>0</v>
      </c>
      <c r="I77" s="48">
        <f t="shared" si="45"/>
        <v>0</v>
      </c>
      <c r="J77" s="77"/>
      <c r="K77" s="48">
        <f t="shared" si="45"/>
        <v>0</v>
      </c>
      <c r="L77" s="48">
        <f t="shared" si="45"/>
        <v>0</v>
      </c>
      <c r="M77" s="77"/>
      <c r="N77" s="48">
        <f t="shared" si="45"/>
        <v>3976.1999999999989</v>
      </c>
      <c r="O77" s="48">
        <f t="shared" si="45"/>
        <v>869.20211999999981</v>
      </c>
      <c r="P77" s="77">
        <f t="shared" ref="P77:P94" si="46">O77/N77*100</f>
        <v>21.86012071827373</v>
      </c>
      <c r="Q77" s="48">
        <f>SUM(Q78:Q94)</f>
        <v>0</v>
      </c>
      <c r="R77" s="48">
        <f>SUM(R78:R94)</f>
        <v>0</v>
      </c>
      <c r="S77" s="77"/>
      <c r="T77" s="48">
        <f>SUM(T78:T94)</f>
        <v>0</v>
      </c>
      <c r="U77" s="48">
        <f>SUM(U78:U94)</f>
        <v>0</v>
      </c>
      <c r="V77" s="77"/>
      <c r="W77" s="48">
        <f>SUM(W78:W94)</f>
        <v>0</v>
      </c>
      <c r="X77" s="48">
        <f>SUM(X78:X94)</f>
        <v>0</v>
      </c>
      <c r="Y77" s="77"/>
      <c r="Z77" s="48">
        <f>SUM(Z78:Z94)</f>
        <v>0</v>
      </c>
      <c r="AA77" s="48">
        <f>SUM(AA78:AA94)</f>
        <v>0</v>
      </c>
      <c r="AB77" s="77"/>
      <c r="AC77" s="48">
        <f>SUM(AC78:AC94)</f>
        <v>0</v>
      </c>
      <c r="AD77" s="48">
        <f>SUM(AD78:AD94)</f>
        <v>0</v>
      </c>
      <c r="AE77" s="77"/>
      <c r="AF77" s="48">
        <f t="shared" si="45"/>
        <v>0</v>
      </c>
      <c r="AG77" s="48">
        <f t="shared" si="45"/>
        <v>0</v>
      </c>
      <c r="AH77" s="77"/>
      <c r="AI77" s="48">
        <f t="shared" si="45"/>
        <v>0</v>
      </c>
      <c r="AJ77" s="48">
        <f t="shared" si="45"/>
        <v>0</v>
      </c>
      <c r="AK77" s="77"/>
      <c r="AL77" s="48">
        <f t="shared" si="45"/>
        <v>0</v>
      </c>
      <c r="AM77" s="48">
        <f t="shared" si="45"/>
        <v>0</v>
      </c>
      <c r="AN77" s="77"/>
      <c r="AO77" s="48">
        <f t="shared" si="45"/>
        <v>0</v>
      </c>
      <c r="AP77" s="48">
        <f t="shared" si="45"/>
        <v>0</v>
      </c>
      <c r="AQ77" s="48"/>
      <c r="AR77" s="48">
        <f t="shared" si="45"/>
        <v>0</v>
      </c>
      <c r="AS77" s="48">
        <f t="shared" si="45"/>
        <v>0</v>
      </c>
      <c r="AT77" s="48"/>
      <c r="AU77" s="48">
        <f t="shared" si="45"/>
        <v>0</v>
      </c>
      <c r="AV77" s="48">
        <f t="shared" si="45"/>
        <v>0</v>
      </c>
      <c r="AW77" s="48"/>
      <c r="AX77" s="48">
        <f t="shared" si="45"/>
        <v>0</v>
      </c>
      <c r="AY77" s="48">
        <f t="shared" si="45"/>
        <v>0</v>
      </c>
      <c r="AZ77" s="77"/>
      <c r="BA77" s="48">
        <f t="shared" si="45"/>
        <v>0</v>
      </c>
      <c r="BB77" s="48">
        <f t="shared" si="45"/>
        <v>0</v>
      </c>
      <c r="BC77" s="77"/>
      <c r="BD77" s="48">
        <f t="shared" si="45"/>
        <v>0</v>
      </c>
      <c r="BE77" s="48">
        <f t="shared" si="45"/>
        <v>0</v>
      </c>
      <c r="BF77" s="77"/>
      <c r="BG77" s="48">
        <f t="shared" si="45"/>
        <v>0</v>
      </c>
      <c r="BH77" s="48">
        <f t="shared" si="45"/>
        <v>0</v>
      </c>
      <c r="BI77" s="77"/>
      <c r="BJ77" s="48">
        <f t="shared" si="45"/>
        <v>0</v>
      </c>
      <c r="BK77" s="48">
        <f t="shared" si="45"/>
        <v>0</v>
      </c>
      <c r="BL77" s="77"/>
      <c r="BM77" s="48">
        <f t="shared" si="45"/>
        <v>0</v>
      </c>
      <c r="BN77" s="48">
        <f t="shared" si="45"/>
        <v>0</v>
      </c>
      <c r="BO77" s="77"/>
      <c r="BP77" s="48">
        <f t="shared" si="45"/>
        <v>0</v>
      </c>
      <c r="BQ77" s="48">
        <f t="shared" si="45"/>
        <v>0</v>
      </c>
      <c r="BR77" s="77"/>
      <c r="BS77" s="48">
        <f t="shared" si="45"/>
        <v>0</v>
      </c>
      <c r="BT77" s="48">
        <f t="shared" si="45"/>
        <v>0</v>
      </c>
      <c r="BU77" s="77"/>
      <c r="BV77" s="48">
        <f t="shared" si="45"/>
        <v>0</v>
      </c>
      <c r="BW77" s="48">
        <f t="shared" si="45"/>
        <v>0</v>
      </c>
      <c r="BX77" s="77"/>
      <c r="BY77" s="48">
        <f t="shared" si="45"/>
        <v>0</v>
      </c>
      <c r="BZ77" s="48">
        <f t="shared" si="45"/>
        <v>0</v>
      </c>
      <c r="CA77" s="77"/>
      <c r="CB77" s="48">
        <f t="shared" ref="CB77:CI77" si="47">SUM(CB78:CB94)</f>
        <v>0</v>
      </c>
      <c r="CC77" s="48">
        <f t="shared" si="47"/>
        <v>0</v>
      </c>
      <c r="CD77" s="77"/>
      <c r="CE77" s="48">
        <f t="shared" si="47"/>
        <v>0</v>
      </c>
      <c r="CF77" s="48">
        <f t="shared" si="47"/>
        <v>0</v>
      </c>
      <c r="CG77" s="77"/>
      <c r="CH77" s="48">
        <f t="shared" si="47"/>
        <v>0</v>
      </c>
      <c r="CI77" s="48">
        <f t="shared" si="47"/>
        <v>0</v>
      </c>
      <c r="CJ77" s="77"/>
      <c r="CK77" s="48">
        <f>SUM(CK78:CK94)</f>
        <v>0</v>
      </c>
      <c r="CL77" s="48">
        <f>SUM(CL78:CL94)</f>
        <v>0</v>
      </c>
      <c r="CM77" s="77"/>
      <c r="CN77" s="48">
        <f>SUM(CN78:CN94)</f>
        <v>0</v>
      </c>
      <c r="CO77" s="48">
        <f>SUM(CO78:CO94)</f>
        <v>0</v>
      </c>
      <c r="CP77" s="77"/>
      <c r="CQ77" s="48">
        <f>SUM(CQ78:CQ94)</f>
        <v>0</v>
      </c>
      <c r="CR77" s="90">
        <f>SUM(CR78:CR94)</f>
        <v>0</v>
      </c>
      <c r="CS77" s="77"/>
    </row>
    <row r="78" spans="1:97" ht="15.95" customHeight="1">
      <c r="A78" s="1" t="s">
        <v>15</v>
      </c>
      <c r="B78" s="49">
        <v>273.60000000000002</v>
      </c>
      <c r="C78" s="49">
        <v>65.760900000000007</v>
      </c>
      <c r="D78" s="49">
        <v>24.035416666666666</v>
      </c>
      <c r="E78" s="49"/>
      <c r="F78" s="49"/>
      <c r="G78" s="80"/>
      <c r="H78" s="49"/>
      <c r="I78" s="49"/>
      <c r="J78" s="80"/>
      <c r="K78" s="49"/>
      <c r="L78" s="49"/>
      <c r="M78" s="80"/>
      <c r="N78" s="49">
        <v>273.60000000000002</v>
      </c>
      <c r="O78" s="87">
        <v>65.760900000000007</v>
      </c>
      <c r="P78" s="80">
        <f t="shared" si="46"/>
        <v>24.035416666666666</v>
      </c>
      <c r="Q78" s="49"/>
      <c r="R78" s="49"/>
      <c r="S78" s="80"/>
      <c r="T78" s="49">
        <f t="shared" ref="T78:U94" si="48">W78+Z78</f>
        <v>0</v>
      </c>
      <c r="U78" s="49">
        <f t="shared" si="48"/>
        <v>0</v>
      </c>
      <c r="V78" s="80"/>
      <c r="W78" s="49"/>
      <c r="X78" s="49"/>
      <c r="Y78" s="80"/>
      <c r="Z78" s="49"/>
      <c r="AA78" s="49"/>
      <c r="AB78" s="80"/>
      <c r="AC78" s="49"/>
      <c r="AD78" s="49"/>
      <c r="AE78" s="80"/>
      <c r="AF78" s="49"/>
      <c r="AG78" s="49"/>
      <c r="AH78" s="80"/>
      <c r="AI78" s="49"/>
      <c r="AJ78" s="49"/>
      <c r="AK78" s="80"/>
      <c r="AL78" s="49"/>
      <c r="AM78" s="49"/>
      <c r="AN78" s="80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80"/>
      <c r="BA78" s="49"/>
      <c r="BB78" s="49"/>
      <c r="BC78" s="80"/>
      <c r="BD78" s="49"/>
      <c r="BE78" s="49"/>
      <c r="BF78" s="80"/>
      <c r="BG78" s="49"/>
      <c r="BH78" s="49"/>
      <c r="BI78" s="80"/>
      <c r="BJ78" s="49"/>
      <c r="BK78" s="49"/>
      <c r="BL78" s="80"/>
      <c r="BM78" s="49"/>
      <c r="BN78" s="49"/>
      <c r="BO78" s="80"/>
      <c r="BP78" s="49"/>
      <c r="BQ78" s="49"/>
      <c r="BR78" s="80"/>
      <c r="BS78" s="49"/>
      <c r="BT78" s="49"/>
      <c r="BU78" s="80"/>
      <c r="BV78" s="49"/>
      <c r="BW78" s="49"/>
      <c r="BX78" s="80"/>
      <c r="BY78" s="49"/>
      <c r="BZ78" s="49"/>
      <c r="CA78" s="80"/>
      <c r="CB78" s="49"/>
      <c r="CC78" s="49"/>
      <c r="CD78" s="80"/>
      <c r="CE78" s="49"/>
      <c r="CF78" s="49"/>
      <c r="CG78" s="80"/>
      <c r="CH78" s="49"/>
      <c r="CI78" s="49"/>
      <c r="CJ78" s="80"/>
      <c r="CK78" s="49"/>
      <c r="CL78" s="49"/>
      <c r="CM78" s="80"/>
      <c r="CN78" s="49"/>
      <c r="CO78" s="49"/>
      <c r="CP78" s="80"/>
      <c r="CQ78" s="49"/>
      <c r="CR78" s="91"/>
      <c r="CS78" s="80"/>
    </row>
    <row r="79" spans="1:97" ht="16.5" customHeight="1">
      <c r="A79" s="1" t="s">
        <v>75</v>
      </c>
      <c r="B79" s="49">
        <v>138.6</v>
      </c>
      <c r="C79" s="49">
        <v>26.100739999999998</v>
      </c>
      <c r="D79" s="49">
        <v>18.831702741702742</v>
      </c>
      <c r="E79" s="49"/>
      <c r="F79" s="49"/>
      <c r="G79" s="80"/>
      <c r="H79" s="49"/>
      <c r="I79" s="49"/>
      <c r="J79" s="80"/>
      <c r="K79" s="49"/>
      <c r="L79" s="49"/>
      <c r="M79" s="80"/>
      <c r="N79" s="49">
        <v>138.6</v>
      </c>
      <c r="O79" s="87">
        <v>26.100739999999998</v>
      </c>
      <c r="P79" s="80">
        <f t="shared" si="46"/>
        <v>18.831702741702742</v>
      </c>
      <c r="Q79" s="49"/>
      <c r="R79" s="49"/>
      <c r="S79" s="80"/>
      <c r="T79" s="49">
        <f t="shared" si="48"/>
        <v>0</v>
      </c>
      <c r="U79" s="49">
        <f t="shared" si="48"/>
        <v>0</v>
      </c>
      <c r="V79" s="80"/>
      <c r="W79" s="49"/>
      <c r="X79" s="49"/>
      <c r="Y79" s="80"/>
      <c r="Z79" s="49"/>
      <c r="AA79" s="49"/>
      <c r="AB79" s="80"/>
      <c r="AC79" s="49"/>
      <c r="AD79" s="49"/>
      <c r="AE79" s="80"/>
      <c r="AF79" s="49"/>
      <c r="AG79" s="49"/>
      <c r="AH79" s="80"/>
      <c r="AI79" s="49"/>
      <c r="AJ79" s="49"/>
      <c r="AK79" s="80"/>
      <c r="AL79" s="49"/>
      <c r="AM79" s="49"/>
      <c r="AN79" s="80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80"/>
      <c r="BA79" s="49"/>
      <c r="BB79" s="49"/>
      <c r="BC79" s="80"/>
      <c r="BD79" s="49"/>
      <c r="BE79" s="49"/>
      <c r="BF79" s="80"/>
      <c r="BG79" s="49"/>
      <c r="BH79" s="49"/>
      <c r="BI79" s="80"/>
      <c r="BJ79" s="49"/>
      <c r="BK79" s="49"/>
      <c r="BL79" s="80"/>
      <c r="BM79" s="49"/>
      <c r="BN79" s="49"/>
      <c r="BO79" s="80"/>
      <c r="BP79" s="49"/>
      <c r="BQ79" s="49"/>
      <c r="BR79" s="80"/>
      <c r="BS79" s="49"/>
      <c r="BT79" s="49"/>
      <c r="BU79" s="80"/>
      <c r="BV79" s="49"/>
      <c r="BW79" s="49"/>
      <c r="BX79" s="80"/>
      <c r="BY79" s="49"/>
      <c r="BZ79" s="49"/>
      <c r="CA79" s="80"/>
      <c r="CB79" s="49"/>
      <c r="CC79" s="49"/>
      <c r="CD79" s="80"/>
      <c r="CE79" s="49"/>
      <c r="CF79" s="49"/>
      <c r="CG79" s="80"/>
      <c r="CH79" s="49"/>
      <c r="CI79" s="49"/>
      <c r="CJ79" s="80"/>
      <c r="CK79" s="49"/>
      <c r="CL79" s="49"/>
      <c r="CM79" s="80"/>
      <c r="CN79" s="49"/>
      <c r="CO79" s="49"/>
      <c r="CP79" s="80"/>
      <c r="CQ79" s="49"/>
      <c r="CR79" s="91"/>
      <c r="CS79" s="80"/>
    </row>
    <row r="80" spans="1:97" ht="14.25" customHeight="1">
      <c r="A80" s="1" t="s">
        <v>22</v>
      </c>
      <c r="B80" s="49">
        <v>138.6</v>
      </c>
      <c r="C80" s="49">
        <v>31.72062</v>
      </c>
      <c r="D80" s="49">
        <v>22.886450216450218</v>
      </c>
      <c r="E80" s="49"/>
      <c r="F80" s="49"/>
      <c r="G80" s="80"/>
      <c r="H80" s="49"/>
      <c r="I80" s="49"/>
      <c r="J80" s="80"/>
      <c r="K80" s="49"/>
      <c r="L80" s="49"/>
      <c r="M80" s="80"/>
      <c r="N80" s="49">
        <v>138.6</v>
      </c>
      <c r="O80" s="88">
        <v>31.72062</v>
      </c>
      <c r="P80" s="80">
        <f t="shared" si="46"/>
        <v>22.886450216450218</v>
      </c>
      <c r="Q80" s="49"/>
      <c r="R80" s="49"/>
      <c r="S80" s="80"/>
      <c r="T80" s="49">
        <f t="shared" si="48"/>
        <v>0</v>
      </c>
      <c r="U80" s="49">
        <f t="shared" si="48"/>
        <v>0</v>
      </c>
      <c r="V80" s="80"/>
      <c r="W80" s="49"/>
      <c r="X80" s="49"/>
      <c r="Y80" s="80"/>
      <c r="Z80" s="49"/>
      <c r="AA80" s="49"/>
      <c r="AB80" s="80"/>
      <c r="AC80" s="49"/>
      <c r="AD80" s="49"/>
      <c r="AE80" s="80"/>
      <c r="AF80" s="49"/>
      <c r="AG80" s="49"/>
      <c r="AH80" s="80"/>
      <c r="AI80" s="49"/>
      <c r="AJ80" s="49"/>
      <c r="AK80" s="80"/>
      <c r="AL80" s="49"/>
      <c r="AM80" s="49"/>
      <c r="AN80" s="80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80"/>
      <c r="BA80" s="49"/>
      <c r="BB80" s="49"/>
      <c r="BC80" s="80"/>
      <c r="BD80" s="49"/>
      <c r="BE80" s="49"/>
      <c r="BF80" s="80"/>
      <c r="BG80" s="49"/>
      <c r="BH80" s="49"/>
      <c r="BI80" s="80"/>
      <c r="BJ80" s="49"/>
      <c r="BK80" s="49"/>
      <c r="BL80" s="80"/>
      <c r="BM80" s="49"/>
      <c r="BN80" s="49"/>
      <c r="BO80" s="80"/>
      <c r="BP80" s="49"/>
      <c r="BQ80" s="49"/>
      <c r="BR80" s="80"/>
      <c r="BS80" s="49"/>
      <c r="BT80" s="49"/>
      <c r="BU80" s="80"/>
      <c r="BV80" s="49"/>
      <c r="BW80" s="49"/>
      <c r="BX80" s="80"/>
      <c r="BY80" s="49"/>
      <c r="BZ80" s="49"/>
      <c r="CA80" s="80"/>
      <c r="CB80" s="49"/>
      <c r="CC80" s="49"/>
      <c r="CD80" s="80"/>
      <c r="CE80" s="49"/>
      <c r="CF80" s="49"/>
      <c r="CG80" s="80"/>
      <c r="CH80" s="49"/>
      <c r="CI80" s="49"/>
      <c r="CJ80" s="80"/>
      <c r="CK80" s="49"/>
      <c r="CL80" s="49"/>
      <c r="CM80" s="80"/>
      <c r="CN80" s="49"/>
      <c r="CO80" s="49"/>
      <c r="CP80" s="80"/>
      <c r="CQ80" s="49"/>
      <c r="CR80" s="91"/>
      <c r="CS80" s="80"/>
    </row>
    <row r="81" spans="1:97" ht="15.95" customHeight="1">
      <c r="A81" s="1" t="s">
        <v>23</v>
      </c>
      <c r="B81" s="49">
        <v>273.60000000000002</v>
      </c>
      <c r="C81" s="49">
        <v>63.454770000000003</v>
      </c>
      <c r="D81" s="49">
        <v>23.192532894736843</v>
      </c>
      <c r="E81" s="49"/>
      <c r="F81" s="49"/>
      <c r="G81" s="80"/>
      <c r="H81" s="49"/>
      <c r="I81" s="49"/>
      <c r="J81" s="80"/>
      <c r="K81" s="49"/>
      <c r="L81" s="49"/>
      <c r="M81" s="80"/>
      <c r="N81" s="49">
        <v>273.60000000000002</v>
      </c>
      <c r="O81" s="87">
        <v>63.454770000000003</v>
      </c>
      <c r="P81" s="80">
        <f t="shared" si="46"/>
        <v>23.192532894736843</v>
      </c>
      <c r="Q81" s="49"/>
      <c r="R81" s="49"/>
      <c r="S81" s="80"/>
      <c r="T81" s="49">
        <f t="shared" si="48"/>
        <v>0</v>
      </c>
      <c r="U81" s="49">
        <f t="shared" si="48"/>
        <v>0</v>
      </c>
      <c r="V81" s="80"/>
      <c r="W81" s="49"/>
      <c r="X81" s="49"/>
      <c r="Y81" s="80"/>
      <c r="Z81" s="49"/>
      <c r="AA81" s="49"/>
      <c r="AB81" s="80"/>
      <c r="AC81" s="49"/>
      <c r="AD81" s="49"/>
      <c r="AE81" s="80"/>
      <c r="AF81" s="49"/>
      <c r="AG81" s="49"/>
      <c r="AH81" s="80"/>
      <c r="AI81" s="49"/>
      <c r="AJ81" s="49"/>
      <c r="AK81" s="80"/>
      <c r="AL81" s="49"/>
      <c r="AM81" s="49"/>
      <c r="AN81" s="80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80"/>
      <c r="BA81" s="49"/>
      <c r="BB81" s="49"/>
      <c r="BC81" s="80"/>
      <c r="BD81" s="49"/>
      <c r="BE81" s="49"/>
      <c r="BF81" s="80"/>
      <c r="BG81" s="49"/>
      <c r="BH81" s="49"/>
      <c r="BI81" s="80"/>
      <c r="BJ81" s="49"/>
      <c r="BK81" s="49"/>
      <c r="BL81" s="80"/>
      <c r="BM81" s="49"/>
      <c r="BN81" s="49"/>
      <c r="BO81" s="80"/>
      <c r="BP81" s="49"/>
      <c r="BQ81" s="49"/>
      <c r="BR81" s="80"/>
      <c r="BS81" s="49"/>
      <c r="BT81" s="49"/>
      <c r="BU81" s="80"/>
      <c r="BV81" s="49"/>
      <c r="BW81" s="49"/>
      <c r="BX81" s="80"/>
      <c r="BY81" s="49"/>
      <c r="BZ81" s="49"/>
      <c r="CA81" s="80"/>
      <c r="CB81" s="49"/>
      <c r="CC81" s="49"/>
      <c r="CD81" s="80"/>
      <c r="CE81" s="49"/>
      <c r="CF81" s="49"/>
      <c r="CG81" s="80"/>
      <c r="CH81" s="49"/>
      <c r="CI81" s="49"/>
      <c r="CJ81" s="80"/>
      <c r="CK81" s="49"/>
      <c r="CL81" s="49"/>
      <c r="CM81" s="80"/>
      <c r="CN81" s="49"/>
      <c r="CO81" s="49"/>
      <c r="CP81" s="80"/>
      <c r="CQ81" s="49"/>
      <c r="CR81" s="91"/>
      <c r="CS81" s="80"/>
    </row>
    <row r="82" spans="1:97" ht="15.95" customHeight="1">
      <c r="A82" s="1" t="s">
        <v>25</v>
      </c>
      <c r="B82" s="49">
        <v>273.60000000000002</v>
      </c>
      <c r="C82" s="49">
        <v>63.45476</v>
      </c>
      <c r="D82" s="49">
        <v>23.192529239766081</v>
      </c>
      <c r="E82" s="49"/>
      <c r="F82" s="49"/>
      <c r="G82" s="80"/>
      <c r="H82" s="49"/>
      <c r="I82" s="49"/>
      <c r="J82" s="80"/>
      <c r="K82" s="49"/>
      <c r="L82" s="49"/>
      <c r="M82" s="80"/>
      <c r="N82" s="49">
        <v>273.60000000000002</v>
      </c>
      <c r="O82" s="87">
        <v>63.45476</v>
      </c>
      <c r="P82" s="80">
        <f t="shared" si="46"/>
        <v>23.192529239766081</v>
      </c>
      <c r="Q82" s="49"/>
      <c r="R82" s="49"/>
      <c r="S82" s="80"/>
      <c r="T82" s="49">
        <f t="shared" si="48"/>
        <v>0</v>
      </c>
      <c r="U82" s="49">
        <f t="shared" si="48"/>
        <v>0</v>
      </c>
      <c r="V82" s="80"/>
      <c r="W82" s="49"/>
      <c r="X82" s="49"/>
      <c r="Y82" s="80"/>
      <c r="Z82" s="49"/>
      <c r="AA82" s="49"/>
      <c r="AB82" s="80"/>
      <c r="AC82" s="49"/>
      <c r="AD82" s="49"/>
      <c r="AE82" s="80"/>
      <c r="AF82" s="49"/>
      <c r="AG82" s="49"/>
      <c r="AH82" s="80"/>
      <c r="AI82" s="49"/>
      <c r="AJ82" s="49"/>
      <c r="AK82" s="80"/>
      <c r="AL82" s="49"/>
      <c r="AM82" s="49"/>
      <c r="AN82" s="80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80"/>
      <c r="BA82" s="49"/>
      <c r="BB82" s="49"/>
      <c r="BC82" s="80"/>
      <c r="BD82" s="49"/>
      <c r="BE82" s="49"/>
      <c r="BF82" s="80"/>
      <c r="BG82" s="49"/>
      <c r="BH82" s="49"/>
      <c r="BI82" s="80"/>
      <c r="BJ82" s="49"/>
      <c r="BK82" s="49"/>
      <c r="BL82" s="80"/>
      <c r="BM82" s="49"/>
      <c r="BN82" s="49"/>
      <c r="BO82" s="80"/>
      <c r="BP82" s="49"/>
      <c r="BQ82" s="49"/>
      <c r="BR82" s="80"/>
      <c r="BS82" s="49"/>
      <c r="BT82" s="49"/>
      <c r="BU82" s="80"/>
      <c r="BV82" s="49"/>
      <c r="BW82" s="49"/>
      <c r="BX82" s="80"/>
      <c r="BY82" s="49"/>
      <c r="BZ82" s="49"/>
      <c r="CA82" s="80"/>
      <c r="CB82" s="49"/>
      <c r="CC82" s="49"/>
      <c r="CD82" s="80"/>
      <c r="CE82" s="49"/>
      <c r="CF82" s="49"/>
      <c r="CG82" s="80"/>
      <c r="CH82" s="49"/>
      <c r="CI82" s="49"/>
      <c r="CJ82" s="80"/>
      <c r="CK82" s="49"/>
      <c r="CL82" s="49"/>
      <c r="CM82" s="80"/>
      <c r="CN82" s="49"/>
      <c r="CO82" s="49"/>
      <c r="CP82" s="80"/>
      <c r="CQ82" s="49"/>
      <c r="CR82" s="91"/>
      <c r="CS82" s="80"/>
    </row>
    <row r="83" spans="1:97" ht="15.95" customHeight="1">
      <c r="A83" s="1" t="s">
        <v>26</v>
      </c>
      <c r="B83" s="49">
        <v>273.60000000000002</v>
      </c>
      <c r="C83" s="49">
        <v>63.454770000000003</v>
      </c>
      <c r="D83" s="49">
        <v>23.192532894736843</v>
      </c>
      <c r="E83" s="49"/>
      <c r="F83" s="49"/>
      <c r="G83" s="80"/>
      <c r="H83" s="49"/>
      <c r="I83" s="49"/>
      <c r="J83" s="80"/>
      <c r="K83" s="49"/>
      <c r="L83" s="49"/>
      <c r="M83" s="80"/>
      <c r="N83" s="49">
        <v>273.60000000000002</v>
      </c>
      <c r="O83" s="87">
        <v>63.454770000000003</v>
      </c>
      <c r="P83" s="80">
        <f t="shared" si="46"/>
        <v>23.192532894736843</v>
      </c>
      <c r="Q83" s="49"/>
      <c r="R83" s="49"/>
      <c r="S83" s="80"/>
      <c r="T83" s="49">
        <f t="shared" si="48"/>
        <v>0</v>
      </c>
      <c r="U83" s="49">
        <f t="shared" si="48"/>
        <v>0</v>
      </c>
      <c r="V83" s="80"/>
      <c r="W83" s="49"/>
      <c r="X83" s="49"/>
      <c r="Y83" s="80"/>
      <c r="Z83" s="49"/>
      <c r="AA83" s="49"/>
      <c r="AB83" s="80"/>
      <c r="AC83" s="49"/>
      <c r="AD83" s="49"/>
      <c r="AE83" s="80"/>
      <c r="AF83" s="49"/>
      <c r="AG83" s="49"/>
      <c r="AH83" s="80"/>
      <c r="AI83" s="49"/>
      <c r="AJ83" s="49"/>
      <c r="AK83" s="80"/>
      <c r="AL83" s="49"/>
      <c r="AM83" s="49"/>
      <c r="AN83" s="80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80"/>
      <c r="BA83" s="49"/>
      <c r="BB83" s="49"/>
      <c r="BC83" s="80"/>
      <c r="BD83" s="49"/>
      <c r="BE83" s="49"/>
      <c r="BF83" s="80"/>
      <c r="BG83" s="49"/>
      <c r="BH83" s="49"/>
      <c r="BI83" s="80"/>
      <c r="BJ83" s="49"/>
      <c r="BK83" s="49"/>
      <c r="BL83" s="80"/>
      <c r="BM83" s="49"/>
      <c r="BN83" s="49"/>
      <c r="BO83" s="80"/>
      <c r="BP83" s="49"/>
      <c r="BQ83" s="49"/>
      <c r="BR83" s="80"/>
      <c r="BS83" s="49"/>
      <c r="BT83" s="49"/>
      <c r="BU83" s="80"/>
      <c r="BV83" s="49"/>
      <c r="BW83" s="49"/>
      <c r="BX83" s="80"/>
      <c r="BY83" s="49"/>
      <c r="BZ83" s="49"/>
      <c r="CA83" s="80"/>
      <c r="CB83" s="49"/>
      <c r="CC83" s="49"/>
      <c r="CD83" s="80"/>
      <c r="CE83" s="49"/>
      <c r="CF83" s="49"/>
      <c r="CG83" s="80"/>
      <c r="CH83" s="49"/>
      <c r="CI83" s="49"/>
      <c r="CJ83" s="80"/>
      <c r="CK83" s="49"/>
      <c r="CL83" s="49"/>
      <c r="CM83" s="80"/>
      <c r="CN83" s="49"/>
      <c r="CO83" s="49"/>
      <c r="CP83" s="80"/>
      <c r="CQ83" s="49"/>
      <c r="CR83" s="91"/>
      <c r="CS83" s="80"/>
    </row>
    <row r="84" spans="1:97" ht="15.95" customHeight="1">
      <c r="A84" s="1" t="s">
        <v>27</v>
      </c>
      <c r="B84" s="49">
        <v>273.60000000000002</v>
      </c>
      <c r="C84" s="49">
        <v>64.335239999999999</v>
      </c>
      <c r="D84" s="49">
        <v>23.514342105263157</v>
      </c>
      <c r="E84" s="49"/>
      <c r="F84" s="49"/>
      <c r="G84" s="80"/>
      <c r="H84" s="49"/>
      <c r="I84" s="49"/>
      <c r="J84" s="80"/>
      <c r="K84" s="49"/>
      <c r="L84" s="49"/>
      <c r="M84" s="80"/>
      <c r="N84" s="49">
        <v>273.60000000000002</v>
      </c>
      <c r="O84" s="87">
        <v>64.335239999999999</v>
      </c>
      <c r="P84" s="80">
        <f t="shared" si="46"/>
        <v>23.514342105263157</v>
      </c>
      <c r="Q84" s="49"/>
      <c r="R84" s="49"/>
      <c r="S84" s="80"/>
      <c r="T84" s="49">
        <f t="shared" si="48"/>
        <v>0</v>
      </c>
      <c r="U84" s="49">
        <f t="shared" si="48"/>
        <v>0</v>
      </c>
      <c r="V84" s="80"/>
      <c r="W84" s="49"/>
      <c r="X84" s="49"/>
      <c r="Y84" s="80"/>
      <c r="Z84" s="49"/>
      <c r="AA84" s="49"/>
      <c r="AB84" s="80"/>
      <c r="AC84" s="49"/>
      <c r="AD84" s="49"/>
      <c r="AE84" s="80"/>
      <c r="AF84" s="49"/>
      <c r="AG84" s="49"/>
      <c r="AH84" s="80"/>
      <c r="AI84" s="49"/>
      <c r="AJ84" s="49"/>
      <c r="AK84" s="80"/>
      <c r="AL84" s="49"/>
      <c r="AM84" s="49"/>
      <c r="AN84" s="80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80"/>
      <c r="BA84" s="49"/>
      <c r="BB84" s="49"/>
      <c r="BC84" s="80"/>
      <c r="BD84" s="49"/>
      <c r="BE84" s="49"/>
      <c r="BF84" s="80"/>
      <c r="BG84" s="49"/>
      <c r="BH84" s="49"/>
      <c r="BI84" s="80"/>
      <c r="BJ84" s="49"/>
      <c r="BK84" s="49"/>
      <c r="BL84" s="80"/>
      <c r="BM84" s="49"/>
      <c r="BN84" s="49"/>
      <c r="BO84" s="80"/>
      <c r="BP84" s="49"/>
      <c r="BQ84" s="49"/>
      <c r="BR84" s="80"/>
      <c r="BS84" s="49"/>
      <c r="BT84" s="49"/>
      <c r="BU84" s="80"/>
      <c r="BV84" s="49"/>
      <c r="BW84" s="49"/>
      <c r="BX84" s="80"/>
      <c r="BY84" s="49"/>
      <c r="BZ84" s="49"/>
      <c r="CA84" s="80"/>
      <c r="CB84" s="49"/>
      <c r="CC84" s="49"/>
      <c r="CD84" s="80"/>
      <c r="CE84" s="49"/>
      <c r="CF84" s="49"/>
      <c r="CG84" s="80"/>
      <c r="CH84" s="49"/>
      <c r="CI84" s="49"/>
      <c r="CJ84" s="80"/>
      <c r="CK84" s="49"/>
      <c r="CL84" s="49"/>
      <c r="CM84" s="80"/>
      <c r="CN84" s="49"/>
      <c r="CO84" s="49"/>
      <c r="CP84" s="80"/>
      <c r="CQ84" s="49"/>
      <c r="CR84" s="91"/>
      <c r="CS84" s="80"/>
    </row>
    <row r="85" spans="1:97" ht="15.95" customHeight="1">
      <c r="A85" s="1" t="s">
        <v>28</v>
      </c>
      <c r="B85" s="49">
        <v>273.60000000000002</v>
      </c>
      <c r="C85" s="49">
        <v>63.441240000000001</v>
      </c>
      <c r="D85" s="49">
        <v>23.187587719298243</v>
      </c>
      <c r="E85" s="49"/>
      <c r="F85" s="49"/>
      <c r="G85" s="80"/>
      <c r="H85" s="49"/>
      <c r="I85" s="49"/>
      <c r="J85" s="80"/>
      <c r="K85" s="49"/>
      <c r="L85" s="49"/>
      <c r="M85" s="80"/>
      <c r="N85" s="49">
        <v>273.60000000000002</v>
      </c>
      <c r="O85" s="87">
        <v>63.441240000000001</v>
      </c>
      <c r="P85" s="80">
        <f t="shared" si="46"/>
        <v>23.187587719298243</v>
      </c>
      <c r="Q85" s="49"/>
      <c r="R85" s="49"/>
      <c r="S85" s="80"/>
      <c r="T85" s="49">
        <f t="shared" si="48"/>
        <v>0</v>
      </c>
      <c r="U85" s="49">
        <f t="shared" si="48"/>
        <v>0</v>
      </c>
      <c r="V85" s="80"/>
      <c r="W85" s="49"/>
      <c r="X85" s="49"/>
      <c r="Y85" s="80"/>
      <c r="Z85" s="49"/>
      <c r="AA85" s="49"/>
      <c r="AB85" s="80"/>
      <c r="AC85" s="49"/>
      <c r="AD85" s="49"/>
      <c r="AE85" s="80"/>
      <c r="AF85" s="49"/>
      <c r="AG85" s="49"/>
      <c r="AH85" s="80"/>
      <c r="AI85" s="49"/>
      <c r="AJ85" s="49"/>
      <c r="AK85" s="80"/>
      <c r="AL85" s="49"/>
      <c r="AM85" s="49"/>
      <c r="AN85" s="80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80"/>
      <c r="BA85" s="49"/>
      <c r="BB85" s="49"/>
      <c r="BC85" s="80"/>
      <c r="BD85" s="49"/>
      <c r="BE85" s="49"/>
      <c r="BF85" s="80"/>
      <c r="BG85" s="49"/>
      <c r="BH85" s="49"/>
      <c r="BI85" s="80"/>
      <c r="BJ85" s="49"/>
      <c r="BK85" s="49"/>
      <c r="BL85" s="80"/>
      <c r="BM85" s="49"/>
      <c r="BN85" s="49"/>
      <c r="BO85" s="80"/>
      <c r="BP85" s="49"/>
      <c r="BQ85" s="49"/>
      <c r="BR85" s="80"/>
      <c r="BS85" s="49"/>
      <c r="BT85" s="49"/>
      <c r="BU85" s="80"/>
      <c r="BV85" s="49"/>
      <c r="BW85" s="49"/>
      <c r="BX85" s="80"/>
      <c r="BY85" s="49"/>
      <c r="BZ85" s="49"/>
      <c r="CA85" s="80"/>
      <c r="CB85" s="49"/>
      <c r="CC85" s="49"/>
      <c r="CD85" s="80"/>
      <c r="CE85" s="49"/>
      <c r="CF85" s="49"/>
      <c r="CG85" s="80"/>
      <c r="CH85" s="49"/>
      <c r="CI85" s="49"/>
      <c r="CJ85" s="80"/>
      <c r="CK85" s="49"/>
      <c r="CL85" s="49"/>
      <c r="CM85" s="80"/>
      <c r="CN85" s="49"/>
      <c r="CO85" s="49"/>
      <c r="CP85" s="80"/>
      <c r="CQ85" s="49"/>
      <c r="CR85" s="91"/>
      <c r="CS85" s="80"/>
    </row>
    <row r="86" spans="1:97" ht="15" customHeight="1">
      <c r="A86" s="1" t="s">
        <v>29</v>
      </c>
      <c r="B86" s="49">
        <v>273.60000000000002</v>
      </c>
      <c r="C86" s="49">
        <v>63.443010000000001</v>
      </c>
      <c r="D86" s="49">
        <v>23.188234649122805</v>
      </c>
      <c r="E86" s="49"/>
      <c r="F86" s="49"/>
      <c r="G86" s="80"/>
      <c r="H86" s="49"/>
      <c r="I86" s="49"/>
      <c r="J86" s="80"/>
      <c r="K86" s="49"/>
      <c r="L86" s="49"/>
      <c r="M86" s="80"/>
      <c r="N86" s="49">
        <v>273.60000000000002</v>
      </c>
      <c r="O86" s="87">
        <v>63.443010000000001</v>
      </c>
      <c r="P86" s="80">
        <f t="shared" si="46"/>
        <v>23.188234649122805</v>
      </c>
      <c r="Q86" s="49"/>
      <c r="R86" s="49"/>
      <c r="S86" s="80"/>
      <c r="T86" s="49">
        <f t="shared" si="48"/>
        <v>0</v>
      </c>
      <c r="U86" s="49">
        <f t="shared" si="48"/>
        <v>0</v>
      </c>
      <c r="V86" s="80"/>
      <c r="W86" s="49"/>
      <c r="X86" s="49"/>
      <c r="Y86" s="80"/>
      <c r="Z86" s="49"/>
      <c r="AA86" s="49"/>
      <c r="AB86" s="80"/>
      <c r="AC86" s="49"/>
      <c r="AD86" s="49"/>
      <c r="AE86" s="80"/>
      <c r="AF86" s="49"/>
      <c r="AG86" s="49"/>
      <c r="AH86" s="80"/>
      <c r="AI86" s="49"/>
      <c r="AJ86" s="49"/>
      <c r="AK86" s="80"/>
      <c r="AL86" s="49"/>
      <c r="AM86" s="49"/>
      <c r="AN86" s="80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80"/>
      <c r="BA86" s="49"/>
      <c r="BB86" s="49"/>
      <c r="BC86" s="80"/>
      <c r="BD86" s="49"/>
      <c r="BE86" s="49"/>
      <c r="BF86" s="80"/>
      <c r="BG86" s="49"/>
      <c r="BH86" s="49"/>
      <c r="BI86" s="80"/>
      <c r="BJ86" s="49"/>
      <c r="BK86" s="49"/>
      <c r="BL86" s="80"/>
      <c r="BM86" s="49"/>
      <c r="BN86" s="49"/>
      <c r="BO86" s="80"/>
      <c r="BP86" s="49"/>
      <c r="BQ86" s="49"/>
      <c r="BR86" s="80"/>
      <c r="BS86" s="49"/>
      <c r="BT86" s="49"/>
      <c r="BU86" s="80"/>
      <c r="BV86" s="49"/>
      <c r="BW86" s="49"/>
      <c r="BX86" s="80"/>
      <c r="BY86" s="49"/>
      <c r="BZ86" s="49"/>
      <c r="CA86" s="80"/>
      <c r="CB86" s="49"/>
      <c r="CC86" s="49"/>
      <c r="CD86" s="80"/>
      <c r="CE86" s="49"/>
      <c r="CF86" s="49"/>
      <c r="CG86" s="80"/>
      <c r="CH86" s="49"/>
      <c r="CI86" s="49"/>
      <c r="CJ86" s="80"/>
      <c r="CK86" s="49"/>
      <c r="CL86" s="49"/>
      <c r="CM86" s="80"/>
      <c r="CN86" s="49"/>
      <c r="CO86" s="49"/>
      <c r="CP86" s="80"/>
      <c r="CQ86" s="49"/>
      <c r="CR86" s="91"/>
      <c r="CS86" s="80"/>
    </row>
    <row r="87" spans="1:97" ht="15.95" customHeight="1">
      <c r="A87" s="1" t="s">
        <v>30</v>
      </c>
      <c r="B87" s="49">
        <v>273.60000000000002</v>
      </c>
      <c r="C87" s="49">
        <v>64.194760000000002</v>
      </c>
      <c r="D87" s="49">
        <v>23.462997076023388</v>
      </c>
      <c r="E87" s="49"/>
      <c r="F87" s="49"/>
      <c r="G87" s="80"/>
      <c r="H87" s="49"/>
      <c r="I87" s="49"/>
      <c r="J87" s="80"/>
      <c r="K87" s="49"/>
      <c r="L87" s="49"/>
      <c r="M87" s="80"/>
      <c r="N87" s="49">
        <v>273.60000000000002</v>
      </c>
      <c r="O87" s="87">
        <v>64.194760000000002</v>
      </c>
      <c r="P87" s="80">
        <f t="shared" si="46"/>
        <v>23.462997076023388</v>
      </c>
      <c r="Q87" s="49"/>
      <c r="R87" s="49"/>
      <c r="S87" s="80"/>
      <c r="T87" s="49">
        <f t="shared" si="48"/>
        <v>0</v>
      </c>
      <c r="U87" s="49">
        <f t="shared" si="48"/>
        <v>0</v>
      </c>
      <c r="V87" s="80"/>
      <c r="W87" s="49"/>
      <c r="X87" s="49"/>
      <c r="Y87" s="80"/>
      <c r="Z87" s="49"/>
      <c r="AA87" s="49"/>
      <c r="AB87" s="80"/>
      <c r="AC87" s="49"/>
      <c r="AD87" s="49"/>
      <c r="AE87" s="80"/>
      <c r="AF87" s="49"/>
      <c r="AG87" s="49"/>
      <c r="AH87" s="80"/>
      <c r="AI87" s="49"/>
      <c r="AJ87" s="49"/>
      <c r="AK87" s="80"/>
      <c r="AL87" s="49"/>
      <c r="AM87" s="49"/>
      <c r="AN87" s="80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80"/>
      <c r="BA87" s="49"/>
      <c r="BB87" s="49"/>
      <c r="BC87" s="80"/>
      <c r="BD87" s="49"/>
      <c r="BE87" s="49"/>
      <c r="BF87" s="80"/>
      <c r="BG87" s="49"/>
      <c r="BH87" s="49"/>
      <c r="BI87" s="80"/>
      <c r="BJ87" s="49"/>
      <c r="BK87" s="49"/>
      <c r="BL87" s="80"/>
      <c r="BM87" s="49"/>
      <c r="BN87" s="49"/>
      <c r="BO87" s="80"/>
      <c r="BP87" s="49"/>
      <c r="BQ87" s="49"/>
      <c r="BR87" s="80"/>
      <c r="BS87" s="49"/>
      <c r="BT87" s="49"/>
      <c r="BU87" s="80"/>
      <c r="BV87" s="49"/>
      <c r="BW87" s="49"/>
      <c r="BX87" s="80"/>
      <c r="BY87" s="49"/>
      <c r="BZ87" s="49"/>
      <c r="CA87" s="80"/>
      <c r="CB87" s="49"/>
      <c r="CC87" s="49"/>
      <c r="CD87" s="80"/>
      <c r="CE87" s="49"/>
      <c r="CF87" s="49"/>
      <c r="CG87" s="80"/>
      <c r="CH87" s="49"/>
      <c r="CI87" s="49"/>
      <c r="CJ87" s="80"/>
      <c r="CK87" s="49"/>
      <c r="CL87" s="49"/>
      <c r="CM87" s="80"/>
      <c r="CN87" s="49"/>
      <c r="CO87" s="49"/>
      <c r="CP87" s="80"/>
      <c r="CQ87" s="49"/>
      <c r="CR87" s="91"/>
      <c r="CS87" s="80"/>
    </row>
    <row r="88" spans="1:97" ht="15.95" customHeight="1">
      <c r="A88" s="1" t="s">
        <v>85</v>
      </c>
      <c r="B88" s="49">
        <v>138.6</v>
      </c>
      <c r="C88" s="49">
        <v>24.736550000000001</v>
      </c>
      <c r="D88" s="49">
        <v>17.847438672438674</v>
      </c>
      <c r="E88" s="49"/>
      <c r="F88" s="49"/>
      <c r="G88" s="80"/>
      <c r="H88" s="49"/>
      <c r="I88" s="49"/>
      <c r="J88" s="80"/>
      <c r="K88" s="49"/>
      <c r="L88" s="49"/>
      <c r="M88" s="80"/>
      <c r="N88" s="49">
        <v>138.6</v>
      </c>
      <c r="O88" s="87">
        <v>24.736550000000001</v>
      </c>
      <c r="P88" s="80">
        <f t="shared" si="46"/>
        <v>17.847438672438674</v>
      </c>
      <c r="Q88" s="49"/>
      <c r="R88" s="49"/>
      <c r="S88" s="80"/>
      <c r="T88" s="49">
        <f t="shared" si="48"/>
        <v>0</v>
      </c>
      <c r="U88" s="49">
        <f t="shared" si="48"/>
        <v>0</v>
      </c>
      <c r="V88" s="80"/>
      <c r="W88" s="49"/>
      <c r="X88" s="49"/>
      <c r="Y88" s="80"/>
      <c r="Z88" s="49"/>
      <c r="AA88" s="49"/>
      <c r="AB88" s="80"/>
      <c r="AC88" s="49"/>
      <c r="AD88" s="49"/>
      <c r="AE88" s="80"/>
      <c r="AF88" s="49"/>
      <c r="AG88" s="49"/>
      <c r="AH88" s="80"/>
      <c r="AI88" s="49"/>
      <c r="AJ88" s="49"/>
      <c r="AK88" s="80"/>
      <c r="AL88" s="49"/>
      <c r="AM88" s="49"/>
      <c r="AN88" s="80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80"/>
      <c r="BA88" s="49"/>
      <c r="BB88" s="49"/>
      <c r="BC88" s="80"/>
      <c r="BD88" s="49"/>
      <c r="BE88" s="49"/>
      <c r="BF88" s="80"/>
      <c r="BG88" s="49"/>
      <c r="BH88" s="49"/>
      <c r="BI88" s="80"/>
      <c r="BJ88" s="49"/>
      <c r="BK88" s="49"/>
      <c r="BL88" s="80"/>
      <c r="BM88" s="49"/>
      <c r="BN88" s="49"/>
      <c r="BO88" s="80"/>
      <c r="BP88" s="49"/>
      <c r="BQ88" s="49"/>
      <c r="BR88" s="80"/>
      <c r="BS88" s="49"/>
      <c r="BT88" s="49"/>
      <c r="BU88" s="80"/>
      <c r="BV88" s="49"/>
      <c r="BW88" s="49"/>
      <c r="BX88" s="80"/>
      <c r="BY88" s="49"/>
      <c r="BZ88" s="49"/>
      <c r="CA88" s="80"/>
      <c r="CB88" s="49"/>
      <c r="CC88" s="49"/>
      <c r="CD88" s="80"/>
      <c r="CE88" s="49"/>
      <c r="CF88" s="49"/>
      <c r="CG88" s="80"/>
      <c r="CH88" s="49"/>
      <c r="CI88" s="49"/>
      <c r="CJ88" s="80"/>
      <c r="CK88" s="49"/>
      <c r="CL88" s="49"/>
      <c r="CM88" s="80"/>
      <c r="CN88" s="49"/>
      <c r="CO88" s="49"/>
      <c r="CP88" s="80"/>
      <c r="CQ88" s="49"/>
      <c r="CR88" s="91"/>
      <c r="CS88" s="80"/>
    </row>
    <row r="89" spans="1:97" ht="15.95" customHeight="1">
      <c r="A89" s="1" t="s">
        <v>31</v>
      </c>
      <c r="B89" s="49">
        <v>273.60000000000002</v>
      </c>
      <c r="C89" s="49">
        <v>63.441240000000001</v>
      </c>
      <c r="D89" s="49">
        <v>23.187587719298243</v>
      </c>
      <c r="E89" s="49"/>
      <c r="F89" s="49"/>
      <c r="G89" s="80"/>
      <c r="H89" s="49"/>
      <c r="I89" s="49"/>
      <c r="J89" s="80"/>
      <c r="K89" s="49"/>
      <c r="L89" s="49"/>
      <c r="M89" s="80"/>
      <c r="N89" s="49">
        <v>273.60000000000002</v>
      </c>
      <c r="O89" s="87">
        <v>63.441240000000001</v>
      </c>
      <c r="P89" s="80">
        <f t="shared" si="46"/>
        <v>23.187587719298243</v>
      </c>
      <c r="Q89" s="49"/>
      <c r="R89" s="49"/>
      <c r="S89" s="80"/>
      <c r="T89" s="49">
        <f t="shared" si="48"/>
        <v>0</v>
      </c>
      <c r="U89" s="49">
        <f t="shared" si="48"/>
        <v>0</v>
      </c>
      <c r="V89" s="80"/>
      <c r="W89" s="49"/>
      <c r="X89" s="49"/>
      <c r="Y89" s="80"/>
      <c r="Z89" s="49"/>
      <c r="AA89" s="49"/>
      <c r="AB89" s="80"/>
      <c r="AC89" s="49"/>
      <c r="AD89" s="49"/>
      <c r="AE89" s="80"/>
      <c r="AF89" s="49"/>
      <c r="AG89" s="49"/>
      <c r="AH89" s="80"/>
      <c r="AI89" s="49"/>
      <c r="AJ89" s="49"/>
      <c r="AK89" s="80"/>
      <c r="AL89" s="49"/>
      <c r="AM89" s="49"/>
      <c r="AN89" s="80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80"/>
      <c r="BA89" s="49"/>
      <c r="BB89" s="49"/>
      <c r="BC89" s="80"/>
      <c r="BD89" s="49"/>
      <c r="BE89" s="49"/>
      <c r="BF89" s="80"/>
      <c r="BG89" s="49"/>
      <c r="BH89" s="49"/>
      <c r="BI89" s="80"/>
      <c r="BJ89" s="49"/>
      <c r="BK89" s="49"/>
      <c r="BL89" s="80"/>
      <c r="BM89" s="49"/>
      <c r="BN89" s="49"/>
      <c r="BO89" s="80"/>
      <c r="BP89" s="49"/>
      <c r="BQ89" s="49"/>
      <c r="BR89" s="80"/>
      <c r="BS89" s="49"/>
      <c r="BT89" s="49"/>
      <c r="BU89" s="80"/>
      <c r="BV89" s="49"/>
      <c r="BW89" s="49"/>
      <c r="BX89" s="80"/>
      <c r="BY89" s="49"/>
      <c r="BZ89" s="49"/>
      <c r="CA89" s="80"/>
      <c r="CB89" s="49"/>
      <c r="CC89" s="49"/>
      <c r="CD89" s="80"/>
      <c r="CE89" s="49"/>
      <c r="CF89" s="49"/>
      <c r="CG89" s="80"/>
      <c r="CH89" s="49"/>
      <c r="CI89" s="49"/>
      <c r="CJ89" s="80"/>
      <c r="CK89" s="49"/>
      <c r="CL89" s="49"/>
      <c r="CM89" s="80"/>
      <c r="CN89" s="49"/>
      <c r="CO89" s="49"/>
      <c r="CP89" s="80"/>
      <c r="CQ89" s="49"/>
      <c r="CR89" s="91"/>
      <c r="CS89" s="80"/>
    </row>
    <row r="90" spans="1:97" ht="15.95" customHeight="1">
      <c r="A90" s="1" t="s">
        <v>87</v>
      </c>
      <c r="B90" s="49">
        <v>138.6</v>
      </c>
      <c r="C90" s="49">
        <v>31.727370000000001</v>
      </c>
      <c r="D90" s="49">
        <v>22.891320346320349</v>
      </c>
      <c r="E90" s="49"/>
      <c r="F90" s="49"/>
      <c r="G90" s="80"/>
      <c r="H90" s="49"/>
      <c r="I90" s="49"/>
      <c r="J90" s="80"/>
      <c r="K90" s="49"/>
      <c r="L90" s="49"/>
      <c r="M90" s="80"/>
      <c r="N90" s="49">
        <v>138.6</v>
      </c>
      <c r="O90" s="87">
        <v>31.727370000000001</v>
      </c>
      <c r="P90" s="80">
        <f t="shared" si="46"/>
        <v>22.891320346320349</v>
      </c>
      <c r="Q90" s="49"/>
      <c r="R90" s="49"/>
      <c r="S90" s="80"/>
      <c r="T90" s="49">
        <f t="shared" si="48"/>
        <v>0</v>
      </c>
      <c r="U90" s="49">
        <f t="shared" si="48"/>
        <v>0</v>
      </c>
      <c r="V90" s="80"/>
      <c r="W90" s="49"/>
      <c r="X90" s="49"/>
      <c r="Y90" s="80"/>
      <c r="Z90" s="49"/>
      <c r="AA90" s="49"/>
      <c r="AB90" s="80"/>
      <c r="AC90" s="49"/>
      <c r="AD90" s="49"/>
      <c r="AE90" s="80"/>
      <c r="AF90" s="49"/>
      <c r="AG90" s="49"/>
      <c r="AH90" s="80"/>
      <c r="AI90" s="49"/>
      <c r="AJ90" s="49"/>
      <c r="AK90" s="80"/>
      <c r="AL90" s="49"/>
      <c r="AM90" s="49"/>
      <c r="AN90" s="80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80"/>
      <c r="BA90" s="49"/>
      <c r="BB90" s="49"/>
      <c r="BC90" s="80"/>
      <c r="BD90" s="49"/>
      <c r="BE90" s="49"/>
      <c r="BF90" s="80"/>
      <c r="BG90" s="49"/>
      <c r="BH90" s="49"/>
      <c r="BI90" s="80"/>
      <c r="BJ90" s="49"/>
      <c r="BK90" s="49"/>
      <c r="BL90" s="80"/>
      <c r="BM90" s="49"/>
      <c r="BN90" s="49"/>
      <c r="BO90" s="80"/>
      <c r="BP90" s="49"/>
      <c r="BQ90" s="49"/>
      <c r="BR90" s="80"/>
      <c r="BS90" s="49"/>
      <c r="BT90" s="49"/>
      <c r="BU90" s="80"/>
      <c r="BV90" s="49"/>
      <c r="BW90" s="49"/>
      <c r="BX90" s="80"/>
      <c r="BY90" s="49"/>
      <c r="BZ90" s="49"/>
      <c r="CA90" s="80"/>
      <c r="CB90" s="49"/>
      <c r="CC90" s="49"/>
      <c r="CD90" s="80"/>
      <c r="CE90" s="49"/>
      <c r="CF90" s="49"/>
      <c r="CG90" s="80"/>
      <c r="CH90" s="49"/>
      <c r="CI90" s="49"/>
      <c r="CJ90" s="80"/>
      <c r="CK90" s="49"/>
      <c r="CL90" s="49"/>
      <c r="CM90" s="80"/>
      <c r="CN90" s="49"/>
      <c r="CO90" s="49"/>
      <c r="CP90" s="80"/>
      <c r="CQ90" s="49"/>
      <c r="CR90" s="91"/>
      <c r="CS90" s="80"/>
    </row>
    <row r="91" spans="1:97" ht="15.95" customHeight="1">
      <c r="A91" s="1" t="s">
        <v>88</v>
      </c>
      <c r="B91" s="49">
        <v>273.60000000000002</v>
      </c>
      <c r="C91" s="49">
        <v>56.392209999999999</v>
      </c>
      <c r="D91" s="49">
        <v>20.611187865497076</v>
      </c>
      <c r="E91" s="49"/>
      <c r="F91" s="49"/>
      <c r="G91" s="80"/>
      <c r="H91" s="49"/>
      <c r="I91" s="49"/>
      <c r="J91" s="80"/>
      <c r="K91" s="49"/>
      <c r="L91" s="49"/>
      <c r="M91" s="80"/>
      <c r="N91" s="49">
        <v>273.60000000000002</v>
      </c>
      <c r="O91" s="87">
        <v>56.392209999999999</v>
      </c>
      <c r="P91" s="80">
        <f t="shared" si="46"/>
        <v>20.611187865497076</v>
      </c>
      <c r="Q91" s="49"/>
      <c r="R91" s="49"/>
      <c r="S91" s="80"/>
      <c r="T91" s="49">
        <f t="shared" si="48"/>
        <v>0</v>
      </c>
      <c r="U91" s="49">
        <f t="shared" si="48"/>
        <v>0</v>
      </c>
      <c r="V91" s="80"/>
      <c r="W91" s="49"/>
      <c r="X91" s="49"/>
      <c r="Y91" s="80"/>
      <c r="Z91" s="49"/>
      <c r="AA91" s="49"/>
      <c r="AB91" s="80"/>
      <c r="AC91" s="49"/>
      <c r="AD91" s="49"/>
      <c r="AE91" s="80"/>
      <c r="AF91" s="49"/>
      <c r="AG91" s="49"/>
      <c r="AH91" s="80"/>
      <c r="AI91" s="49"/>
      <c r="AJ91" s="49"/>
      <c r="AK91" s="80"/>
      <c r="AL91" s="49"/>
      <c r="AM91" s="49"/>
      <c r="AN91" s="80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80"/>
      <c r="BA91" s="49"/>
      <c r="BB91" s="49"/>
      <c r="BC91" s="80"/>
      <c r="BD91" s="49"/>
      <c r="BE91" s="49"/>
      <c r="BF91" s="80"/>
      <c r="BG91" s="49"/>
      <c r="BH91" s="49"/>
      <c r="BI91" s="80"/>
      <c r="BJ91" s="49"/>
      <c r="BK91" s="49"/>
      <c r="BL91" s="80"/>
      <c r="BM91" s="49"/>
      <c r="BN91" s="49"/>
      <c r="BO91" s="80"/>
      <c r="BP91" s="49"/>
      <c r="BQ91" s="49"/>
      <c r="BR91" s="80"/>
      <c r="BS91" s="49"/>
      <c r="BT91" s="49"/>
      <c r="BU91" s="80"/>
      <c r="BV91" s="49"/>
      <c r="BW91" s="49"/>
      <c r="BX91" s="80"/>
      <c r="BY91" s="49"/>
      <c r="BZ91" s="49"/>
      <c r="CA91" s="80"/>
      <c r="CB91" s="49"/>
      <c r="CC91" s="49"/>
      <c r="CD91" s="80"/>
      <c r="CE91" s="49"/>
      <c r="CF91" s="49"/>
      <c r="CG91" s="80"/>
      <c r="CH91" s="49"/>
      <c r="CI91" s="49"/>
      <c r="CJ91" s="80"/>
      <c r="CK91" s="49"/>
      <c r="CL91" s="49"/>
      <c r="CM91" s="80"/>
      <c r="CN91" s="49"/>
      <c r="CO91" s="49"/>
      <c r="CP91" s="80"/>
      <c r="CQ91" s="49"/>
      <c r="CR91" s="91"/>
      <c r="CS91" s="80"/>
    </row>
    <row r="92" spans="1:97" ht="15.95" customHeight="1">
      <c r="A92" s="1" t="s">
        <v>92</v>
      </c>
      <c r="B92" s="49">
        <v>273.60000000000002</v>
      </c>
      <c r="C92" s="49">
        <v>64.955510000000004</v>
      </c>
      <c r="D92" s="49">
        <v>23.741048976608187</v>
      </c>
      <c r="E92" s="49"/>
      <c r="F92" s="49"/>
      <c r="G92" s="80"/>
      <c r="H92" s="49"/>
      <c r="I92" s="49"/>
      <c r="J92" s="80"/>
      <c r="K92" s="49"/>
      <c r="L92" s="49"/>
      <c r="M92" s="80"/>
      <c r="N92" s="49">
        <v>273.60000000000002</v>
      </c>
      <c r="O92" s="87">
        <v>64.955510000000004</v>
      </c>
      <c r="P92" s="80">
        <f t="shared" si="46"/>
        <v>23.741048976608187</v>
      </c>
      <c r="Q92" s="49"/>
      <c r="R92" s="49"/>
      <c r="S92" s="80"/>
      <c r="T92" s="49">
        <f t="shared" si="48"/>
        <v>0</v>
      </c>
      <c r="U92" s="49">
        <f t="shared" si="48"/>
        <v>0</v>
      </c>
      <c r="V92" s="80"/>
      <c r="W92" s="49"/>
      <c r="X92" s="49"/>
      <c r="Y92" s="80"/>
      <c r="Z92" s="49"/>
      <c r="AA92" s="49"/>
      <c r="AB92" s="80"/>
      <c r="AC92" s="49"/>
      <c r="AD92" s="49"/>
      <c r="AE92" s="80"/>
      <c r="AF92" s="49"/>
      <c r="AG92" s="49"/>
      <c r="AH92" s="80"/>
      <c r="AI92" s="49"/>
      <c r="AJ92" s="49"/>
      <c r="AK92" s="80"/>
      <c r="AL92" s="49"/>
      <c r="AM92" s="49"/>
      <c r="AN92" s="80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80"/>
      <c r="BA92" s="49"/>
      <c r="BB92" s="49"/>
      <c r="BC92" s="80"/>
      <c r="BD92" s="49"/>
      <c r="BE92" s="49"/>
      <c r="BF92" s="80"/>
      <c r="BG92" s="49"/>
      <c r="BH92" s="49"/>
      <c r="BI92" s="80"/>
      <c r="BJ92" s="49"/>
      <c r="BK92" s="49"/>
      <c r="BL92" s="80"/>
      <c r="BM92" s="49"/>
      <c r="BN92" s="49"/>
      <c r="BO92" s="80"/>
      <c r="BP92" s="49"/>
      <c r="BQ92" s="49"/>
      <c r="BR92" s="80"/>
      <c r="BS92" s="49"/>
      <c r="BT92" s="49"/>
      <c r="BU92" s="80"/>
      <c r="BV92" s="49"/>
      <c r="BW92" s="49"/>
      <c r="BX92" s="80"/>
      <c r="BY92" s="49"/>
      <c r="BZ92" s="49"/>
      <c r="CA92" s="80"/>
      <c r="CB92" s="49"/>
      <c r="CC92" s="49"/>
      <c r="CD92" s="80"/>
      <c r="CE92" s="49"/>
      <c r="CF92" s="49"/>
      <c r="CG92" s="80"/>
      <c r="CH92" s="49"/>
      <c r="CI92" s="49"/>
      <c r="CJ92" s="80"/>
      <c r="CK92" s="49"/>
      <c r="CL92" s="49"/>
      <c r="CM92" s="80"/>
      <c r="CN92" s="49"/>
      <c r="CO92" s="49"/>
      <c r="CP92" s="80"/>
      <c r="CQ92" s="49"/>
      <c r="CR92" s="91"/>
      <c r="CS92" s="80"/>
    </row>
    <row r="93" spans="1:97" ht="15.95" customHeight="1">
      <c r="A93" s="1" t="s">
        <v>33</v>
      </c>
      <c r="B93" s="49">
        <v>138.6</v>
      </c>
      <c r="C93" s="49">
        <v>26.861059999999998</v>
      </c>
      <c r="D93" s="49">
        <v>19.38027417027417</v>
      </c>
      <c r="E93" s="49"/>
      <c r="F93" s="49"/>
      <c r="G93" s="80"/>
      <c r="H93" s="49"/>
      <c r="I93" s="49"/>
      <c r="J93" s="80"/>
      <c r="K93" s="49"/>
      <c r="L93" s="49"/>
      <c r="M93" s="80"/>
      <c r="N93" s="49">
        <v>138.6</v>
      </c>
      <c r="O93" s="87">
        <v>26.861059999999998</v>
      </c>
      <c r="P93" s="80">
        <f t="shared" si="46"/>
        <v>19.38027417027417</v>
      </c>
      <c r="Q93" s="49"/>
      <c r="R93" s="49"/>
      <c r="S93" s="80"/>
      <c r="T93" s="49">
        <f t="shared" si="48"/>
        <v>0</v>
      </c>
      <c r="U93" s="49">
        <f t="shared" si="48"/>
        <v>0</v>
      </c>
      <c r="V93" s="80"/>
      <c r="W93" s="49"/>
      <c r="X93" s="49"/>
      <c r="Y93" s="80"/>
      <c r="Z93" s="49"/>
      <c r="AA93" s="49"/>
      <c r="AB93" s="80"/>
      <c r="AC93" s="49"/>
      <c r="AD93" s="49"/>
      <c r="AE93" s="80"/>
      <c r="AF93" s="49"/>
      <c r="AG93" s="49"/>
      <c r="AH93" s="80"/>
      <c r="AI93" s="49"/>
      <c r="AJ93" s="49"/>
      <c r="AK93" s="80"/>
      <c r="AL93" s="49"/>
      <c r="AM93" s="49"/>
      <c r="AN93" s="80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80"/>
      <c r="BA93" s="49"/>
      <c r="BB93" s="49"/>
      <c r="BC93" s="80"/>
      <c r="BD93" s="49"/>
      <c r="BE93" s="49"/>
      <c r="BF93" s="80"/>
      <c r="BG93" s="49"/>
      <c r="BH93" s="49"/>
      <c r="BI93" s="80"/>
      <c r="BJ93" s="49"/>
      <c r="BK93" s="49"/>
      <c r="BL93" s="80"/>
      <c r="BM93" s="49"/>
      <c r="BN93" s="49"/>
      <c r="BO93" s="80"/>
      <c r="BP93" s="49"/>
      <c r="BQ93" s="49"/>
      <c r="BR93" s="80"/>
      <c r="BS93" s="49"/>
      <c r="BT93" s="49"/>
      <c r="BU93" s="80"/>
      <c r="BV93" s="49"/>
      <c r="BW93" s="49"/>
      <c r="BX93" s="80"/>
      <c r="BY93" s="49"/>
      <c r="BZ93" s="49"/>
      <c r="CA93" s="80"/>
      <c r="CB93" s="49"/>
      <c r="CC93" s="49"/>
      <c r="CD93" s="80"/>
      <c r="CE93" s="49"/>
      <c r="CF93" s="49"/>
      <c r="CG93" s="80"/>
      <c r="CH93" s="49"/>
      <c r="CI93" s="49"/>
      <c r="CJ93" s="80"/>
      <c r="CK93" s="49"/>
      <c r="CL93" s="49"/>
      <c r="CM93" s="80"/>
      <c r="CN93" s="49"/>
      <c r="CO93" s="49"/>
      <c r="CP93" s="80"/>
      <c r="CQ93" s="49"/>
      <c r="CR93" s="91"/>
      <c r="CS93" s="80"/>
    </row>
    <row r="94" spans="1:97" ht="15.95" customHeight="1">
      <c r="A94" s="1" t="s">
        <v>119</v>
      </c>
      <c r="B94" s="49">
        <v>273.60000000000002</v>
      </c>
      <c r="C94" s="49">
        <v>31.727370000000001</v>
      </c>
      <c r="D94" s="49">
        <v>11.596260964912281</v>
      </c>
      <c r="E94" s="49"/>
      <c r="F94" s="49"/>
      <c r="G94" s="80"/>
      <c r="H94" s="49"/>
      <c r="I94" s="49"/>
      <c r="J94" s="80"/>
      <c r="K94" s="49"/>
      <c r="L94" s="49"/>
      <c r="M94" s="80"/>
      <c r="N94" s="49">
        <v>273.60000000000002</v>
      </c>
      <c r="O94" s="87">
        <v>31.727370000000001</v>
      </c>
      <c r="P94" s="80">
        <f t="shared" si="46"/>
        <v>11.596260964912281</v>
      </c>
      <c r="Q94" s="49"/>
      <c r="R94" s="49"/>
      <c r="S94" s="80"/>
      <c r="T94" s="49">
        <f t="shared" si="48"/>
        <v>0</v>
      </c>
      <c r="U94" s="49">
        <f t="shared" si="48"/>
        <v>0</v>
      </c>
      <c r="V94" s="80"/>
      <c r="W94" s="49"/>
      <c r="X94" s="49"/>
      <c r="Y94" s="80"/>
      <c r="Z94" s="49"/>
      <c r="AA94" s="49"/>
      <c r="AB94" s="80"/>
      <c r="AC94" s="49"/>
      <c r="AD94" s="49"/>
      <c r="AE94" s="80"/>
      <c r="AF94" s="49"/>
      <c r="AG94" s="49"/>
      <c r="AH94" s="80"/>
      <c r="AI94" s="49"/>
      <c r="AJ94" s="49"/>
      <c r="AK94" s="80"/>
      <c r="AL94" s="49"/>
      <c r="AM94" s="49"/>
      <c r="AN94" s="80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80"/>
      <c r="BA94" s="49"/>
      <c r="BB94" s="49"/>
      <c r="BC94" s="80"/>
      <c r="BD94" s="49"/>
      <c r="BE94" s="49"/>
      <c r="BF94" s="80"/>
      <c r="BG94" s="49"/>
      <c r="BH94" s="49"/>
      <c r="BI94" s="80"/>
      <c r="BJ94" s="49"/>
      <c r="BK94" s="49"/>
      <c r="BL94" s="80"/>
      <c r="BM94" s="49"/>
      <c r="BN94" s="49"/>
      <c r="BO94" s="80"/>
      <c r="BP94" s="49"/>
      <c r="BQ94" s="49"/>
      <c r="BR94" s="80"/>
      <c r="BS94" s="49"/>
      <c r="BT94" s="49"/>
      <c r="BU94" s="80"/>
      <c r="BV94" s="49"/>
      <c r="BW94" s="49"/>
      <c r="BX94" s="80"/>
      <c r="BY94" s="49"/>
      <c r="BZ94" s="49"/>
      <c r="CA94" s="80"/>
      <c r="CB94" s="49"/>
      <c r="CC94" s="49"/>
      <c r="CD94" s="80"/>
      <c r="CE94" s="49"/>
      <c r="CF94" s="49"/>
      <c r="CG94" s="80"/>
      <c r="CH94" s="49"/>
      <c r="CI94" s="49"/>
      <c r="CJ94" s="80"/>
      <c r="CK94" s="49"/>
      <c r="CL94" s="49"/>
      <c r="CM94" s="80"/>
      <c r="CN94" s="49"/>
      <c r="CO94" s="49"/>
      <c r="CP94" s="80"/>
      <c r="CQ94" s="49"/>
      <c r="CR94" s="91"/>
      <c r="CS94" s="80"/>
    </row>
    <row r="95" spans="1:97" s="6" customFormat="1" ht="15.75" customHeight="1">
      <c r="A95" s="2" t="s">
        <v>150</v>
      </c>
      <c r="B95" s="48">
        <v>376545.64617999998</v>
      </c>
      <c r="C95" s="48">
        <v>103880.64092999998</v>
      </c>
      <c r="D95" s="48">
        <v>27.587794994804415</v>
      </c>
      <c r="E95" s="48">
        <f>E96+E97</f>
        <v>533.70000000000005</v>
      </c>
      <c r="F95" s="48">
        <f>F96+F97</f>
        <v>0</v>
      </c>
      <c r="G95" s="77">
        <f>F95/E95*100</f>
        <v>0</v>
      </c>
      <c r="H95" s="48">
        <f t="shared" ref="H95:BZ95" si="49">H96+H97</f>
        <v>1201.3</v>
      </c>
      <c r="I95" s="48">
        <f t="shared" si="49"/>
        <v>218.58659</v>
      </c>
      <c r="J95" s="77">
        <f>I95/H95*100</f>
        <v>18.195837009905937</v>
      </c>
      <c r="K95" s="48">
        <f t="shared" si="49"/>
        <v>0.8</v>
      </c>
      <c r="L95" s="48">
        <f t="shared" si="49"/>
        <v>0</v>
      </c>
      <c r="M95" s="77">
        <f>L95/K95*100</f>
        <v>0</v>
      </c>
      <c r="N95" s="48">
        <f t="shared" si="49"/>
        <v>1787.4</v>
      </c>
      <c r="O95" s="48">
        <f t="shared" si="49"/>
        <v>326.48443000000003</v>
      </c>
      <c r="P95" s="77">
        <f>O95/N95*100</f>
        <v>18.265885084480253</v>
      </c>
      <c r="Q95" s="48">
        <f>Q96+Q97</f>
        <v>1147.4528899999998</v>
      </c>
      <c r="R95" s="48">
        <f>R96+R97</f>
        <v>0</v>
      </c>
      <c r="S95" s="77"/>
      <c r="T95" s="48">
        <f>T96+T97</f>
        <v>1957.40786</v>
      </c>
      <c r="U95" s="48">
        <f>U96+U97</f>
        <v>1449.73</v>
      </c>
      <c r="V95" s="77">
        <f>U95/T95*100</f>
        <v>74.063767170118538</v>
      </c>
      <c r="W95" s="48">
        <f>W96+W97</f>
        <v>1937.8337799999999</v>
      </c>
      <c r="X95" s="48">
        <f>X96+X97</f>
        <v>1435.2327</v>
      </c>
      <c r="Y95" s="77">
        <f>X95/W95*100</f>
        <v>74.063767223626371</v>
      </c>
      <c r="Z95" s="48">
        <f>Z96+Z97</f>
        <v>19.574079999999999</v>
      </c>
      <c r="AA95" s="48">
        <f>AA96+AA97</f>
        <v>14.497299999999999</v>
      </c>
      <c r="AB95" s="77">
        <f>AA95/Z95*100</f>
        <v>74.063761872844097</v>
      </c>
      <c r="AC95" s="48">
        <f>AC96+AC97</f>
        <v>17967.599999999999</v>
      </c>
      <c r="AD95" s="48">
        <f>AD96+AD97</f>
        <v>4401.0766899999999</v>
      </c>
      <c r="AE95" s="77">
        <f>AD95/AC95*100</f>
        <v>24.494516184687996</v>
      </c>
      <c r="AF95" s="48">
        <f t="shared" si="49"/>
        <v>227115.2</v>
      </c>
      <c r="AG95" s="48">
        <f t="shared" si="49"/>
        <v>58710.633099999999</v>
      </c>
      <c r="AH95" s="77">
        <f>AG95/AF95*100</f>
        <v>25.850596129189064</v>
      </c>
      <c r="AI95" s="48">
        <f t="shared" si="49"/>
        <v>34350.199999999997</v>
      </c>
      <c r="AJ95" s="48">
        <f t="shared" si="49"/>
        <v>8972.8413</v>
      </c>
      <c r="AK95" s="77">
        <f>AJ95/AI95*100</f>
        <v>26.12165664246497</v>
      </c>
      <c r="AL95" s="48">
        <f t="shared" si="49"/>
        <v>0</v>
      </c>
      <c r="AM95" s="48">
        <f t="shared" si="49"/>
        <v>0</v>
      </c>
      <c r="AN95" s="77"/>
      <c r="AO95" s="48">
        <f t="shared" si="49"/>
        <v>174.1</v>
      </c>
      <c r="AP95" s="48">
        <f t="shared" si="49"/>
        <v>28.836770000000001</v>
      </c>
      <c r="AQ95" s="48">
        <f>AP95/AO95*100</f>
        <v>16.563337162550258</v>
      </c>
      <c r="AR95" s="48">
        <f t="shared" si="49"/>
        <v>28228</v>
      </c>
      <c r="AS95" s="48">
        <f t="shared" si="49"/>
        <v>11039.4</v>
      </c>
      <c r="AT95" s="48">
        <f>AS95/AR95*100</f>
        <v>39.107977894289355</v>
      </c>
      <c r="AU95" s="48">
        <f t="shared" si="49"/>
        <v>13573.8</v>
      </c>
      <c r="AV95" s="48">
        <f t="shared" si="49"/>
        <v>4750.6000000000004</v>
      </c>
      <c r="AW95" s="48">
        <f>AV95/AU95*100</f>
        <v>34.998305559239128</v>
      </c>
      <c r="AX95" s="48">
        <f t="shared" si="49"/>
        <v>17892.812699999999</v>
      </c>
      <c r="AY95" s="48">
        <f t="shared" si="49"/>
        <v>7245.6525000000001</v>
      </c>
      <c r="AZ95" s="77">
        <f>AY95/AX95*100</f>
        <v>40.494765252866031</v>
      </c>
      <c r="BA95" s="48">
        <f t="shared" si="49"/>
        <v>98.6</v>
      </c>
      <c r="BB95" s="48">
        <f t="shared" si="49"/>
        <v>18.100000000000001</v>
      </c>
      <c r="BC95" s="77">
        <f>BB95/BA95*100</f>
        <v>18.356997971602436</v>
      </c>
      <c r="BD95" s="48">
        <f t="shared" si="49"/>
        <v>13.8</v>
      </c>
      <c r="BE95" s="48">
        <f t="shared" si="49"/>
        <v>0</v>
      </c>
      <c r="BF95" s="77">
        <f>BE95/BD95*100</f>
        <v>0</v>
      </c>
      <c r="BG95" s="48">
        <f t="shared" si="49"/>
        <v>529</v>
      </c>
      <c r="BH95" s="48">
        <f t="shared" si="49"/>
        <v>122.17197</v>
      </c>
      <c r="BI95" s="77">
        <f>BH95/BG95*100</f>
        <v>23.094890359168243</v>
      </c>
      <c r="BJ95" s="48">
        <f t="shared" si="49"/>
        <v>3</v>
      </c>
      <c r="BK95" s="48">
        <f t="shared" si="49"/>
        <v>0.75</v>
      </c>
      <c r="BL95" s="77">
        <f>BK95/BJ95*100</f>
        <v>25</v>
      </c>
      <c r="BM95" s="48">
        <f t="shared" si="49"/>
        <v>601</v>
      </c>
      <c r="BN95" s="48">
        <f t="shared" si="49"/>
        <v>176.32067000000001</v>
      </c>
      <c r="BO95" s="77">
        <f>BN95/BM95*100</f>
        <v>29.337881863560732</v>
      </c>
      <c r="BP95" s="48">
        <f t="shared" si="49"/>
        <v>27</v>
      </c>
      <c r="BQ95" s="48">
        <f t="shared" si="49"/>
        <v>6.8</v>
      </c>
      <c r="BR95" s="77">
        <f>BQ95/BP95*100</f>
        <v>25.185185185185183</v>
      </c>
      <c r="BS95" s="48">
        <f t="shared" si="49"/>
        <v>99.5</v>
      </c>
      <c r="BT95" s="48">
        <f t="shared" si="49"/>
        <v>0</v>
      </c>
      <c r="BU95" s="77"/>
      <c r="BV95" s="48">
        <f t="shared" si="49"/>
        <v>332.4</v>
      </c>
      <c r="BW95" s="48">
        <f t="shared" si="49"/>
        <v>212.309</v>
      </c>
      <c r="BX95" s="77">
        <f>BW95/BV95*100</f>
        <v>63.87154031287605</v>
      </c>
      <c r="BY95" s="48">
        <f t="shared" si="49"/>
        <v>0</v>
      </c>
      <c r="BZ95" s="48">
        <f t="shared" si="49"/>
        <v>0</v>
      </c>
      <c r="CA95" s="77"/>
      <c r="CB95" s="48">
        <f t="shared" ref="CB95:CI95" si="50">CB96+CB97</f>
        <v>13038</v>
      </c>
      <c r="CC95" s="48">
        <f t="shared" si="50"/>
        <v>4650.2929400000003</v>
      </c>
      <c r="CD95" s="77">
        <f>CC95/CB95*100</f>
        <v>35.66722610829882</v>
      </c>
      <c r="CE95" s="48">
        <f t="shared" si="50"/>
        <v>0</v>
      </c>
      <c r="CF95" s="48">
        <f t="shared" si="50"/>
        <v>0</v>
      </c>
      <c r="CG95" s="77"/>
      <c r="CH95" s="48">
        <f t="shared" si="50"/>
        <v>0</v>
      </c>
      <c r="CI95" s="48">
        <f t="shared" si="50"/>
        <v>0</v>
      </c>
      <c r="CJ95" s="77"/>
      <c r="CK95" s="48">
        <f>CK96+CK97</f>
        <v>12.454000000000001</v>
      </c>
      <c r="CL95" s="48">
        <f>CL96+CL97</f>
        <v>0</v>
      </c>
      <c r="CM95" s="77">
        <f>CL95/CK95*100</f>
        <v>0</v>
      </c>
      <c r="CN95" s="48">
        <f>CN96+CN97</f>
        <v>12611.92873</v>
      </c>
      <c r="CO95" s="48">
        <f>CO96+CO97</f>
        <v>1300</v>
      </c>
      <c r="CP95" s="77">
        <f>CO95/CN95*100</f>
        <v>10.307701762599478</v>
      </c>
      <c r="CQ95" s="48">
        <f>CQ96+CQ97</f>
        <v>3249.19</v>
      </c>
      <c r="CR95" s="90">
        <f>CR96+CR97</f>
        <v>250.05497</v>
      </c>
      <c r="CS95" s="77">
        <f>CR95/CQ95*100</f>
        <v>7.6959171362708858</v>
      </c>
    </row>
    <row r="96" spans="1:97" ht="15.75" customHeight="1">
      <c r="A96" s="1" t="s">
        <v>155</v>
      </c>
      <c r="B96" s="49">
        <v>374758.24617999996</v>
      </c>
      <c r="C96" s="49">
        <v>103554.15649999998</v>
      </c>
      <c r="D96" s="49">
        <v>27.6322556089298</v>
      </c>
      <c r="E96" s="49">
        <v>533.70000000000005</v>
      </c>
      <c r="F96" s="49"/>
      <c r="G96" s="80">
        <f>F96/E96*100</f>
        <v>0</v>
      </c>
      <c r="H96" s="49">
        <v>1201.3</v>
      </c>
      <c r="I96" s="49">
        <v>218.58659</v>
      </c>
      <c r="J96" s="80">
        <f>I96/H96*100</f>
        <v>18.195837009905937</v>
      </c>
      <c r="K96" s="49">
        <v>0.8</v>
      </c>
      <c r="L96" s="49"/>
      <c r="M96" s="80">
        <f>L96/K96*100</f>
        <v>0</v>
      </c>
      <c r="N96" s="49"/>
      <c r="O96" s="49"/>
      <c r="P96" s="80"/>
      <c r="Q96" s="49">
        <v>1147.4528899999998</v>
      </c>
      <c r="R96" s="49"/>
      <c r="S96" s="80"/>
      <c r="T96" s="49">
        <f>W96+Z96</f>
        <v>1957.40786</v>
      </c>
      <c r="U96" s="49">
        <f>X96+AA96</f>
        <v>1449.73</v>
      </c>
      <c r="V96" s="80">
        <f>U96/T96*100</f>
        <v>74.063767170118538</v>
      </c>
      <c r="W96" s="49">
        <v>1937.8337799999999</v>
      </c>
      <c r="X96" s="49">
        <v>1435.2327</v>
      </c>
      <c r="Y96" s="80">
        <f>X96/W96*100</f>
        <v>74.063767223626371</v>
      </c>
      <c r="Z96" s="49">
        <v>19.574079999999999</v>
      </c>
      <c r="AA96" s="49">
        <v>14.497299999999999</v>
      </c>
      <c r="AB96" s="80">
        <f>AA96/Z96*100</f>
        <v>74.063761872844097</v>
      </c>
      <c r="AC96" s="49">
        <v>17967.599999999999</v>
      </c>
      <c r="AD96" s="49">
        <v>4401.0766899999999</v>
      </c>
      <c r="AE96" s="80">
        <f>AD96/AC96*100</f>
        <v>24.494516184687996</v>
      </c>
      <c r="AF96" s="49">
        <v>227115.2</v>
      </c>
      <c r="AG96" s="49">
        <v>58710.633099999999</v>
      </c>
      <c r="AH96" s="80">
        <f>AG96/AF96*100</f>
        <v>25.850596129189064</v>
      </c>
      <c r="AI96" s="49">
        <v>34350.199999999997</v>
      </c>
      <c r="AJ96" s="49">
        <v>8972.8413</v>
      </c>
      <c r="AK96" s="80">
        <f>AJ96/AI96*100</f>
        <v>26.12165664246497</v>
      </c>
      <c r="AL96" s="49"/>
      <c r="AM96" s="49"/>
      <c r="AN96" s="80"/>
      <c r="AO96" s="49">
        <v>174.1</v>
      </c>
      <c r="AP96" s="49">
        <v>28.836770000000001</v>
      </c>
      <c r="AQ96" s="80">
        <f>AP96/AO96*100</f>
        <v>16.563337162550258</v>
      </c>
      <c r="AR96" s="49">
        <v>28228</v>
      </c>
      <c r="AS96" s="49">
        <v>11039.4</v>
      </c>
      <c r="AT96" s="80">
        <f>AS96/AR96*100</f>
        <v>39.107977894289355</v>
      </c>
      <c r="AU96" s="49">
        <v>13573.8</v>
      </c>
      <c r="AV96" s="49">
        <v>4750.6000000000004</v>
      </c>
      <c r="AW96" s="80">
        <f>AV96/AU96*100</f>
        <v>34.998305559239128</v>
      </c>
      <c r="AX96" s="49">
        <v>17892.812699999999</v>
      </c>
      <c r="AY96" s="49">
        <v>7245.6525000000001</v>
      </c>
      <c r="AZ96" s="80">
        <f>AY96/AX96*100</f>
        <v>40.494765252866031</v>
      </c>
      <c r="BA96" s="49">
        <v>98.6</v>
      </c>
      <c r="BB96" s="49">
        <v>18.100000000000001</v>
      </c>
      <c r="BC96" s="80">
        <f>BB96/BA96*100</f>
        <v>18.356997971602436</v>
      </c>
      <c r="BD96" s="49">
        <v>13.8</v>
      </c>
      <c r="BE96" s="49"/>
      <c r="BF96" s="80">
        <f>BE96/BD96*100</f>
        <v>0</v>
      </c>
      <c r="BG96" s="49">
        <v>529</v>
      </c>
      <c r="BH96" s="49">
        <v>122.17197</v>
      </c>
      <c r="BI96" s="80">
        <f>BH96/BG96*100</f>
        <v>23.094890359168243</v>
      </c>
      <c r="BJ96" s="49">
        <v>3</v>
      </c>
      <c r="BK96" s="49">
        <v>0.75</v>
      </c>
      <c r="BL96" s="80">
        <f>BK96/BJ96*100</f>
        <v>25</v>
      </c>
      <c r="BM96" s="49">
        <v>601</v>
      </c>
      <c r="BN96" s="49">
        <v>176.32067000000001</v>
      </c>
      <c r="BO96" s="80">
        <f>BN96/BM96*100</f>
        <v>29.337881863560732</v>
      </c>
      <c r="BP96" s="49">
        <v>27</v>
      </c>
      <c r="BQ96" s="49">
        <v>6.8</v>
      </c>
      <c r="BR96" s="80">
        <f>BQ96/BP96*100</f>
        <v>25.185185185185183</v>
      </c>
      <c r="BS96" s="49">
        <v>99.5</v>
      </c>
      <c r="BT96" s="49"/>
      <c r="BU96" s="80"/>
      <c r="BV96" s="49">
        <v>332.4</v>
      </c>
      <c r="BW96" s="49">
        <v>212.309</v>
      </c>
      <c r="BX96" s="80">
        <f>BW96/BV96*100</f>
        <v>63.87154031287605</v>
      </c>
      <c r="BY96" s="49"/>
      <c r="BZ96" s="49"/>
      <c r="CA96" s="80"/>
      <c r="CB96" s="49">
        <v>13038</v>
      </c>
      <c r="CC96" s="49">
        <v>4650.2929400000003</v>
      </c>
      <c r="CD96" s="80">
        <f>CC96/CB96*100</f>
        <v>35.66722610829882</v>
      </c>
      <c r="CE96" s="49"/>
      <c r="CF96" s="49"/>
      <c r="CG96" s="80"/>
      <c r="CH96" s="49"/>
      <c r="CI96" s="49"/>
      <c r="CJ96" s="80"/>
      <c r="CK96" s="49">
        <v>12.454000000000001</v>
      </c>
      <c r="CL96" s="49"/>
      <c r="CM96" s="80">
        <f>CL96/CK96*100</f>
        <v>0</v>
      </c>
      <c r="CN96" s="49">
        <v>12611.92873</v>
      </c>
      <c r="CO96" s="49">
        <v>1300</v>
      </c>
      <c r="CP96" s="80">
        <f>CO96/CN96*100</f>
        <v>10.307701762599478</v>
      </c>
      <c r="CQ96" s="49">
        <v>3249.19</v>
      </c>
      <c r="CR96" s="91">
        <v>250.05497</v>
      </c>
      <c r="CS96" s="80">
        <f>CR96/CQ96*100</f>
        <v>7.6959171362708858</v>
      </c>
    </row>
    <row r="97" spans="1:97" s="6" customFormat="1" ht="15.75" customHeight="1">
      <c r="A97" s="2" t="s">
        <v>161</v>
      </c>
      <c r="B97" s="48">
        <v>1787.4</v>
      </c>
      <c r="C97" s="48">
        <v>326.48443000000003</v>
      </c>
      <c r="D97" s="48">
        <v>18.265885084480253</v>
      </c>
      <c r="E97" s="48">
        <f>SUM(E98:E106)</f>
        <v>0</v>
      </c>
      <c r="F97" s="48">
        <f>SUM(F98:F106)</f>
        <v>0</v>
      </c>
      <c r="G97" s="77"/>
      <c r="H97" s="48">
        <f t="shared" ref="H97:BZ97" si="51">SUM(H98:H106)</f>
        <v>0</v>
      </c>
      <c r="I97" s="48">
        <f t="shared" si="51"/>
        <v>0</v>
      </c>
      <c r="J97" s="77"/>
      <c r="K97" s="48">
        <f t="shared" si="51"/>
        <v>0</v>
      </c>
      <c r="L97" s="48">
        <f t="shared" si="51"/>
        <v>0</v>
      </c>
      <c r="M97" s="77"/>
      <c r="N97" s="48">
        <f t="shared" si="51"/>
        <v>1787.4</v>
      </c>
      <c r="O97" s="48">
        <f t="shared" si="51"/>
        <v>326.48443000000003</v>
      </c>
      <c r="P97" s="77">
        <f t="shared" ref="P97:P106" si="52">O97/N97*100</f>
        <v>18.265885084480253</v>
      </c>
      <c r="Q97" s="48">
        <f>SUM(Q98:Q106)</f>
        <v>0</v>
      </c>
      <c r="R97" s="48">
        <f>SUM(R98:R106)</f>
        <v>0</v>
      </c>
      <c r="S97" s="77"/>
      <c r="T97" s="48">
        <f>SUM(T98:T106)</f>
        <v>0</v>
      </c>
      <c r="U97" s="48">
        <f>SUM(U98:U106)</f>
        <v>0</v>
      </c>
      <c r="V97" s="77"/>
      <c r="W97" s="48">
        <f>SUM(W98:W106)</f>
        <v>0</v>
      </c>
      <c r="X97" s="48">
        <f>SUM(X98:X106)</f>
        <v>0</v>
      </c>
      <c r="Y97" s="77"/>
      <c r="Z97" s="48">
        <f>SUM(Z98:Z106)</f>
        <v>0</v>
      </c>
      <c r="AA97" s="48">
        <f>SUM(AA98:AA106)</f>
        <v>0</v>
      </c>
      <c r="AB97" s="77"/>
      <c r="AC97" s="48">
        <f>SUM(AC98:AC106)</f>
        <v>0</v>
      </c>
      <c r="AD97" s="48">
        <f>SUM(AD98:AD106)</f>
        <v>0</v>
      </c>
      <c r="AE97" s="77"/>
      <c r="AF97" s="48">
        <f t="shared" si="51"/>
        <v>0</v>
      </c>
      <c r="AG97" s="48">
        <f t="shared" si="51"/>
        <v>0</v>
      </c>
      <c r="AH97" s="77"/>
      <c r="AI97" s="48">
        <f t="shared" si="51"/>
        <v>0</v>
      </c>
      <c r="AJ97" s="48">
        <f t="shared" si="51"/>
        <v>0</v>
      </c>
      <c r="AK97" s="77"/>
      <c r="AL97" s="48">
        <f t="shared" si="51"/>
        <v>0</v>
      </c>
      <c r="AM97" s="48">
        <f t="shared" si="51"/>
        <v>0</v>
      </c>
      <c r="AN97" s="77"/>
      <c r="AO97" s="48">
        <f t="shared" si="51"/>
        <v>0</v>
      </c>
      <c r="AP97" s="48">
        <f t="shared" si="51"/>
        <v>0</v>
      </c>
      <c r="AQ97" s="48"/>
      <c r="AR97" s="48">
        <f t="shared" si="51"/>
        <v>0</v>
      </c>
      <c r="AS97" s="48">
        <f t="shared" si="51"/>
        <v>0</v>
      </c>
      <c r="AT97" s="48"/>
      <c r="AU97" s="48">
        <f t="shared" si="51"/>
        <v>0</v>
      </c>
      <c r="AV97" s="48">
        <f t="shared" si="51"/>
        <v>0</v>
      </c>
      <c r="AW97" s="48"/>
      <c r="AX97" s="48">
        <f t="shared" si="51"/>
        <v>0</v>
      </c>
      <c r="AY97" s="48">
        <f t="shared" si="51"/>
        <v>0</v>
      </c>
      <c r="AZ97" s="77"/>
      <c r="BA97" s="48">
        <f t="shared" si="51"/>
        <v>0</v>
      </c>
      <c r="BB97" s="48">
        <f t="shared" si="51"/>
        <v>0</v>
      </c>
      <c r="BC97" s="77"/>
      <c r="BD97" s="48">
        <f t="shared" si="51"/>
        <v>0</v>
      </c>
      <c r="BE97" s="48">
        <f t="shared" si="51"/>
        <v>0</v>
      </c>
      <c r="BF97" s="77"/>
      <c r="BG97" s="48">
        <f t="shared" si="51"/>
        <v>0</v>
      </c>
      <c r="BH97" s="48">
        <f t="shared" si="51"/>
        <v>0</v>
      </c>
      <c r="BI97" s="77"/>
      <c r="BJ97" s="48">
        <f t="shared" si="51"/>
        <v>0</v>
      </c>
      <c r="BK97" s="48">
        <f t="shared" si="51"/>
        <v>0</v>
      </c>
      <c r="BL97" s="77"/>
      <c r="BM97" s="48">
        <f t="shared" si="51"/>
        <v>0</v>
      </c>
      <c r="BN97" s="48">
        <f t="shared" si="51"/>
        <v>0</v>
      </c>
      <c r="BO97" s="77"/>
      <c r="BP97" s="48">
        <f t="shared" si="51"/>
        <v>0</v>
      </c>
      <c r="BQ97" s="48">
        <f t="shared" si="51"/>
        <v>0</v>
      </c>
      <c r="BR97" s="77"/>
      <c r="BS97" s="48">
        <f t="shared" si="51"/>
        <v>0</v>
      </c>
      <c r="BT97" s="48">
        <f t="shared" si="51"/>
        <v>0</v>
      </c>
      <c r="BU97" s="77"/>
      <c r="BV97" s="48">
        <f t="shared" si="51"/>
        <v>0</v>
      </c>
      <c r="BW97" s="48">
        <f t="shared" si="51"/>
        <v>0</v>
      </c>
      <c r="BX97" s="77"/>
      <c r="BY97" s="48">
        <f t="shared" si="51"/>
        <v>0</v>
      </c>
      <c r="BZ97" s="48">
        <f t="shared" si="51"/>
        <v>0</v>
      </c>
      <c r="CA97" s="77"/>
      <c r="CB97" s="48">
        <f t="shared" ref="CB97:CI97" si="53">SUM(CB98:CB106)</f>
        <v>0</v>
      </c>
      <c r="CC97" s="48">
        <f t="shared" si="53"/>
        <v>0</v>
      </c>
      <c r="CD97" s="77"/>
      <c r="CE97" s="48">
        <f t="shared" si="53"/>
        <v>0</v>
      </c>
      <c r="CF97" s="48">
        <f t="shared" si="53"/>
        <v>0</v>
      </c>
      <c r="CG97" s="77"/>
      <c r="CH97" s="48">
        <f t="shared" si="53"/>
        <v>0</v>
      </c>
      <c r="CI97" s="48">
        <f t="shared" si="53"/>
        <v>0</v>
      </c>
      <c r="CJ97" s="77"/>
      <c r="CK97" s="48">
        <f>SUM(CK98:CK106)</f>
        <v>0</v>
      </c>
      <c r="CL97" s="48">
        <f>SUM(CL98:CL106)</f>
        <v>0</v>
      </c>
      <c r="CM97" s="77"/>
      <c r="CN97" s="48">
        <f>SUM(CN98:CN106)</f>
        <v>0</v>
      </c>
      <c r="CO97" s="48">
        <f>SUM(CO98:CO106)</f>
        <v>0</v>
      </c>
      <c r="CP97" s="77"/>
      <c r="CQ97" s="48">
        <f>SUM(CQ98:CQ106)</f>
        <v>0</v>
      </c>
      <c r="CR97" s="90">
        <f>SUM(CR98:CR106)</f>
        <v>0</v>
      </c>
      <c r="CS97" s="77"/>
    </row>
    <row r="98" spans="1:97" ht="15.75" customHeight="1">
      <c r="A98" s="1" t="s">
        <v>110</v>
      </c>
      <c r="B98" s="49">
        <v>138.6</v>
      </c>
      <c r="C98" s="49">
        <v>28.59404</v>
      </c>
      <c r="D98" s="49">
        <v>20.63062049062049</v>
      </c>
      <c r="E98" s="49"/>
      <c r="F98" s="49"/>
      <c r="G98" s="80"/>
      <c r="H98" s="49"/>
      <c r="I98" s="49"/>
      <c r="J98" s="80"/>
      <c r="K98" s="49"/>
      <c r="L98" s="49"/>
      <c r="M98" s="80"/>
      <c r="N98" s="49">
        <v>138.6</v>
      </c>
      <c r="O98" s="49">
        <v>28.59404</v>
      </c>
      <c r="P98" s="80">
        <f t="shared" si="52"/>
        <v>20.63062049062049</v>
      </c>
      <c r="Q98" s="49"/>
      <c r="R98" s="49"/>
      <c r="S98" s="80"/>
      <c r="T98" s="49">
        <f t="shared" ref="T98:U106" si="54">W98+Z98</f>
        <v>0</v>
      </c>
      <c r="U98" s="49">
        <f t="shared" si="54"/>
        <v>0</v>
      </c>
      <c r="V98" s="80"/>
      <c r="W98" s="49"/>
      <c r="X98" s="49"/>
      <c r="Y98" s="80"/>
      <c r="Z98" s="49"/>
      <c r="AA98" s="49"/>
      <c r="AB98" s="80"/>
      <c r="AC98" s="49"/>
      <c r="AD98" s="49"/>
      <c r="AE98" s="80"/>
      <c r="AF98" s="49"/>
      <c r="AG98" s="49"/>
      <c r="AH98" s="80"/>
      <c r="AI98" s="49"/>
      <c r="AJ98" s="49"/>
      <c r="AK98" s="80"/>
      <c r="AL98" s="49"/>
      <c r="AM98" s="49"/>
      <c r="AN98" s="80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80"/>
      <c r="BA98" s="49"/>
      <c r="BB98" s="49"/>
      <c r="BC98" s="80"/>
      <c r="BD98" s="49"/>
      <c r="BE98" s="49"/>
      <c r="BF98" s="80"/>
      <c r="BG98" s="49"/>
      <c r="BH98" s="49"/>
      <c r="BI98" s="80"/>
      <c r="BJ98" s="49"/>
      <c r="BK98" s="49"/>
      <c r="BL98" s="80"/>
      <c r="BM98" s="49"/>
      <c r="BN98" s="49"/>
      <c r="BO98" s="80"/>
      <c r="BP98" s="49"/>
      <c r="BQ98" s="49"/>
      <c r="BR98" s="80"/>
      <c r="BS98" s="49"/>
      <c r="BT98" s="49"/>
      <c r="BU98" s="80"/>
      <c r="BV98" s="49"/>
      <c r="BW98" s="49"/>
      <c r="BX98" s="80"/>
      <c r="BY98" s="49"/>
      <c r="BZ98" s="49"/>
      <c r="CA98" s="80"/>
      <c r="CB98" s="49"/>
      <c r="CC98" s="49"/>
      <c r="CD98" s="80"/>
      <c r="CE98" s="49"/>
      <c r="CF98" s="49"/>
      <c r="CG98" s="80"/>
      <c r="CH98" s="49"/>
      <c r="CI98" s="49"/>
      <c r="CJ98" s="80"/>
      <c r="CK98" s="49"/>
      <c r="CL98" s="49"/>
      <c r="CM98" s="80"/>
      <c r="CN98" s="49"/>
      <c r="CO98" s="49"/>
      <c r="CP98" s="80"/>
      <c r="CQ98" s="49"/>
      <c r="CR98" s="91"/>
      <c r="CS98" s="80"/>
    </row>
    <row r="99" spans="1:97" ht="15.75" customHeight="1">
      <c r="A99" s="1" t="s">
        <v>60</v>
      </c>
      <c r="B99" s="49">
        <v>273.60000000000002</v>
      </c>
      <c r="C99" s="49">
        <v>63.308239999999998</v>
      </c>
      <c r="D99" s="49">
        <v>23.138976608187132</v>
      </c>
      <c r="E99" s="49"/>
      <c r="F99" s="49"/>
      <c r="G99" s="80"/>
      <c r="H99" s="49"/>
      <c r="I99" s="49"/>
      <c r="J99" s="80"/>
      <c r="K99" s="49"/>
      <c r="L99" s="49"/>
      <c r="M99" s="80"/>
      <c r="N99" s="49">
        <v>273.60000000000002</v>
      </c>
      <c r="O99" s="49">
        <v>63.308239999999998</v>
      </c>
      <c r="P99" s="80">
        <f t="shared" si="52"/>
        <v>23.138976608187132</v>
      </c>
      <c r="Q99" s="49"/>
      <c r="R99" s="49"/>
      <c r="S99" s="80"/>
      <c r="T99" s="49">
        <f t="shared" si="54"/>
        <v>0</v>
      </c>
      <c r="U99" s="49">
        <f t="shared" si="54"/>
        <v>0</v>
      </c>
      <c r="V99" s="80"/>
      <c r="W99" s="49"/>
      <c r="X99" s="49"/>
      <c r="Y99" s="80"/>
      <c r="Z99" s="49"/>
      <c r="AA99" s="49"/>
      <c r="AB99" s="80"/>
      <c r="AC99" s="49"/>
      <c r="AD99" s="49"/>
      <c r="AE99" s="80"/>
      <c r="AF99" s="49"/>
      <c r="AG99" s="49"/>
      <c r="AH99" s="80"/>
      <c r="AI99" s="49"/>
      <c r="AJ99" s="49"/>
      <c r="AK99" s="80"/>
      <c r="AL99" s="49"/>
      <c r="AM99" s="49"/>
      <c r="AN99" s="80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80"/>
      <c r="BA99" s="49"/>
      <c r="BB99" s="49"/>
      <c r="BC99" s="80"/>
      <c r="BD99" s="49"/>
      <c r="BE99" s="49"/>
      <c r="BF99" s="80"/>
      <c r="BG99" s="49"/>
      <c r="BH99" s="49"/>
      <c r="BI99" s="80"/>
      <c r="BJ99" s="49"/>
      <c r="BK99" s="49"/>
      <c r="BL99" s="80"/>
      <c r="BM99" s="49"/>
      <c r="BN99" s="49"/>
      <c r="BO99" s="80"/>
      <c r="BP99" s="49"/>
      <c r="BQ99" s="49"/>
      <c r="BR99" s="80"/>
      <c r="BS99" s="49"/>
      <c r="BT99" s="49"/>
      <c r="BU99" s="80"/>
      <c r="BV99" s="49"/>
      <c r="BW99" s="49"/>
      <c r="BX99" s="80"/>
      <c r="BY99" s="49"/>
      <c r="BZ99" s="49"/>
      <c r="CA99" s="80"/>
      <c r="CB99" s="49"/>
      <c r="CC99" s="49"/>
      <c r="CD99" s="80"/>
      <c r="CE99" s="49"/>
      <c r="CF99" s="49"/>
      <c r="CG99" s="80"/>
      <c r="CH99" s="49"/>
      <c r="CI99" s="49"/>
      <c r="CJ99" s="80"/>
      <c r="CK99" s="49"/>
      <c r="CL99" s="49"/>
      <c r="CM99" s="80"/>
      <c r="CN99" s="49"/>
      <c r="CO99" s="49"/>
      <c r="CP99" s="80"/>
      <c r="CQ99" s="49"/>
      <c r="CR99" s="91"/>
      <c r="CS99" s="80"/>
    </row>
    <row r="100" spans="1:97" ht="15.75" customHeight="1">
      <c r="A100" s="1" t="s">
        <v>10</v>
      </c>
      <c r="B100" s="49">
        <v>138.6</v>
      </c>
      <c r="C100" s="49">
        <v>28.55508</v>
      </c>
      <c r="D100" s="49">
        <v>20.602510822510823</v>
      </c>
      <c r="E100" s="49"/>
      <c r="F100" s="49"/>
      <c r="G100" s="80"/>
      <c r="H100" s="49"/>
      <c r="I100" s="49"/>
      <c r="J100" s="80"/>
      <c r="K100" s="49"/>
      <c r="L100" s="49"/>
      <c r="M100" s="80"/>
      <c r="N100" s="49">
        <v>138.6</v>
      </c>
      <c r="O100" s="49">
        <v>28.55508</v>
      </c>
      <c r="P100" s="80">
        <f t="shared" si="52"/>
        <v>20.602510822510823</v>
      </c>
      <c r="Q100" s="49"/>
      <c r="R100" s="49"/>
      <c r="S100" s="80"/>
      <c r="T100" s="49">
        <f t="shared" si="54"/>
        <v>0</v>
      </c>
      <c r="U100" s="49">
        <f t="shared" si="54"/>
        <v>0</v>
      </c>
      <c r="V100" s="80"/>
      <c r="W100" s="49"/>
      <c r="X100" s="49"/>
      <c r="Y100" s="80"/>
      <c r="Z100" s="49"/>
      <c r="AA100" s="49"/>
      <c r="AB100" s="80"/>
      <c r="AC100" s="49"/>
      <c r="AD100" s="49"/>
      <c r="AE100" s="80"/>
      <c r="AF100" s="49"/>
      <c r="AG100" s="49"/>
      <c r="AH100" s="80"/>
      <c r="AI100" s="49"/>
      <c r="AJ100" s="49"/>
      <c r="AK100" s="80"/>
      <c r="AL100" s="49"/>
      <c r="AM100" s="49"/>
      <c r="AN100" s="80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80"/>
      <c r="BA100" s="49"/>
      <c r="BB100" s="49"/>
      <c r="BC100" s="80"/>
      <c r="BD100" s="49"/>
      <c r="BE100" s="49"/>
      <c r="BF100" s="80"/>
      <c r="BG100" s="49"/>
      <c r="BH100" s="49"/>
      <c r="BI100" s="80"/>
      <c r="BJ100" s="49"/>
      <c r="BK100" s="49"/>
      <c r="BL100" s="80"/>
      <c r="BM100" s="49"/>
      <c r="BN100" s="49"/>
      <c r="BO100" s="80"/>
      <c r="BP100" s="49"/>
      <c r="BQ100" s="49"/>
      <c r="BR100" s="80"/>
      <c r="BS100" s="49"/>
      <c r="BT100" s="49"/>
      <c r="BU100" s="80"/>
      <c r="BV100" s="49"/>
      <c r="BW100" s="49"/>
      <c r="BX100" s="80"/>
      <c r="BY100" s="49"/>
      <c r="BZ100" s="49"/>
      <c r="CA100" s="80"/>
      <c r="CB100" s="49"/>
      <c r="CC100" s="49"/>
      <c r="CD100" s="80"/>
      <c r="CE100" s="49"/>
      <c r="CF100" s="49"/>
      <c r="CG100" s="80"/>
      <c r="CH100" s="49"/>
      <c r="CI100" s="49"/>
      <c r="CJ100" s="80"/>
      <c r="CK100" s="49"/>
      <c r="CL100" s="49"/>
      <c r="CM100" s="80"/>
      <c r="CN100" s="49"/>
      <c r="CO100" s="49"/>
      <c r="CP100" s="80"/>
      <c r="CQ100" s="49"/>
      <c r="CR100" s="91"/>
      <c r="CS100" s="80"/>
    </row>
    <row r="101" spans="1:97" ht="15.75" customHeight="1">
      <c r="A101" s="1" t="s">
        <v>45</v>
      </c>
      <c r="B101" s="49">
        <v>138.6</v>
      </c>
      <c r="C101" s="49">
        <v>11.83483</v>
      </c>
      <c r="D101" s="49">
        <v>8.5388383838383852</v>
      </c>
      <c r="E101" s="49"/>
      <c r="F101" s="49"/>
      <c r="G101" s="80"/>
      <c r="H101" s="49"/>
      <c r="I101" s="49"/>
      <c r="J101" s="80"/>
      <c r="K101" s="49"/>
      <c r="L101" s="49"/>
      <c r="M101" s="80"/>
      <c r="N101" s="49">
        <v>138.6</v>
      </c>
      <c r="O101" s="49">
        <v>11.83483</v>
      </c>
      <c r="P101" s="80">
        <f t="shared" si="52"/>
        <v>8.5388383838383852</v>
      </c>
      <c r="Q101" s="49"/>
      <c r="R101" s="49"/>
      <c r="S101" s="80"/>
      <c r="T101" s="49">
        <f t="shared" si="54"/>
        <v>0</v>
      </c>
      <c r="U101" s="49">
        <f t="shared" si="54"/>
        <v>0</v>
      </c>
      <c r="V101" s="80"/>
      <c r="W101" s="49"/>
      <c r="X101" s="49"/>
      <c r="Y101" s="80"/>
      <c r="Z101" s="49"/>
      <c r="AA101" s="49"/>
      <c r="AB101" s="80"/>
      <c r="AC101" s="49"/>
      <c r="AD101" s="49"/>
      <c r="AE101" s="80"/>
      <c r="AF101" s="49"/>
      <c r="AG101" s="49"/>
      <c r="AH101" s="80"/>
      <c r="AI101" s="49"/>
      <c r="AJ101" s="49"/>
      <c r="AK101" s="80"/>
      <c r="AL101" s="49"/>
      <c r="AM101" s="49"/>
      <c r="AN101" s="80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80"/>
      <c r="BA101" s="49"/>
      <c r="BB101" s="49"/>
      <c r="BC101" s="80"/>
      <c r="BD101" s="49"/>
      <c r="BE101" s="49"/>
      <c r="BF101" s="80"/>
      <c r="BG101" s="49"/>
      <c r="BH101" s="49"/>
      <c r="BI101" s="80"/>
      <c r="BJ101" s="49"/>
      <c r="BK101" s="49"/>
      <c r="BL101" s="80"/>
      <c r="BM101" s="49"/>
      <c r="BN101" s="49"/>
      <c r="BO101" s="80"/>
      <c r="BP101" s="49"/>
      <c r="BQ101" s="49"/>
      <c r="BR101" s="80"/>
      <c r="BS101" s="49"/>
      <c r="BT101" s="49"/>
      <c r="BU101" s="80"/>
      <c r="BV101" s="49"/>
      <c r="BW101" s="49"/>
      <c r="BX101" s="80"/>
      <c r="BY101" s="49"/>
      <c r="BZ101" s="49"/>
      <c r="CA101" s="80"/>
      <c r="CB101" s="49"/>
      <c r="CC101" s="49"/>
      <c r="CD101" s="80"/>
      <c r="CE101" s="49"/>
      <c r="CF101" s="49"/>
      <c r="CG101" s="80"/>
      <c r="CH101" s="49"/>
      <c r="CI101" s="49"/>
      <c r="CJ101" s="80"/>
      <c r="CK101" s="49"/>
      <c r="CL101" s="49"/>
      <c r="CM101" s="80"/>
      <c r="CN101" s="49"/>
      <c r="CO101" s="49"/>
      <c r="CP101" s="80"/>
      <c r="CQ101" s="49"/>
      <c r="CR101" s="91"/>
      <c r="CS101" s="80"/>
    </row>
    <row r="102" spans="1:97" ht="15.75" customHeight="1">
      <c r="A102" s="1" t="s">
        <v>111</v>
      </c>
      <c r="B102" s="49">
        <v>273.60000000000002</v>
      </c>
      <c r="C102" s="49">
        <v>63.441240000000001</v>
      </c>
      <c r="D102" s="49">
        <v>23.187587719298243</v>
      </c>
      <c r="E102" s="49"/>
      <c r="F102" s="49"/>
      <c r="G102" s="80"/>
      <c r="H102" s="49"/>
      <c r="I102" s="49"/>
      <c r="J102" s="80"/>
      <c r="K102" s="49"/>
      <c r="L102" s="49"/>
      <c r="M102" s="80"/>
      <c r="N102" s="49">
        <v>273.60000000000002</v>
      </c>
      <c r="O102" s="49">
        <v>63.441240000000001</v>
      </c>
      <c r="P102" s="80">
        <f t="shared" si="52"/>
        <v>23.187587719298243</v>
      </c>
      <c r="Q102" s="49"/>
      <c r="R102" s="49"/>
      <c r="S102" s="80"/>
      <c r="T102" s="49">
        <f t="shared" si="54"/>
        <v>0</v>
      </c>
      <c r="U102" s="49">
        <f t="shared" si="54"/>
        <v>0</v>
      </c>
      <c r="V102" s="80"/>
      <c r="W102" s="49"/>
      <c r="X102" s="49"/>
      <c r="Y102" s="80"/>
      <c r="Z102" s="49"/>
      <c r="AA102" s="49"/>
      <c r="AB102" s="80"/>
      <c r="AC102" s="49"/>
      <c r="AD102" s="49"/>
      <c r="AE102" s="80"/>
      <c r="AF102" s="49"/>
      <c r="AG102" s="49"/>
      <c r="AH102" s="80"/>
      <c r="AI102" s="49"/>
      <c r="AJ102" s="49"/>
      <c r="AK102" s="80"/>
      <c r="AL102" s="49"/>
      <c r="AM102" s="49"/>
      <c r="AN102" s="80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80"/>
      <c r="BA102" s="49"/>
      <c r="BB102" s="49"/>
      <c r="BC102" s="80"/>
      <c r="BD102" s="49"/>
      <c r="BE102" s="49"/>
      <c r="BF102" s="80"/>
      <c r="BG102" s="49"/>
      <c r="BH102" s="49"/>
      <c r="BI102" s="80"/>
      <c r="BJ102" s="49"/>
      <c r="BK102" s="49"/>
      <c r="BL102" s="80"/>
      <c r="BM102" s="49"/>
      <c r="BN102" s="49"/>
      <c r="BO102" s="80"/>
      <c r="BP102" s="49"/>
      <c r="BQ102" s="49"/>
      <c r="BR102" s="80"/>
      <c r="BS102" s="49"/>
      <c r="BT102" s="49"/>
      <c r="BU102" s="80"/>
      <c r="BV102" s="49"/>
      <c r="BW102" s="49"/>
      <c r="BX102" s="80"/>
      <c r="BY102" s="49"/>
      <c r="BZ102" s="49"/>
      <c r="CA102" s="80"/>
      <c r="CB102" s="49"/>
      <c r="CC102" s="49"/>
      <c r="CD102" s="80"/>
      <c r="CE102" s="49"/>
      <c r="CF102" s="49"/>
      <c r="CG102" s="80"/>
      <c r="CH102" s="49"/>
      <c r="CI102" s="49"/>
      <c r="CJ102" s="80"/>
      <c r="CK102" s="49"/>
      <c r="CL102" s="49"/>
      <c r="CM102" s="80"/>
      <c r="CN102" s="49"/>
      <c r="CO102" s="49"/>
      <c r="CP102" s="80"/>
      <c r="CQ102" s="49"/>
      <c r="CR102" s="91"/>
      <c r="CS102" s="80"/>
    </row>
    <row r="103" spans="1:97" ht="15.75" customHeight="1">
      <c r="A103" s="1" t="s">
        <v>71</v>
      </c>
      <c r="B103" s="49">
        <v>138.6</v>
      </c>
      <c r="C103" s="49">
        <v>26.4587</v>
      </c>
      <c r="D103" s="49">
        <v>19.089971139971141</v>
      </c>
      <c r="E103" s="49"/>
      <c r="F103" s="49"/>
      <c r="G103" s="80"/>
      <c r="H103" s="49"/>
      <c r="I103" s="49"/>
      <c r="J103" s="80"/>
      <c r="K103" s="49"/>
      <c r="L103" s="49"/>
      <c r="M103" s="80"/>
      <c r="N103" s="49">
        <v>138.6</v>
      </c>
      <c r="O103" s="49">
        <v>26.4587</v>
      </c>
      <c r="P103" s="80">
        <f t="shared" si="52"/>
        <v>19.089971139971141</v>
      </c>
      <c r="Q103" s="49"/>
      <c r="R103" s="49"/>
      <c r="S103" s="80"/>
      <c r="T103" s="49">
        <f t="shared" si="54"/>
        <v>0</v>
      </c>
      <c r="U103" s="49">
        <f t="shared" si="54"/>
        <v>0</v>
      </c>
      <c r="V103" s="80"/>
      <c r="W103" s="49"/>
      <c r="X103" s="49"/>
      <c r="Y103" s="80"/>
      <c r="Z103" s="49"/>
      <c r="AA103" s="49"/>
      <c r="AB103" s="80"/>
      <c r="AC103" s="49"/>
      <c r="AD103" s="49"/>
      <c r="AE103" s="80"/>
      <c r="AF103" s="49"/>
      <c r="AG103" s="49"/>
      <c r="AH103" s="80"/>
      <c r="AI103" s="49"/>
      <c r="AJ103" s="49"/>
      <c r="AK103" s="80"/>
      <c r="AL103" s="49"/>
      <c r="AM103" s="49"/>
      <c r="AN103" s="80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80"/>
      <c r="BA103" s="49"/>
      <c r="BB103" s="49"/>
      <c r="BC103" s="80"/>
      <c r="BD103" s="49"/>
      <c r="BE103" s="49"/>
      <c r="BF103" s="80"/>
      <c r="BG103" s="49"/>
      <c r="BH103" s="49"/>
      <c r="BI103" s="80"/>
      <c r="BJ103" s="49"/>
      <c r="BK103" s="49"/>
      <c r="BL103" s="80"/>
      <c r="BM103" s="49"/>
      <c r="BN103" s="49"/>
      <c r="BO103" s="80"/>
      <c r="BP103" s="49"/>
      <c r="BQ103" s="49"/>
      <c r="BR103" s="80"/>
      <c r="BS103" s="49"/>
      <c r="BT103" s="49"/>
      <c r="BU103" s="80"/>
      <c r="BV103" s="49"/>
      <c r="BW103" s="49"/>
      <c r="BX103" s="80"/>
      <c r="BY103" s="49"/>
      <c r="BZ103" s="49"/>
      <c r="CA103" s="80"/>
      <c r="CB103" s="49"/>
      <c r="CC103" s="49"/>
      <c r="CD103" s="80"/>
      <c r="CE103" s="49"/>
      <c r="CF103" s="49"/>
      <c r="CG103" s="80"/>
      <c r="CH103" s="49"/>
      <c r="CI103" s="49"/>
      <c r="CJ103" s="80"/>
      <c r="CK103" s="49"/>
      <c r="CL103" s="49"/>
      <c r="CM103" s="80"/>
      <c r="CN103" s="49"/>
      <c r="CO103" s="49"/>
      <c r="CP103" s="80"/>
      <c r="CQ103" s="49"/>
      <c r="CR103" s="91"/>
      <c r="CS103" s="80"/>
    </row>
    <row r="104" spans="1:97" ht="15.75" customHeight="1">
      <c r="A104" s="1" t="s">
        <v>112</v>
      </c>
      <c r="B104" s="49">
        <v>273.60000000000002</v>
      </c>
      <c r="C104" s="49">
        <v>63.441240000000001</v>
      </c>
      <c r="D104" s="49">
        <v>23.187587719298243</v>
      </c>
      <c r="E104" s="49"/>
      <c r="F104" s="49"/>
      <c r="G104" s="80"/>
      <c r="H104" s="49"/>
      <c r="I104" s="49"/>
      <c r="J104" s="80"/>
      <c r="K104" s="49"/>
      <c r="L104" s="49"/>
      <c r="M104" s="80"/>
      <c r="N104" s="49">
        <v>273.60000000000002</v>
      </c>
      <c r="O104" s="49">
        <v>63.441240000000001</v>
      </c>
      <c r="P104" s="80">
        <f t="shared" si="52"/>
        <v>23.187587719298243</v>
      </c>
      <c r="Q104" s="49"/>
      <c r="R104" s="49"/>
      <c r="S104" s="80"/>
      <c r="T104" s="49">
        <f t="shared" si="54"/>
        <v>0</v>
      </c>
      <c r="U104" s="49">
        <f t="shared" si="54"/>
        <v>0</v>
      </c>
      <c r="V104" s="80"/>
      <c r="W104" s="49"/>
      <c r="X104" s="49"/>
      <c r="Y104" s="80"/>
      <c r="Z104" s="49"/>
      <c r="AA104" s="49"/>
      <c r="AB104" s="80"/>
      <c r="AC104" s="49"/>
      <c r="AD104" s="49"/>
      <c r="AE104" s="80"/>
      <c r="AF104" s="49"/>
      <c r="AG104" s="49"/>
      <c r="AH104" s="80"/>
      <c r="AI104" s="49"/>
      <c r="AJ104" s="49"/>
      <c r="AK104" s="80"/>
      <c r="AL104" s="49"/>
      <c r="AM104" s="49"/>
      <c r="AN104" s="80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80"/>
      <c r="BA104" s="49"/>
      <c r="BB104" s="49"/>
      <c r="BC104" s="80"/>
      <c r="BD104" s="49"/>
      <c r="BE104" s="49"/>
      <c r="BF104" s="80"/>
      <c r="BG104" s="49"/>
      <c r="BH104" s="49"/>
      <c r="BI104" s="80"/>
      <c r="BJ104" s="49"/>
      <c r="BK104" s="49"/>
      <c r="BL104" s="80"/>
      <c r="BM104" s="49"/>
      <c r="BN104" s="49"/>
      <c r="BO104" s="80"/>
      <c r="BP104" s="49"/>
      <c r="BQ104" s="49"/>
      <c r="BR104" s="80"/>
      <c r="BS104" s="49"/>
      <c r="BT104" s="49"/>
      <c r="BU104" s="80"/>
      <c r="BV104" s="49"/>
      <c r="BW104" s="49"/>
      <c r="BX104" s="80"/>
      <c r="BY104" s="49"/>
      <c r="BZ104" s="49"/>
      <c r="CA104" s="80"/>
      <c r="CB104" s="49"/>
      <c r="CC104" s="49"/>
      <c r="CD104" s="80"/>
      <c r="CE104" s="49"/>
      <c r="CF104" s="49"/>
      <c r="CG104" s="80"/>
      <c r="CH104" s="49"/>
      <c r="CI104" s="49"/>
      <c r="CJ104" s="80"/>
      <c r="CK104" s="49"/>
      <c r="CL104" s="49"/>
      <c r="CM104" s="80"/>
      <c r="CN104" s="49"/>
      <c r="CO104" s="49"/>
      <c r="CP104" s="80"/>
      <c r="CQ104" s="49"/>
      <c r="CR104" s="91"/>
      <c r="CS104" s="80"/>
    </row>
    <row r="105" spans="1:97" ht="15.75" customHeight="1">
      <c r="A105" s="1" t="s">
        <v>46</v>
      </c>
      <c r="B105" s="49">
        <v>273.60000000000002</v>
      </c>
      <c r="C105" s="49">
        <v>17.20776</v>
      </c>
      <c r="D105" s="49">
        <v>6.289385964912281</v>
      </c>
      <c r="E105" s="49"/>
      <c r="F105" s="49"/>
      <c r="G105" s="80"/>
      <c r="H105" s="49"/>
      <c r="I105" s="49"/>
      <c r="J105" s="80"/>
      <c r="K105" s="49"/>
      <c r="L105" s="49"/>
      <c r="M105" s="80"/>
      <c r="N105" s="49">
        <v>273.60000000000002</v>
      </c>
      <c r="O105" s="49">
        <v>17.20776</v>
      </c>
      <c r="P105" s="80">
        <f t="shared" si="52"/>
        <v>6.289385964912281</v>
      </c>
      <c r="Q105" s="49"/>
      <c r="R105" s="49"/>
      <c r="S105" s="80"/>
      <c r="T105" s="49">
        <f t="shared" si="54"/>
        <v>0</v>
      </c>
      <c r="U105" s="49">
        <f t="shared" si="54"/>
        <v>0</v>
      </c>
      <c r="V105" s="80"/>
      <c r="W105" s="49"/>
      <c r="X105" s="49"/>
      <c r="Y105" s="80"/>
      <c r="Z105" s="49"/>
      <c r="AA105" s="49"/>
      <c r="AB105" s="80"/>
      <c r="AC105" s="49"/>
      <c r="AD105" s="49"/>
      <c r="AE105" s="80"/>
      <c r="AF105" s="49"/>
      <c r="AG105" s="49"/>
      <c r="AH105" s="80"/>
      <c r="AI105" s="49"/>
      <c r="AJ105" s="49"/>
      <c r="AK105" s="80"/>
      <c r="AL105" s="49"/>
      <c r="AM105" s="49"/>
      <c r="AN105" s="80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80"/>
      <c r="BA105" s="49"/>
      <c r="BB105" s="49"/>
      <c r="BC105" s="80"/>
      <c r="BD105" s="49"/>
      <c r="BE105" s="49"/>
      <c r="BF105" s="80"/>
      <c r="BG105" s="49"/>
      <c r="BH105" s="49"/>
      <c r="BI105" s="80"/>
      <c r="BJ105" s="49"/>
      <c r="BK105" s="49"/>
      <c r="BL105" s="80"/>
      <c r="BM105" s="49"/>
      <c r="BN105" s="49"/>
      <c r="BO105" s="80"/>
      <c r="BP105" s="49"/>
      <c r="BQ105" s="49"/>
      <c r="BR105" s="80"/>
      <c r="BS105" s="49"/>
      <c r="BT105" s="49"/>
      <c r="BU105" s="80"/>
      <c r="BV105" s="49"/>
      <c r="BW105" s="49"/>
      <c r="BX105" s="80"/>
      <c r="BY105" s="49"/>
      <c r="BZ105" s="49"/>
      <c r="CA105" s="80"/>
      <c r="CB105" s="49"/>
      <c r="CC105" s="49"/>
      <c r="CD105" s="80"/>
      <c r="CE105" s="49"/>
      <c r="CF105" s="49"/>
      <c r="CG105" s="80"/>
      <c r="CH105" s="49"/>
      <c r="CI105" s="49"/>
      <c r="CJ105" s="80"/>
      <c r="CK105" s="49"/>
      <c r="CL105" s="49"/>
      <c r="CM105" s="80"/>
      <c r="CN105" s="49"/>
      <c r="CO105" s="49"/>
      <c r="CP105" s="80"/>
      <c r="CQ105" s="49"/>
      <c r="CR105" s="91"/>
      <c r="CS105" s="80"/>
    </row>
    <row r="106" spans="1:97" ht="15.75" customHeight="1">
      <c r="A106" s="1" t="s">
        <v>47</v>
      </c>
      <c r="B106" s="49">
        <v>138.6</v>
      </c>
      <c r="C106" s="49">
        <v>23.6433</v>
      </c>
      <c r="D106" s="49">
        <v>17.058658008658011</v>
      </c>
      <c r="E106" s="49"/>
      <c r="F106" s="49"/>
      <c r="G106" s="80"/>
      <c r="H106" s="49"/>
      <c r="I106" s="49"/>
      <c r="J106" s="80"/>
      <c r="K106" s="49"/>
      <c r="L106" s="49"/>
      <c r="M106" s="80"/>
      <c r="N106" s="49">
        <v>138.6</v>
      </c>
      <c r="O106" s="49">
        <v>23.6433</v>
      </c>
      <c r="P106" s="80">
        <f t="shared" si="52"/>
        <v>17.058658008658011</v>
      </c>
      <c r="Q106" s="49"/>
      <c r="R106" s="49"/>
      <c r="S106" s="80"/>
      <c r="T106" s="49">
        <f t="shared" si="54"/>
        <v>0</v>
      </c>
      <c r="U106" s="49">
        <f t="shared" si="54"/>
        <v>0</v>
      </c>
      <c r="V106" s="80"/>
      <c r="W106" s="49"/>
      <c r="X106" s="49"/>
      <c r="Y106" s="80"/>
      <c r="Z106" s="49"/>
      <c r="AA106" s="49"/>
      <c r="AB106" s="80"/>
      <c r="AC106" s="49"/>
      <c r="AD106" s="49"/>
      <c r="AE106" s="80"/>
      <c r="AF106" s="49"/>
      <c r="AG106" s="49"/>
      <c r="AH106" s="80"/>
      <c r="AI106" s="49"/>
      <c r="AJ106" s="49"/>
      <c r="AK106" s="80"/>
      <c r="AL106" s="49"/>
      <c r="AM106" s="49"/>
      <c r="AN106" s="80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80"/>
      <c r="BA106" s="49"/>
      <c r="BB106" s="49"/>
      <c r="BC106" s="80"/>
      <c r="BD106" s="49"/>
      <c r="BE106" s="49"/>
      <c r="BF106" s="80"/>
      <c r="BG106" s="49"/>
      <c r="BH106" s="49"/>
      <c r="BI106" s="80"/>
      <c r="BJ106" s="49"/>
      <c r="BK106" s="49"/>
      <c r="BL106" s="80"/>
      <c r="BM106" s="49"/>
      <c r="BN106" s="49"/>
      <c r="BO106" s="80"/>
      <c r="BP106" s="49"/>
      <c r="BQ106" s="49"/>
      <c r="BR106" s="80"/>
      <c r="BS106" s="49"/>
      <c r="BT106" s="49"/>
      <c r="BU106" s="80"/>
      <c r="BV106" s="49"/>
      <c r="BW106" s="49"/>
      <c r="BX106" s="80"/>
      <c r="BY106" s="49"/>
      <c r="BZ106" s="49"/>
      <c r="CA106" s="80"/>
      <c r="CB106" s="49"/>
      <c r="CC106" s="49"/>
      <c r="CD106" s="80"/>
      <c r="CE106" s="49"/>
      <c r="CF106" s="49"/>
      <c r="CG106" s="80"/>
      <c r="CH106" s="49"/>
      <c r="CI106" s="49"/>
      <c r="CJ106" s="80"/>
      <c r="CK106" s="49"/>
      <c r="CL106" s="49"/>
      <c r="CM106" s="80"/>
      <c r="CN106" s="49"/>
      <c r="CO106" s="49"/>
      <c r="CP106" s="80"/>
      <c r="CQ106" s="49"/>
      <c r="CR106" s="91"/>
      <c r="CS106" s="80"/>
    </row>
    <row r="107" spans="1:97" s="6" customFormat="1" ht="15.75" customHeight="1">
      <c r="A107" s="2" t="s">
        <v>134</v>
      </c>
      <c r="B107" s="48">
        <v>212042.93614000003</v>
      </c>
      <c r="C107" s="48">
        <v>54206.389709999989</v>
      </c>
      <c r="D107" s="48">
        <v>25.563874325061487</v>
      </c>
      <c r="E107" s="48">
        <f>E108+E109</f>
        <v>281</v>
      </c>
      <c r="F107" s="48">
        <f>F108+F109</f>
        <v>281</v>
      </c>
      <c r="G107" s="77">
        <f>F107/E107*100</f>
        <v>100</v>
      </c>
      <c r="H107" s="48">
        <f>H108+H109</f>
        <v>1223.4000000000001</v>
      </c>
      <c r="I107" s="48">
        <f>I108+I109</f>
        <v>138.53333000000001</v>
      </c>
      <c r="J107" s="77">
        <f>I107/H107*100</f>
        <v>11.32363331698545</v>
      </c>
      <c r="K107" s="48">
        <f>K108+K109</f>
        <v>0.4</v>
      </c>
      <c r="L107" s="48">
        <f>L108+L109</f>
        <v>0</v>
      </c>
      <c r="M107" s="77">
        <v>58.17777777777777</v>
      </c>
      <c r="N107" s="48">
        <f>N108+N109</f>
        <v>959.40000000000009</v>
      </c>
      <c r="O107" s="48">
        <f>O108+O109</f>
        <v>185.34793999999999</v>
      </c>
      <c r="P107" s="77">
        <f>O107/N107*100</f>
        <v>19.319151553053988</v>
      </c>
      <c r="Q107" s="48">
        <f>Q108+Q109</f>
        <v>662.97278000000006</v>
      </c>
      <c r="R107" s="48">
        <f>R108+R109</f>
        <v>0</v>
      </c>
      <c r="S107" s="77"/>
      <c r="T107" s="48">
        <f>T108+T109</f>
        <v>1130.94677</v>
      </c>
      <c r="U107" s="48">
        <f>U108+U109</f>
        <v>0</v>
      </c>
      <c r="V107" s="77">
        <f>U107/T107*100</f>
        <v>0</v>
      </c>
      <c r="W107" s="48">
        <f>W108+W109</f>
        <v>1119.6373000000001</v>
      </c>
      <c r="X107" s="48">
        <f>X108+X109</f>
        <v>0</v>
      </c>
      <c r="Y107" s="77">
        <f>X107/W107*100</f>
        <v>0</v>
      </c>
      <c r="Z107" s="48">
        <f>Z108+Z109</f>
        <v>11.309469999999999</v>
      </c>
      <c r="AA107" s="48">
        <f>AA108+AA109</f>
        <v>0</v>
      </c>
      <c r="AB107" s="77">
        <f>AA107/Z107*100</f>
        <v>0</v>
      </c>
      <c r="AC107" s="48">
        <f>AC108+AC109</f>
        <v>7577.6</v>
      </c>
      <c r="AD107" s="48">
        <f>AD108+AD109</f>
        <v>1860.45</v>
      </c>
      <c r="AE107" s="77">
        <f>AD107/AC107*100</f>
        <v>24.551968961148649</v>
      </c>
      <c r="AF107" s="48">
        <f>AF108+AF109</f>
        <v>99548.4</v>
      </c>
      <c r="AG107" s="48">
        <f>AG108+AG109</f>
        <v>22029.4709</v>
      </c>
      <c r="AH107" s="77">
        <f>AG107/AF107*100</f>
        <v>22.129407303382077</v>
      </c>
      <c r="AI107" s="48">
        <f>AI108+AI109</f>
        <v>45847.1</v>
      </c>
      <c r="AJ107" s="48">
        <f>AJ108+AJ109</f>
        <v>8767.1090000000004</v>
      </c>
      <c r="AK107" s="77">
        <f>AJ107/AI107*100</f>
        <v>19.122494116312701</v>
      </c>
      <c r="AL107" s="48">
        <f>AL108+AL109</f>
        <v>25</v>
      </c>
      <c r="AM107" s="48">
        <f>AM108+AM109</f>
        <v>0</v>
      </c>
      <c r="AN107" s="77">
        <v>0</v>
      </c>
      <c r="AO107" s="48">
        <f>AO108+AO109</f>
        <v>174.1</v>
      </c>
      <c r="AP107" s="48">
        <f>AP108+AP109</f>
        <v>26.885940000000002</v>
      </c>
      <c r="AQ107" s="48">
        <f>AP107/AO107*100</f>
        <v>15.442814474439977</v>
      </c>
      <c r="AR107" s="48">
        <f>AR108+AR109</f>
        <v>13075.1</v>
      </c>
      <c r="AS107" s="48">
        <f>AS108+AS109</f>
        <v>5105</v>
      </c>
      <c r="AT107" s="48">
        <f>AS107/AR107*100</f>
        <v>39.043678442229883</v>
      </c>
      <c r="AU107" s="48">
        <f>AU108+AU109</f>
        <v>4133.3999999999996</v>
      </c>
      <c r="AV107" s="48">
        <f>AV108+AV109</f>
        <v>1603.56</v>
      </c>
      <c r="AW107" s="48">
        <f>AV107/AU107*100</f>
        <v>38.795180722891573</v>
      </c>
      <c r="AX107" s="48">
        <f>AX108+AX109</f>
        <v>24196.112219999999</v>
      </c>
      <c r="AY107" s="48">
        <f>AY108+AY109</f>
        <v>10692.8902</v>
      </c>
      <c r="AZ107" s="77">
        <f>AY107/AX107*100</f>
        <v>44.192596326121688</v>
      </c>
      <c r="BA107" s="48">
        <f>BA108+BA109</f>
        <v>66.900000000000006</v>
      </c>
      <c r="BB107" s="48">
        <f>BB108+BB109</f>
        <v>34</v>
      </c>
      <c r="BC107" s="77">
        <f>BB107/BA107*100</f>
        <v>50.822122571001493</v>
      </c>
      <c r="BD107" s="48">
        <f>BD108+BD109</f>
        <v>0</v>
      </c>
      <c r="BE107" s="48">
        <f>BE108+BE109</f>
        <v>0</v>
      </c>
      <c r="BF107" s="77"/>
      <c r="BG107" s="48">
        <f>BG108+BG109</f>
        <v>531</v>
      </c>
      <c r="BH107" s="48">
        <f>BH108+BH109</f>
        <v>104.40576</v>
      </c>
      <c r="BI107" s="77">
        <f>BH107/BG107*100</f>
        <v>19.662101694915254</v>
      </c>
      <c r="BJ107" s="48">
        <f>BJ108+BJ109</f>
        <v>3</v>
      </c>
      <c r="BK107" s="48">
        <f>BK108+BK109</f>
        <v>0</v>
      </c>
      <c r="BL107" s="77">
        <f>BK107/BJ107*100</f>
        <v>0</v>
      </c>
      <c r="BM107" s="48">
        <f>BM108+BM109</f>
        <v>312</v>
      </c>
      <c r="BN107" s="48">
        <f>BN108+BN109</f>
        <v>27.67192</v>
      </c>
      <c r="BO107" s="77">
        <f>BN107/BM107*100</f>
        <v>8.8692051282051274</v>
      </c>
      <c r="BP107" s="48">
        <f>BP108+BP109</f>
        <v>27</v>
      </c>
      <c r="BQ107" s="48">
        <f>BQ108+BQ109</f>
        <v>0</v>
      </c>
      <c r="BR107" s="77">
        <f>BQ107/BP107*100</f>
        <v>0</v>
      </c>
      <c r="BS107" s="48">
        <f>BS108+BS109</f>
        <v>0</v>
      </c>
      <c r="BT107" s="48">
        <f>BT108+BT109</f>
        <v>0</v>
      </c>
      <c r="BU107" s="77"/>
      <c r="BV107" s="48">
        <f>BV108+BV109</f>
        <v>334</v>
      </c>
      <c r="BW107" s="48">
        <f>BW108+BW109</f>
        <v>0</v>
      </c>
      <c r="BX107" s="77">
        <f>BW107/BV107*100</f>
        <v>0</v>
      </c>
      <c r="BY107" s="48">
        <f>BY108+BY109</f>
        <v>0</v>
      </c>
      <c r="BZ107" s="48">
        <f>BZ108+BZ109</f>
        <v>0</v>
      </c>
      <c r="CA107" s="77"/>
      <c r="CB107" s="48">
        <f>CB108+CB109</f>
        <v>2318.1</v>
      </c>
      <c r="CC107" s="48">
        <f>CC108+CC109</f>
        <v>1617.4369999999999</v>
      </c>
      <c r="CD107" s="77">
        <f>CC107/CB107*100</f>
        <v>69.774254777619603</v>
      </c>
      <c r="CE107" s="48">
        <f>CE108+CE109</f>
        <v>0</v>
      </c>
      <c r="CF107" s="48">
        <f>CF108+CF109</f>
        <v>0</v>
      </c>
      <c r="CG107" s="77"/>
      <c r="CH107" s="48">
        <f>CH108+CH109</f>
        <v>0</v>
      </c>
      <c r="CI107" s="48">
        <f>CI108+CI109</f>
        <v>0</v>
      </c>
      <c r="CJ107" s="77"/>
      <c r="CK107" s="48">
        <f>CK108+CK109</f>
        <v>2.4380000000000002</v>
      </c>
      <c r="CL107" s="48">
        <f>CL108+CL109</f>
        <v>0</v>
      </c>
      <c r="CM107" s="77">
        <f>CL107/CK107*100</f>
        <v>0</v>
      </c>
      <c r="CN107" s="48">
        <f>CN108+CN109</f>
        <v>1800.96937</v>
      </c>
      <c r="CO107" s="48">
        <f>CO108+CO109</f>
        <v>0</v>
      </c>
      <c r="CP107" s="77"/>
      <c r="CQ107" s="48">
        <f>CQ108+CQ109</f>
        <v>7812.5969999999998</v>
      </c>
      <c r="CR107" s="90">
        <f>CR108+CR109</f>
        <v>1732.62772</v>
      </c>
      <c r="CS107" s="77"/>
    </row>
    <row r="108" spans="1:97" ht="15.75" customHeight="1">
      <c r="A108" s="1" t="s">
        <v>4</v>
      </c>
      <c r="B108" s="49">
        <v>211083.53614000004</v>
      </c>
      <c r="C108" s="49">
        <v>54021.041769999989</v>
      </c>
      <c r="D108" s="49">
        <v>25.592257339374314</v>
      </c>
      <c r="E108" s="49">
        <v>281</v>
      </c>
      <c r="F108" s="49">
        <v>281</v>
      </c>
      <c r="G108" s="80">
        <f>F108/E108*100</f>
        <v>100</v>
      </c>
      <c r="H108" s="49">
        <v>1223.4000000000001</v>
      </c>
      <c r="I108" s="49">
        <v>138.53333000000001</v>
      </c>
      <c r="J108" s="80">
        <f>I108/H108*100</f>
        <v>11.32363331698545</v>
      </c>
      <c r="K108" s="49">
        <v>0.4</v>
      </c>
      <c r="L108" s="49"/>
      <c r="M108" s="80">
        <f>L108/K108*100</f>
        <v>0</v>
      </c>
      <c r="N108" s="49"/>
      <c r="O108" s="49"/>
      <c r="P108" s="80"/>
      <c r="Q108" s="49">
        <v>662.97278000000006</v>
      </c>
      <c r="R108" s="49"/>
      <c r="S108" s="80"/>
      <c r="T108" s="49">
        <f>W108+Z108</f>
        <v>1130.94677</v>
      </c>
      <c r="U108" s="49">
        <f>X108+AA108</f>
        <v>0</v>
      </c>
      <c r="V108" s="80">
        <f>U108/T108*100</f>
        <v>0</v>
      </c>
      <c r="W108" s="49">
        <v>1119.6373000000001</v>
      </c>
      <c r="X108" s="49"/>
      <c r="Y108" s="80">
        <f>X108/W108*100</f>
        <v>0</v>
      </c>
      <c r="Z108" s="49">
        <v>11.309469999999999</v>
      </c>
      <c r="AA108" s="49"/>
      <c r="AB108" s="80">
        <f>AA108/Z108*100</f>
        <v>0</v>
      </c>
      <c r="AC108" s="49">
        <v>7577.6</v>
      </c>
      <c r="AD108" s="49">
        <v>1860.45</v>
      </c>
      <c r="AE108" s="80">
        <f>AD108/AC108*100</f>
        <v>24.551968961148649</v>
      </c>
      <c r="AF108" s="49">
        <v>99548.4</v>
      </c>
      <c r="AG108" s="49">
        <v>22029.4709</v>
      </c>
      <c r="AH108" s="80">
        <f>AG108/AF108*100</f>
        <v>22.129407303382077</v>
      </c>
      <c r="AI108" s="49">
        <v>45847.1</v>
      </c>
      <c r="AJ108" s="49">
        <v>8767.1090000000004</v>
      </c>
      <c r="AK108" s="80">
        <f>AJ108/AI108*100</f>
        <v>19.122494116312701</v>
      </c>
      <c r="AL108" s="49">
        <v>25</v>
      </c>
      <c r="AM108" s="49"/>
      <c r="AN108" s="80">
        <f>AM108/AL108*100</f>
        <v>0</v>
      </c>
      <c r="AO108" s="49">
        <v>174.1</v>
      </c>
      <c r="AP108" s="49">
        <v>26.885940000000002</v>
      </c>
      <c r="AQ108" s="49">
        <f>AP108/AO108*100</f>
        <v>15.442814474439977</v>
      </c>
      <c r="AR108" s="49">
        <v>13075.1</v>
      </c>
      <c r="AS108" s="49">
        <v>5105</v>
      </c>
      <c r="AT108" s="49">
        <f>AS108/AR108*100</f>
        <v>39.043678442229883</v>
      </c>
      <c r="AU108" s="49">
        <v>4133.3999999999996</v>
      </c>
      <c r="AV108" s="49">
        <v>1603.56</v>
      </c>
      <c r="AW108" s="80">
        <f>AV108/AU108*100</f>
        <v>38.795180722891573</v>
      </c>
      <c r="AX108" s="49">
        <v>24196.112219999999</v>
      </c>
      <c r="AY108" s="49">
        <v>10692.8902</v>
      </c>
      <c r="AZ108" s="80">
        <f>AY108/AX108*100</f>
        <v>44.192596326121688</v>
      </c>
      <c r="BA108" s="49">
        <v>66.900000000000006</v>
      </c>
      <c r="BB108" s="49">
        <v>34</v>
      </c>
      <c r="BC108" s="80">
        <f>BB108/BA108*100</f>
        <v>50.822122571001493</v>
      </c>
      <c r="BD108" s="49"/>
      <c r="BE108" s="49"/>
      <c r="BF108" s="80"/>
      <c r="BG108" s="49">
        <v>531</v>
      </c>
      <c r="BH108" s="49">
        <v>104.40576</v>
      </c>
      <c r="BI108" s="80">
        <f>BH108/BG108*100</f>
        <v>19.662101694915254</v>
      </c>
      <c r="BJ108" s="49">
        <v>3</v>
      </c>
      <c r="BK108" s="49"/>
      <c r="BL108" s="80">
        <f>BK108/BJ108*100</f>
        <v>0</v>
      </c>
      <c r="BM108" s="49">
        <v>312</v>
      </c>
      <c r="BN108" s="49">
        <v>27.67192</v>
      </c>
      <c r="BO108" s="80">
        <f>BN108/BM108*100</f>
        <v>8.8692051282051274</v>
      </c>
      <c r="BP108" s="49">
        <v>27</v>
      </c>
      <c r="BQ108" s="49"/>
      <c r="BR108" s="80">
        <f>BQ108/BP108*100</f>
        <v>0</v>
      </c>
      <c r="BS108" s="49"/>
      <c r="BT108" s="49"/>
      <c r="BU108" s="80"/>
      <c r="BV108" s="49">
        <v>334</v>
      </c>
      <c r="BW108" s="49"/>
      <c r="BX108" s="80">
        <f>BW108/BV108*100</f>
        <v>0</v>
      </c>
      <c r="BY108" s="49"/>
      <c r="BZ108" s="49"/>
      <c r="CA108" s="80"/>
      <c r="CB108" s="49">
        <v>2318.1</v>
      </c>
      <c r="CC108" s="49">
        <v>1617.4369999999999</v>
      </c>
      <c r="CD108" s="80">
        <f>CC108/CB108*100</f>
        <v>69.774254777619603</v>
      </c>
      <c r="CE108" s="49"/>
      <c r="CF108" s="49"/>
      <c r="CG108" s="80"/>
      <c r="CH108" s="49"/>
      <c r="CI108" s="49"/>
      <c r="CJ108" s="80"/>
      <c r="CK108" s="49">
        <v>2.4380000000000002</v>
      </c>
      <c r="CL108" s="49"/>
      <c r="CM108" s="80">
        <f>CL108/CK108*100</f>
        <v>0</v>
      </c>
      <c r="CN108" s="49">
        <v>1800.96937</v>
      </c>
      <c r="CO108" s="49"/>
      <c r="CP108" s="80"/>
      <c r="CQ108" s="49">
        <v>7812.5969999999998</v>
      </c>
      <c r="CR108" s="91">
        <v>1732.62772</v>
      </c>
      <c r="CS108" s="80"/>
    </row>
    <row r="109" spans="1:97" s="6" customFormat="1" ht="15.75" customHeight="1">
      <c r="A109" s="2" t="s">
        <v>161</v>
      </c>
      <c r="B109" s="48">
        <v>959.40000000000009</v>
      </c>
      <c r="C109" s="48">
        <v>185.34793999999999</v>
      </c>
      <c r="D109" s="48">
        <v>19.319151553053988</v>
      </c>
      <c r="E109" s="48">
        <f>E110+E111+E112+E113</f>
        <v>0</v>
      </c>
      <c r="F109" s="48">
        <f>F110+F111+F112+F113</f>
        <v>0</v>
      </c>
      <c r="G109" s="77"/>
      <c r="H109" s="48">
        <f>H110+H111+H112+H113</f>
        <v>0</v>
      </c>
      <c r="I109" s="48">
        <f>I110+I111+I112+I113</f>
        <v>0</v>
      </c>
      <c r="J109" s="77"/>
      <c r="K109" s="48">
        <f>K110+K111+K112+K113</f>
        <v>0</v>
      </c>
      <c r="L109" s="48">
        <f>L110+L111+L112+L113</f>
        <v>0</v>
      </c>
      <c r="M109" s="77"/>
      <c r="N109" s="48">
        <f>N110+N111+N112+N113</f>
        <v>959.40000000000009</v>
      </c>
      <c r="O109" s="48">
        <f>O110+O111+O112+O113</f>
        <v>185.34793999999999</v>
      </c>
      <c r="P109" s="77">
        <f t="shared" ref="P109:P113" si="55">O109/N109*100</f>
        <v>19.319151553053988</v>
      </c>
      <c r="Q109" s="48">
        <f>Q110+Q111+Q112+Q113</f>
        <v>0</v>
      </c>
      <c r="R109" s="48">
        <f>R110+R111+R112+R113</f>
        <v>0</v>
      </c>
      <c r="S109" s="77"/>
      <c r="T109" s="48">
        <f>T110+T111+T112+T113</f>
        <v>0</v>
      </c>
      <c r="U109" s="48">
        <f>U110+U111+U112+U113</f>
        <v>0</v>
      </c>
      <c r="V109" s="77"/>
      <c r="W109" s="48">
        <f>W110+W111+W112+W113</f>
        <v>0</v>
      </c>
      <c r="X109" s="48">
        <f>X110+X111+X112+X113</f>
        <v>0</v>
      </c>
      <c r="Y109" s="77"/>
      <c r="Z109" s="48">
        <f>Z110+Z111+Z112+Z113</f>
        <v>0</v>
      </c>
      <c r="AA109" s="48">
        <f>AA110+AA111+AA112+AA113</f>
        <v>0</v>
      </c>
      <c r="AB109" s="77"/>
      <c r="AC109" s="48">
        <f>AC110+AC111+AC112+AC113</f>
        <v>0</v>
      </c>
      <c r="AD109" s="48">
        <f>AD110+AD111+AD112+AD113</f>
        <v>0</v>
      </c>
      <c r="AE109" s="77"/>
      <c r="AF109" s="48">
        <f>AF110+AF111+AF112+AF113</f>
        <v>0</v>
      </c>
      <c r="AG109" s="48">
        <f>AG110+AG111+AG112+AG113</f>
        <v>0</v>
      </c>
      <c r="AH109" s="77"/>
      <c r="AI109" s="48">
        <f>AI110+AI111+AI112+AI113</f>
        <v>0</v>
      </c>
      <c r="AJ109" s="48">
        <f>AJ110+AJ111+AJ112+AJ113</f>
        <v>0</v>
      </c>
      <c r="AK109" s="77"/>
      <c r="AL109" s="48">
        <f>AL110+AL111+AL112+AL113</f>
        <v>0</v>
      </c>
      <c r="AM109" s="48">
        <f>AM110+AM111+AM112+AM113</f>
        <v>0</v>
      </c>
      <c r="AN109" s="77"/>
      <c r="AO109" s="48">
        <f>AO110+AO111+AO112+AO113</f>
        <v>0</v>
      </c>
      <c r="AP109" s="48">
        <f>AP110+AP111+AP112+AP113</f>
        <v>0</v>
      </c>
      <c r="AQ109" s="48"/>
      <c r="AR109" s="48">
        <f>AR110+AR111+AR112+AR113</f>
        <v>0</v>
      </c>
      <c r="AS109" s="48">
        <f>AS110+AS111+AS112+AS113</f>
        <v>0</v>
      </c>
      <c r="AT109" s="48"/>
      <c r="AU109" s="48">
        <f>AU110+AU111+AU112+AU113</f>
        <v>0</v>
      </c>
      <c r="AV109" s="48">
        <f>AV110+AV111+AV112+AV113</f>
        <v>0</v>
      </c>
      <c r="AW109" s="48"/>
      <c r="AX109" s="48">
        <f>AX110+AX111+AX112+AX113</f>
        <v>0</v>
      </c>
      <c r="AY109" s="48">
        <f>AY110+AY111+AY112+AY113</f>
        <v>0</v>
      </c>
      <c r="AZ109" s="77"/>
      <c r="BA109" s="48">
        <f>BA110+BA111+BA112+BA113</f>
        <v>0</v>
      </c>
      <c r="BB109" s="48">
        <f>BB110+BB111+BB112+BB113</f>
        <v>0</v>
      </c>
      <c r="BC109" s="77"/>
      <c r="BD109" s="48">
        <f>BD110+BD111+BD112+BD113</f>
        <v>0</v>
      </c>
      <c r="BE109" s="48">
        <f>BE110+BE111+BE112+BE113</f>
        <v>0</v>
      </c>
      <c r="BF109" s="77"/>
      <c r="BG109" s="48">
        <f>BG110+BG111+BG112+BG113</f>
        <v>0</v>
      </c>
      <c r="BH109" s="48">
        <f>BH110+BH111+BH112+BH113</f>
        <v>0</v>
      </c>
      <c r="BI109" s="77"/>
      <c r="BJ109" s="48">
        <f>BJ110+BJ111+BJ112+BJ113</f>
        <v>0</v>
      </c>
      <c r="BK109" s="48">
        <f>BK110+BK111+BK112+BK113</f>
        <v>0</v>
      </c>
      <c r="BL109" s="77"/>
      <c r="BM109" s="48">
        <f>BM110+BM111+BM112+BM113</f>
        <v>0</v>
      </c>
      <c r="BN109" s="48">
        <f>BN110+BN111+BN112+BN113</f>
        <v>0</v>
      </c>
      <c r="BO109" s="77"/>
      <c r="BP109" s="48">
        <f>BP110+BP111+BP112+BP113</f>
        <v>0</v>
      </c>
      <c r="BQ109" s="48">
        <f>BQ110+BQ111+BQ112+BQ113</f>
        <v>0</v>
      </c>
      <c r="BR109" s="77"/>
      <c r="BS109" s="48">
        <f>BS110+BS111+BS112+BS113</f>
        <v>0</v>
      </c>
      <c r="BT109" s="48">
        <f>BT110+BT111+BT112+BT113</f>
        <v>0</v>
      </c>
      <c r="BU109" s="77"/>
      <c r="BV109" s="48">
        <f>BV110+BV111+BV112+BV113</f>
        <v>0</v>
      </c>
      <c r="BW109" s="48">
        <f>BW110+BW111+BW112+BW113</f>
        <v>0</v>
      </c>
      <c r="BX109" s="77"/>
      <c r="BY109" s="48">
        <f>BY110+BY111+BY112+BY113</f>
        <v>0</v>
      </c>
      <c r="BZ109" s="48">
        <f>BZ110+BZ111+BZ112+BZ113</f>
        <v>0</v>
      </c>
      <c r="CA109" s="77"/>
      <c r="CB109" s="48">
        <f>CB110+CB111+CB112+CB113</f>
        <v>0</v>
      </c>
      <c r="CC109" s="48">
        <f>CC110+CC111+CC112+CC113</f>
        <v>0</v>
      </c>
      <c r="CD109" s="77"/>
      <c r="CE109" s="48">
        <f>CE110+CE111+CE112+CE113</f>
        <v>0</v>
      </c>
      <c r="CF109" s="48">
        <f>CF110+CF111+CF112+CF113</f>
        <v>0</v>
      </c>
      <c r="CG109" s="77"/>
      <c r="CH109" s="48">
        <f>CH110+CH111+CH112+CH113</f>
        <v>0</v>
      </c>
      <c r="CI109" s="48">
        <f>CI110+CI111+CI112+CI113</f>
        <v>0</v>
      </c>
      <c r="CJ109" s="77"/>
      <c r="CK109" s="48">
        <f>CK110+CK111+CK112+CK113</f>
        <v>0</v>
      </c>
      <c r="CL109" s="48">
        <f>CL110+CL111+CL112+CL113</f>
        <v>0</v>
      </c>
      <c r="CM109" s="77"/>
      <c r="CN109" s="48">
        <f>CN110+CN111+CN112+CN113</f>
        <v>0</v>
      </c>
      <c r="CO109" s="48">
        <f>CO110+CO111+CO112+CO113</f>
        <v>0</v>
      </c>
      <c r="CP109" s="77"/>
      <c r="CQ109" s="48">
        <f>CQ110+CQ111+CQ112+CQ113</f>
        <v>0</v>
      </c>
      <c r="CR109" s="90">
        <f>CR110+CR111+CR112+CR113</f>
        <v>0</v>
      </c>
      <c r="CS109" s="77"/>
    </row>
    <row r="110" spans="1:97" ht="15.75" customHeight="1">
      <c r="A110" s="1" t="s">
        <v>83</v>
      </c>
      <c r="B110" s="49">
        <v>138.6</v>
      </c>
      <c r="C110" s="49">
        <v>0</v>
      </c>
      <c r="D110" s="49">
        <v>0</v>
      </c>
      <c r="E110" s="49"/>
      <c r="F110" s="49"/>
      <c r="G110" s="80"/>
      <c r="H110" s="49"/>
      <c r="I110" s="49"/>
      <c r="J110" s="80"/>
      <c r="K110" s="49"/>
      <c r="L110" s="49"/>
      <c r="M110" s="80"/>
      <c r="N110" s="49">
        <v>138.6</v>
      </c>
      <c r="O110" s="49">
        <v>0</v>
      </c>
      <c r="P110" s="80">
        <f t="shared" si="55"/>
        <v>0</v>
      </c>
      <c r="Q110" s="49"/>
      <c r="R110" s="49"/>
      <c r="S110" s="80"/>
      <c r="T110" s="49">
        <f t="shared" ref="T110:U113" si="56">W110+Z110</f>
        <v>0</v>
      </c>
      <c r="U110" s="49">
        <f t="shared" si="56"/>
        <v>0</v>
      </c>
      <c r="V110" s="80"/>
      <c r="W110" s="49"/>
      <c r="X110" s="49"/>
      <c r="Y110" s="80"/>
      <c r="Z110" s="49"/>
      <c r="AA110" s="49"/>
      <c r="AB110" s="80"/>
      <c r="AC110" s="49"/>
      <c r="AD110" s="49"/>
      <c r="AE110" s="80"/>
      <c r="AF110" s="49"/>
      <c r="AG110" s="49"/>
      <c r="AH110" s="80"/>
      <c r="AI110" s="49"/>
      <c r="AJ110" s="49"/>
      <c r="AK110" s="80"/>
      <c r="AL110" s="49"/>
      <c r="AM110" s="49"/>
      <c r="AN110" s="80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80"/>
      <c r="BA110" s="49"/>
      <c r="BB110" s="49"/>
      <c r="BC110" s="80"/>
      <c r="BD110" s="49"/>
      <c r="BE110" s="49"/>
      <c r="BF110" s="80"/>
      <c r="BG110" s="49"/>
      <c r="BH110" s="49"/>
      <c r="BI110" s="80"/>
      <c r="BJ110" s="49"/>
      <c r="BK110" s="49"/>
      <c r="BL110" s="80"/>
      <c r="BM110" s="49"/>
      <c r="BN110" s="49"/>
      <c r="BO110" s="80"/>
      <c r="BP110" s="49"/>
      <c r="BQ110" s="49"/>
      <c r="BR110" s="80"/>
      <c r="BS110" s="49"/>
      <c r="BT110" s="49"/>
      <c r="BU110" s="80"/>
      <c r="BV110" s="49"/>
      <c r="BW110" s="49"/>
      <c r="BX110" s="80"/>
      <c r="BY110" s="49"/>
      <c r="BZ110" s="49"/>
      <c r="CA110" s="80"/>
      <c r="CB110" s="49"/>
      <c r="CC110" s="49"/>
      <c r="CD110" s="80"/>
      <c r="CE110" s="49"/>
      <c r="CF110" s="49"/>
      <c r="CG110" s="80"/>
      <c r="CH110" s="49"/>
      <c r="CI110" s="49"/>
      <c r="CJ110" s="80"/>
      <c r="CK110" s="49"/>
      <c r="CL110" s="49"/>
      <c r="CM110" s="80"/>
      <c r="CN110" s="49"/>
      <c r="CO110" s="49"/>
      <c r="CP110" s="80"/>
      <c r="CQ110" s="49"/>
      <c r="CR110" s="91"/>
      <c r="CS110" s="80"/>
    </row>
    <row r="111" spans="1:97" ht="15.75" customHeight="1">
      <c r="A111" s="1" t="s">
        <v>84</v>
      </c>
      <c r="B111" s="49">
        <v>273.60000000000002</v>
      </c>
      <c r="C111" s="49">
        <v>63.441240000000001</v>
      </c>
      <c r="D111" s="49">
        <v>23.187587719298243</v>
      </c>
      <c r="E111" s="49"/>
      <c r="F111" s="49"/>
      <c r="G111" s="80"/>
      <c r="H111" s="49"/>
      <c r="I111" s="49"/>
      <c r="J111" s="80"/>
      <c r="K111" s="49"/>
      <c r="L111" s="49"/>
      <c r="M111" s="80"/>
      <c r="N111" s="49">
        <v>273.60000000000002</v>
      </c>
      <c r="O111" s="49">
        <v>63.441240000000001</v>
      </c>
      <c r="P111" s="80">
        <f t="shared" si="55"/>
        <v>23.187587719298243</v>
      </c>
      <c r="Q111" s="49"/>
      <c r="R111" s="49"/>
      <c r="S111" s="80"/>
      <c r="T111" s="49">
        <f t="shared" si="56"/>
        <v>0</v>
      </c>
      <c r="U111" s="49">
        <f t="shared" si="56"/>
        <v>0</v>
      </c>
      <c r="V111" s="80"/>
      <c r="W111" s="49"/>
      <c r="X111" s="49"/>
      <c r="Y111" s="80"/>
      <c r="Z111" s="49"/>
      <c r="AA111" s="49"/>
      <c r="AB111" s="80"/>
      <c r="AC111" s="49"/>
      <c r="AD111" s="49"/>
      <c r="AE111" s="80"/>
      <c r="AF111" s="49"/>
      <c r="AG111" s="49"/>
      <c r="AH111" s="80"/>
      <c r="AI111" s="49"/>
      <c r="AJ111" s="49"/>
      <c r="AK111" s="80"/>
      <c r="AL111" s="49"/>
      <c r="AM111" s="49"/>
      <c r="AN111" s="80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80"/>
      <c r="BA111" s="49"/>
      <c r="BB111" s="49"/>
      <c r="BC111" s="80"/>
      <c r="BD111" s="49"/>
      <c r="BE111" s="49"/>
      <c r="BF111" s="80"/>
      <c r="BG111" s="49"/>
      <c r="BH111" s="49"/>
      <c r="BI111" s="80"/>
      <c r="BJ111" s="49"/>
      <c r="BK111" s="49"/>
      <c r="BL111" s="80"/>
      <c r="BM111" s="49"/>
      <c r="BN111" s="49"/>
      <c r="BO111" s="80"/>
      <c r="BP111" s="49"/>
      <c r="BQ111" s="49"/>
      <c r="BR111" s="80"/>
      <c r="BS111" s="49"/>
      <c r="BT111" s="49"/>
      <c r="BU111" s="80"/>
      <c r="BV111" s="49"/>
      <c r="BW111" s="49"/>
      <c r="BX111" s="80"/>
      <c r="BY111" s="49"/>
      <c r="BZ111" s="49"/>
      <c r="CA111" s="80"/>
      <c r="CB111" s="49"/>
      <c r="CC111" s="49"/>
      <c r="CD111" s="80"/>
      <c r="CE111" s="49"/>
      <c r="CF111" s="49"/>
      <c r="CG111" s="80"/>
      <c r="CH111" s="49"/>
      <c r="CI111" s="49"/>
      <c r="CJ111" s="80"/>
      <c r="CK111" s="49"/>
      <c r="CL111" s="49"/>
      <c r="CM111" s="80"/>
      <c r="CN111" s="49"/>
      <c r="CO111" s="49"/>
      <c r="CP111" s="80"/>
      <c r="CQ111" s="49"/>
      <c r="CR111" s="91"/>
      <c r="CS111" s="80"/>
    </row>
    <row r="112" spans="1:97" ht="15.75" customHeight="1">
      <c r="A112" s="1" t="s">
        <v>89</v>
      </c>
      <c r="B112" s="49">
        <v>273.60000000000002</v>
      </c>
      <c r="C112" s="49">
        <v>63.441240000000001</v>
      </c>
      <c r="D112" s="49">
        <v>23.187587719298243</v>
      </c>
      <c r="E112" s="49"/>
      <c r="F112" s="49"/>
      <c r="G112" s="80"/>
      <c r="H112" s="49"/>
      <c r="I112" s="49"/>
      <c r="J112" s="80"/>
      <c r="K112" s="49"/>
      <c r="L112" s="49"/>
      <c r="M112" s="80"/>
      <c r="N112" s="49">
        <v>273.60000000000002</v>
      </c>
      <c r="O112" s="49">
        <v>63.441240000000001</v>
      </c>
      <c r="P112" s="80">
        <f t="shared" si="55"/>
        <v>23.187587719298243</v>
      </c>
      <c r="Q112" s="49"/>
      <c r="R112" s="49"/>
      <c r="S112" s="80"/>
      <c r="T112" s="49">
        <f t="shared" si="56"/>
        <v>0</v>
      </c>
      <c r="U112" s="49">
        <f t="shared" si="56"/>
        <v>0</v>
      </c>
      <c r="V112" s="80"/>
      <c r="W112" s="49"/>
      <c r="X112" s="49"/>
      <c r="Y112" s="80"/>
      <c r="Z112" s="49"/>
      <c r="AA112" s="49"/>
      <c r="AB112" s="80"/>
      <c r="AC112" s="49"/>
      <c r="AD112" s="49"/>
      <c r="AE112" s="80"/>
      <c r="AF112" s="49"/>
      <c r="AG112" s="49"/>
      <c r="AH112" s="80"/>
      <c r="AI112" s="49"/>
      <c r="AJ112" s="49"/>
      <c r="AK112" s="80"/>
      <c r="AL112" s="49"/>
      <c r="AM112" s="49"/>
      <c r="AN112" s="80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80"/>
      <c r="BA112" s="49"/>
      <c r="BB112" s="49"/>
      <c r="BC112" s="80"/>
      <c r="BD112" s="49"/>
      <c r="BE112" s="49"/>
      <c r="BF112" s="80"/>
      <c r="BG112" s="49"/>
      <c r="BH112" s="49"/>
      <c r="BI112" s="80"/>
      <c r="BJ112" s="49"/>
      <c r="BK112" s="49"/>
      <c r="BL112" s="80"/>
      <c r="BM112" s="49"/>
      <c r="BN112" s="49"/>
      <c r="BO112" s="80"/>
      <c r="BP112" s="49"/>
      <c r="BQ112" s="49"/>
      <c r="BR112" s="80"/>
      <c r="BS112" s="49"/>
      <c r="BT112" s="49"/>
      <c r="BU112" s="80"/>
      <c r="BV112" s="49"/>
      <c r="BW112" s="49"/>
      <c r="BX112" s="80"/>
      <c r="BY112" s="49"/>
      <c r="BZ112" s="49"/>
      <c r="CA112" s="80"/>
      <c r="CB112" s="49"/>
      <c r="CC112" s="49"/>
      <c r="CD112" s="80"/>
      <c r="CE112" s="49"/>
      <c r="CF112" s="49"/>
      <c r="CG112" s="80"/>
      <c r="CH112" s="49"/>
      <c r="CI112" s="49"/>
      <c r="CJ112" s="80"/>
      <c r="CK112" s="49"/>
      <c r="CL112" s="49"/>
      <c r="CM112" s="80"/>
      <c r="CN112" s="49"/>
      <c r="CO112" s="49"/>
      <c r="CP112" s="80"/>
      <c r="CQ112" s="49"/>
      <c r="CR112" s="91"/>
      <c r="CS112" s="80"/>
    </row>
    <row r="113" spans="1:97" ht="15.75" customHeight="1">
      <c r="A113" s="1" t="s">
        <v>91</v>
      </c>
      <c r="B113" s="49">
        <v>273.60000000000002</v>
      </c>
      <c r="C113" s="49">
        <v>58.46546</v>
      </c>
      <c r="D113" s="49">
        <v>21.368954678362574</v>
      </c>
      <c r="E113" s="49"/>
      <c r="F113" s="49"/>
      <c r="G113" s="80"/>
      <c r="H113" s="49"/>
      <c r="I113" s="49"/>
      <c r="J113" s="80"/>
      <c r="K113" s="49"/>
      <c r="L113" s="49"/>
      <c r="M113" s="80"/>
      <c r="N113" s="49">
        <v>273.60000000000002</v>
      </c>
      <c r="O113" s="49">
        <v>58.46546</v>
      </c>
      <c r="P113" s="80">
        <f t="shared" si="55"/>
        <v>21.368954678362574</v>
      </c>
      <c r="Q113" s="49"/>
      <c r="R113" s="49"/>
      <c r="S113" s="80"/>
      <c r="T113" s="49">
        <f t="shared" si="56"/>
        <v>0</v>
      </c>
      <c r="U113" s="49">
        <f t="shared" si="56"/>
        <v>0</v>
      </c>
      <c r="V113" s="80"/>
      <c r="W113" s="49"/>
      <c r="X113" s="49"/>
      <c r="Y113" s="80"/>
      <c r="Z113" s="49"/>
      <c r="AA113" s="49"/>
      <c r="AB113" s="80"/>
      <c r="AC113" s="49"/>
      <c r="AD113" s="49"/>
      <c r="AE113" s="80"/>
      <c r="AF113" s="49"/>
      <c r="AG113" s="49"/>
      <c r="AH113" s="80"/>
      <c r="AI113" s="49"/>
      <c r="AJ113" s="49"/>
      <c r="AK113" s="80"/>
      <c r="AL113" s="49"/>
      <c r="AM113" s="49"/>
      <c r="AN113" s="80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80"/>
      <c r="BA113" s="49"/>
      <c r="BB113" s="49"/>
      <c r="BC113" s="80"/>
      <c r="BD113" s="49"/>
      <c r="BE113" s="49"/>
      <c r="BF113" s="80"/>
      <c r="BG113" s="49"/>
      <c r="BH113" s="49"/>
      <c r="BI113" s="80"/>
      <c r="BJ113" s="49"/>
      <c r="BK113" s="49"/>
      <c r="BL113" s="80"/>
      <c r="BM113" s="49"/>
      <c r="BN113" s="49"/>
      <c r="BO113" s="80"/>
      <c r="BP113" s="49"/>
      <c r="BQ113" s="49"/>
      <c r="BR113" s="80"/>
      <c r="BS113" s="49"/>
      <c r="BT113" s="49"/>
      <c r="BU113" s="80"/>
      <c r="BV113" s="49"/>
      <c r="BW113" s="49"/>
      <c r="BX113" s="80"/>
      <c r="BY113" s="49"/>
      <c r="BZ113" s="49"/>
      <c r="CA113" s="80"/>
      <c r="CB113" s="49"/>
      <c r="CC113" s="49"/>
      <c r="CD113" s="80"/>
      <c r="CE113" s="49"/>
      <c r="CF113" s="49"/>
      <c r="CG113" s="80"/>
      <c r="CH113" s="49"/>
      <c r="CI113" s="49"/>
      <c r="CJ113" s="80"/>
      <c r="CK113" s="49"/>
      <c r="CL113" s="49"/>
      <c r="CM113" s="80"/>
      <c r="CN113" s="49"/>
      <c r="CO113" s="49"/>
      <c r="CP113" s="80"/>
      <c r="CQ113" s="49"/>
      <c r="CR113" s="91"/>
      <c r="CS113" s="80"/>
    </row>
    <row r="114" spans="1:97" s="6" customFormat="1" ht="15.75" customHeight="1">
      <c r="A114" s="2" t="s">
        <v>137</v>
      </c>
      <c r="B114" s="48">
        <v>212561.10657</v>
      </c>
      <c r="C114" s="48">
        <v>71094.954049999986</v>
      </c>
      <c r="D114" s="48">
        <v>33.446830982970631</v>
      </c>
      <c r="E114" s="48">
        <f>E115+E116</f>
        <v>244.4</v>
      </c>
      <c r="F114" s="48">
        <f>F115+F116</f>
        <v>244.4</v>
      </c>
      <c r="G114" s="77">
        <f>F114/E114*100</f>
        <v>100</v>
      </c>
      <c r="H114" s="48">
        <f t="shared" ref="H114:BZ114" si="57">H115+H116</f>
        <v>1297.9000000000001</v>
      </c>
      <c r="I114" s="48">
        <f t="shared" si="57"/>
        <v>232.53563</v>
      </c>
      <c r="J114" s="77">
        <f>I114/H114*100</f>
        <v>17.916297865783186</v>
      </c>
      <c r="K114" s="48">
        <f t="shared" si="57"/>
        <v>0.2</v>
      </c>
      <c r="L114" s="48">
        <f t="shared" si="57"/>
        <v>0.2</v>
      </c>
      <c r="M114" s="77">
        <f>L114/K114*100</f>
        <v>100</v>
      </c>
      <c r="N114" s="48">
        <f t="shared" si="57"/>
        <v>685.80000000000007</v>
      </c>
      <c r="O114" s="48">
        <f t="shared" si="57"/>
        <v>97.588319999999996</v>
      </c>
      <c r="P114" s="77">
        <f t="shared" ref="P114" si="58">O114/N114*100</f>
        <v>14.229851268591423</v>
      </c>
      <c r="Q114" s="48">
        <f>Q115+Q116</f>
        <v>739.46965</v>
      </c>
      <c r="R114" s="48">
        <f>R115+R116</f>
        <v>455.22604000000001</v>
      </c>
      <c r="S114" s="77"/>
      <c r="T114" s="48">
        <f>T115+T116</f>
        <v>1261.4406299999998</v>
      </c>
      <c r="U114" s="48">
        <f>U115+U116</f>
        <v>1261.4406299999998</v>
      </c>
      <c r="V114" s="77">
        <f>U114/T114*100</f>
        <v>100</v>
      </c>
      <c r="W114" s="48">
        <f>W115+W116</f>
        <v>1248.8262199999999</v>
      </c>
      <c r="X114" s="48">
        <f>X115+X116</f>
        <v>1248.8262199999999</v>
      </c>
      <c r="Y114" s="77">
        <f>X114/W114*100</f>
        <v>100</v>
      </c>
      <c r="Z114" s="48">
        <f>Z115+Z116</f>
        <v>12.614409999999999</v>
      </c>
      <c r="AA114" s="48">
        <f>AA115+AA116</f>
        <v>12.614409999999999</v>
      </c>
      <c r="AB114" s="77">
        <f>AA114/Z114*100</f>
        <v>100</v>
      </c>
      <c r="AC114" s="48">
        <f>AC115+AC116</f>
        <v>7265.2</v>
      </c>
      <c r="AD114" s="48">
        <f>AD115+AD116</f>
        <v>1811.56</v>
      </c>
      <c r="AE114" s="77">
        <f>AD114/AC114*100</f>
        <v>24.934757473985574</v>
      </c>
      <c r="AF114" s="48">
        <f t="shared" si="57"/>
        <v>92049.600000000006</v>
      </c>
      <c r="AG114" s="48">
        <f t="shared" si="57"/>
        <v>23951.929599999999</v>
      </c>
      <c r="AH114" s="77">
        <f>AG114/AF114*100</f>
        <v>26.020677547756861</v>
      </c>
      <c r="AI114" s="48">
        <f t="shared" si="57"/>
        <v>34331.199999999997</v>
      </c>
      <c r="AJ114" s="48">
        <f t="shared" si="57"/>
        <v>9261.9658999999992</v>
      </c>
      <c r="AK114" s="77">
        <f>AJ114/AI114*100</f>
        <v>26.97827602880179</v>
      </c>
      <c r="AL114" s="48">
        <f t="shared" si="57"/>
        <v>0</v>
      </c>
      <c r="AM114" s="48">
        <f t="shared" si="57"/>
        <v>0</v>
      </c>
      <c r="AN114" s="77"/>
      <c r="AO114" s="48">
        <f t="shared" si="57"/>
        <v>174.1</v>
      </c>
      <c r="AP114" s="48">
        <f t="shared" si="57"/>
        <v>31.831600000000002</v>
      </c>
      <c r="AQ114" s="48">
        <f>AP114/AO114*100</f>
        <v>18.283515221137279</v>
      </c>
      <c r="AR114" s="48">
        <f t="shared" si="57"/>
        <v>15297.1</v>
      </c>
      <c r="AS114" s="48">
        <f t="shared" si="57"/>
        <v>5899</v>
      </c>
      <c r="AT114" s="48">
        <f>AS114/AR114*100</f>
        <v>38.562864856737548</v>
      </c>
      <c r="AU114" s="48">
        <f t="shared" si="57"/>
        <v>5337.6</v>
      </c>
      <c r="AV114" s="48">
        <f t="shared" si="57"/>
        <v>1400</v>
      </c>
      <c r="AW114" s="48">
        <f>AV114/AU114*100</f>
        <v>26.229016786570742</v>
      </c>
      <c r="AX114" s="48">
        <f t="shared" si="57"/>
        <v>35802.012459999998</v>
      </c>
      <c r="AY114" s="48">
        <f t="shared" si="57"/>
        <v>16441.5762</v>
      </c>
      <c r="AZ114" s="77">
        <f>AY114/AX114*100</f>
        <v>45.923608954578867</v>
      </c>
      <c r="BA114" s="48">
        <f t="shared" si="57"/>
        <v>58.7</v>
      </c>
      <c r="BB114" s="48">
        <f t="shared" si="57"/>
        <v>41.8</v>
      </c>
      <c r="BC114" s="77">
        <f>BB114/BA114*100</f>
        <v>71.209540034071537</v>
      </c>
      <c r="BD114" s="48">
        <f t="shared" si="57"/>
        <v>0</v>
      </c>
      <c r="BE114" s="48">
        <f t="shared" si="57"/>
        <v>0</v>
      </c>
      <c r="BF114" s="77"/>
      <c r="BG114" s="48">
        <f t="shared" si="57"/>
        <v>537</v>
      </c>
      <c r="BH114" s="48">
        <f t="shared" si="57"/>
        <v>91.711020000000005</v>
      </c>
      <c r="BI114" s="77">
        <f>BH114/BG114*100</f>
        <v>17.078402234636872</v>
      </c>
      <c r="BJ114" s="48">
        <f t="shared" si="57"/>
        <v>3</v>
      </c>
      <c r="BK114" s="48">
        <f t="shared" si="57"/>
        <v>0.75</v>
      </c>
      <c r="BL114" s="77">
        <f>BK114/BJ114*100</f>
        <v>25</v>
      </c>
      <c r="BM114" s="48">
        <f t="shared" si="57"/>
        <v>332</v>
      </c>
      <c r="BN114" s="48">
        <f t="shared" si="57"/>
        <v>34.375430000000001</v>
      </c>
      <c r="BO114" s="77">
        <f>BN114/BM114*100</f>
        <v>10.354045180722892</v>
      </c>
      <c r="BP114" s="48">
        <f t="shared" si="57"/>
        <v>24</v>
      </c>
      <c r="BQ114" s="48">
        <f t="shared" si="57"/>
        <v>6</v>
      </c>
      <c r="BR114" s="77">
        <f>BQ114/BP114*100</f>
        <v>25</v>
      </c>
      <c r="BS114" s="48">
        <f t="shared" si="57"/>
        <v>0</v>
      </c>
      <c r="BT114" s="48">
        <f t="shared" si="57"/>
        <v>0</v>
      </c>
      <c r="BU114" s="77"/>
      <c r="BV114" s="48">
        <f t="shared" si="57"/>
        <v>352.5</v>
      </c>
      <c r="BW114" s="48">
        <f t="shared" si="57"/>
        <v>38.796999999999997</v>
      </c>
      <c r="BX114" s="77">
        <f>BW114/BV114*100</f>
        <v>11.006241134751772</v>
      </c>
      <c r="BY114" s="48">
        <f t="shared" si="57"/>
        <v>0</v>
      </c>
      <c r="BZ114" s="48">
        <f t="shared" si="57"/>
        <v>0</v>
      </c>
      <c r="CA114" s="77"/>
      <c r="CB114" s="48">
        <f t="shared" ref="CB114:CI114" si="59">CB115+CB116</f>
        <v>7205.9</v>
      </c>
      <c r="CC114" s="48">
        <f t="shared" si="59"/>
        <v>2925.6</v>
      </c>
      <c r="CD114" s="77">
        <f>CC114/CB114*100</f>
        <v>40.600063836578357</v>
      </c>
      <c r="CE114" s="48">
        <f t="shared" si="59"/>
        <v>0</v>
      </c>
      <c r="CF114" s="48">
        <f t="shared" si="59"/>
        <v>0</v>
      </c>
      <c r="CG114" s="77"/>
      <c r="CH114" s="48">
        <f t="shared" si="59"/>
        <v>0</v>
      </c>
      <c r="CI114" s="48">
        <f t="shared" si="59"/>
        <v>0</v>
      </c>
      <c r="CJ114" s="77"/>
      <c r="CK114" s="48">
        <f>CK115+CK116</f>
        <v>19.896999999999998</v>
      </c>
      <c r="CL114" s="48">
        <f>CL115+CL116</f>
        <v>0</v>
      </c>
      <c r="CM114" s="77">
        <f>CL114*CK114/100</f>
        <v>0</v>
      </c>
      <c r="CN114" s="48">
        <f>CN115+CN116</f>
        <v>9004.8468300000004</v>
      </c>
      <c r="CO114" s="48">
        <f>CO115+CO116</f>
        <v>6866.6666800000003</v>
      </c>
      <c r="CP114" s="49">
        <f>CO114/CN114*100</f>
        <v>76.255230206952902</v>
      </c>
      <c r="CQ114" s="48">
        <f>CQ115+CQ116</f>
        <v>537.24</v>
      </c>
      <c r="CR114" s="90">
        <f>CR115+CR116</f>
        <v>0</v>
      </c>
      <c r="CS114" s="77">
        <f>CR114*CQ114/100</f>
        <v>0</v>
      </c>
    </row>
    <row r="115" spans="1:97" ht="15.75" customHeight="1">
      <c r="A115" s="1" t="s">
        <v>136</v>
      </c>
      <c r="B115" s="49">
        <v>211875.30657000002</v>
      </c>
      <c r="C115" s="49">
        <v>70997.36572999999</v>
      </c>
      <c r="D115" s="49">
        <v>33.50903268500695</v>
      </c>
      <c r="E115" s="49">
        <v>244.4</v>
      </c>
      <c r="F115" s="49">
        <v>244.4</v>
      </c>
      <c r="G115" s="80">
        <f>F115/E115*100</f>
        <v>100</v>
      </c>
      <c r="H115" s="49">
        <v>1297.9000000000001</v>
      </c>
      <c r="I115" s="49">
        <v>232.53563</v>
      </c>
      <c r="J115" s="80">
        <f>I115/H115*100</f>
        <v>17.916297865783186</v>
      </c>
      <c r="K115" s="49">
        <v>0.2</v>
      </c>
      <c r="L115" s="49">
        <v>0.2</v>
      </c>
      <c r="M115" s="80">
        <f>L115/K115*100</f>
        <v>100</v>
      </c>
      <c r="N115" s="49"/>
      <c r="O115" s="49"/>
      <c r="P115" s="80"/>
      <c r="Q115" s="49">
        <v>739.46965</v>
      </c>
      <c r="R115" s="49">
        <v>455.22604000000001</v>
      </c>
      <c r="S115" s="80">
        <f>R115/Q115*100</f>
        <v>61.561152645007134</v>
      </c>
      <c r="T115" s="49">
        <f>W115+Z115</f>
        <v>1261.4406299999998</v>
      </c>
      <c r="U115" s="49">
        <f>X115+AA115</f>
        <v>1261.4406299999998</v>
      </c>
      <c r="V115" s="49">
        <f>U115/T115*100</f>
        <v>100</v>
      </c>
      <c r="W115" s="49">
        <v>1248.8262199999999</v>
      </c>
      <c r="X115" s="49">
        <v>1248.8262199999999</v>
      </c>
      <c r="Y115" s="49">
        <f>X115/W115*100</f>
        <v>100</v>
      </c>
      <c r="Z115" s="49">
        <v>12.614409999999999</v>
      </c>
      <c r="AA115" s="49">
        <v>12.614409999999999</v>
      </c>
      <c r="AB115" s="80">
        <f>AA115/Z115*100</f>
        <v>100</v>
      </c>
      <c r="AC115" s="49">
        <v>7265.2</v>
      </c>
      <c r="AD115" s="49">
        <v>1811.56</v>
      </c>
      <c r="AE115" s="80">
        <f>AD115/AC115*100</f>
        <v>24.934757473985574</v>
      </c>
      <c r="AF115" s="49">
        <v>92049.600000000006</v>
      </c>
      <c r="AG115" s="49">
        <v>23951.929599999999</v>
      </c>
      <c r="AH115" s="80">
        <f>AG115/AF115*100</f>
        <v>26.020677547756861</v>
      </c>
      <c r="AI115" s="49">
        <v>34331.199999999997</v>
      </c>
      <c r="AJ115" s="49">
        <v>9261.9658999999992</v>
      </c>
      <c r="AK115" s="80">
        <f>AJ115/AI115*100</f>
        <v>26.97827602880179</v>
      </c>
      <c r="AL115" s="49"/>
      <c r="AM115" s="49"/>
      <c r="AN115" s="80"/>
      <c r="AO115" s="49">
        <v>174.1</v>
      </c>
      <c r="AP115" s="49">
        <v>31.831600000000002</v>
      </c>
      <c r="AQ115" s="49">
        <f>AP115/AO115*100</f>
        <v>18.283515221137279</v>
      </c>
      <c r="AR115" s="49">
        <v>15297.1</v>
      </c>
      <c r="AS115" s="49">
        <v>5899</v>
      </c>
      <c r="AT115" s="49">
        <f>AS115/AR115*100</f>
        <v>38.562864856737548</v>
      </c>
      <c r="AU115" s="49">
        <v>5337.6</v>
      </c>
      <c r="AV115" s="49">
        <v>1400</v>
      </c>
      <c r="AW115" s="49">
        <f>AV115/AU115*100</f>
        <v>26.229016786570742</v>
      </c>
      <c r="AX115" s="49">
        <v>35802.012459999998</v>
      </c>
      <c r="AY115" s="49">
        <v>16441.5762</v>
      </c>
      <c r="AZ115" s="49">
        <f>AY115/AX115*100</f>
        <v>45.923608954578867</v>
      </c>
      <c r="BA115" s="49">
        <v>58.7</v>
      </c>
      <c r="BB115" s="49">
        <v>41.8</v>
      </c>
      <c r="BC115" s="49">
        <f>BB115/BA115*100</f>
        <v>71.209540034071537</v>
      </c>
      <c r="BD115" s="49"/>
      <c r="BE115" s="49"/>
      <c r="BF115" s="80"/>
      <c r="BG115" s="49">
        <v>537</v>
      </c>
      <c r="BH115" s="49">
        <v>91.711020000000005</v>
      </c>
      <c r="BI115" s="49">
        <f>BH115/BG115*100</f>
        <v>17.078402234636872</v>
      </c>
      <c r="BJ115" s="49">
        <v>3</v>
      </c>
      <c r="BK115" s="49">
        <v>0.75</v>
      </c>
      <c r="BL115" s="80">
        <f>BK115/BJ115*100</f>
        <v>25</v>
      </c>
      <c r="BM115" s="49">
        <v>332</v>
      </c>
      <c r="BN115" s="49">
        <v>34.375430000000001</v>
      </c>
      <c r="BO115" s="49">
        <f>BN115/BM115*100</f>
        <v>10.354045180722892</v>
      </c>
      <c r="BP115" s="49">
        <v>24</v>
      </c>
      <c r="BQ115" s="49">
        <v>6</v>
      </c>
      <c r="BR115" s="49">
        <f>BQ115/BP115*100</f>
        <v>25</v>
      </c>
      <c r="BS115" s="49"/>
      <c r="BT115" s="49"/>
      <c r="BU115" s="80"/>
      <c r="BV115" s="49">
        <v>352.5</v>
      </c>
      <c r="BW115" s="49">
        <v>38.796999999999997</v>
      </c>
      <c r="BX115" s="49">
        <f>BW115/BV115*100</f>
        <v>11.006241134751772</v>
      </c>
      <c r="BY115" s="49"/>
      <c r="BZ115" s="49"/>
      <c r="CA115" s="80"/>
      <c r="CB115" s="49">
        <v>7205.9</v>
      </c>
      <c r="CC115" s="49">
        <v>2925.6</v>
      </c>
      <c r="CD115" s="49">
        <f>CC115/CB115*100</f>
        <v>40.600063836578357</v>
      </c>
      <c r="CE115" s="49"/>
      <c r="CF115" s="49"/>
      <c r="CG115" s="49"/>
      <c r="CH115" s="49"/>
      <c r="CI115" s="49"/>
      <c r="CJ115" s="80"/>
      <c r="CK115" s="49">
        <v>19.896999999999998</v>
      </c>
      <c r="CL115" s="49"/>
      <c r="CM115" s="49">
        <f>CL115/CK115*100</f>
        <v>0</v>
      </c>
      <c r="CN115" s="49">
        <v>9004.8468300000004</v>
      </c>
      <c r="CO115" s="49">
        <v>6866.6666800000003</v>
      </c>
      <c r="CP115" s="49">
        <f>CO115/CN115*100</f>
        <v>76.255230206952902</v>
      </c>
      <c r="CQ115" s="49">
        <v>537.24</v>
      </c>
      <c r="CR115" s="91"/>
      <c r="CS115" s="49">
        <f>CR115/CQ115*100</f>
        <v>0</v>
      </c>
    </row>
    <row r="116" spans="1:97" s="6" customFormat="1" ht="15.75" customHeight="1">
      <c r="A116" s="2" t="s">
        <v>161</v>
      </c>
      <c r="B116" s="48">
        <v>685.80000000000007</v>
      </c>
      <c r="C116" s="48">
        <v>97.588319999999996</v>
      </c>
      <c r="D116" s="48">
        <v>14.229851268591423</v>
      </c>
      <c r="E116" s="48">
        <f>SUM(E117:E119)</f>
        <v>0</v>
      </c>
      <c r="F116" s="48">
        <f>SUM(F117:F119)</f>
        <v>0</v>
      </c>
      <c r="G116" s="77"/>
      <c r="H116" s="48">
        <f t="shared" ref="H116:BZ116" si="60">SUM(H117:H119)</f>
        <v>0</v>
      </c>
      <c r="I116" s="48">
        <f t="shared" si="60"/>
        <v>0</v>
      </c>
      <c r="J116" s="77"/>
      <c r="K116" s="48">
        <f t="shared" si="60"/>
        <v>0</v>
      </c>
      <c r="L116" s="48">
        <f t="shared" si="60"/>
        <v>0</v>
      </c>
      <c r="M116" s="77"/>
      <c r="N116" s="48">
        <f t="shared" si="60"/>
        <v>685.80000000000007</v>
      </c>
      <c r="O116" s="48">
        <f t="shared" si="60"/>
        <v>97.588319999999996</v>
      </c>
      <c r="P116" s="77">
        <f>O116/N116*100</f>
        <v>14.229851268591423</v>
      </c>
      <c r="Q116" s="48">
        <f>SUM(Q117:Q119)</f>
        <v>0</v>
      </c>
      <c r="R116" s="48">
        <f>SUM(R117:R119)</f>
        <v>0</v>
      </c>
      <c r="S116" s="77"/>
      <c r="T116" s="48">
        <f>SUM(T117:T119)</f>
        <v>0</v>
      </c>
      <c r="U116" s="48">
        <f>SUM(U117:U119)</f>
        <v>0</v>
      </c>
      <c r="V116" s="77"/>
      <c r="W116" s="48">
        <f>SUM(W117:W119)</f>
        <v>0</v>
      </c>
      <c r="X116" s="48">
        <f>SUM(X117:X119)</f>
        <v>0</v>
      </c>
      <c r="Y116" s="77"/>
      <c r="Z116" s="48">
        <f>SUM(Z117:Z119)</f>
        <v>0</v>
      </c>
      <c r="AA116" s="48">
        <f>SUM(AA117:AA119)</f>
        <v>0</v>
      </c>
      <c r="AB116" s="77"/>
      <c r="AC116" s="48">
        <f>SUM(AC117:AC119)</f>
        <v>0</v>
      </c>
      <c r="AD116" s="48">
        <f>SUM(AD117:AD119)</f>
        <v>0</v>
      </c>
      <c r="AE116" s="77"/>
      <c r="AF116" s="48">
        <f t="shared" si="60"/>
        <v>0</v>
      </c>
      <c r="AG116" s="48">
        <f t="shared" si="60"/>
        <v>0</v>
      </c>
      <c r="AH116" s="77"/>
      <c r="AI116" s="48">
        <f t="shared" si="60"/>
        <v>0</v>
      </c>
      <c r="AJ116" s="48">
        <f t="shared" si="60"/>
        <v>0</v>
      </c>
      <c r="AK116" s="77"/>
      <c r="AL116" s="48">
        <f t="shared" si="60"/>
        <v>0</v>
      </c>
      <c r="AM116" s="48">
        <f t="shared" si="60"/>
        <v>0</v>
      </c>
      <c r="AN116" s="77"/>
      <c r="AO116" s="48">
        <f t="shared" si="60"/>
        <v>0</v>
      </c>
      <c r="AP116" s="48">
        <f t="shared" si="60"/>
        <v>0</v>
      </c>
      <c r="AQ116" s="48"/>
      <c r="AR116" s="48">
        <f t="shared" si="60"/>
        <v>0</v>
      </c>
      <c r="AS116" s="48">
        <f t="shared" si="60"/>
        <v>0</v>
      </c>
      <c r="AT116" s="48"/>
      <c r="AU116" s="48">
        <f t="shared" si="60"/>
        <v>0</v>
      </c>
      <c r="AV116" s="48">
        <f t="shared" si="60"/>
        <v>0</v>
      </c>
      <c r="AW116" s="48"/>
      <c r="AX116" s="48">
        <f t="shared" si="60"/>
        <v>0</v>
      </c>
      <c r="AY116" s="48">
        <f t="shared" si="60"/>
        <v>0</v>
      </c>
      <c r="AZ116" s="77"/>
      <c r="BA116" s="48">
        <f t="shared" si="60"/>
        <v>0</v>
      </c>
      <c r="BB116" s="48">
        <f t="shared" si="60"/>
        <v>0</v>
      </c>
      <c r="BC116" s="77"/>
      <c r="BD116" s="48">
        <f t="shared" si="60"/>
        <v>0</v>
      </c>
      <c r="BE116" s="48">
        <f t="shared" si="60"/>
        <v>0</v>
      </c>
      <c r="BF116" s="77"/>
      <c r="BG116" s="48">
        <f t="shared" si="60"/>
        <v>0</v>
      </c>
      <c r="BH116" s="48">
        <f t="shared" si="60"/>
        <v>0</v>
      </c>
      <c r="BI116" s="77"/>
      <c r="BJ116" s="48">
        <f t="shared" si="60"/>
        <v>0</v>
      </c>
      <c r="BK116" s="48">
        <f t="shared" si="60"/>
        <v>0</v>
      </c>
      <c r="BL116" s="77"/>
      <c r="BM116" s="48">
        <f t="shared" si="60"/>
        <v>0</v>
      </c>
      <c r="BN116" s="48">
        <f t="shared" si="60"/>
        <v>0</v>
      </c>
      <c r="BO116" s="77"/>
      <c r="BP116" s="48">
        <f t="shared" si="60"/>
        <v>0</v>
      </c>
      <c r="BQ116" s="48">
        <f t="shared" si="60"/>
        <v>0</v>
      </c>
      <c r="BR116" s="77"/>
      <c r="BS116" s="48">
        <f t="shared" si="60"/>
        <v>0</v>
      </c>
      <c r="BT116" s="48">
        <f t="shared" si="60"/>
        <v>0</v>
      </c>
      <c r="BU116" s="77"/>
      <c r="BV116" s="48">
        <f t="shared" si="60"/>
        <v>0</v>
      </c>
      <c r="BW116" s="48">
        <f t="shared" si="60"/>
        <v>0</v>
      </c>
      <c r="BX116" s="77"/>
      <c r="BY116" s="48">
        <f t="shared" si="60"/>
        <v>0</v>
      </c>
      <c r="BZ116" s="48">
        <f t="shared" si="60"/>
        <v>0</v>
      </c>
      <c r="CA116" s="77"/>
      <c r="CB116" s="48">
        <f t="shared" ref="CB116:CI116" si="61">SUM(CB117:CB119)</f>
        <v>0</v>
      </c>
      <c r="CC116" s="48">
        <f t="shared" si="61"/>
        <v>0</v>
      </c>
      <c r="CD116" s="77"/>
      <c r="CE116" s="48">
        <f t="shared" si="61"/>
        <v>0</v>
      </c>
      <c r="CF116" s="48">
        <f t="shared" si="61"/>
        <v>0</v>
      </c>
      <c r="CG116" s="77"/>
      <c r="CH116" s="48">
        <f t="shared" si="61"/>
        <v>0</v>
      </c>
      <c r="CI116" s="48">
        <f t="shared" si="61"/>
        <v>0</v>
      </c>
      <c r="CJ116" s="77"/>
      <c r="CK116" s="48">
        <f>SUM(CK117:CK119)</f>
        <v>0</v>
      </c>
      <c r="CL116" s="48">
        <f>SUM(CL117:CL119)</f>
        <v>0</v>
      </c>
      <c r="CM116" s="77"/>
      <c r="CN116" s="48">
        <f>SUM(CN117:CN119)</f>
        <v>0</v>
      </c>
      <c r="CO116" s="48">
        <f>SUM(CO117:CO119)</f>
        <v>0</v>
      </c>
      <c r="CP116" s="77"/>
      <c r="CQ116" s="48">
        <f>SUM(CQ117:CQ119)</f>
        <v>0</v>
      </c>
      <c r="CR116" s="90">
        <f>SUM(CR117:CR119)</f>
        <v>0</v>
      </c>
      <c r="CS116" s="77"/>
    </row>
    <row r="117" spans="1:97" ht="15.75" customHeight="1">
      <c r="A117" s="1" t="s">
        <v>118</v>
      </c>
      <c r="B117" s="49">
        <v>138.6</v>
      </c>
      <c r="C117" s="49">
        <v>0</v>
      </c>
      <c r="D117" s="49">
        <v>0</v>
      </c>
      <c r="E117" s="49"/>
      <c r="F117" s="49"/>
      <c r="G117" s="80"/>
      <c r="H117" s="49"/>
      <c r="I117" s="49"/>
      <c r="J117" s="80"/>
      <c r="K117" s="49"/>
      <c r="L117" s="49"/>
      <c r="M117" s="80"/>
      <c r="N117" s="49">
        <v>138.6</v>
      </c>
      <c r="O117" s="49"/>
      <c r="P117" s="80">
        <f>O117/N117*100</f>
        <v>0</v>
      </c>
      <c r="Q117" s="49"/>
      <c r="R117" s="49"/>
      <c r="S117" s="80"/>
      <c r="T117" s="49">
        <f t="shared" ref="T117:U119" si="62">W117+Z117</f>
        <v>0</v>
      </c>
      <c r="U117" s="49">
        <f t="shared" si="62"/>
        <v>0</v>
      </c>
      <c r="V117" s="80"/>
      <c r="W117" s="49"/>
      <c r="X117" s="49"/>
      <c r="Y117" s="80"/>
      <c r="Z117" s="49"/>
      <c r="AA117" s="49"/>
      <c r="AB117" s="80"/>
      <c r="AC117" s="49"/>
      <c r="AD117" s="49"/>
      <c r="AE117" s="80"/>
      <c r="AF117" s="49"/>
      <c r="AG117" s="49"/>
      <c r="AH117" s="80"/>
      <c r="AI117" s="49"/>
      <c r="AJ117" s="49"/>
      <c r="AK117" s="80"/>
      <c r="AL117" s="49"/>
      <c r="AM117" s="49"/>
      <c r="AN117" s="80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80"/>
      <c r="BA117" s="49"/>
      <c r="BB117" s="49"/>
      <c r="BC117" s="80"/>
      <c r="BD117" s="49"/>
      <c r="BE117" s="49"/>
      <c r="BF117" s="80"/>
      <c r="BG117" s="49"/>
      <c r="BH117" s="49"/>
      <c r="BI117" s="80"/>
      <c r="BJ117" s="49"/>
      <c r="BK117" s="49"/>
      <c r="BL117" s="80"/>
      <c r="BM117" s="49"/>
      <c r="BN117" s="49"/>
      <c r="BO117" s="80"/>
      <c r="BP117" s="49"/>
      <c r="BQ117" s="49"/>
      <c r="BR117" s="80"/>
      <c r="BS117" s="49"/>
      <c r="BT117" s="49"/>
      <c r="BU117" s="80"/>
      <c r="BV117" s="49"/>
      <c r="BW117" s="49"/>
      <c r="BX117" s="80"/>
      <c r="BY117" s="49"/>
      <c r="BZ117" s="49"/>
      <c r="CA117" s="80"/>
      <c r="CB117" s="49"/>
      <c r="CC117" s="49"/>
      <c r="CD117" s="80"/>
      <c r="CE117" s="49"/>
      <c r="CF117" s="49"/>
      <c r="CG117" s="80"/>
      <c r="CH117" s="49"/>
      <c r="CI117" s="49"/>
      <c r="CJ117" s="80"/>
      <c r="CK117" s="49"/>
      <c r="CL117" s="49"/>
      <c r="CM117" s="80"/>
      <c r="CN117" s="49"/>
      <c r="CO117" s="49"/>
      <c r="CP117" s="80"/>
      <c r="CQ117" s="49"/>
      <c r="CR117" s="91"/>
      <c r="CS117" s="80"/>
    </row>
    <row r="118" spans="1:97" ht="15.75" customHeight="1">
      <c r="A118" s="1" t="s">
        <v>63</v>
      </c>
      <c r="B118" s="49">
        <v>273.60000000000002</v>
      </c>
      <c r="C118" s="49">
        <v>48.794159999999998</v>
      </c>
      <c r="D118" s="49">
        <v>17.83412280701754</v>
      </c>
      <c r="E118" s="49"/>
      <c r="F118" s="49"/>
      <c r="G118" s="80"/>
      <c r="H118" s="49"/>
      <c r="I118" s="49"/>
      <c r="J118" s="80"/>
      <c r="K118" s="49"/>
      <c r="L118" s="49"/>
      <c r="M118" s="80"/>
      <c r="N118" s="49">
        <v>273.60000000000002</v>
      </c>
      <c r="O118" s="49">
        <v>48.794159999999998</v>
      </c>
      <c r="P118" s="80">
        <f>O118/N118*100</f>
        <v>17.83412280701754</v>
      </c>
      <c r="Q118" s="49"/>
      <c r="R118" s="49"/>
      <c r="S118" s="80"/>
      <c r="T118" s="49">
        <f t="shared" si="62"/>
        <v>0</v>
      </c>
      <c r="U118" s="49">
        <f t="shared" si="62"/>
        <v>0</v>
      </c>
      <c r="V118" s="80"/>
      <c r="W118" s="49"/>
      <c r="X118" s="49"/>
      <c r="Y118" s="80"/>
      <c r="Z118" s="49"/>
      <c r="AA118" s="49"/>
      <c r="AB118" s="80"/>
      <c r="AC118" s="49"/>
      <c r="AD118" s="49"/>
      <c r="AE118" s="80"/>
      <c r="AF118" s="49"/>
      <c r="AG118" s="49"/>
      <c r="AH118" s="80"/>
      <c r="AI118" s="49"/>
      <c r="AJ118" s="49"/>
      <c r="AK118" s="80"/>
      <c r="AL118" s="49"/>
      <c r="AM118" s="49"/>
      <c r="AN118" s="80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80"/>
      <c r="BA118" s="49"/>
      <c r="BB118" s="49"/>
      <c r="BC118" s="80"/>
      <c r="BD118" s="49"/>
      <c r="BE118" s="49"/>
      <c r="BF118" s="80"/>
      <c r="BG118" s="49"/>
      <c r="BH118" s="49"/>
      <c r="BI118" s="80"/>
      <c r="BJ118" s="49"/>
      <c r="BK118" s="49"/>
      <c r="BL118" s="80"/>
      <c r="BM118" s="49"/>
      <c r="BN118" s="49"/>
      <c r="BO118" s="80"/>
      <c r="BP118" s="49"/>
      <c r="BQ118" s="49"/>
      <c r="BR118" s="80"/>
      <c r="BS118" s="49"/>
      <c r="BT118" s="49"/>
      <c r="BU118" s="80"/>
      <c r="BV118" s="49"/>
      <c r="BW118" s="49"/>
      <c r="BX118" s="80"/>
      <c r="BY118" s="49"/>
      <c r="BZ118" s="49"/>
      <c r="CA118" s="80"/>
      <c r="CB118" s="49"/>
      <c r="CC118" s="49"/>
      <c r="CD118" s="80"/>
      <c r="CE118" s="49"/>
      <c r="CF118" s="49"/>
      <c r="CG118" s="80"/>
      <c r="CH118" s="49"/>
      <c r="CI118" s="49"/>
      <c r="CJ118" s="80"/>
      <c r="CK118" s="49"/>
      <c r="CL118" s="49"/>
      <c r="CM118" s="80"/>
      <c r="CN118" s="49"/>
      <c r="CO118" s="49"/>
      <c r="CP118" s="80"/>
      <c r="CQ118" s="49"/>
      <c r="CR118" s="91"/>
      <c r="CS118" s="80"/>
    </row>
    <row r="119" spans="1:97" ht="15.75" customHeight="1">
      <c r="A119" s="1" t="s">
        <v>120</v>
      </c>
      <c r="B119" s="49">
        <v>273.60000000000002</v>
      </c>
      <c r="C119" s="49">
        <v>48.794159999999998</v>
      </c>
      <c r="D119" s="49">
        <v>17.83412280701754</v>
      </c>
      <c r="E119" s="49"/>
      <c r="F119" s="49"/>
      <c r="G119" s="80"/>
      <c r="H119" s="49"/>
      <c r="I119" s="49"/>
      <c r="J119" s="80"/>
      <c r="K119" s="49"/>
      <c r="L119" s="49"/>
      <c r="M119" s="80"/>
      <c r="N119" s="49">
        <v>273.60000000000002</v>
      </c>
      <c r="O119" s="49">
        <v>48.794159999999998</v>
      </c>
      <c r="P119" s="80">
        <f>O119/N119*100</f>
        <v>17.83412280701754</v>
      </c>
      <c r="Q119" s="49"/>
      <c r="R119" s="49"/>
      <c r="S119" s="80"/>
      <c r="T119" s="49">
        <f t="shared" si="62"/>
        <v>0</v>
      </c>
      <c r="U119" s="49">
        <f t="shared" si="62"/>
        <v>0</v>
      </c>
      <c r="V119" s="80"/>
      <c r="W119" s="49"/>
      <c r="X119" s="49"/>
      <c r="Y119" s="80"/>
      <c r="Z119" s="49"/>
      <c r="AA119" s="49"/>
      <c r="AB119" s="80"/>
      <c r="AC119" s="49"/>
      <c r="AD119" s="49"/>
      <c r="AE119" s="80"/>
      <c r="AF119" s="49"/>
      <c r="AG119" s="49"/>
      <c r="AH119" s="80"/>
      <c r="AI119" s="49"/>
      <c r="AJ119" s="49"/>
      <c r="AK119" s="80"/>
      <c r="AL119" s="49"/>
      <c r="AM119" s="49"/>
      <c r="AN119" s="80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80"/>
      <c r="BA119" s="49"/>
      <c r="BB119" s="49"/>
      <c r="BC119" s="80"/>
      <c r="BD119" s="49"/>
      <c r="BE119" s="49"/>
      <c r="BF119" s="80"/>
      <c r="BG119" s="49"/>
      <c r="BH119" s="49"/>
      <c r="BI119" s="80"/>
      <c r="BJ119" s="49"/>
      <c r="BK119" s="49"/>
      <c r="BL119" s="80"/>
      <c r="BM119" s="49"/>
      <c r="BN119" s="49"/>
      <c r="BO119" s="80"/>
      <c r="BP119" s="49"/>
      <c r="BQ119" s="49"/>
      <c r="BR119" s="80"/>
      <c r="BS119" s="49"/>
      <c r="BT119" s="49"/>
      <c r="BU119" s="80"/>
      <c r="BV119" s="49"/>
      <c r="BW119" s="49"/>
      <c r="BX119" s="80"/>
      <c r="BY119" s="49"/>
      <c r="BZ119" s="49"/>
      <c r="CA119" s="80"/>
      <c r="CB119" s="49"/>
      <c r="CC119" s="49"/>
      <c r="CD119" s="80"/>
      <c r="CE119" s="49"/>
      <c r="CF119" s="49"/>
      <c r="CG119" s="80"/>
      <c r="CH119" s="49"/>
      <c r="CI119" s="49"/>
      <c r="CJ119" s="80"/>
      <c r="CK119" s="49"/>
      <c r="CL119" s="49"/>
      <c r="CM119" s="80"/>
      <c r="CN119" s="49"/>
      <c r="CO119" s="49"/>
      <c r="CP119" s="80"/>
      <c r="CQ119" s="49"/>
      <c r="CR119" s="91"/>
      <c r="CS119" s="80"/>
    </row>
    <row r="120" spans="1:97" s="6" customFormat="1" ht="15.75" customHeight="1">
      <c r="A120" s="2" t="s">
        <v>157</v>
      </c>
      <c r="B120" s="48">
        <v>199453.35234000001</v>
      </c>
      <c r="C120" s="48">
        <v>57036.622120000015</v>
      </c>
      <c r="D120" s="48">
        <v>28.596472032604396</v>
      </c>
      <c r="E120" s="48">
        <f>E121+E122</f>
        <v>284.60000000000002</v>
      </c>
      <c r="F120" s="48">
        <f>F121+F122</f>
        <v>0</v>
      </c>
      <c r="G120" s="77">
        <f>F120/E120*100</f>
        <v>0</v>
      </c>
      <c r="H120" s="48">
        <f t="shared" ref="H120:BZ120" si="63">H121+H122</f>
        <v>1257.5999999999999</v>
      </c>
      <c r="I120" s="48">
        <f t="shared" si="63"/>
        <v>277.42534999999998</v>
      </c>
      <c r="J120" s="77">
        <f>I120/H120*100</f>
        <v>22.059903784987277</v>
      </c>
      <c r="K120" s="48">
        <f t="shared" si="63"/>
        <v>0.4</v>
      </c>
      <c r="L120" s="48">
        <f t="shared" si="63"/>
        <v>0</v>
      </c>
      <c r="M120" s="77">
        <f>L120/K120*100</f>
        <v>0</v>
      </c>
      <c r="N120" s="48">
        <f t="shared" si="63"/>
        <v>1382.3999999999999</v>
      </c>
      <c r="O120" s="48">
        <f>O121+O122</f>
        <v>251.46967999999998</v>
      </c>
      <c r="P120" s="77">
        <f>O120/N120*100</f>
        <v>18.190804398148149</v>
      </c>
      <c r="Q120" s="48">
        <f>Q121+Q122</f>
        <v>407.98325</v>
      </c>
      <c r="R120" s="48">
        <f>R121+R122</f>
        <v>0</v>
      </c>
      <c r="S120" s="77"/>
      <c r="T120" s="48">
        <f>T121+T122</f>
        <v>1223.6775499999999</v>
      </c>
      <c r="U120" s="48">
        <f>U121+U122</f>
        <v>0</v>
      </c>
      <c r="V120" s="77">
        <f>U120/T120*100</f>
        <v>0</v>
      </c>
      <c r="W120" s="48">
        <f>W121+W122</f>
        <v>1211.4407799999999</v>
      </c>
      <c r="X120" s="48">
        <f>X121+X122</f>
        <v>0</v>
      </c>
      <c r="Y120" s="77">
        <f>X120/W120*100</f>
        <v>0</v>
      </c>
      <c r="Z120" s="48">
        <f>Z121+Z122</f>
        <v>12.23677</v>
      </c>
      <c r="AA120" s="48">
        <f>AA121+AA122</f>
        <v>0</v>
      </c>
      <c r="AB120" s="77">
        <f>AA120/Z120*100</f>
        <v>0</v>
      </c>
      <c r="AC120" s="48">
        <f>AC121+AC122</f>
        <v>8593.2000000000007</v>
      </c>
      <c r="AD120" s="48">
        <f>AD121+AD122</f>
        <v>2119.0422600000002</v>
      </c>
      <c r="AE120" s="77">
        <f>AD120/AC120*100</f>
        <v>24.659524507750312</v>
      </c>
      <c r="AF120" s="48">
        <f t="shared" si="63"/>
        <v>107208</v>
      </c>
      <c r="AG120" s="48">
        <f t="shared" si="63"/>
        <v>29304.494900000002</v>
      </c>
      <c r="AH120" s="77">
        <f>AG120/AF120*100</f>
        <v>27.334242687112901</v>
      </c>
      <c r="AI120" s="48">
        <f t="shared" si="63"/>
        <v>32658.5</v>
      </c>
      <c r="AJ120" s="48">
        <f t="shared" si="63"/>
        <v>7544.1130999999996</v>
      </c>
      <c r="AK120" s="77">
        <f>AJ120/AI120*100</f>
        <v>23.099998775204003</v>
      </c>
      <c r="AL120" s="48">
        <f t="shared" si="63"/>
        <v>0</v>
      </c>
      <c r="AM120" s="48">
        <f t="shared" si="63"/>
        <v>0</v>
      </c>
      <c r="AN120" s="77"/>
      <c r="AO120" s="48">
        <f t="shared" si="63"/>
        <v>174.1</v>
      </c>
      <c r="AP120" s="48">
        <f t="shared" si="63"/>
        <v>28.531739999999999</v>
      </c>
      <c r="AQ120" s="48">
        <f>AP120/AO120*100</f>
        <v>16.388133256748997</v>
      </c>
      <c r="AR120" s="48">
        <f t="shared" si="63"/>
        <v>17111.900000000001</v>
      </c>
      <c r="AS120" s="48">
        <f t="shared" si="63"/>
        <v>6940.3111799999997</v>
      </c>
      <c r="AT120" s="48">
        <f>AS120/AR120*100</f>
        <v>40.558390243047235</v>
      </c>
      <c r="AU120" s="48">
        <f t="shared" si="63"/>
        <v>5092.7</v>
      </c>
      <c r="AV120" s="48">
        <f t="shared" si="63"/>
        <v>1593.5</v>
      </c>
      <c r="AW120" s="48">
        <f>AV120/AU120*100</f>
        <v>31.289885522414441</v>
      </c>
      <c r="AX120" s="48">
        <f t="shared" si="63"/>
        <v>17515.96054</v>
      </c>
      <c r="AY120" s="48">
        <f t="shared" si="63"/>
        <v>7123.1034499999996</v>
      </c>
      <c r="AZ120" s="77">
        <f>AY120/AX120*100</f>
        <v>40.66635931117483</v>
      </c>
      <c r="BA120" s="48">
        <f t="shared" si="63"/>
        <v>47.5</v>
      </c>
      <c r="BB120" s="48">
        <f t="shared" si="63"/>
        <v>18.557860000000002</v>
      </c>
      <c r="BC120" s="77">
        <f>BB120/BA120*100</f>
        <v>39.069178947368428</v>
      </c>
      <c r="BD120" s="48">
        <f t="shared" si="63"/>
        <v>0</v>
      </c>
      <c r="BE120" s="48">
        <f t="shared" si="63"/>
        <v>0</v>
      </c>
      <c r="BF120" s="77"/>
      <c r="BG120" s="48">
        <f t="shared" si="63"/>
        <v>559</v>
      </c>
      <c r="BH120" s="48">
        <f t="shared" si="63"/>
        <v>93.31259</v>
      </c>
      <c r="BI120" s="77">
        <f>BH120/BG120*100</f>
        <v>16.692771019677995</v>
      </c>
      <c r="BJ120" s="48">
        <f t="shared" si="63"/>
        <v>3</v>
      </c>
      <c r="BK120" s="48">
        <f t="shared" si="63"/>
        <v>0</v>
      </c>
      <c r="BL120" s="77">
        <f>BK120/BJ120*100</f>
        <v>0</v>
      </c>
      <c r="BM120" s="48">
        <f t="shared" si="63"/>
        <v>337</v>
      </c>
      <c r="BN120" s="48">
        <f t="shared" si="63"/>
        <v>98.370710000000003</v>
      </c>
      <c r="BO120" s="77">
        <f>BN120/BM120*100</f>
        <v>29.190121661721069</v>
      </c>
      <c r="BP120" s="48">
        <f t="shared" si="63"/>
        <v>18</v>
      </c>
      <c r="BQ120" s="48">
        <f t="shared" si="63"/>
        <v>0.45</v>
      </c>
      <c r="BR120" s="77">
        <f>BQ120/BP120*100</f>
        <v>2.5</v>
      </c>
      <c r="BS120" s="48">
        <f t="shared" si="63"/>
        <v>713.19500000000005</v>
      </c>
      <c r="BT120" s="48">
        <f t="shared" si="63"/>
        <v>219.90899999999999</v>
      </c>
      <c r="BU120" s="77"/>
      <c r="BV120" s="48">
        <f t="shared" si="63"/>
        <v>318.60000000000002</v>
      </c>
      <c r="BW120" s="48">
        <f t="shared" si="63"/>
        <v>19.829999999999998</v>
      </c>
      <c r="BX120" s="77">
        <f>BW120/BV120*100</f>
        <v>6.224105461393596</v>
      </c>
      <c r="BY120" s="48">
        <f t="shared" si="63"/>
        <v>0</v>
      </c>
      <c r="BZ120" s="48">
        <f t="shared" si="63"/>
        <v>0</v>
      </c>
      <c r="CA120" s="77"/>
      <c r="CB120" s="48">
        <f t="shared" ref="CB120:CI120" si="64">CB121+CB122</f>
        <v>3744.4</v>
      </c>
      <c r="CC120" s="48">
        <f t="shared" si="64"/>
        <v>1256.7909999999999</v>
      </c>
      <c r="CD120" s="77">
        <f>CC120/CB120*100</f>
        <v>33.564549727593203</v>
      </c>
      <c r="CE120" s="48">
        <f t="shared" si="64"/>
        <v>0</v>
      </c>
      <c r="CF120" s="48">
        <f t="shared" si="64"/>
        <v>0</v>
      </c>
      <c r="CG120" s="77"/>
      <c r="CH120" s="48">
        <f t="shared" si="64"/>
        <v>0</v>
      </c>
      <c r="CI120" s="48">
        <f t="shared" si="64"/>
        <v>0</v>
      </c>
      <c r="CJ120" s="77"/>
      <c r="CK120" s="48">
        <f>CK121+CK122</f>
        <v>13.266</v>
      </c>
      <c r="CL120" s="48">
        <f>CL121+CL122</f>
        <v>11.785880000000001</v>
      </c>
      <c r="CM120" s="77">
        <f>CL120/CK120*100</f>
        <v>88.842755917382789</v>
      </c>
      <c r="CN120" s="48">
        <f>CN121+CN122</f>
        <v>0</v>
      </c>
      <c r="CO120" s="48">
        <f>CO121+CO122</f>
        <v>0</v>
      </c>
      <c r="CP120" s="77"/>
      <c r="CQ120" s="48">
        <f>CQ121+CQ122</f>
        <v>788.37</v>
      </c>
      <c r="CR120" s="90">
        <f>CR121+CR122</f>
        <v>135.62342000000001</v>
      </c>
      <c r="CS120" s="77">
        <f>CR120/CQ120*100</f>
        <v>17.2030163501909</v>
      </c>
    </row>
    <row r="121" spans="1:97" ht="15.75" customHeight="1">
      <c r="A121" s="1" t="s">
        <v>156</v>
      </c>
      <c r="B121" s="49">
        <v>198070.95234000002</v>
      </c>
      <c r="C121" s="49">
        <v>56785.152440000013</v>
      </c>
      <c r="D121" s="49">
        <v>28.669096487467321</v>
      </c>
      <c r="E121" s="49">
        <v>284.60000000000002</v>
      </c>
      <c r="F121" s="49"/>
      <c r="G121" s="80">
        <f>F121/E121*100</f>
        <v>0</v>
      </c>
      <c r="H121" s="49">
        <v>1257.5999999999999</v>
      </c>
      <c r="I121" s="49">
        <v>277.42534999999998</v>
      </c>
      <c r="J121" s="80">
        <f>I121/H121*100</f>
        <v>22.059903784987277</v>
      </c>
      <c r="K121" s="49">
        <v>0.4</v>
      </c>
      <c r="L121" s="49"/>
      <c r="M121" s="80">
        <f>L121/K121*100</f>
        <v>0</v>
      </c>
      <c r="N121" s="49"/>
      <c r="O121" s="49"/>
      <c r="P121" s="80"/>
      <c r="Q121" s="49">
        <v>407.98325</v>
      </c>
      <c r="R121" s="49"/>
      <c r="S121" s="80"/>
      <c r="T121" s="49">
        <f>W121+Z121</f>
        <v>1223.6775499999999</v>
      </c>
      <c r="U121" s="49">
        <f>X121+AA121</f>
        <v>0</v>
      </c>
      <c r="V121" s="80">
        <f>U121/T121*100</f>
        <v>0</v>
      </c>
      <c r="W121" s="49">
        <v>1211.4407799999999</v>
      </c>
      <c r="X121" s="49"/>
      <c r="Y121" s="80">
        <f>X121/W121*100</f>
        <v>0</v>
      </c>
      <c r="Z121" s="49">
        <v>12.23677</v>
      </c>
      <c r="AA121" s="49"/>
      <c r="AB121" s="80">
        <f>AA121/Z121*100</f>
        <v>0</v>
      </c>
      <c r="AC121" s="49">
        <v>8593.2000000000007</v>
      </c>
      <c r="AD121" s="49">
        <v>2119.0422600000002</v>
      </c>
      <c r="AE121" s="80">
        <f>AD121/AC121*100</f>
        <v>24.659524507750312</v>
      </c>
      <c r="AF121" s="49">
        <v>107208</v>
      </c>
      <c r="AG121" s="49">
        <v>29304.494900000002</v>
      </c>
      <c r="AH121" s="80">
        <f>AG121/AF121*100</f>
        <v>27.334242687112901</v>
      </c>
      <c r="AI121" s="49">
        <v>32658.5</v>
      </c>
      <c r="AJ121" s="49">
        <v>7544.1130999999996</v>
      </c>
      <c r="AK121" s="80">
        <f>AJ121/AI121*100</f>
        <v>23.099998775204003</v>
      </c>
      <c r="AL121" s="49"/>
      <c r="AM121" s="49"/>
      <c r="AN121" s="80"/>
      <c r="AO121" s="49">
        <v>174.1</v>
      </c>
      <c r="AP121" s="49">
        <v>28.531739999999999</v>
      </c>
      <c r="AQ121" s="80">
        <f>AP121/AO121*100</f>
        <v>16.388133256748997</v>
      </c>
      <c r="AR121" s="49">
        <v>17111.900000000001</v>
      </c>
      <c r="AS121" s="49">
        <v>6940.3111799999997</v>
      </c>
      <c r="AT121" s="80">
        <f>AS121/AR121*100</f>
        <v>40.558390243047235</v>
      </c>
      <c r="AU121" s="49">
        <v>5092.7</v>
      </c>
      <c r="AV121" s="49">
        <v>1593.5</v>
      </c>
      <c r="AW121" s="80">
        <f>AV121/AU121*100</f>
        <v>31.289885522414441</v>
      </c>
      <c r="AX121" s="49">
        <v>17515.96054</v>
      </c>
      <c r="AY121" s="49">
        <v>7123.1034499999996</v>
      </c>
      <c r="AZ121" s="80">
        <f>AY121/AX121*100</f>
        <v>40.66635931117483</v>
      </c>
      <c r="BA121" s="49">
        <v>47.5</v>
      </c>
      <c r="BB121" s="49">
        <v>18.557860000000002</v>
      </c>
      <c r="BC121" s="80">
        <f>BB121/BA121*100</f>
        <v>39.069178947368428</v>
      </c>
      <c r="BD121" s="49"/>
      <c r="BE121" s="49"/>
      <c r="BF121" s="80"/>
      <c r="BG121" s="49">
        <v>559</v>
      </c>
      <c r="BH121" s="49">
        <v>93.31259</v>
      </c>
      <c r="BI121" s="80">
        <f>BH121/BG121*100</f>
        <v>16.692771019677995</v>
      </c>
      <c r="BJ121" s="49">
        <v>3</v>
      </c>
      <c r="BK121" s="49"/>
      <c r="BL121" s="80">
        <f>BK121/BJ121*100</f>
        <v>0</v>
      </c>
      <c r="BM121" s="49">
        <v>337</v>
      </c>
      <c r="BN121" s="49">
        <v>98.370710000000003</v>
      </c>
      <c r="BO121" s="80">
        <f>BN121/BM121*100</f>
        <v>29.190121661721069</v>
      </c>
      <c r="BP121" s="49">
        <v>18</v>
      </c>
      <c r="BQ121" s="49">
        <v>0.45</v>
      </c>
      <c r="BR121" s="80">
        <f>BQ121/BP121*100</f>
        <v>2.5</v>
      </c>
      <c r="BS121" s="49">
        <v>713.19500000000005</v>
      </c>
      <c r="BT121" s="49">
        <v>219.90899999999999</v>
      </c>
      <c r="BU121" s="80"/>
      <c r="BV121" s="49">
        <v>318.60000000000002</v>
      </c>
      <c r="BW121" s="49">
        <v>19.829999999999998</v>
      </c>
      <c r="BX121" s="80">
        <f>BW121/BV121*100</f>
        <v>6.224105461393596</v>
      </c>
      <c r="BY121" s="49"/>
      <c r="BZ121" s="49"/>
      <c r="CA121" s="80"/>
      <c r="CB121" s="49">
        <v>3744.4</v>
      </c>
      <c r="CC121" s="49">
        <v>1256.7909999999999</v>
      </c>
      <c r="CD121" s="80">
        <f>CC121/CB121*100</f>
        <v>33.564549727593203</v>
      </c>
      <c r="CE121" s="49">
        <v>0</v>
      </c>
      <c r="CF121" s="49">
        <v>0</v>
      </c>
      <c r="CG121" s="80"/>
      <c r="CH121" s="49"/>
      <c r="CI121" s="49"/>
      <c r="CJ121" s="80"/>
      <c r="CK121" s="49">
        <v>13.266</v>
      </c>
      <c r="CL121" s="49">
        <v>11.785880000000001</v>
      </c>
      <c r="CM121" s="80">
        <f>CL121/CK121*100</f>
        <v>88.842755917382789</v>
      </c>
      <c r="CN121" s="49"/>
      <c r="CO121" s="49"/>
      <c r="CP121" s="80"/>
      <c r="CQ121" s="49">
        <v>788.37</v>
      </c>
      <c r="CR121" s="91">
        <v>135.62342000000001</v>
      </c>
      <c r="CS121" s="80">
        <f>CR121/CQ121*100</f>
        <v>17.2030163501909</v>
      </c>
    </row>
    <row r="122" spans="1:97" s="6" customFormat="1" ht="15.75" customHeight="1">
      <c r="A122" s="2" t="s">
        <v>161</v>
      </c>
      <c r="B122" s="48">
        <v>1382.3999999999999</v>
      </c>
      <c r="C122" s="48">
        <v>251.46967999999998</v>
      </c>
      <c r="D122" s="48">
        <v>18.190804398148149</v>
      </c>
      <c r="E122" s="48">
        <f>SUM(E123:E131)</f>
        <v>0</v>
      </c>
      <c r="F122" s="48">
        <f>SUM(F123:F131)</f>
        <v>0</v>
      </c>
      <c r="G122" s="77"/>
      <c r="H122" s="48">
        <f t="shared" ref="H122:BZ122" si="65">SUM(H123:H131)</f>
        <v>0</v>
      </c>
      <c r="I122" s="48">
        <f t="shared" si="65"/>
        <v>0</v>
      </c>
      <c r="J122" s="77"/>
      <c r="K122" s="48">
        <f t="shared" si="65"/>
        <v>0</v>
      </c>
      <c r="L122" s="48">
        <f t="shared" si="65"/>
        <v>0</v>
      </c>
      <c r="M122" s="77"/>
      <c r="N122" s="48">
        <f t="shared" si="65"/>
        <v>1382.3999999999999</v>
      </c>
      <c r="O122" s="48">
        <f t="shared" si="65"/>
        <v>251.46967999999998</v>
      </c>
      <c r="P122" s="77">
        <f t="shared" ref="P122:P131" si="66">O122/N122*100</f>
        <v>18.190804398148149</v>
      </c>
      <c r="Q122" s="48">
        <f>SUM(Q123:Q131)</f>
        <v>0</v>
      </c>
      <c r="R122" s="48">
        <f>SUM(R123:R131)</f>
        <v>0</v>
      </c>
      <c r="S122" s="77"/>
      <c r="T122" s="48">
        <f>SUM(T123:T131)</f>
        <v>0</v>
      </c>
      <c r="U122" s="48">
        <f>SUM(U123:U131)</f>
        <v>0</v>
      </c>
      <c r="V122" s="77"/>
      <c r="W122" s="48">
        <f>SUM(W123:W131)</f>
        <v>0</v>
      </c>
      <c r="X122" s="48">
        <f>SUM(X123:X131)</f>
        <v>0</v>
      </c>
      <c r="Y122" s="77"/>
      <c r="Z122" s="48">
        <f>SUM(Z123:Z131)</f>
        <v>0</v>
      </c>
      <c r="AA122" s="48">
        <f>SUM(AA123:AA131)</f>
        <v>0</v>
      </c>
      <c r="AB122" s="77"/>
      <c r="AC122" s="48">
        <f>SUM(AC123:AC131)</f>
        <v>0</v>
      </c>
      <c r="AD122" s="48">
        <f>SUM(AD123:AD131)</f>
        <v>0</v>
      </c>
      <c r="AE122" s="77"/>
      <c r="AF122" s="48">
        <f t="shared" si="65"/>
        <v>0</v>
      </c>
      <c r="AG122" s="48">
        <f t="shared" si="65"/>
        <v>0</v>
      </c>
      <c r="AH122" s="77"/>
      <c r="AI122" s="48">
        <f t="shared" si="65"/>
        <v>0</v>
      </c>
      <c r="AJ122" s="48">
        <f t="shared" si="65"/>
        <v>0</v>
      </c>
      <c r="AK122" s="77"/>
      <c r="AL122" s="48">
        <f t="shared" si="65"/>
        <v>0</v>
      </c>
      <c r="AM122" s="48">
        <f t="shared" si="65"/>
        <v>0</v>
      </c>
      <c r="AN122" s="77"/>
      <c r="AO122" s="48">
        <f t="shared" si="65"/>
        <v>0</v>
      </c>
      <c r="AP122" s="48">
        <f t="shared" si="65"/>
        <v>0</v>
      </c>
      <c r="AQ122" s="48"/>
      <c r="AR122" s="48">
        <f t="shared" si="65"/>
        <v>0</v>
      </c>
      <c r="AS122" s="48">
        <f t="shared" si="65"/>
        <v>0</v>
      </c>
      <c r="AT122" s="48"/>
      <c r="AU122" s="48">
        <f t="shared" si="65"/>
        <v>0</v>
      </c>
      <c r="AV122" s="48">
        <f t="shared" si="65"/>
        <v>0</v>
      </c>
      <c r="AW122" s="48"/>
      <c r="AX122" s="48">
        <f t="shared" si="65"/>
        <v>0</v>
      </c>
      <c r="AY122" s="48">
        <f t="shared" si="65"/>
        <v>0</v>
      </c>
      <c r="AZ122" s="77"/>
      <c r="BA122" s="48">
        <f t="shared" si="65"/>
        <v>0</v>
      </c>
      <c r="BB122" s="48">
        <f t="shared" si="65"/>
        <v>0</v>
      </c>
      <c r="BC122" s="77"/>
      <c r="BD122" s="48">
        <f t="shared" si="65"/>
        <v>0</v>
      </c>
      <c r="BE122" s="48">
        <f t="shared" si="65"/>
        <v>0</v>
      </c>
      <c r="BF122" s="77"/>
      <c r="BG122" s="48">
        <f t="shared" si="65"/>
        <v>0</v>
      </c>
      <c r="BH122" s="48">
        <f t="shared" si="65"/>
        <v>0</v>
      </c>
      <c r="BI122" s="77"/>
      <c r="BJ122" s="48">
        <f t="shared" si="65"/>
        <v>0</v>
      </c>
      <c r="BK122" s="48">
        <f t="shared" si="65"/>
        <v>0</v>
      </c>
      <c r="BL122" s="77"/>
      <c r="BM122" s="48">
        <f t="shared" si="65"/>
        <v>0</v>
      </c>
      <c r="BN122" s="48">
        <f t="shared" si="65"/>
        <v>0</v>
      </c>
      <c r="BO122" s="77"/>
      <c r="BP122" s="48">
        <f t="shared" si="65"/>
        <v>0</v>
      </c>
      <c r="BQ122" s="48">
        <f t="shared" si="65"/>
        <v>0</v>
      </c>
      <c r="BR122" s="77"/>
      <c r="BS122" s="48">
        <f t="shared" si="65"/>
        <v>0</v>
      </c>
      <c r="BT122" s="48">
        <f t="shared" si="65"/>
        <v>0</v>
      </c>
      <c r="BU122" s="77"/>
      <c r="BV122" s="48">
        <f t="shared" si="65"/>
        <v>0</v>
      </c>
      <c r="BW122" s="48">
        <f t="shared" si="65"/>
        <v>0</v>
      </c>
      <c r="BX122" s="77"/>
      <c r="BY122" s="48">
        <f t="shared" si="65"/>
        <v>0</v>
      </c>
      <c r="BZ122" s="48">
        <f t="shared" si="65"/>
        <v>0</v>
      </c>
      <c r="CA122" s="77"/>
      <c r="CB122" s="48">
        <f t="shared" ref="CB122:CI122" si="67">SUM(CB123:CB131)</f>
        <v>0</v>
      </c>
      <c r="CC122" s="48">
        <f t="shared" si="67"/>
        <v>0</v>
      </c>
      <c r="CD122" s="77"/>
      <c r="CE122" s="48">
        <f t="shared" si="67"/>
        <v>0</v>
      </c>
      <c r="CF122" s="48">
        <f t="shared" si="67"/>
        <v>0</v>
      </c>
      <c r="CG122" s="77"/>
      <c r="CH122" s="48">
        <f t="shared" si="67"/>
        <v>0</v>
      </c>
      <c r="CI122" s="48">
        <f t="shared" si="67"/>
        <v>0</v>
      </c>
      <c r="CJ122" s="77"/>
      <c r="CK122" s="48">
        <f>SUM(CK123:CK131)</f>
        <v>0</v>
      </c>
      <c r="CL122" s="48">
        <f>SUM(CL123:CL131)</f>
        <v>0</v>
      </c>
      <c r="CM122" s="77"/>
      <c r="CN122" s="48">
        <f>SUM(CN123:CN131)</f>
        <v>0</v>
      </c>
      <c r="CO122" s="48">
        <f>SUM(CO123:CO131)</f>
        <v>0</v>
      </c>
      <c r="CP122" s="77"/>
      <c r="CQ122" s="48">
        <f>SUM(CQ123:CQ131)</f>
        <v>0</v>
      </c>
      <c r="CR122" s="90">
        <f>SUM(CR123:CR131)</f>
        <v>0</v>
      </c>
      <c r="CS122" s="80"/>
    </row>
    <row r="123" spans="1:97" ht="15.75" customHeight="1">
      <c r="A123" s="1" t="s">
        <v>79</v>
      </c>
      <c r="B123" s="49">
        <v>138.6</v>
      </c>
      <c r="C123" s="49">
        <v>24.838439999999999</v>
      </c>
      <c r="D123" s="49">
        <v>17.920952380952382</v>
      </c>
      <c r="E123" s="49"/>
      <c r="F123" s="49"/>
      <c r="G123" s="80"/>
      <c r="H123" s="49"/>
      <c r="I123" s="49"/>
      <c r="J123" s="80"/>
      <c r="K123" s="49"/>
      <c r="L123" s="49"/>
      <c r="M123" s="80"/>
      <c r="N123" s="49">
        <v>138.6</v>
      </c>
      <c r="O123" s="49">
        <v>24.838439999999999</v>
      </c>
      <c r="P123" s="80">
        <f t="shared" si="66"/>
        <v>17.920952380952382</v>
      </c>
      <c r="Q123" s="49"/>
      <c r="R123" s="49"/>
      <c r="S123" s="80"/>
      <c r="T123" s="49">
        <f t="shared" ref="T123:U131" si="68">W123+Z123</f>
        <v>0</v>
      </c>
      <c r="U123" s="49">
        <f t="shared" si="68"/>
        <v>0</v>
      </c>
      <c r="V123" s="80"/>
      <c r="W123" s="49"/>
      <c r="X123" s="49"/>
      <c r="Y123" s="80"/>
      <c r="Z123" s="49"/>
      <c r="AA123" s="49"/>
      <c r="AB123" s="80"/>
      <c r="AC123" s="49"/>
      <c r="AD123" s="49"/>
      <c r="AE123" s="80"/>
      <c r="AF123" s="49"/>
      <c r="AG123" s="49"/>
      <c r="AH123" s="80"/>
      <c r="AI123" s="49"/>
      <c r="AJ123" s="49"/>
      <c r="AK123" s="80"/>
      <c r="AL123" s="49"/>
      <c r="AM123" s="49"/>
      <c r="AN123" s="80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80"/>
      <c r="BA123" s="49"/>
      <c r="BB123" s="49"/>
      <c r="BC123" s="80"/>
      <c r="BD123" s="49"/>
      <c r="BE123" s="49"/>
      <c r="BF123" s="80"/>
      <c r="BG123" s="49"/>
      <c r="BH123" s="49"/>
      <c r="BI123" s="80"/>
      <c r="BJ123" s="49"/>
      <c r="BK123" s="49"/>
      <c r="BL123" s="80"/>
      <c r="BM123" s="49"/>
      <c r="BN123" s="49"/>
      <c r="BO123" s="80"/>
      <c r="BP123" s="49"/>
      <c r="BQ123" s="49"/>
      <c r="BR123" s="80"/>
      <c r="BS123" s="49"/>
      <c r="BT123" s="49"/>
      <c r="BU123" s="80"/>
      <c r="BV123" s="49"/>
      <c r="BW123" s="49"/>
      <c r="BX123" s="80"/>
      <c r="BY123" s="49"/>
      <c r="BZ123" s="49"/>
      <c r="CA123" s="80"/>
      <c r="CB123" s="49"/>
      <c r="CC123" s="49"/>
      <c r="CD123" s="80"/>
      <c r="CE123" s="49"/>
      <c r="CF123" s="49"/>
      <c r="CG123" s="80"/>
      <c r="CH123" s="49"/>
      <c r="CI123" s="49"/>
      <c r="CJ123" s="80"/>
      <c r="CK123" s="49"/>
      <c r="CL123" s="49"/>
      <c r="CM123" s="80"/>
      <c r="CN123" s="49"/>
      <c r="CO123" s="49"/>
      <c r="CP123" s="80"/>
      <c r="CQ123" s="49"/>
      <c r="CR123" s="91"/>
      <c r="CS123" s="80"/>
    </row>
    <row r="124" spans="1:97" ht="15.75" customHeight="1">
      <c r="A124" s="1" t="s">
        <v>86</v>
      </c>
      <c r="B124" s="49">
        <v>138.6</v>
      </c>
      <c r="C124" s="49">
        <v>24.838439999999999</v>
      </c>
      <c r="D124" s="49">
        <v>17.920952380952382</v>
      </c>
      <c r="E124" s="49"/>
      <c r="F124" s="49"/>
      <c r="G124" s="80"/>
      <c r="H124" s="49"/>
      <c r="I124" s="49"/>
      <c r="J124" s="80"/>
      <c r="K124" s="49"/>
      <c r="L124" s="49"/>
      <c r="M124" s="80"/>
      <c r="N124" s="49">
        <v>138.6</v>
      </c>
      <c r="O124" s="49">
        <v>24.838439999999999</v>
      </c>
      <c r="P124" s="80">
        <f t="shared" si="66"/>
        <v>17.920952380952382</v>
      </c>
      <c r="Q124" s="49"/>
      <c r="R124" s="49"/>
      <c r="S124" s="80"/>
      <c r="T124" s="49">
        <f t="shared" si="68"/>
        <v>0</v>
      </c>
      <c r="U124" s="49">
        <f t="shared" si="68"/>
        <v>0</v>
      </c>
      <c r="V124" s="80"/>
      <c r="W124" s="49"/>
      <c r="X124" s="49"/>
      <c r="Y124" s="80"/>
      <c r="Z124" s="49"/>
      <c r="AA124" s="49"/>
      <c r="AB124" s="80"/>
      <c r="AC124" s="49"/>
      <c r="AD124" s="49"/>
      <c r="AE124" s="80"/>
      <c r="AF124" s="49"/>
      <c r="AG124" s="49"/>
      <c r="AH124" s="80"/>
      <c r="AI124" s="49"/>
      <c r="AJ124" s="49"/>
      <c r="AK124" s="80"/>
      <c r="AL124" s="49"/>
      <c r="AM124" s="49"/>
      <c r="AN124" s="80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80"/>
      <c r="BA124" s="49"/>
      <c r="BB124" s="49"/>
      <c r="BC124" s="80"/>
      <c r="BD124" s="49"/>
      <c r="BE124" s="49"/>
      <c r="BF124" s="80"/>
      <c r="BG124" s="49"/>
      <c r="BH124" s="49"/>
      <c r="BI124" s="80"/>
      <c r="BJ124" s="49"/>
      <c r="BK124" s="49"/>
      <c r="BL124" s="80"/>
      <c r="BM124" s="49"/>
      <c r="BN124" s="49"/>
      <c r="BO124" s="80"/>
      <c r="BP124" s="49"/>
      <c r="BQ124" s="49"/>
      <c r="BR124" s="80"/>
      <c r="BS124" s="49"/>
      <c r="BT124" s="49"/>
      <c r="BU124" s="80"/>
      <c r="BV124" s="49"/>
      <c r="BW124" s="49"/>
      <c r="BX124" s="80"/>
      <c r="BY124" s="49"/>
      <c r="BZ124" s="49"/>
      <c r="CA124" s="80"/>
      <c r="CB124" s="49"/>
      <c r="CC124" s="49"/>
      <c r="CD124" s="80"/>
      <c r="CE124" s="49"/>
      <c r="CF124" s="49"/>
      <c r="CG124" s="80"/>
      <c r="CH124" s="49"/>
      <c r="CI124" s="49"/>
      <c r="CJ124" s="80"/>
      <c r="CK124" s="49"/>
      <c r="CL124" s="49"/>
      <c r="CM124" s="80"/>
      <c r="CN124" s="49"/>
      <c r="CO124" s="49"/>
      <c r="CP124" s="80"/>
      <c r="CQ124" s="49"/>
      <c r="CR124" s="91"/>
      <c r="CS124" s="80"/>
    </row>
    <row r="125" spans="1:97" ht="15.75" customHeight="1">
      <c r="A125" s="1" t="s">
        <v>90</v>
      </c>
      <c r="B125" s="49">
        <v>138.6</v>
      </c>
      <c r="C125" s="49">
        <v>20.352650000000001</v>
      </c>
      <c r="D125" s="49">
        <v>14.684451659451661</v>
      </c>
      <c r="E125" s="49"/>
      <c r="F125" s="49"/>
      <c r="G125" s="80"/>
      <c r="H125" s="49"/>
      <c r="I125" s="49"/>
      <c r="J125" s="80"/>
      <c r="K125" s="49"/>
      <c r="L125" s="49"/>
      <c r="M125" s="80"/>
      <c r="N125" s="49">
        <v>138.6</v>
      </c>
      <c r="O125" s="49">
        <v>20.352650000000001</v>
      </c>
      <c r="P125" s="80">
        <f t="shared" si="66"/>
        <v>14.684451659451661</v>
      </c>
      <c r="Q125" s="49"/>
      <c r="R125" s="49"/>
      <c r="S125" s="80"/>
      <c r="T125" s="49">
        <f t="shared" si="68"/>
        <v>0</v>
      </c>
      <c r="U125" s="49">
        <f t="shared" si="68"/>
        <v>0</v>
      </c>
      <c r="V125" s="80"/>
      <c r="W125" s="49"/>
      <c r="X125" s="49"/>
      <c r="Y125" s="80"/>
      <c r="Z125" s="49"/>
      <c r="AA125" s="49"/>
      <c r="AB125" s="80"/>
      <c r="AC125" s="49"/>
      <c r="AD125" s="49"/>
      <c r="AE125" s="80"/>
      <c r="AF125" s="49"/>
      <c r="AG125" s="49"/>
      <c r="AH125" s="80"/>
      <c r="AI125" s="49"/>
      <c r="AJ125" s="49"/>
      <c r="AK125" s="80"/>
      <c r="AL125" s="49"/>
      <c r="AM125" s="49"/>
      <c r="AN125" s="80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80"/>
      <c r="BA125" s="49"/>
      <c r="BB125" s="49"/>
      <c r="BC125" s="80"/>
      <c r="BD125" s="49"/>
      <c r="BE125" s="49"/>
      <c r="BF125" s="80"/>
      <c r="BG125" s="49"/>
      <c r="BH125" s="49"/>
      <c r="BI125" s="80"/>
      <c r="BJ125" s="49"/>
      <c r="BK125" s="49"/>
      <c r="BL125" s="80"/>
      <c r="BM125" s="49"/>
      <c r="BN125" s="49"/>
      <c r="BO125" s="80"/>
      <c r="BP125" s="49"/>
      <c r="BQ125" s="49"/>
      <c r="BR125" s="80"/>
      <c r="BS125" s="49"/>
      <c r="BT125" s="49"/>
      <c r="BU125" s="80"/>
      <c r="BV125" s="49"/>
      <c r="BW125" s="49"/>
      <c r="BX125" s="80"/>
      <c r="BY125" s="49"/>
      <c r="BZ125" s="49"/>
      <c r="CA125" s="80"/>
      <c r="CB125" s="49"/>
      <c r="CC125" s="49"/>
      <c r="CD125" s="80"/>
      <c r="CE125" s="49"/>
      <c r="CF125" s="49"/>
      <c r="CG125" s="80"/>
      <c r="CH125" s="49"/>
      <c r="CI125" s="49"/>
      <c r="CJ125" s="80"/>
      <c r="CK125" s="49"/>
      <c r="CL125" s="49"/>
      <c r="CM125" s="80"/>
      <c r="CN125" s="49"/>
      <c r="CO125" s="49"/>
      <c r="CP125" s="80"/>
      <c r="CQ125" s="49"/>
      <c r="CR125" s="91"/>
      <c r="CS125" s="80"/>
    </row>
    <row r="126" spans="1:97" ht="15.75" customHeight="1">
      <c r="A126" s="1" t="s">
        <v>95</v>
      </c>
      <c r="B126" s="49">
        <v>138.6</v>
      </c>
      <c r="C126" s="49">
        <v>24.838439999999999</v>
      </c>
      <c r="D126" s="49">
        <v>17.920952380952382</v>
      </c>
      <c r="E126" s="49"/>
      <c r="F126" s="49"/>
      <c r="G126" s="80"/>
      <c r="H126" s="49"/>
      <c r="I126" s="49"/>
      <c r="J126" s="80"/>
      <c r="K126" s="49"/>
      <c r="L126" s="49"/>
      <c r="M126" s="80"/>
      <c r="N126" s="49">
        <v>138.6</v>
      </c>
      <c r="O126" s="49">
        <v>24.838439999999999</v>
      </c>
      <c r="P126" s="80">
        <f t="shared" si="66"/>
        <v>17.920952380952382</v>
      </c>
      <c r="Q126" s="49"/>
      <c r="R126" s="49"/>
      <c r="S126" s="80"/>
      <c r="T126" s="49">
        <f t="shared" si="68"/>
        <v>0</v>
      </c>
      <c r="U126" s="49">
        <f t="shared" si="68"/>
        <v>0</v>
      </c>
      <c r="V126" s="80"/>
      <c r="W126" s="49"/>
      <c r="X126" s="49"/>
      <c r="Y126" s="80"/>
      <c r="Z126" s="49"/>
      <c r="AA126" s="49"/>
      <c r="AB126" s="80"/>
      <c r="AC126" s="49"/>
      <c r="AD126" s="49"/>
      <c r="AE126" s="80"/>
      <c r="AF126" s="49"/>
      <c r="AG126" s="49"/>
      <c r="AH126" s="80"/>
      <c r="AI126" s="49"/>
      <c r="AJ126" s="49"/>
      <c r="AK126" s="80"/>
      <c r="AL126" s="49"/>
      <c r="AM126" s="49"/>
      <c r="AN126" s="80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80"/>
      <c r="BA126" s="49"/>
      <c r="BB126" s="49"/>
      <c r="BC126" s="80"/>
      <c r="BD126" s="49"/>
      <c r="BE126" s="49"/>
      <c r="BF126" s="80"/>
      <c r="BG126" s="49"/>
      <c r="BH126" s="49"/>
      <c r="BI126" s="80"/>
      <c r="BJ126" s="49"/>
      <c r="BK126" s="49"/>
      <c r="BL126" s="80"/>
      <c r="BM126" s="49"/>
      <c r="BN126" s="49"/>
      <c r="BO126" s="80"/>
      <c r="BP126" s="49"/>
      <c r="BQ126" s="49"/>
      <c r="BR126" s="80"/>
      <c r="BS126" s="49"/>
      <c r="BT126" s="49"/>
      <c r="BU126" s="80"/>
      <c r="BV126" s="49"/>
      <c r="BW126" s="49"/>
      <c r="BX126" s="80"/>
      <c r="BY126" s="49"/>
      <c r="BZ126" s="49"/>
      <c r="CA126" s="80"/>
      <c r="CB126" s="49"/>
      <c r="CC126" s="49"/>
      <c r="CD126" s="80"/>
      <c r="CE126" s="49"/>
      <c r="CF126" s="49"/>
      <c r="CG126" s="80"/>
      <c r="CH126" s="49"/>
      <c r="CI126" s="49"/>
      <c r="CJ126" s="80"/>
      <c r="CK126" s="49"/>
      <c r="CL126" s="49"/>
      <c r="CM126" s="80"/>
      <c r="CN126" s="49"/>
      <c r="CO126" s="49"/>
      <c r="CP126" s="80"/>
      <c r="CQ126" s="49"/>
      <c r="CR126" s="91"/>
      <c r="CS126" s="80"/>
    </row>
    <row r="127" spans="1:97" ht="15.75" customHeight="1">
      <c r="A127" s="1" t="s">
        <v>99</v>
      </c>
      <c r="B127" s="49">
        <v>138.6</v>
      </c>
      <c r="C127" s="49">
        <v>24.838439999999999</v>
      </c>
      <c r="D127" s="49">
        <v>17.920952380952382</v>
      </c>
      <c r="E127" s="49"/>
      <c r="F127" s="49"/>
      <c r="G127" s="80"/>
      <c r="H127" s="49"/>
      <c r="I127" s="49"/>
      <c r="J127" s="80"/>
      <c r="K127" s="49"/>
      <c r="L127" s="49"/>
      <c r="M127" s="80"/>
      <c r="N127" s="49">
        <v>138.6</v>
      </c>
      <c r="O127" s="49">
        <v>24.838439999999999</v>
      </c>
      <c r="P127" s="80">
        <f t="shared" si="66"/>
        <v>17.920952380952382</v>
      </c>
      <c r="Q127" s="49"/>
      <c r="R127" s="49"/>
      <c r="S127" s="80"/>
      <c r="T127" s="49">
        <f t="shared" si="68"/>
        <v>0</v>
      </c>
      <c r="U127" s="49">
        <f t="shared" si="68"/>
        <v>0</v>
      </c>
      <c r="V127" s="80"/>
      <c r="W127" s="49"/>
      <c r="X127" s="49"/>
      <c r="Y127" s="80"/>
      <c r="Z127" s="49"/>
      <c r="AA127" s="49"/>
      <c r="AB127" s="80"/>
      <c r="AC127" s="49"/>
      <c r="AD127" s="49"/>
      <c r="AE127" s="80"/>
      <c r="AF127" s="49"/>
      <c r="AG127" s="49"/>
      <c r="AH127" s="80"/>
      <c r="AI127" s="49"/>
      <c r="AJ127" s="49"/>
      <c r="AK127" s="80"/>
      <c r="AL127" s="49"/>
      <c r="AM127" s="49"/>
      <c r="AN127" s="80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80"/>
      <c r="BA127" s="49"/>
      <c r="BB127" s="49"/>
      <c r="BC127" s="80"/>
      <c r="BD127" s="49"/>
      <c r="BE127" s="49"/>
      <c r="BF127" s="80"/>
      <c r="BG127" s="49"/>
      <c r="BH127" s="49"/>
      <c r="BI127" s="80"/>
      <c r="BJ127" s="49"/>
      <c r="BK127" s="49"/>
      <c r="BL127" s="80"/>
      <c r="BM127" s="49"/>
      <c r="BN127" s="49"/>
      <c r="BO127" s="80"/>
      <c r="BP127" s="49"/>
      <c r="BQ127" s="49"/>
      <c r="BR127" s="80"/>
      <c r="BS127" s="49"/>
      <c r="BT127" s="49"/>
      <c r="BU127" s="80"/>
      <c r="BV127" s="49"/>
      <c r="BW127" s="49"/>
      <c r="BX127" s="80"/>
      <c r="BY127" s="49"/>
      <c r="BZ127" s="49"/>
      <c r="CA127" s="80"/>
      <c r="CB127" s="49"/>
      <c r="CC127" s="49"/>
      <c r="CD127" s="80"/>
      <c r="CE127" s="49"/>
      <c r="CF127" s="49"/>
      <c r="CG127" s="80"/>
      <c r="CH127" s="49"/>
      <c r="CI127" s="49"/>
      <c r="CJ127" s="80"/>
      <c r="CK127" s="49"/>
      <c r="CL127" s="49"/>
      <c r="CM127" s="80"/>
      <c r="CN127" s="49"/>
      <c r="CO127" s="49"/>
      <c r="CP127" s="80"/>
      <c r="CQ127" s="49"/>
      <c r="CR127" s="91"/>
      <c r="CS127" s="80"/>
    </row>
    <row r="128" spans="1:97" ht="15.75" customHeight="1">
      <c r="A128" s="1" t="s">
        <v>106</v>
      </c>
      <c r="B128" s="49">
        <v>138.6</v>
      </c>
      <c r="C128" s="49">
        <v>24.838439999999999</v>
      </c>
      <c r="D128" s="49">
        <v>17.920952380952382</v>
      </c>
      <c r="E128" s="49"/>
      <c r="F128" s="49"/>
      <c r="G128" s="80"/>
      <c r="H128" s="49"/>
      <c r="I128" s="49"/>
      <c r="J128" s="80"/>
      <c r="K128" s="49"/>
      <c r="L128" s="49"/>
      <c r="M128" s="80"/>
      <c r="N128" s="49">
        <v>138.6</v>
      </c>
      <c r="O128" s="49">
        <v>24.838439999999999</v>
      </c>
      <c r="P128" s="80">
        <f t="shared" si="66"/>
        <v>17.920952380952382</v>
      </c>
      <c r="Q128" s="49"/>
      <c r="R128" s="49"/>
      <c r="S128" s="80"/>
      <c r="T128" s="49">
        <f t="shared" si="68"/>
        <v>0</v>
      </c>
      <c r="U128" s="49">
        <f t="shared" si="68"/>
        <v>0</v>
      </c>
      <c r="V128" s="80"/>
      <c r="W128" s="49"/>
      <c r="X128" s="49"/>
      <c r="Y128" s="80"/>
      <c r="Z128" s="49"/>
      <c r="AA128" s="49"/>
      <c r="AB128" s="80"/>
      <c r="AC128" s="49"/>
      <c r="AD128" s="49"/>
      <c r="AE128" s="80"/>
      <c r="AF128" s="49"/>
      <c r="AG128" s="49"/>
      <c r="AH128" s="80"/>
      <c r="AI128" s="49"/>
      <c r="AJ128" s="49"/>
      <c r="AK128" s="80"/>
      <c r="AL128" s="49"/>
      <c r="AM128" s="49"/>
      <c r="AN128" s="80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80"/>
      <c r="BA128" s="49"/>
      <c r="BB128" s="49"/>
      <c r="BC128" s="80"/>
      <c r="BD128" s="49"/>
      <c r="BE128" s="49"/>
      <c r="BF128" s="80"/>
      <c r="BG128" s="49"/>
      <c r="BH128" s="49"/>
      <c r="BI128" s="80"/>
      <c r="BJ128" s="49"/>
      <c r="BK128" s="49"/>
      <c r="BL128" s="80"/>
      <c r="BM128" s="49"/>
      <c r="BN128" s="49"/>
      <c r="BO128" s="80"/>
      <c r="BP128" s="49"/>
      <c r="BQ128" s="49"/>
      <c r="BR128" s="80"/>
      <c r="BS128" s="49"/>
      <c r="BT128" s="49"/>
      <c r="BU128" s="80"/>
      <c r="BV128" s="49"/>
      <c r="BW128" s="49"/>
      <c r="BX128" s="80"/>
      <c r="BY128" s="49"/>
      <c r="BZ128" s="49"/>
      <c r="CA128" s="80"/>
      <c r="CB128" s="49"/>
      <c r="CC128" s="49"/>
      <c r="CD128" s="80"/>
      <c r="CE128" s="49"/>
      <c r="CF128" s="49"/>
      <c r="CG128" s="80"/>
      <c r="CH128" s="49"/>
      <c r="CI128" s="49"/>
      <c r="CJ128" s="80"/>
      <c r="CK128" s="49"/>
      <c r="CL128" s="49"/>
      <c r="CM128" s="80"/>
      <c r="CN128" s="49"/>
      <c r="CO128" s="49"/>
      <c r="CP128" s="80"/>
      <c r="CQ128" s="49"/>
      <c r="CR128" s="91"/>
      <c r="CS128" s="80"/>
    </row>
    <row r="129" spans="1:97" ht="15.75" customHeight="1">
      <c r="A129" s="1" t="s">
        <v>62</v>
      </c>
      <c r="B129" s="49">
        <v>273.60000000000002</v>
      </c>
      <c r="C129" s="49">
        <v>49.67689</v>
      </c>
      <c r="D129" s="49">
        <v>18.156758040935671</v>
      </c>
      <c r="E129" s="49"/>
      <c r="F129" s="49"/>
      <c r="G129" s="80"/>
      <c r="H129" s="49"/>
      <c r="I129" s="49"/>
      <c r="J129" s="80"/>
      <c r="K129" s="49"/>
      <c r="L129" s="49"/>
      <c r="M129" s="80"/>
      <c r="N129" s="49">
        <v>273.60000000000002</v>
      </c>
      <c r="O129" s="49">
        <v>49.67689</v>
      </c>
      <c r="P129" s="80">
        <f t="shared" si="66"/>
        <v>18.156758040935671</v>
      </c>
      <c r="Q129" s="49"/>
      <c r="R129" s="49"/>
      <c r="S129" s="80"/>
      <c r="T129" s="49">
        <f t="shared" si="68"/>
        <v>0</v>
      </c>
      <c r="U129" s="49">
        <f t="shared" si="68"/>
        <v>0</v>
      </c>
      <c r="V129" s="80"/>
      <c r="W129" s="49"/>
      <c r="X129" s="49"/>
      <c r="Y129" s="80"/>
      <c r="Z129" s="49"/>
      <c r="AA129" s="49"/>
      <c r="AB129" s="80"/>
      <c r="AC129" s="49"/>
      <c r="AD129" s="49"/>
      <c r="AE129" s="80"/>
      <c r="AF129" s="49"/>
      <c r="AG129" s="49"/>
      <c r="AH129" s="80"/>
      <c r="AI129" s="49"/>
      <c r="AJ129" s="49"/>
      <c r="AK129" s="80"/>
      <c r="AL129" s="49"/>
      <c r="AM129" s="49"/>
      <c r="AN129" s="80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80"/>
      <c r="BA129" s="49"/>
      <c r="BB129" s="49"/>
      <c r="BC129" s="80"/>
      <c r="BD129" s="49"/>
      <c r="BE129" s="49"/>
      <c r="BF129" s="80"/>
      <c r="BG129" s="49"/>
      <c r="BH129" s="49"/>
      <c r="BI129" s="80"/>
      <c r="BJ129" s="49"/>
      <c r="BK129" s="49"/>
      <c r="BL129" s="80"/>
      <c r="BM129" s="49"/>
      <c r="BN129" s="49"/>
      <c r="BO129" s="80"/>
      <c r="BP129" s="49"/>
      <c r="BQ129" s="49"/>
      <c r="BR129" s="80"/>
      <c r="BS129" s="49"/>
      <c r="BT129" s="49"/>
      <c r="BU129" s="80"/>
      <c r="BV129" s="49"/>
      <c r="BW129" s="49"/>
      <c r="BX129" s="80"/>
      <c r="BY129" s="49"/>
      <c r="BZ129" s="49"/>
      <c r="CA129" s="80"/>
      <c r="CB129" s="49"/>
      <c r="CC129" s="49"/>
      <c r="CD129" s="80"/>
      <c r="CE129" s="49"/>
      <c r="CF129" s="49"/>
      <c r="CG129" s="80"/>
      <c r="CH129" s="49"/>
      <c r="CI129" s="49"/>
      <c r="CJ129" s="80"/>
      <c r="CK129" s="49"/>
      <c r="CL129" s="49"/>
      <c r="CM129" s="80"/>
      <c r="CN129" s="49"/>
      <c r="CO129" s="49"/>
      <c r="CP129" s="80"/>
      <c r="CQ129" s="49"/>
      <c r="CR129" s="91"/>
      <c r="CS129" s="80"/>
    </row>
    <row r="130" spans="1:97" ht="15.75" customHeight="1">
      <c r="A130" s="1" t="s">
        <v>101</v>
      </c>
      <c r="B130" s="49">
        <v>138.6</v>
      </c>
      <c r="C130" s="49">
        <v>33.261859999999999</v>
      </c>
      <c r="D130" s="49">
        <v>23.998455988455987</v>
      </c>
      <c r="E130" s="49"/>
      <c r="F130" s="49"/>
      <c r="G130" s="80"/>
      <c r="H130" s="49"/>
      <c r="I130" s="49"/>
      <c r="J130" s="80"/>
      <c r="K130" s="49"/>
      <c r="L130" s="49"/>
      <c r="M130" s="80"/>
      <c r="N130" s="49">
        <v>138.6</v>
      </c>
      <c r="O130" s="49">
        <v>33.261859999999999</v>
      </c>
      <c r="P130" s="80">
        <f t="shared" si="66"/>
        <v>23.998455988455987</v>
      </c>
      <c r="Q130" s="49"/>
      <c r="R130" s="49"/>
      <c r="S130" s="80"/>
      <c r="T130" s="49">
        <f t="shared" si="68"/>
        <v>0</v>
      </c>
      <c r="U130" s="49">
        <f t="shared" si="68"/>
        <v>0</v>
      </c>
      <c r="V130" s="80"/>
      <c r="W130" s="49"/>
      <c r="X130" s="49"/>
      <c r="Y130" s="80"/>
      <c r="Z130" s="49"/>
      <c r="AA130" s="49"/>
      <c r="AB130" s="80"/>
      <c r="AC130" s="49"/>
      <c r="AD130" s="49"/>
      <c r="AE130" s="80"/>
      <c r="AF130" s="49"/>
      <c r="AG130" s="49"/>
      <c r="AH130" s="80"/>
      <c r="AI130" s="49"/>
      <c r="AJ130" s="49"/>
      <c r="AK130" s="80"/>
      <c r="AL130" s="49"/>
      <c r="AM130" s="49"/>
      <c r="AN130" s="80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80"/>
      <c r="BA130" s="49"/>
      <c r="BB130" s="49"/>
      <c r="BC130" s="80"/>
      <c r="BD130" s="49"/>
      <c r="BE130" s="49"/>
      <c r="BF130" s="80"/>
      <c r="BG130" s="49"/>
      <c r="BH130" s="49"/>
      <c r="BI130" s="80"/>
      <c r="BJ130" s="49"/>
      <c r="BK130" s="49"/>
      <c r="BL130" s="80"/>
      <c r="BM130" s="49"/>
      <c r="BN130" s="49"/>
      <c r="BO130" s="80"/>
      <c r="BP130" s="49"/>
      <c r="BQ130" s="49"/>
      <c r="BR130" s="80"/>
      <c r="BS130" s="49"/>
      <c r="BT130" s="49"/>
      <c r="BU130" s="80"/>
      <c r="BV130" s="49"/>
      <c r="BW130" s="49"/>
      <c r="BX130" s="80"/>
      <c r="BY130" s="49"/>
      <c r="BZ130" s="49"/>
      <c r="CA130" s="80"/>
      <c r="CB130" s="49"/>
      <c r="CC130" s="49"/>
      <c r="CD130" s="80"/>
      <c r="CE130" s="49"/>
      <c r="CF130" s="49"/>
      <c r="CG130" s="80"/>
      <c r="CH130" s="49"/>
      <c r="CI130" s="49"/>
      <c r="CJ130" s="80"/>
      <c r="CK130" s="49"/>
      <c r="CL130" s="49"/>
      <c r="CM130" s="80"/>
      <c r="CN130" s="49"/>
      <c r="CO130" s="49"/>
      <c r="CP130" s="80"/>
      <c r="CQ130" s="49"/>
      <c r="CR130" s="91"/>
      <c r="CS130" s="80"/>
    </row>
    <row r="131" spans="1:97" ht="15.75" customHeight="1">
      <c r="A131" s="1" t="s">
        <v>116</v>
      </c>
      <c r="B131" s="49">
        <v>138.6</v>
      </c>
      <c r="C131" s="49">
        <v>23.986080000000001</v>
      </c>
      <c r="D131" s="49">
        <v>17.305974025974027</v>
      </c>
      <c r="E131" s="49"/>
      <c r="F131" s="49"/>
      <c r="G131" s="80"/>
      <c r="H131" s="49"/>
      <c r="I131" s="49"/>
      <c r="J131" s="80"/>
      <c r="K131" s="49"/>
      <c r="L131" s="49"/>
      <c r="M131" s="80"/>
      <c r="N131" s="49">
        <v>138.6</v>
      </c>
      <c r="O131" s="49">
        <v>23.986080000000001</v>
      </c>
      <c r="P131" s="80">
        <f t="shared" si="66"/>
        <v>17.305974025974027</v>
      </c>
      <c r="Q131" s="49"/>
      <c r="R131" s="49"/>
      <c r="S131" s="80"/>
      <c r="T131" s="49">
        <f t="shared" si="68"/>
        <v>0</v>
      </c>
      <c r="U131" s="49">
        <f t="shared" si="68"/>
        <v>0</v>
      </c>
      <c r="V131" s="80"/>
      <c r="W131" s="49"/>
      <c r="X131" s="49"/>
      <c r="Y131" s="80"/>
      <c r="Z131" s="49"/>
      <c r="AA131" s="49"/>
      <c r="AB131" s="80"/>
      <c r="AC131" s="49"/>
      <c r="AD131" s="49"/>
      <c r="AE131" s="80"/>
      <c r="AF131" s="49"/>
      <c r="AG131" s="49"/>
      <c r="AH131" s="80"/>
      <c r="AI131" s="49"/>
      <c r="AJ131" s="49"/>
      <c r="AK131" s="80"/>
      <c r="AL131" s="49"/>
      <c r="AM131" s="49"/>
      <c r="AN131" s="80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80"/>
      <c r="BA131" s="49"/>
      <c r="BB131" s="49"/>
      <c r="BC131" s="80"/>
      <c r="BD131" s="49"/>
      <c r="BE131" s="49"/>
      <c r="BF131" s="80"/>
      <c r="BG131" s="49"/>
      <c r="BH131" s="49"/>
      <c r="BI131" s="80"/>
      <c r="BJ131" s="49"/>
      <c r="BK131" s="49"/>
      <c r="BL131" s="80"/>
      <c r="BM131" s="49"/>
      <c r="BN131" s="49"/>
      <c r="BO131" s="80"/>
      <c r="BP131" s="49"/>
      <c r="BQ131" s="49"/>
      <c r="BR131" s="80"/>
      <c r="BS131" s="49"/>
      <c r="BT131" s="49"/>
      <c r="BU131" s="80"/>
      <c r="BV131" s="49"/>
      <c r="BW131" s="49"/>
      <c r="BX131" s="80"/>
      <c r="BY131" s="49"/>
      <c r="BZ131" s="49"/>
      <c r="CA131" s="80"/>
      <c r="CB131" s="49"/>
      <c r="CC131" s="49"/>
      <c r="CD131" s="80"/>
      <c r="CE131" s="49"/>
      <c r="CF131" s="49"/>
      <c r="CG131" s="80"/>
      <c r="CH131" s="49"/>
      <c r="CI131" s="49"/>
      <c r="CJ131" s="80"/>
      <c r="CK131" s="49"/>
      <c r="CL131" s="49"/>
      <c r="CM131" s="80"/>
      <c r="CN131" s="49"/>
      <c r="CO131" s="49"/>
      <c r="CP131" s="80"/>
      <c r="CQ131" s="49"/>
      <c r="CR131" s="91"/>
      <c r="CS131" s="80"/>
    </row>
    <row r="132" spans="1:97" s="6" customFormat="1" ht="15.75" customHeight="1">
      <c r="A132" s="2" t="s">
        <v>138</v>
      </c>
      <c r="B132" s="48">
        <v>297369.78236000007</v>
      </c>
      <c r="C132" s="48">
        <v>88911.564489999961</v>
      </c>
      <c r="D132" s="48">
        <v>29.899327290209456</v>
      </c>
      <c r="E132" s="48">
        <f>E133+E134</f>
        <v>363.5</v>
      </c>
      <c r="F132" s="48">
        <f>F133+F134</f>
        <v>90.9</v>
      </c>
      <c r="G132" s="77">
        <f>F132/E132*100</f>
        <v>25.006877579092162</v>
      </c>
      <c r="H132" s="48">
        <f t="shared" ref="H132:BZ132" si="69">H133+H134</f>
        <v>1276.7</v>
      </c>
      <c r="I132" s="48">
        <f t="shared" si="69"/>
        <v>233.35599999999999</v>
      </c>
      <c r="J132" s="77">
        <f>I132/H132*100</f>
        <v>18.278060625048951</v>
      </c>
      <c r="K132" s="48">
        <f t="shared" si="69"/>
        <v>0.5</v>
      </c>
      <c r="L132" s="48">
        <f t="shared" si="69"/>
        <v>0</v>
      </c>
      <c r="M132" s="77">
        <f>L132/K132*100</f>
        <v>0</v>
      </c>
      <c r="N132" s="48">
        <f t="shared" si="69"/>
        <v>1783.8000000000002</v>
      </c>
      <c r="O132" s="48">
        <f t="shared" si="69"/>
        <v>427.28300000000007</v>
      </c>
      <c r="P132" s="77">
        <f>O132/N132*100</f>
        <v>23.953526180065033</v>
      </c>
      <c r="Q132" s="48">
        <f>Q133+Q134</f>
        <v>841.46545000000003</v>
      </c>
      <c r="R132" s="48">
        <f>R133+R134</f>
        <v>0</v>
      </c>
      <c r="S132" s="77">
        <f>R132/Q132*100</f>
        <v>0</v>
      </c>
      <c r="T132" s="48">
        <f>T133+T134</f>
        <v>1325</v>
      </c>
      <c r="U132" s="48">
        <f>U133+U134</f>
        <v>1325</v>
      </c>
      <c r="V132" s="77"/>
      <c r="W132" s="48">
        <f>W133+W134</f>
        <v>1311.75</v>
      </c>
      <c r="X132" s="48">
        <f>X133+X134</f>
        <v>1311.75</v>
      </c>
      <c r="Y132" s="77"/>
      <c r="Z132" s="48">
        <f>Z133+Z134</f>
        <v>13.25</v>
      </c>
      <c r="AA132" s="48">
        <f>AA133+AA134</f>
        <v>13.25</v>
      </c>
      <c r="AB132" s="77"/>
      <c r="AC132" s="48">
        <f>AC133+AC134</f>
        <v>11014.9</v>
      </c>
      <c r="AD132" s="48">
        <f>AD133+AD134</f>
        <v>2732.154</v>
      </c>
      <c r="AE132" s="77">
        <f>AD132/AC132*100</f>
        <v>24.804165267047367</v>
      </c>
      <c r="AF132" s="48">
        <f t="shared" si="69"/>
        <v>160165.5</v>
      </c>
      <c r="AG132" s="48">
        <f t="shared" si="69"/>
        <v>43177.0599</v>
      </c>
      <c r="AH132" s="77">
        <f>AG132/AF132*100</f>
        <v>26.957777985895838</v>
      </c>
      <c r="AI132" s="48">
        <f t="shared" si="69"/>
        <v>49044.5</v>
      </c>
      <c r="AJ132" s="48">
        <f t="shared" si="69"/>
        <v>13641.3825</v>
      </c>
      <c r="AK132" s="77">
        <f>AJ132/AI132*100</f>
        <v>27.814296200389443</v>
      </c>
      <c r="AL132" s="48">
        <f t="shared" si="69"/>
        <v>25</v>
      </c>
      <c r="AM132" s="48">
        <f t="shared" si="69"/>
        <v>0</v>
      </c>
      <c r="AN132" s="77">
        <f>AM132/AL132*100</f>
        <v>0</v>
      </c>
      <c r="AO132" s="48">
        <f t="shared" si="69"/>
        <v>174.1</v>
      </c>
      <c r="AP132" s="48">
        <f t="shared" si="69"/>
        <v>26.947520000000001</v>
      </c>
      <c r="AQ132" s="48">
        <f>AP132/AO132*100</f>
        <v>15.478184951177484</v>
      </c>
      <c r="AR132" s="48">
        <f t="shared" si="69"/>
        <v>20833.3</v>
      </c>
      <c r="AS132" s="48">
        <f t="shared" si="69"/>
        <v>8521.4</v>
      </c>
      <c r="AT132" s="48">
        <f>AS132/AR132*100</f>
        <v>40.902785444456711</v>
      </c>
      <c r="AU132" s="48">
        <f t="shared" si="69"/>
        <v>6684.9</v>
      </c>
      <c r="AV132" s="48">
        <f t="shared" si="69"/>
        <v>2459.1030000000001</v>
      </c>
      <c r="AW132" s="48">
        <f>AV132/AU132*100</f>
        <v>36.785935466499126</v>
      </c>
      <c r="AX132" s="48">
        <f t="shared" si="69"/>
        <v>30039.40554</v>
      </c>
      <c r="AY132" s="48">
        <f t="shared" si="69"/>
        <v>11929.40108</v>
      </c>
      <c r="AZ132" s="77">
        <f>AY132/AX132*100</f>
        <v>39.712507173668918</v>
      </c>
      <c r="BA132" s="48">
        <f t="shared" si="69"/>
        <v>45.5</v>
      </c>
      <c r="BB132" s="48">
        <f t="shared" si="69"/>
        <v>27.2</v>
      </c>
      <c r="BC132" s="77">
        <f>BB132/BA132*100</f>
        <v>59.780219780219781</v>
      </c>
      <c r="BD132" s="48">
        <f t="shared" si="69"/>
        <v>0</v>
      </c>
      <c r="BE132" s="48">
        <f t="shared" si="69"/>
        <v>0</v>
      </c>
      <c r="BF132" s="77"/>
      <c r="BG132" s="48">
        <f t="shared" si="69"/>
        <v>520</v>
      </c>
      <c r="BH132" s="48">
        <f t="shared" si="69"/>
        <v>123.12408000000001</v>
      </c>
      <c r="BI132" s="77">
        <f>BH132/BG132*100</f>
        <v>23.677707692307692</v>
      </c>
      <c r="BJ132" s="48">
        <f t="shared" si="69"/>
        <v>3</v>
      </c>
      <c r="BK132" s="48">
        <f t="shared" si="69"/>
        <v>0</v>
      </c>
      <c r="BL132" s="77">
        <f>BK132/BJ132*100</f>
        <v>0</v>
      </c>
      <c r="BM132" s="48">
        <f t="shared" si="69"/>
        <v>498</v>
      </c>
      <c r="BN132" s="48">
        <f t="shared" si="69"/>
        <v>143.48034000000001</v>
      </c>
      <c r="BO132" s="77">
        <f>BN132/BM132*100</f>
        <v>28.811313253012049</v>
      </c>
      <c r="BP132" s="48">
        <f t="shared" si="69"/>
        <v>24</v>
      </c>
      <c r="BQ132" s="48">
        <f t="shared" si="69"/>
        <v>0.68084999999999996</v>
      </c>
      <c r="BR132" s="77">
        <f>BQ132/BP132*100</f>
        <v>2.836875</v>
      </c>
      <c r="BS132" s="48">
        <f t="shared" si="69"/>
        <v>0</v>
      </c>
      <c r="BT132" s="48">
        <f t="shared" si="69"/>
        <v>0</v>
      </c>
      <c r="BU132" s="77"/>
      <c r="BV132" s="48">
        <f t="shared" si="69"/>
        <v>222.3</v>
      </c>
      <c r="BW132" s="48">
        <f t="shared" si="69"/>
        <v>0</v>
      </c>
      <c r="BX132" s="77">
        <f>BW132/BV132*100</f>
        <v>0</v>
      </c>
      <c r="BY132" s="48">
        <f t="shared" si="69"/>
        <v>0</v>
      </c>
      <c r="BZ132" s="48">
        <f t="shared" si="69"/>
        <v>0</v>
      </c>
      <c r="CA132" s="77"/>
      <c r="CB132" s="48">
        <f t="shared" ref="CB132:CI132" si="70">CB133+CB134</f>
        <v>9296.7999999999993</v>
      </c>
      <c r="CC132" s="48">
        <f t="shared" si="70"/>
        <v>3716.3568100000002</v>
      </c>
      <c r="CD132" s="77">
        <f>CC132/CB132*100</f>
        <v>39.97458060838138</v>
      </c>
      <c r="CE132" s="48">
        <f t="shared" si="70"/>
        <v>0</v>
      </c>
      <c r="CF132" s="48">
        <f t="shared" si="70"/>
        <v>0</v>
      </c>
      <c r="CG132" s="77"/>
      <c r="CH132" s="48">
        <f t="shared" si="70"/>
        <v>0</v>
      </c>
      <c r="CI132" s="48">
        <f t="shared" si="70"/>
        <v>0</v>
      </c>
      <c r="CJ132" s="77"/>
      <c r="CK132" s="48">
        <f>CK133+CK134</f>
        <v>33.302</v>
      </c>
      <c r="CL132" s="48">
        <f>CL133+CL134</f>
        <v>0</v>
      </c>
      <c r="CM132" s="77">
        <f>CL132/CK132*100</f>
        <v>0</v>
      </c>
      <c r="CN132" s="48">
        <f>CN133+CN134</f>
        <v>1800.96937</v>
      </c>
      <c r="CO132" s="48">
        <f>CO133+CO134</f>
        <v>0</v>
      </c>
      <c r="CP132" s="77"/>
      <c r="CQ132" s="48">
        <f>CQ133+CQ134</f>
        <v>1353.34</v>
      </c>
      <c r="CR132" s="90">
        <f>CR133+CR134</f>
        <v>336.73541</v>
      </c>
      <c r="CS132" s="80">
        <f t="shared" ref="CS122:CS133" si="71">CR132/CQ132*100</f>
        <v>24.881804276826223</v>
      </c>
    </row>
    <row r="133" spans="1:97" ht="15.75" customHeight="1">
      <c r="A133" s="1" t="s">
        <v>139</v>
      </c>
      <c r="B133" s="49">
        <v>295585.98236000008</v>
      </c>
      <c r="C133" s="49">
        <v>88484.281489999965</v>
      </c>
      <c r="D133" s="49">
        <v>29.935208964758413</v>
      </c>
      <c r="E133" s="49">
        <v>363.5</v>
      </c>
      <c r="F133" s="49">
        <v>90.9</v>
      </c>
      <c r="G133" s="80">
        <f>F133/E133*100</f>
        <v>25.006877579092162</v>
      </c>
      <c r="H133" s="49">
        <v>1276.7</v>
      </c>
      <c r="I133" s="49">
        <v>233.35599999999999</v>
      </c>
      <c r="J133" s="80">
        <f>I133/H133*100</f>
        <v>18.278060625048951</v>
      </c>
      <c r="K133" s="49">
        <v>0.5</v>
      </c>
      <c r="L133" s="49"/>
      <c r="M133" s="80">
        <f>L133/K133*100</f>
        <v>0</v>
      </c>
      <c r="N133" s="49"/>
      <c r="O133" s="49"/>
      <c r="P133" s="80"/>
      <c r="Q133" s="49">
        <v>841.46545000000003</v>
      </c>
      <c r="R133" s="49"/>
      <c r="S133" s="80">
        <f>R133/Q133*100</f>
        <v>0</v>
      </c>
      <c r="T133" s="49">
        <f>W133+Z133</f>
        <v>1325</v>
      </c>
      <c r="U133" s="49">
        <f>X133+AA133</f>
        <v>1325</v>
      </c>
      <c r="V133" s="80"/>
      <c r="W133" s="49">
        <v>1311.75</v>
      </c>
      <c r="X133" s="49">
        <v>1311.75</v>
      </c>
      <c r="Y133" s="80"/>
      <c r="Z133" s="49">
        <v>13.25</v>
      </c>
      <c r="AA133" s="49">
        <v>13.25</v>
      </c>
      <c r="AB133" s="80"/>
      <c r="AC133" s="49">
        <v>11014.9</v>
      </c>
      <c r="AD133" s="49">
        <v>2732.154</v>
      </c>
      <c r="AE133" s="80">
        <f>AD133/AC133*100</f>
        <v>24.804165267047367</v>
      </c>
      <c r="AF133" s="49">
        <v>160165.5</v>
      </c>
      <c r="AG133" s="49">
        <v>43177.0599</v>
      </c>
      <c r="AH133" s="80">
        <f>AG133/AF133*100</f>
        <v>26.957777985895838</v>
      </c>
      <c r="AI133" s="49">
        <v>49044.5</v>
      </c>
      <c r="AJ133" s="49">
        <v>13641.3825</v>
      </c>
      <c r="AK133" s="80">
        <f>AJ133/AI133*100</f>
        <v>27.814296200389443</v>
      </c>
      <c r="AL133" s="49">
        <v>25</v>
      </c>
      <c r="AM133" s="49"/>
      <c r="AN133" s="80">
        <f>AM133/AL133*100</f>
        <v>0</v>
      </c>
      <c r="AO133" s="49">
        <v>174.1</v>
      </c>
      <c r="AP133" s="49">
        <v>26.947520000000001</v>
      </c>
      <c r="AQ133" s="80">
        <f>AP133/AO133*100</f>
        <v>15.478184951177484</v>
      </c>
      <c r="AR133" s="49">
        <v>20833.3</v>
      </c>
      <c r="AS133" s="49">
        <v>8521.4</v>
      </c>
      <c r="AT133" s="49">
        <f>AS133/AR133*100</f>
        <v>40.902785444456711</v>
      </c>
      <c r="AU133" s="49">
        <v>6684.9</v>
      </c>
      <c r="AV133" s="49">
        <v>2459.1030000000001</v>
      </c>
      <c r="AW133" s="80">
        <f>AV133/AU133*100</f>
        <v>36.785935466499126</v>
      </c>
      <c r="AX133" s="49">
        <v>30039.40554</v>
      </c>
      <c r="AY133" s="49">
        <v>11929.40108</v>
      </c>
      <c r="AZ133" s="80">
        <f>AY133/AX133*100</f>
        <v>39.712507173668918</v>
      </c>
      <c r="BA133" s="49">
        <v>45.5</v>
      </c>
      <c r="BB133" s="49">
        <v>27.2</v>
      </c>
      <c r="BC133" s="80">
        <f>BB133/BA133*100</f>
        <v>59.780219780219781</v>
      </c>
      <c r="BD133" s="49"/>
      <c r="BE133" s="49"/>
      <c r="BF133" s="80"/>
      <c r="BG133" s="49">
        <v>520</v>
      </c>
      <c r="BH133" s="49">
        <v>123.12408000000001</v>
      </c>
      <c r="BI133" s="80">
        <f>BH133/BG133*100</f>
        <v>23.677707692307692</v>
      </c>
      <c r="BJ133" s="49">
        <v>3</v>
      </c>
      <c r="BK133" s="49"/>
      <c r="BL133" s="80">
        <f>BK133/BJ133*100</f>
        <v>0</v>
      </c>
      <c r="BM133" s="49">
        <v>498</v>
      </c>
      <c r="BN133" s="49">
        <v>143.48034000000001</v>
      </c>
      <c r="BO133" s="80">
        <f>BN133/BM133*100</f>
        <v>28.811313253012049</v>
      </c>
      <c r="BP133" s="49">
        <v>24</v>
      </c>
      <c r="BQ133" s="49">
        <v>0.68084999999999996</v>
      </c>
      <c r="BR133" s="80">
        <f>BQ133/BP133*100</f>
        <v>2.836875</v>
      </c>
      <c r="BS133" s="49"/>
      <c r="BT133" s="49"/>
      <c r="BU133" s="80"/>
      <c r="BV133" s="49">
        <v>222.3</v>
      </c>
      <c r="BW133" s="49"/>
      <c r="BX133" s="80">
        <f>BW133/BV133*100</f>
        <v>0</v>
      </c>
      <c r="BY133" s="49"/>
      <c r="BZ133" s="49"/>
      <c r="CA133" s="80"/>
      <c r="CB133" s="49">
        <v>9296.7999999999993</v>
      </c>
      <c r="CC133" s="49">
        <v>3716.3568100000002</v>
      </c>
      <c r="CD133" s="80">
        <f>CC133/CB133*100</f>
        <v>39.97458060838138</v>
      </c>
      <c r="CE133" s="49"/>
      <c r="CF133" s="49">
        <v>0</v>
      </c>
      <c r="CG133" s="80"/>
      <c r="CH133" s="49"/>
      <c r="CI133" s="49"/>
      <c r="CJ133" s="80"/>
      <c r="CK133" s="49">
        <v>33.302</v>
      </c>
      <c r="CL133" s="49"/>
      <c r="CM133" s="80">
        <f>CL133/CK133*100</f>
        <v>0</v>
      </c>
      <c r="CN133" s="49">
        <v>1800.96937</v>
      </c>
      <c r="CO133" s="49"/>
      <c r="CP133" s="80"/>
      <c r="CQ133" s="49">
        <v>1353.34</v>
      </c>
      <c r="CR133" s="91">
        <v>336.73541</v>
      </c>
      <c r="CS133" s="80">
        <f t="shared" si="71"/>
        <v>24.881804276826223</v>
      </c>
    </row>
    <row r="134" spans="1:97" s="6" customFormat="1" ht="15.75" customHeight="1">
      <c r="A134" s="2" t="s">
        <v>161</v>
      </c>
      <c r="B134" s="48">
        <v>1783.8000000000002</v>
      </c>
      <c r="C134" s="48">
        <v>427.28300000000007</v>
      </c>
      <c r="D134" s="48">
        <v>23.953526180065033</v>
      </c>
      <c r="E134" s="48">
        <f>SUM(E135:E142)</f>
        <v>0</v>
      </c>
      <c r="F134" s="48">
        <f>SUM(F135:F142)</f>
        <v>0</v>
      </c>
      <c r="G134" s="77"/>
      <c r="H134" s="48">
        <f t="shared" ref="H134:BZ134" si="72">SUM(H135:H142)</f>
        <v>0</v>
      </c>
      <c r="I134" s="48">
        <f t="shared" si="72"/>
        <v>0</v>
      </c>
      <c r="J134" s="77"/>
      <c r="K134" s="48">
        <f t="shared" si="72"/>
        <v>0</v>
      </c>
      <c r="L134" s="48">
        <f t="shared" si="72"/>
        <v>0</v>
      </c>
      <c r="M134" s="77"/>
      <c r="N134" s="48">
        <f t="shared" si="72"/>
        <v>1783.8000000000002</v>
      </c>
      <c r="O134" s="48">
        <f t="shared" si="72"/>
        <v>427.28300000000007</v>
      </c>
      <c r="P134" s="77">
        <f>O134/N134*100</f>
        <v>23.953526180065033</v>
      </c>
      <c r="Q134" s="48">
        <f>SUM(Q135:Q142)</f>
        <v>0</v>
      </c>
      <c r="R134" s="48">
        <f>SUM(R135:R142)</f>
        <v>0</v>
      </c>
      <c r="S134" s="77"/>
      <c r="T134" s="48">
        <f>SUM(T135:T142)</f>
        <v>0</v>
      </c>
      <c r="U134" s="48">
        <f>SUM(U135:U142)</f>
        <v>0</v>
      </c>
      <c r="V134" s="77"/>
      <c r="W134" s="48">
        <f>SUM(W135:W142)</f>
        <v>0</v>
      </c>
      <c r="X134" s="48">
        <f>SUM(X135:X142)</f>
        <v>0</v>
      </c>
      <c r="Y134" s="77"/>
      <c r="Z134" s="48">
        <f>SUM(Z135:Z142)</f>
        <v>0</v>
      </c>
      <c r="AA134" s="48">
        <f>SUM(AA135:AA142)</f>
        <v>0</v>
      </c>
      <c r="AB134" s="77"/>
      <c r="AC134" s="48">
        <f>SUM(AC135:AC142)</f>
        <v>0</v>
      </c>
      <c r="AD134" s="48">
        <f>SUM(AD135:AD142)</f>
        <v>0</v>
      </c>
      <c r="AE134" s="77"/>
      <c r="AF134" s="48">
        <f t="shared" si="72"/>
        <v>0</v>
      </c>
      <c r="AG134" s="48">
        <f t="shared" si="72"/>
        <v>0</v>
      </c>
      <c r="AH134" s="77"/>
      <c r="AI134" s="48">
        <f t="shared" si="72"/>
        <v>0</v>
      </c>
      <c r="AJ134" s="48">
        <f t="shared" si="72"/>
        <v>0</v>
      </c>
      <c r="AK134" s="77"/>
      <c r="AL134" s="48">
        <f t="shared" si="72"/>
        <v>0</v>
      </c>
      <c r="AM134" s="48">
        <f t="shared" si="72"/>
        <v>0</v>
      </c>
      <c r="AN134" s="77"/>
      <c r="AO134" s="48">
        <f t="shared" si="72"/>
        <v>0</v>
      </c>
      <c r="AP134" s="48">
        <f t="shared" si="72"/>
        <v>0</v>
      </c>
      <c r="AQ134" s="48"/>
      <c r="AR134" s="48">
        <f t="shared" si="72"/>
        <v>0</v>
      </c>
      <c r="AS134" s="48">
        <f t="shared" si="72"/>
        <v>0</v>
      </c>
      <c r="AT134" s="48"/>
      <c r="AU134" s="48">
        <f t="shared" si="72"/>
        <v>0</v>
      </c>
      <c r="AV134" s="48">
        <f t="shared" si="72"/>
        <v>0</v>
      </c>
      <c r="AW134" s="48"/>
      <c r="AX134" s="48">
        <f t="shared" si="72"/>
        <v>0</v>
      </c>
      <c r="AY134" s="48">
        <f t="shared" si="72"/>
        <v>0</v>
      </c>
      <c r="AZ134" s="77"/>
      <c r="BA134" s="48">
        <f t="shared" si="72"/>
        <v>0</v>
      </c>
      <c r="BB134" s="48">
        <f t="shared" si="72"/>
        <v>0</v>
      </c>
      <c r="BC134" s="77"/>
      <c r="BD134" s="48">
        <f t="shared" si="72"/>
        <v>0</v>
      </c>
      <c r="BE134" s="48">
        <f t="shared" si="72"/>
        <v>0</v>
      </c>
      <c r="BF134" s="77"/>
      <c r="BG134" s="48">
        <f t="shared" si="72"/>
        <v>0</v>
      </c>
      <c r="BH134" s="48">
        <f t="shared" si="72"/>
        <v>0</v>
      </c>
      <c r="BI134" s="77"/>
      <c r="BJ134" s="48">
        <f t="shared" si="72"/>
        <v>0</v>
      </c>
      <c r="BK134" s="48">
        <f t="shared" si="72"/>
        <v>0</v>
      </c>
      <c r="BL134" s="77"/>
      <c r="BM134" s="48">
        <f t="shared" si="72"/>
        <v>0</v>
      </c>
      <c r="BN134" s="48">
        <f t="shared" si="72"/>
        <v>0</v>
      </c>
      <c r="BO134" s="77"/>
      <c r="BP134" s="48">
        <f t="shared" si="72"/>
        <v>0</v>
      </c>
      <c r="BQ134" s="48">
        <f t="shared" si="72"/>
        <v>0</v>
      </c>
      <c r="BR134" s="77"/>
      <c r="BS134" s="48">
        <f t="shared" si="72"/>
        <v>0</v>
      </c>
      <c r="BT134" s="48">
        <f t="shared" si="72"/>
        <v>0</v>
      </c>
      <c r="BU134" s="77"/>
      <c r="BV134" s="48">
        <f t="shared" si="72"/>
        <v>0</v>
      </c>
      <c r="BW134" s="48">
        <f t="shared" si="72"/>
        <v>0</v>
      </c>
      <c r="BX134" s="77"/>
      <c r="BY134" s="48">
        <f t="shared" si="72"/>
        <v>0</v>
      </c>
      <c r="BZ134" s="48">
        <f t="shared" si="72"/>
        <v>0</v>
      </c>
      <c r="CA134" s="77"/>
      <c r="CB134" s="48">
        <f t="shared" ref="CB134:CI134" si="73">SUM(CB135:CB142)</f>
        <v>0</v>
      </c>
      <c r="CC134" s="48">
        <f t="shared" si="73"/>
        <v>0</v>
      </c>
      <c r="CD134" s="77"/>
      <c r="CE134" s="48">
        <f t="shared" si="73"/>
        <v>0</v>
      </c>
      <c r="CF134" s="48">
        <f t="shared" si="73"/>
        <v>0</v>
      </c>
      <c r="CG134" s="77"/>
      <c r="CH134" s="48">
        <f t="shared" si="73"/>
        <v>0</v>
      </c>
      <c r="CI134" s="48">
        <f t="shared" si="73"/>
        <v>0</v>
      </c>
      <c r="CJ134" s="77"/>
      <c r="CK134" s="48">
        <f>SUM(CK135:CK142)</f>
        <v>0</v>
      </c>
      <c r="CL134" s="48">
        <f>SUM(CL135:CL142)</f>
        <v>0</v>
      </c>
      <c r="CM134" s="77"/>
      <c r="CN134" s="48">
        <f>SUM(CN135:CN142)</f>
        <v>0</v>
      </c>
      <c r="CO134" s="48">
        <f>SUM(CO135:CO142)</f>
        <v>0</v>
      </c>
      <c r="CP134" s="77"/>
      <c r="CQ134" s="48">
        <f>SUM(CQ135:CQ142)</f>
        <v>0</v>
      </c>
      <c r="CR134" s="90">
        <f>SUM(CR135:CR142)</f>
        <v>0</v>
      </c>
      <c r="CS134" s="77"/>
    </row>
    <row r="135" spans="1:97" ht="15.75" customHeight="1">
      <c r="A135" s="1" t="s">
        <v>96</v>
      </c>
      <c r="B135" s="49">
        <v>273.60000000000002</v>
      </c>
      <c r="C135" s="49">
        <v>78.343999999999994</v>
      </c>
      <c r="D135" s="49">
        <v>28.634502923976601</v>
      </c>
      <c r="E135" s="49"/>
      <c r="F135" s="49"/>
      <c r="G135" s="80"/>
      <c r="H135" s="49"/>
      <c r="I135" s="49"/>
      <c r="J135" s="80"/>
      <c r="K135" s="49"/>
      <c r="L135" s="49"/>
      <c r="M135" s="80"/>
      <c r="N135" s="49">
        <v>273.60000000000002</v>
      </c>
      <c r="O135" s="49">
        <v>78.343999999999994</v>
      </c>
      <c r="P135" s="80">
        <f>O135/N135*100</f>
        <v>28.634502923976601</v>
      </c>
      <c r="Q135" s="49"/>
      <c r="R135" s="49"/>
      <c r="S135" s="80"/>
      <c r="T135" s="49">
        <f t="shared" ref="T135:U142" si="74">W135+Z135</f>
        <v>0</v>
      </c>
      <c r="U135" s="49">
        <f t="shared" si="74"/>
        <v>0</v>
      </c>
      <c r="V135" s="80"/>
      <c r="W135" s="49"/>
      <c r="X135" s="49"/>
      <c r="Y135" s="80"/>
      <c r="Z135" s="49"/>
      <c r="AA135" s="49"/>
      <c r="AB135" s="80"/>
      <c r="AC135" s="49"/>
      <c r="AD135" s="49"/>
      <c r="AE135" s="80"/>
      <c r="AF135" s="49"/>
      <c r="AG135" s="49"/>
      <c r="AH135" s="80"/>
      <c r="AI135" s="49"/>
      <c r="AJ135" s="49"/>
      <c r="AK135" s="80"/>
      <c r="AL135" s="49"/>
      <c r="AM135" s="49"/>
      <c r="AN135" s="80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80"/>
      <c r="BA135" s="49"/>
      <c r="BB135" s="49"/>
      <c r="BC135" s="80"/>
      <c r="BD135" s="49"/>
      <c r="BE135" s="49"/>
      <c r="BF135" s="80"/>
      <c r="BG135" s="49"/>
      <c r="BH135" s="49"/>
      <c r="BI135" s="80"/>
      <c r="BJ135" s="49"/>
      <c r="BK135" s="49"/>
      <c r="BL135" s="80"/>
      <c r="BM135" s="49"/>
      <c r="BN135" s="49"/>
      <c r="BO135" s="80"/>
      <c r="BP135" s="49"/>
      <c r="BQ135" s="49"/>
      <c r="BR135" s="80"/>
      <c r="BS135" s="49"/>
      <c r="BT135" s="49"/>
      <c r="BU135" s="80"/>
      <c r="BV135" s="49"/>
      <c r="BW135" s="49"/>
      <c r="BX135" s="80"/>
      <c r="BY135" s="49"/>
      <c r="BZ135" s="49"/>
      <c r="CA135" s="80"/>
      <c r="CB135" s="49"/>
      <c r="CC135" s="49"/>
      <c r="CD135" s="80"/>
      <c r="CE135" s="49"/>
      <c r="CF135" s="48"/>
      <c r="CG135" s="80"/>
      <c r="CH135" s="49"/>
      <c r="CI135" s="49"/>
      <c r="CJ135" s="80"/>
      <c r="CK135" s="49"/>
      <c r="CL135" s="49"/>
      <c r="CM135" s="80"/>
      <c r="CN135" s="49"/>
      <c r="CO135" s="49"/>
      <c r="CP135" s="80"/>
      <c r="CQ135" s="49"/>
      <c r="CR135" s="91"/>
      <c r="CS135" s="80"/>
    </row>
    <row r="136" spans="1:97" ht="15.75" customHeight="1">
      <c r="A136" s="1" t="s">
        <v>97</v>
      </c>
      <c r="B136" s="49">
        <v>138.6</v>
      </c>
      <c r="C136" s="49">
        <v>31.722000000000001</v>
      </c>
      <c r="D136" s="49">
        <v>22.887445887445889</v>
      </c>
      <c r="E136" s="49"/>
      <c r="F136" s="49"/>
      <c r="G136" s="80"/>
      <c r="H136" s="49"/>
      <c r="I136" s="49"/>
      <c r="J136" s="80"/>
      <c r="K136" s="49"/>
      <c r="L136" s="49"/>
      <c r="M136" s="80"/>
      <c r="N136" s="49">
        <v>138.6</v>
      </c>
      <c r="O136" s="49">
        <v>31.722000000000001</v>
      </c>
      <c r="P136" s="80">
        <f t="shared" ref="P136:P142" si="75">O136/N136*100</f>
        <v>22.887445887445889</v>
      </c>
      <c r="Q136" s="49"/>
      <c r="R136" s="49"/>
      <c r="S136" s="80"/>
      <c r="T136" s="49">
        <f t="shared" si="74"/>
        <v>0</v>
      </c>
      <c r="U136" s="49">
        <f t="shared" si="74"/>
        <v>0</v>
      </c>
      <c r="V136" s="80"/>
      <c r="W136" s="49"/>
      <c r="X136" s="49"/>
      <c r="Y136" s="80"/>
      <c r="Z136" s="49"/>
      <c r="AA136" s="49"/>
      <c r="AB136" s="80"/>
      <c r="AC136" s="49"/>
      <c r="AD136" s="49"/>
      <c r="AE136" s="80"/>
      <c r="AF136" s="49"/>
      <c r="AG136" s="49"/>
      <c r="AH136" s="80"/>
      <c r="AI136" s="49"/>
      <c r="AJ136" s="49"/>
      <c r="AK136" s="80"/>
      <c r="AL136" s="49"/>
      <c r="AM136" s="49"/>
      <c r="AN136" s="80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80"/>
      <c r="BA136" s="49"/>
      <c r="BB136" s="49"/>
      <c r="BC136" s="80"/>
      <c r="BD136" s="49"/>
      <c r="BE136" s="49"/>
      <c r="BF136" s="80"/>
      <c r="BG136" s="49"/>
      <c r="BH136" s="49"/>
      <c r="BI136" s="80"/>
      <c r="BJ136" s="49"/>
      <c r="BK136" s="49"/>
      <c r="BL136" s="80"/>
      <c r="BM136" s="49"/>
      <c r="BN136" s="49"/>
      <c r="BO136" s="80"/>
      <c r="BP136" s="49"/>
      <c r="BQ136" s="49"/>
      <c r="BR136" s="80"/>
      <c r="BS136" s="49"/>
      <c r="BT136" s="49"/>
      <c r="BU136" s="80"/>
      <c r="BV136" s="49"/>
      <c r="BW136" s="49"/>
      <c r="BX136" s="80"/>
      <c r="BY136" s="49"/>
      <c r="BZ136" s="49"/>
      <c r="CA136" s="80"/>
      <c r="CB136" s="49"/>
      <c r="CC136" s="49"/>
      <c r="CD136" s="80"/>
      <c r="CE136" s="49"/>
      <c r="CF136" s="49"/>
      <c r="CG136" s="80"/>
      <c r="CH136" s="49"/>
      <c r="CI136" s="49"/>
      <c r="CJ136" s="80"/>
      <c r="CK136" s="49"/>
      <c r="CL136" s="49"/>
      <c r="CM136" s="80"/>
      <c r="CN136" s="49"/>
      <c r="CO136" s="49"/>
      <c r="CP136" s="80"/>
      <c r="CQ136" s="49"/>
      <c r="CR136" s="91"/>
      <c r="CS136" s="80"/>
    </row>
    <row r="137" spans="1:97" ht="15.75" customHeight="1">
      <c r="A137" s="1" t="s">
        <v>100</v>
      </c>
      <c r="B137" s="49">
        <v>138.6</v>
      </c>
      <c r="C137" s="49">
        <v>31.722000000000001</v>
      </c>
      <c r="D137" s="49">
        <v>22.887445887445889</v>
      </c>
      <c r="E137" s="49"/>
      <c r="F137" s="49"/>
      <c r="G137" s="80"/>
      <c r="H137" s="49"/>
      <c r="I137" s="49"/>
      <c r="J137" s="80"/>
      <c r="K137" s="49"/>
      <c r="L137" s="49"/>
      <c r="M137" s="80"/>
      <c r="N137" s="49">
        <v>138.6</v>
      </c>
      <c r="O137" s="49">
        <v>31.722000000000001</v>
      </c>
      <c r="P137" s="80">
        <f t="shared" si="75"/>
        <v>22.887445887445889</v>
      </c>
      <c r="Q137" s="49"/>
      <c r="R137" s="49"/>
      <c r="S137" s="80"/>
      <c r="T137" s="49">
        <f t="shared" si="74"/>
        <v>0</v>
      </c>
      <c r="U137" s="49">
        <f t="shared" si="74"/>
        <v>0</v>
      </c>
      <c r="V137" s="80"/>
      <c r="W137" s="49"/>
      <c r="X137" s="49"/>
      <c r="Y137" s="80"/>
      <c r="Z137" s="49"/>
      <c r="AA137" s="49"/>
      <c r="AB137" s="80"/>
      <c r="AC137" s="49"/>
      <c r="AD137" s="49"/>
      <c r="AE137" s="80"/>
      <c r="AF137" s="49"/>
      <c r="AG137" s="49"/>
      <c r="AH137" s="80"/>
      <c r="AI137" s="49"/>
      <c r="AJ137" s="49"/>
      <c r="AK137" s="80"/>
      <c r="AL137" s="49"/>
      <c r="AM137" s="49"/>
      <c r="AN137" s="80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80"/>
      <c r="BA137" s="49"/>
      <c r="BB137" s="49"/>
      <c r="BC137" s="80"/>
      <c r="BD137" s="49"/>
      <c r="BE137" s="49"/>
      <c r="BF137" s="80"/>
      <c r="BG137" s="49"/>
      <c r="BH137" s="49"/>
      <c r="BI137" s="80"/>
      <c r="BJ137" s="49"/>
      <c r="BK137" s="49"/>
      <c r="BL137" s="80"/>
      <c r="BM137" s="49"/>
      <c r="BN137" s="49"/>
      <c r="BO137" s="80"/>
      <c r="BP137" s="49"/>
      <c r="BQ137" s="49"/>
      <c r="BR137" s="80"/>
      <c r="BS137" s="49"/>
      <c r="BT137" s="49"/>
      <c r="BU137" s="80"/>
      <c r="BV137" s="49"/>
      <c r="BW137" s="49"/>
      <c r="BX137" s="80"/>
      <c r="BY137" s="49"/>
      <c r="BZ137" s="49"/>
      <c r="CA137" s="80"/>
      <c r="CB137" s="49"/>
      <c r="CC137" s="49"/>
      <c r="CD137" s="80"/>
      <c r="CE137" s="49"/>
      <c r="CF137" s="49"/>
      <c r="CG137" s="80"/>
      <c r="CH137" s="49"/>
      <c r="CI137" s="49"/>
      <c r="CJ137" s="80"/>
      <c r="CK137" s="49"/>
      <c r="CL137" s="49"/>
      <c r="CM137" s="80"/>
      <c r="CN137" s="49"/>
      <c r="CO137" s="49"/>
      <c r="CP137" s="80"/>
      <c r="CQ137" s="49"/>
      <c r="CR137" s="91"/>
      <c r="CS137" s="80"/>
    </row>
    <row r="138" spans="1:97" ht="15.75" customHeight="1">
      <c r="A138" s="1" t="s">
        <v>40</v>
      </c>
      <c r="B138" s="49">
        <v>138.6</v>
      </c>
      <c r="C138" s="49">
        <v>31.721</v>
      </c>
      <c r="D138" s="49">
        <v>22.886724386724389</v>
      </c>
      <c r="E138" s="49"/>
      <c r="F138" s="49"/>
      <c r="G138" s="80"/>
      <c r="H138" s="49"/>
      <c r="I138" s="49"/>
      <c r="J138" s="80"/>
      <c r="K138" s="49"/>
      <c r="L138" s="49"/>
      <c r="M138" s="80"/>
      <c r="N138" s="49">
        <v>138.6</v>
      </c>
      <c r="O138" s="49">
        <v>31.721</v>
      </c>
      <c r="P138" s="80">
        <f t="shared" si="75"/>
        <v>22.886724386724389</v>
      </c>
      <c r="Q138" s="49"/>
      <c r="R138" s="49"/>
      <c r="S138" s="80"/>
      <c r="T138" s="49">
        <f t="shared" si="74"/>
        <v>0</v>
      </c>
      <c r="U138" s="49">
        <f t="shared" si="74"/>
        <v>0</v>
      </c>
      <c r="V138" s="80"/>
      <c r="W138" s="49"/>
      <c r="X138" s="49"/>
      <c r="Y138" s="80"/>
      <c r="Z138" s="49"/>
      <c r="AA138" s="49"/>
      <c r="AB138" s="80"/>
      <c r="AC138" s="49"/>
      <c r="AD138" s="49"/>
      <c r="AE138" s="80"/>
      <c r="AF138" s="49"/>
      <c r="AG138" s="49"/>
      <c r="AH138" s="80"/>
      <c r="AI138" s="49"/>
      <c r="AJ138" s="49"/>
      <c r="AK138" s="80"/>
      <c r="AL138" s="49"/>
      <c r="AM138" s="49"/>
      <c r="AN138" s="80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80"/>
      <c r="BA138" s="49"/>
      <c r="BB138" s="49"/>
      <c r="BC138" s="80"/>
      <c r="BD138" s="49"/>
      <c r="BE138" s="49"/>
      <c r="BF138" s="80"/>
      <c r="BG138" s="49"/>
      <c r="BH138" s="49"/>
      <c r="BI138" s="80"/>
      <c r="BJ138" s="49"/>
      <c r="BK138" s="49"/>
      <c r="BL138" s="80"/>
      <c r="BM138" s="49"/>
      <c r="BN138" s="49"/>
      <c r="BO138" s="80"/>
      <c r="BP138" s="49"/>
      <c r="BQ138" s="49"/>
      <c r="BR138" s="80"/>
      <c r="BS138" s="49"/>
      <c r="BT138" s="49"/>
      <c r="BU138" s="80"/>
      <c r="BV138" s="49"/>
      <c r="BW138" s="49"/>
      <c r="BX138" s="80"/>
      <c r="BY138" s="49"/>
      <c r="BZ138" s="49"/>
      <c r="CA138" s="80"/>
      <c r="CB138" s="49"/>
      <c r="CC138" s="49"/>
      <c r="CD138" s="80"/>
      <c r="CE138" s="49"/>
      <c r="CF138" s="49"/>
      <c r="CG138" s="80"/>
      <c r="CH138" s="49"/>
      <c r="CI138" s="49"/>
      <c r="CJ138" s="80"/>
      <c r="CK138" s="49"/>
      <c r="CL138" s="49"/>
      <c r="CM138" s="80"/>
      <c r="CN138" s="49"/>
      <c r="CO138" s="49"/>
      <c r="CP138" s="80"/>
      <c r="CQ138" s="49"/>
      <c r="CR138" s="91"/>
      <c r="CS138" s="80"/>
    </row>
    <row r="139" spans="1:97" ht="15.75" customHeight="1">
      <c r="A139" s="1" t="s">
        <v>69</v>
      </c>
      <c r="B139" s="49">
        <v>273.60000000000002</v>
      </c>
      <c r="C139" s="49">
        <v>63.442</v>
      </c>
      <c r="D139" s="49">
        <v>23.187865497076022</v>
      </c>
      <c r="E139" s="49"/>
      <c r="F139" s="49"/>
      <c r="G139" s="80"/>
      <c r="H139" s="49"/>
      <c r="I139" s="49"/>
      <c r="J139" s="80"/>
      <c r="K139" s="49"/>
      <c r="L139" s="49"/>
      <c r="M139" s="80"/>
      <c r="N139" s="49">
        <v>273.60000000000002</v>
      </c>
      <c r="O139" s="49">
        <v>63.442</v>
      </c>
      <c r="P139" s="80">
        <f t="shared" si="75"/>
        <v>23.187865497076022</v>
      </c>
      <c r="Q139" s="49"/>
      <c r="R139" s="49"/>
      <c r="S139" s="80"/>
      <c r="T139" s="49">
        <f t="shared" si="74"/>
        <v>0</v>
      </c>
      <c r="U139" s="49">
        <f t="shared" si="74"/>
        <v>0</v>
      </c>
      <c r="V139" s="80"/>
      <c r="W139" s="49"/>
      <c r="X139" s="49"/>
      <c r="Y139" s="80"/>
      <c r="Z139" s="49"/>
      <c r="AA139" s="49"/>
      <c r="AB139" s="80"/>
      <c r="AC139" s="49"/>
      <c r="AD139" s="49"/>
      <c r="AE139" s="80"/>
      <c r="AF139" s="49"/>
      <c r="AG139" s="49"/>
      <c r="AH139" s="80"/>
      <c r="AI139" s="49"/>
      <c r="AJ139" s="49"/>
      <c r="AK139" s="80"/>
      <c r="AL139" s="49"/>
      <c r="AM139" s="49"/>
      <c r="AN139" s="80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80"/>
      <c r="BA139" s="49"/>
      <c r="BB139" s="49"/>
      <c r="BC139" s="80"/>
      <c r="BD139" s="49"/>
      <c r="BE139" s="49"/>
      <c r="BF139" s="80"/>
      <c r="BG139" s="49"/>
      <c r="BH139" s="49"/>
      <c r="BI139" s="80"/>
      <c r="BJ139" s="49"/>
      <c r="BK139" s="49"/>
      <c r="BL139" s="80"/>
      <c r="BM139" s="49"/>
      <c r="BN139" s="49"/>
      <c r="BO139" s="80"/>
      <c r="BP139" s="49"/>
      <c r="BQ139" s="49"/>
      <c r="BR139" s="80"/>
      <c r="BS139" s="49"/>
      <c r="BT139" s="49"/>
      <c r="BU139" s="80"/>
      <c r="BV139" s="49"/>
      <c r="BW139" s="49"/>
      <c r="BX139" s="80"/>
      <c r="BY139" s="49"/>
      <c r="BZ139" s="49"/>
      <c r="CA139" s="80"/>
      <c r="CB139" s="49"/>
      <c r="CC139" s="49"/>
      <c r="CD139" s="80"/>
      <c r="CE139" s="49"/>
      <c r="CF139" s="49"/>
      <c r="CG139" s="80"/>
      <c r="CH139" s="49"/>
      <c r="CI139" s="49"/>
      <c r="CJ139" s="80"/>
      <c r="CK139" s="49"/>
      <c r="CL139" s="49"/>
      <c r="CM139" s="80"/>
      <c r="CN139" s="49"/>
      <c r="CO139" s="49"/>
      <c r="CP139" s="80"/>
      <c r="CQ139" s="49"/>
      <c r="CR139" s="91"/>
      <c r="CS139" s="80"/>
    </row>
    <row r="140" spans="1:97" ht="15.75" customHeight="1">
      <c r="A140" s="1" t="s">
        <v>108</v>
      </c>
      <c r="B140" s="49">
        <v>273.60000000000002</v>
      </c>
      <c r="C140" s="49">
        <v>63.444000000000003</v>
      </c>
      <c r="D140" s="49">
        <v>23.188596491228068</v>
      </c>
      <c r="E140" s="49"/>
      <c r="F140" s="49"/>
      <c r="G140" s="80"/>
      <c r="H140" s="49"/>
      <c r="I140" s="49"/>
      <c r="J140" s="80"/>
      <c r="K140" s="49"/>
      <c r="L140" s="49"/>
      <c r="M140" s="80"/>
      <c r="N140" s="49">
        <v>273.60000000000002</v>
      </c>
      <c r="O140" s="49">
        <v>63.444000000000003</v>
      </c>
      <c r="P140" s="80">
        <f t="shared" si="75"/>
        <v>23.188596491228068</v>
      </c>
      <c r="Q140" s="49"/>
      <c r="R140" s="49"/>
      <c r="S140" s="80"/>
      <c r="T140" s="49">
        <f t="shared" si="74"/>
        <v>0</v>
      </c>
      <c r="U140" s="49">
        <f t="shared" si="74"/>
        <v>0</v>
      </c>
      <c r="V140" s="80"/>
      <c r="W140" s="49"/>
      <c r="X140" s="49"/>
      <c r="Y140" s="80"/>
      <c r="Z140" s="49"/>
      <c r="AA140" s="49"/>
      <c r="AB140" s="80"/>
      <c r="AC140" s="49"/>
      <c r="AD140" s="49"/>
      <c r="AE140" s="80"/>
      <c r="AF140" s="49"/>
      <c r="AG140" s="49"/>
      <c r="AH140" s="80"/>
      <c r="AI140" s="49"/>
      <c r="AJ140" s="49"/>
      <c r="AK140" s="80"/>
      <c r="AL140" s="49"/>
      <c r="AM140" s="49"/>
      <c r="AN140" s="80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80"/>
      <c r="BA140" s="49"/>
      <c r="BB140" s="49"/>
      <c r="BC140" s="80"/>
      <c r="BD140" s="49"/>
      <c r="BE140" s="49"/>
      <c r="BF140" s="80"/>
      <c r="BG140" s="49"/>
      <c r="BH140" s="49"/>
      <c r="BI140" s="80"/>
      <c r="BJ140" s="49"/>
      <c r="BK140" s="49"/>
      <c r="BL140" s="80"/>
      <c r="BM140" s="49"/>
      <c r="BN140" s="49"/>
      <c r="BO140" s="80"/>
      <c r="BP140" s="49"/>
      <c r="BQ140" s="49"/>
      <c r="BR140" s="80"/>
      <c r="BS140" s="49"/>
      <c r="BT140" s="49"/>
      <c r="BU140" s="80"/>
      <c r="BV140" s="49"/>
      <c r="BW140" s="49"/>
      <c r="BX140" s="80"/>
      <c r="BY140" s="49"/>
      <c r="BZ140" s="49"/>
      <c r="CA140" s="80"/>
      <c r="CB140" s="49"/>
      <c r="CC140" s="49"/>
      <c r="CD140" s="80"/>
      <c r="CE140" s="49"/>
      <c r="CF140" s="49"/>
      <c r="CG140" s="80"/>
      <c r="CH140" s="49"/>
      <c r="CI140" s="49"/>
      <c r="CJ140" s="80"/>
      <c r="CK140" s="49"/>
      <c r="CL140" s="49"/>
      <c r="CM140" s="80"/>
      <c r="CN140" s="49"/>
      <c r="CO140" s="49"/>
      <c r="CP140" s="80"/>
      <c r="CQ140" s="49"/>
      <c r="CR140" s="91"/>
      <c r="CS140" s="80"/>
    </row>
    <row r="141" spans="1:97" ht="15.75" customHeight="1">
      <c r="A141" s="1" t="s">
        <v>121</v>
      </c>
      <c r="B141" s="49">
        <v>273.60000000000002</v>
      </c>
      <c r="C141" s="49">
        <v>63.444000000000003</v>
      </c>
      <c r="D141" s="49">
        <v>23.188596491228068</v>
      </c>
      <c r="E141" s="49"/>
      <c r="F141" s="49"/>
      <c r="G141" s="80"/>
      <c r="H141" s="49"/>
      <c r="I141" s="49"/>
      <c r="J141" s="80"/>
      <c r="K141" s="49"/>
      <c r="L141" s="49"/>
      <c r="M141" s="80"/>
      <c r="N141" s="49">
        <v>273.60000000000002</v>
      </c>
      <c r="O141" s="49">
        <v>63.444000000000003</v>
      </c>
      <c r="P141" s="80">
        <f t="shared" si="75"/>
        <v>23.188596491228068</v>
      </c>
      <c r="Q141" s="49"/>
      <c r="R141" s="49"/>
      <c r="S141" s="80"/>
      <c r="T141" s="49">
        <f t="shared" si="74"/>
        <v>0</v>
      </c>
      <c r="U141" s="49">
        <f t="shared" si="74"/>
        <v>0</v>
      </c>
      <c r="V141" s="80"/>
      <c r="W141" s="49"/>
      <c r="X141" s="49"/>
      <c r="Y141" s="80"/>
      <c r="Z141" s="49"/>
      <c r="AA141" s="49"/>
      <c r="AB141" s="80"/>
      <c r="AC141" s="49"/>
      <c r="AD141" s="49"/>
      <c r="AE141" s="80"/>
      <c r="AF141" s="49"/>
      <c r="AG141" s="49"/>
      <c r="AH141" s="80"/>
      <c r="AI141" s="49"/>
      <c r="AJ141" s="49"/>
      <c r="AK141" s="80"/>
      <c r="AL141" s="49"/>
      <c r="AM141" s="49"/>
      <c r="AN141" s="80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80"/>
      <c r="BA141" s="49"/>
      <c r="BB141" s="49"/>
      <c r="BC141" s="80"/>
      <c r="BD141" s="49"/>
      <c r="BE141" s="49"/>
      <c r="BF141" s="80"/>
      <c r="BG141" s="49"/>
      <c r="BH141" s="49"/>
      <c r="BI141" s="80"/>
      <c r="BJ141" s="49"/>
      <c r="BK141" s="49"/>
      <c r="BL141" s="80"/>
      <c r="BM141" s="49"/>
      <c r="BN141" s="49"/>
      <c r="BO141" s="80"/>
      <c r="BP141" s="49"/>
      <c r="BQ141" s="49"/>
      <c r="BR141" s="80"/>
      <c r="BS141" s="49"/>
      <c r="BT141" s="49"/>
      <c r="BU141" s="80"/>
      <c r="BV141" s="49"/>
      <c r="BW141" s="49"/>
      <c r="BX141" s="80"/>
      <c r="BY141" s="49"/>
      <c r="BZ141" s="49"/>
      <c r="CA141" s="80"/>
      <c r="CB141" s="49"/>
      <c r="CC141" s="49"/>
      <c r="CD141" s="80"/>
      <c r="CE141" s="49"/>
      <c r="CF141" s="49"/>
      <c r="CG141" s="80"/>
      <c r="CH141" s="49"/>
      <c r="CI141" s="49"/>
      <c r="CJ141" s="80"/>
      <c r="CK141" s="49"/>
      <c r="CL141" s="49"/>
      <c r="CM141" s="80"/>
      <c r="CN141" s="49"/>
      <c r="CO141" s="49"/>
      <c r="CP141" s="80"/>
      <c r="CQ141" s="49"/>
      <c r="CR141" s="91"/>
      <c r="CS141" s="80"/>
    </row>
    <row r="142" spans="1:97" ht="15.75" customHeight="1">
      <c r="A142" s="1" t="s">
        <v>126</v>
      </c>
      <c r="B142" s="49">
        <v>273.60000000000002</v>
      </c>
      <c r="C142" s="49">
        <v>63.444000000000003</v>
      </c>
      <c r="D142" s="49">
        <v>23.188596491228068</v>
      </c>
      <c r="E142" s="49"/>
      <c r="F142" s="49"/>
      <c r="G142" s="80"/>
      <c r="H142" s="49"/>
      <c r="I142" s="49"/>
      <c r="J142" s="80"/>
      <c r="K142" s="49"/>
      <c r="L142" s="49"/>
      <c r="M142" s="80"/>
      <c r="N142" s="49">
        <v>273.60000000000002</v>
      </c>
      <c r="O142" s="49">
        <v>63.444000000000003</v>
      </c>
      <c r="P142" s="80">
        <f t="shared" si="75"/>
        <v>23.188596491228068</v>
      </c>
      <c r="Q142" s="49"/>
      <c r="R142" s="49"/>
      <c r="S142" s="80"/>
      <c r="T142" s="49">
        <f t="shared" si="74"/>
        <v>0</v>
      </c>
      <c r="U142" s="49">
        <f t="shared" si="74"/>
        <v>0</v>
      </c>
      <c r="V142" s="80"/>
      <c r="W142" s="49"/>
      <c r="X142" s="49"/>
      <c r="Y142" s="80"/>
      <c r="Z142" s="49"/>
      <c r="AA142" s="49"/>
      <c r="AB142" s="80"/>
      <c r="AC142" s="49"/>
      <c r="AD142" s="49"/>
      <c r="AE142" s="80"/>
      <c r="AF142" s="49"/>
      <c r="AG142" s="49"/>
      <c r="AH142" s="80"/>
      <c r="AI142" s="49"/>
      <c r="AJ142" s="49"/>
      <c r="AK142" s="80"/>
      <c r="AL142" s="49"/>
      <c r="AM142" s="49"/>
      <c r="AN142" s="80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80"/>
      <c r="BA142" s="49"/>
      <c r="BB142" s="49"/>
      <c r="BC142" s="80"/>
      <c r="BD142" s="49"/>
      <c r="BE142" s="49"/>
      <c r="BF142" s="80"/>
      <c r="BG142" s="49"/>
      <c r="BH142" s="49"/>
      <c r="BI142" s="80"/>
      <c r="BJ142" s="49"/>
      <c r="BK142" s="49"/>
      <c r="BL142" s="80"/>
      <c r="BM142" s="49"/>
      <c r="BN142" s="49"/>
      <c r="BO142" s="80"/>
      <c r="BP142" s="49"/>
      <c r="BQ142" s="49"/>
      <c r="BR142" s="80"/>
      <c r="BS142" s="49"/>
      <c r="BT142" s="49"/>
      <c r="BU142" s="80"/>
      <c r="BV142" s="49"/>
      <c r="BW142" s="49"/>
      <c r="BX142" s="80"/>
      <c r="BY142" s="49"/>
      <c r="BZ142" s="49"/>
      <c r="CA142" s="80"/>
      <c r="CB142" s="49"/>
      <c r="CC142" s="49"/>
      <c r="CD142" s="80"/>
      <c r="CE142" s="49"/>
      <c r="CF142" s="49"/>
      <c r="CG142" s="80"/>
      <c r="CH142" s="49"/>
      <c r="CI142" s="49"/>
      <c r="CJ142" s="80"/>
      <c r="CK142" s="49"/>
      <c r="CL142" s="49"/>
      <c r="CM142" s="80"/>
      <c r="CN142" s="49"/>
      <c r="CO142" s="49"/>
      <c r="CP142" s="80"/>
      <c r="CQ142" s="49"/>
      <c r="CR142" s="91"/>
      <c r="CS142" s="80"/>
    </row>
    <row r="143" spans="1:97" s="6" customFormat="1" ht="15.75" customHeight="1">
      <c r="A143" s="2" t="s">
        <v>158</v>
      </c>
      <c r="B143" s="48">
        <v>395851.43278000009</v>
      </c>
      <c r="C143" s="48">
        <v>120465.76372999998</v>
      </c>
      <c r="D143" s="48">
        <v>30.43206459655547</v>
      </c>
      <c r="E143" s="48">
        <f>E144+E145</f>
        <v>557.1</v>
      </c>
      <c r="F143" s="48">
        <f>F144+F145</f>
        <v>139.19999999999999</v>
      </c>
      <c r="G143" s="77">
        <f>F143/E143*100</f>
        <v>24.986537425955841</v>
      </c>
      <c r="H143" s="48">
        <f t="shared" ref="H143:BZ143" si="76">H144+H145</f>
        <v>1288.8</v>
      </c>
      <c r="I143" s="48">
        <f t="shared" si="76"/>
        <v>303.93763999999999</v>
      </c>
      <c r="J143" s="77">
        <f>I143/H143*100</f>
        <v>23.582995034140286</v>
      </c>
      <c r="K143" s="48">
        <f t="shared" si="76"/>
        <v>1.2</v>
      </c>
      <c r="L143" s="48">
        <f t="shared" si="76"/>
        <v>1.2</v>
      </c>
      <c r="M143" s="77">
        <f>L143/K143*100</f>
        <v>100</v>
      </c>
      <c r="N143" s="48">
        <f t="shared" si="76"/>
        <v>1375.2</v>
      </c>
      <c r="O143" s="48">
        <f t="shared" si="76"/>
        <v>298.12664000000001</v>
      </c>
      <c r="P143" s="77">
        <f>O143/N143*100</f>
        <v>21.678784176847003</v>
      </c>
      <c r="Q143" s="48">
        <f>Q144+Q145</f>
        <v>1045.4570799999999</v>
      </c>
      <c r="R143" s="48">
        <f>R144+R145</f>
        <v>0</v>
      </c>
      <c r="S143" s="77">
        <f>R143/Q143*100</f>
        <v>0</v>
      </c>
      <c r="T143" s="48">
        <f>T144+T145</f>
        <v>1150</v>
      </c>
      <c r="U143" s="48">
        <f>U144+U145</f>
        <v>1150</v>
      </c>
      <c r="V143" s="77">
        <f>U143/T143*100</f>
        <v>100</v>
      </c>
      <c r="W143" s="48">
        <f>W144+W145</f>
        <v>1138.5</v>
      </c>
      <c r="X143" s="48">
        <f>X144+X145</f>
        <v>1138.5</v>
      </c>
      <c r="Y143" s="77">
        <f>X143/W143*100</f>
        <v>100</v>
      </c>
      <c r="Z143" s="48">
        <f>Z144+Z145</f>
        <v>11.5</v>
      </c>
      <c r="AA143" s="48">
        <f>AA144+AA145</f>
        <v>11.5</v>
      </c>
      <c r="AB143" s="77">
        <f>AA143/Z143*100</f>
        <v>100</v>
      </c>
      <c r="AC143" s="48">
        <f>AC144+AC145</f>
        <v>11952.4</v>
      </c>
      <c r="AD143" s="48">
        <f>AD144+AD145</f>
        <v>2949.03</v>
      </c>
      <c r="AE143" s="77">
        <f>AD143/AC143*100</f>
        <v>24.673120042836587</v>
      </c>
      <c r="AF143" s="48">
        <f t="shared" si="76"/>
        <v>146970.9</v>
      </c>
      <c r="AG143" s="48">
        <f t="shared" si="76"/>
        <v>41182.804730000003</v>
      </c>
      <c r="AH143" s="77">
        <f>AG143/AF143*100</f>
        <v>28.02106044802067</v>
      </c>
      <c r="AI143" s="48">
        <f t="shared" si="76"/>
        <v>81867.3</v>
      </c>
      <c r="AJ143" s="48">
        <f t="shared" si="76"/>
        <v>17427.864969999999</v>
      </c>
      <c r="AK143" s="77">
        <f>AJ143/AI143*100</f>
        <v>21.287943989846983</v>
      </c>
      <c r="AL143" s="48">
        <f t="shared" si="76"/>
        <v>0</v>
      </c>
      <c r="AM143" s="48">
        <f t="shared" si="76"/>
        <v>0</v>
      </c>
      <c r="AN143" s="77"/>
      <c r="AO143" s="48">
        <f t="shared" si="76"/>
        <v>174.1</v>
      </c>
      <c r="AP143" s="48">
        <f t="shared" si="76"/>
        <v>31.683350000000001</v>
      </c>
      <c r="AQ143" s="48">
        <f>AP143/AO143*100</f>
        <v>18.198363009764503</v>
      </c>
      <c r="AR143" s="48">
        <f t="shared" si="76"/>
        <v>24459.5</v>
      </c>
      <c r="AS143" s="48">
        <f t="shared" si="76"/>
        <v>10191.299999999999</v>
      </c>
      <c r="AT143" s="48">
        <f>AS143/AR143*100</f>
        <v>41.666019338089491</v>
      </c>
      <c r="AU143" s="48">
        <f t="shared" si="76"/>
        <v>7429.9</v>
      </c>
      <c r="AV143" s="48">
        <f t="shared" si="76"/>
        <v>3020.4</v>
      </c>
      <c r="AW143" s="48">
        <f>AV143/AU143*100</f>
        <v>40.65196032248079</v>
      </c>
      <c r="AX143" s="48">
        <f t="shared" si="76"/>
        <v>86286.282040000006</v>
      </c>
      <c r="AY143" s="48">
        <f t="shared" si="76"/>
        <v>39674.906049999998</v>
      </c>
      <c r="AZ143" s="77">
        <f>AY143/AX143*100</f>
        <v>45.980548833484072</v>
      </c>
      <c r="BA143" s="48">
        <f t="shared" si="76"/>
        <v>91.5</v>
      </c>
      <c r="BB143" s="48">
        <f t="shared" si="76"/>
        <v>51.7</v>
      </c>
      <c r="BC143" s="77">
        <f>BB143/BA143*100</f>
        <v>56.502732240437162</v>
      </c>
      <c r="BD143" s="48">
        <f t="shared" si="76"/>
        <v>0</v>
      </c>
      <c r="BE143" s="48">
        <f t="shared" si="76"/>
        <v>0</v>
      </c>
      <c r="BF143" s="77"/>
      <c r="BG143" s="48">
        <f t="shared" si="76"/>
        <v>560</v>
      </c>
      <c r="BH143" s="48">
        <f t="shared" si="76"/>
        <v>127.0181</v>
      </c>
      <c r="BI143" s="77">
        <f>BH143/BG143*100</f>
        <v>22.681803571428571</v>
      </c>
      <c r="BJ143" s="48">
        <f t="shared" si="76"/>
        <v>3</v>
      </c>
      <c r="BK143" s="48">
        <f t="shared" si="76"/>
        <v>0</v>
      </c>
      <c r="BL143" s="77">
        <f>BK143/BJ143*100</f>
        <v>0</v>
      </c>
      <c r="BM143" s="48">
        <f t="shared" si="76"/>
        <v>600</v>
      </c>
      <c r="BN143" s="48">
        <f t="shared" si="76"/>
        <v>191.18180000000001</v>
      </c>
      <c r="BO143" s="77">
        <f>BN143/BM143*100</f>
        <v>31.863633333333336</v>
      </c>
      <c r="BP143" s="48">
        <f t="shared" si="76"/>
        <v>28</v>
      </c>
      <c r="BQ143" s="48">
        <f t="shared" si="76"/>
        <v>0</v>
      </c>
      <c r="BR143" s="77">
        <f>BQ143/BP143*100</f>
        <v>0</v>
      </c>
      <c r="BS143" s="48">
        <f t="shared" si="76"/>
        <v>184.3</v>
      </c>
      <c r="BT143" s="48">
        <f t="shared" si="76"/>
        <v>74.335499999999996</v>
      </c>
      <c r="BU143" s="77">
        <f>BT143/BS143*100</f>
        <v>40.333966359196957</v>
      </c>
      <c r="BV143" s="48">
        <f t="shared" si="76"/>
        <v>307.39999999999998</v>
      </c>
      <c r="BW143" s="48">
        <f t="shared" si="76"/>
        <v>0</v>
      </c>
      <c r="BX143" s="77">
        <f>BW143/BV143*100</f>
        <v>0</v>
      </c>
      <c r="BY143" s="48">
        <f t="shared" si="76"/>
        <v>0</v>
      </c>
      <c r="BZ143" s="48">
        <f t="shared" si="76"/>
        <v>0</v>
      </c>
      <c r="CA143" s="77"/>
      <c r="CB143" s="48">
        <f t="shared" ref="CB143:CI143" si="77">CB144+CB145</f>
        <v>8049.3</v>
      </c>
      <c r="CC143" s="48">
        <f t="shared" si="77"/>
        <v>2982.5048400000001</v>
      </c>
      <c r="CD143" s="77">
        <f>CC143/CB143*100</f>
        <v>37.052971562744588</v>
      </c>
      <c r="CE143" s="48">
        <f t="shared" si="77"/>
        <v>99</v>
      </c>
      <c r="CF143" s="48">
        <f t="shared" si="77"/>
        <v>0</v>
      </c>
      <c r="CG143" s="77">
        <f>CF143/CE143*100</f>
        <v>0</v>
      </c>
      <c r="CH143" s="48">
        <f t="shared" si="77"/>
        <v>0</v>
      </c>
      <c r="CI143" s="48">
        <f t="shared" si="77"/>
        <v>0</v>
      </c>
      <c r="CJ143" s="77"/>
      <c r="CK143" s="48">
        <f>CK144+CK145</f>
        <v>109.65</v>
      </c>
      <c r="CL143" s="48">
        <f>CL144+CL145</f>
        <v>0</v>
      </c>
      <c r="CM143" s="77">
        <f>CL143/CK143*100</f>
        <v>0</v>
      </c>
      <c r="CN143" s="48">
        <f>CN144+CN145</f>
        <v>18009.693660000001</v>
      </c>
      <c r="CO143" s="48">
        <f>CO144+CO145</f>
        <v>94.372889999999998</v>
      </c>
      <c r="CP143" s="77">
        <f t="shared" ref="CP143:CP161" si="78">CO143/CN143*100</f>
        <v>0.52401163385474259</v>
      </c>
      <c r="CQ143" s="48">
        <f>CQ144+CQ145</f>
        <v>3251.45</v>
      </c>
      <c r="CR143" s="90">
        <f>CR144+CR145</f>
        <v>574.19722000000002</v>
      </c>
      <c r="CS143" s="77">
        <f t="shared" ref="CS143:CS161" si="79">CR143/CQ143*100</f>
        <v>17.659727813744638</v>
      </c>
    </row>
    <row r="144" spans="1:97" ht="15.75" customHeight="1">
      <c r="A144" s="1" t="s">
        <v>0</v>
      </c>
      <c r="B144" s="49">
        <v>394476.23278000008</v>
      </c>
      <c r="C144" s="49">
        <v>120167.63708999997</v>
      </c>
      <c r="D144" s="49">
        <v>30.462579771445348</v>
      </c>
      <c r="E144" s="49">
        <v>557.1</v>
      </c>
      <c r="F144" s="49">
        <v>139.19999999999999</v>
      </c>
      <c r="G144" s="80">
        <f>F144/E144*100</f>
        <v>24.986537425955841</v>
      </c>
      <c r="H144" s="49">
        <v>1288.8</v>
      </c>
      <c r="I144" s="49">
        <v>303.93763999999999</v>
      </c>
      <c r="J144" s="80">
        <f>I144/H144*100</f>
        <v>23.582995034140286</v>
      </c>
      <c r="K144" s="49">
        <v>1.2</v>
      </c>
      <c r="L144" s="49">
        <v>1.2</v>
      </c>
      <c r="M144" s="80">
        <f>L144/K144*100</f>
        <v>100</v>
      </c>
      <c r="N144" s="49"/>
      <c r="O144" s="49"/>
      <c r="P144" s="80"/>
      <c r="Q144" s="49">
        <v>1045.4570799999999</v>
      </c>
      <c r="R144" s="49"/>
      <c r="S144" s="80">
        <f>R144/Q144*100</f>
        <v>0</v>
      </c>
      <c r="T144" s="49">
        <f>W144+Z144</f>
        <v>1150</v>
      </c>
      <c r="U144" s="49">
        <f>X144+AA144</f>
        <v>1150</v>
      </c>
      <c r="V144" s="80">
        <f>U144/T144*100</f>
        <v>100</v>
      </c>
      <c r="W144" s="49">
        <v>1138.5</v>
      </c>
      <c r="X144" s="49">
        <v>1138.5</v>
      </c>
      <c r="Y144" s="80">
        <f>X144/W144*100</f>
        <v>100</v>
      </c>
      <c r="Z144" s="49">
        <v>11.5</v>
      </c>
      <c r="AA144" s="49">
        <v>11.5</v>
      </c>
      <c r="AB144" s="80">
        <f>AA144/Z144*100</f>
        <v>100</v>
      </c>
      <c r="AC144" s="49">
        <v>11952.4</v>
      </c>
      <c r="AD144" s="49">
        <v>2949.03</v>
      </c>
      <c r="AE144" s="80">
        <f>AD144/AC144*100</f>
        <v>24.673120042836587</v>
      </c>
      <c r="AF144" s="49">
        <v>146970.9</v>
      </c>
      <c r="AG144" s="49">
        <v>41182.804730000003</v>
      </c>
      <c r="AH144" s="80">
        <f>AG144/AF144*100</f>
        <v>28.02106044802067</v>
      </c>
      <c r="AI144" s="49">
        <v>81867.3</v>
      </c>
      <c r="AJ144" s="49">
        <v>17427.864969999999</v>
      </c>
      <c r="AK144" s="80">
        <f>AJ144/AI144*100</f>
        <v>21.287943989846983</v>
      </c>
      <c r="AL144" s="49"/>
      <c r="AM144" s="49">
        <v>0</v>
      </c>
      <c r="AN144" s="80"/>
      <c r="AO144" s="49">
        <v>174.1</v>
      </c>
      <c r="AP144" s="49">
        <v>31.683350000000001</v>
      </c>
      <c r="AQ144" s="80">
        <f>AP144/AO144*100</f>
        <v>18.198363009764503</v>
      </c>
      <c r="AR144" s="49">
        <v>24459.5</v>
      </c>
      <c r="AS144" s="49">
        <v>10191.299999999999</v>
      </c>
      <c r="AT144" s="48">
        <f>AS144/AR144*100</f>
        <v>41.666019338089491</v>
      </c>
      <c r="AU144" s="49">
        <v>7429.9</v>
      </c>
      <c r="AV144" s="49">
        <v>3020.4</v>
      </c>
      <c r="AW144" s="80">
        <f>AV144/AU144*100</f>
        <v>40.65196032248079</v>
      </c>
      <c r="AX144" s="49">
        <v>86286.282040000006</v>
      </c>
      <c r="AY144" s="49">
        <v>39674.906049999998</v>
      </c>
      <c r="AZ144" s="80">
        <f>AY144/AX144*100</f>
        <v>45.980548833484072</v>
      </c>
      <c r="BA144" s="49">
        <v>91.5</v>
      </c>
      <c r="BB144" s="49">
        <v>51.7</v>
      </c>
      <c r="BC144" s="80">
        <f>BB144/BA144*100</f>
        <v>56.502732240437162</v>
      </c>
      <c r="BD144" s="49"/>
      <c r="BE144" s="49"/>
      <c r="BF144" s="80"/>
      <c r="BG144" s="49">
        <v>560</v>
      </c>
      <c r="BH144" s="49">
        <v>127.0181</v>
      </c>
      <c r="BI144" s="80">
        <f>BH144/BG144*100</f>
        <v>22.681803571428571</v>
      </c>
      <c r="BJ144" s="49">
        <v>3</v>
      </c>
      <c r="BK144" s="49"/>
      <c r="BL144" s="80">
        <f>BK144/BJ144*100</f>
        <v>0</v>
      </c>
      <c r="BM144" s="49">
        <v>600</v>
      </c>
      <c r="BN144" s="49">
        <v>191.18180000000001</v>
      </c>
      <c r="BO144" s="80">
        <f>BN144/BM144*100</f>
        <v>31.863633333333336</v>
      </c>
      <c r="BP144" s="49">
        <v>28</v>
      </c>
      <c r="BQ144" s="49"/>
      <c r="BR144" s="80">
        <f>BQ144/BP144*100</f>
        <v>0</v>
      </c>
      <c r="BS144" s="49">
        <v>184.3</v>
      </c>
      <c r="BT144" s="49">
        <v>74.335499999999996</v>
      </c>
      <c r="BU144" s="80">
        <f>BT144/BS144*100</f>
        <v>40.333966359196957</v>
      </c>
      <c r="BV144" s="49">
        <v>307.39999999999998</v>
      </c>
      <c r="BW144" s="49"/>
      <c r="BX144" s="80">
        <f>BW144/BV144*100</f>
        <v>0</v>
      </c>
      <c r="BY144" s="48"/>
      <c r="BZ144" s="49"/>
      <c r="CA144" s="80"/>
      <c r="CB144" s="49">
        <v>8049.3</v>
      </c>
      <c r="CC144" s="49">
        <v>2982.5048400000001</v>
      </c>
      <c r="CD144" s="80">
        <f>CC144/CB144*100</f>
        <v>37.052971562744588</v>
      </c>
      <c r="CE144" s="49">
        <v>99</v>
      </c>
      <c r="CF144" s="49"/>
      <c r="CG144" s="80">
        <f>CF144/CE144*100</f>
        <v>0</v>
      </c>
      <c r="CH144" s="49"/>
      <c r="CI144" s="49"/>
      <c r="CJ144" s="80"/>
      <c r="CK144" s="49">
        <v>109.65</v>
      </c>
      <c r="CL144" s="49"/>
      <c r="CM144" s="80">
        <f>CL144/CK144*100</f>
        <v>0</v>
      </c>
      <c r="CN144" s="49">
        <v>18009.693660000001</v>
      </c>
      <c r="CO144" s="49">
        <v>94.372889999999998</v>
      </c>
      <c r="CP144" s="77">
        <f t="shared" si="78"/>
        <v>0.52401163385474259</v>
      </c>
      <c r="CQ144" s="49">
        <v>3251.45</v>
      </c>
      <c r="CR144" s="91">
        <v>574.19722000000002</v>
      </c>
      <c r="CS144" s="77">
        <f t="shared" si="79"/>
        <v>17.659727813744638</v>
      </c>
    </row>
    <row r="145" spans="1:97" s="6" customFormat="1" ht="15.75" customHeight="1">
      <c r="A145" s="2" t="s">
        <v>161</v>
      </c>
      <c r="B145" s="48">
        <v>1375.2</v>
      </c>
      <c r="C145" s="48">
        <v>298.12664000000001</v>
      </c>
      <c r="D145" s="48">
        <v>21.678784176847003</v>
      </c>
      <c r="E145" s="48">
        <f>SUM(E146:E152)</f>
        <v>0</v>
      </c>
      <c r="F145" s="48">
        <f>SUM(F146:F152)</f>
        <v>0</v>
      </c>
      <c r="G145" s="77"/>
      <c r="H145" s="48">
        <f t="shared" ref="H145:BZ145" si="80">SUM(H146:H152)</f>
        <v>0</v>
      </c>
      <c r="I145" s="48">
        <f t="shared" si="80"/>
        <v>0</v>
      </c>
      <c r="J145" s="77"/>
      <c r="K145" s="48">
        <f t="shared" si="80"/>
        <v>0</v>
      </c>
      <c r="L145" s="48">
        <f t="shared" si="80"/>
        <v>0</v>
      </c>
      <c r="M145" s="77"/>
      <c r="N145" s="48">
        <f t="shared" si="80"/>
        <v>1375.2</v>
      </c>
      <c r="O145" s="48">
        <f t="shared" si="80"/>
        <v>298.12664000000001</v>
      </c>
      <c r="P145" s="77">
        <f>O145/N145*100</f>
        <v>21.678784176847003</v>
      </c>
      <c r="Q145" s="48">
        <f>SUM(Q146:Q152)</f>
        <v>0</v>
      </c>
      <c r="R145" s="48">
        <f>SUM(R146:R152)</f>
        <v>0</v>
      </c>
      <c r="S145" s="77"/>
      <c r="T145" s="48">
        <f>SUM(T146:T152)</f>
        <v>0</v>
      </c>
      <c r="U145" s="48">
        <f>SUM(U146:U152)</f>
        <v>0</v>
      </c>
      <c r="V145" s="77"/>
      <c r="W145" s="48">
        <f>SUM(W146:W152)</f>
        <v>0</v>
      </c>
      <c r="X145" s="48">
        <f>SUM(X146:X152)</f>
        <v>0</v>
      </c>
      <c r="Y145" s="77"/>
      <c r="Z145" s="48">
        <f>SUM(Z146:Z152)</f>
        <v>0</v>
      </c>
      <c r="AA145" s="48">
        <f>SUM(AA146:AA152)</f>
        <v>0</v>
      </c>
      <c r="AB145" s="77"/>
      <c r="AC145" s="48">
        <f>SUM(AC146:AC152)</f>
        <v>0</v>
      </c>
      <c r="AD145" s="48">
        <f>SUM(AD146:AD152)</f>
        <v>0</v>
      </c>
      <c r="AE145" s="77"/>
      <c r="AF145" s="48">
        <f t="shared" si="80"/>
        <v>0</v>
      </c>
      <c r="AG145" s="48">
        <f t="shared" si="80"/>
        <v>0</v>
      </c>
      <c r="AH145" s="77"/>
      <c r="AI145" s="48">
        <f t="shared" si="80"/>
        <v>0</v>
      </c>
      <c r="AJ145" s="48">
        <f t="shared" si="80"/>
        <v>0</v>
      </c>
      <c r="AK145" s="77"/>
      <c r="AL145" s="48">
        <f t="shared" si="80"/>
        <v>0</v>
      </c>
      <c r="AM145" s="48">
        <f t="shared" si="80"/>
        <v>0</v>
      </c>
      <c r="AN145" s="77"/>
      <c r="AO145" s="48">
        <f t="shared" si="80"/>
        <v>0</v>
      </c>
      <c r="AP145" s="48">
        <f t="shared" si="80"/>
        <v>0</v>
      </c>
      <c r="AQ145" s="48"/>
      <c r="AR145" s="48">
        <f t="shared" si="80"/>
        <v>0</v>
      </c>
      <c r="AS145" s="48">
        <f t="shared" si="80"/>
        <v>0</v>
      </c>
      <c r="AT145" s="48"/>
      <c r="AU145" s="48">
        <f t="shared" si="80"/>
        <v>0</v>
      </c>
      <c r="AV145" s="48">
        <f t="shared" si="80"/>
        <v>0</v>
      </c>
      <c r="AW145" s="48"/>
      <c r="AX145" s="48">
        <f t="shared" si="80"/>
        <v>0</v>
      </c>
      <c r="AY145" s="48">
        <f t="shared" si="80"/>
        <v>0</v>
      </c>
      <c r="AZ145" s="77"/>
      <c r="BA145" s="48">
        <f t="shared" si="80"/>
        <v>0</v>
      </c>
      <c r="BB145" s="48">
        <f t="shared" si="80"/>
        <v>0</v>
      </c>
      <c r="BC145" s="77"/>
      <c r="BD145" s="48">
        <f t="shared" si="80"/>
        <v>0</v>
      </c>
      <c r="BE145" s="48">
        <f t="shared" si="80"/>
        <v>0</v>
      </c>
      <c r="BF145" s="77"/>
      <c r="BG145" s="48">
        <f t="shared" si="80"/>
        <v>0</v>
      </c>
      <c r="BH145" s="48">
        <f t="shared" si="80"/>
        <v>0</v>
      </c>
      <c r="BI145" s="77"/>
      <c r="BJ145" s="48">
        <f t="shared" si="80"/>
        <v>0</v>
      </c>
      <c r="BK145" s="48">
        <f t="shared" si="80"/>
        <v>0</v>
      </c>
      <c r="BL145" s="77"/>
      <c r="BM145" s="48">
        <f t="shared" si="80"/>
        <v>0</v>
      </c>
      <c r="BN145" s="48">
        <f t="shared" si="80"/>
        <v>0</v>
      </c>
      <c r="BO145" s="77"/>
      <c r="BP145" s="48">
        <f t="shared" si="80"/>
        <v>0</v>
      </c>
      <c r="BQ145" s="48">
        <f t="shared" si="80"/>
        <v>0</v>
      </c>
      <c r="BR145" s="77"/>
      <c r="BS145" s="48">
        <f t="shared" si="80"/>
        <v>0</v>
      </c>
      <c r="BT145" s="48">
        <f t="shared" si="80"/>
        <v>0</v>
      </c>
      <c r="BU145" s="77"/>
      <c r="BV145" s="48">
        <f t="shared" si="80"/>
        <v>0</v>
      </c>
      <c r="BW145" s="48">
        <f t="shared" si="80"/>
        <v>0</v>
      </c>
      <c r="BX145" s="77"/>
      <c r="BY145" s="48">
        <f t="shared" si="80"/>
        <v>0</v>
      </c>
      <c r="BZ145" s="48">
        <f t="shared" si="80"/>
        <v>0</v>
      </c>
      <c r="CA145" s="77"/>
      <c r="CB145" s="48">
        <f t="shared" ref="CB145:CI145" si="81">SUM(CB146:CB152)</f>
        <v>0</v>
      </c>
      <c r="CC145" s="48">
        <f t="shared" si="81"/>
        <v>0</v>
      </c>
      <c r="CD145" s="77"/>
      <c r="CE145" s="48">
        <f t="shared" si="81"/>
        <v>0</v>
      </c>
      <c r="CF145" s="48">
        <f t="shared" si="81"/>
        <v>0</v>
      </c>
      <c r="CG145" s="77"/>
      <c r="CH145" s="48">
        <f t="shared" si="81"/>
        <v>0</v>
      </c>
      <c r="CI145" s="48">
        <f t="shared" si="81"/>
        <v>0</v>
      </c>
      <c r="CJ145" s="77"/>
      <c r="CK145" s="48">
        <f>SUM(CK146:CK152)</f>
        <v>0</v>
      </c>
      <c r="CL145" s="48">
        <f>SUM(CL146:CL152)</f>
        <v>0</v>
      </c>
      <c r="CM145" s="77"/>
      <c r="CN145" s="48">
        <f>SUM(CN146:CN152)</f>
        <v>0</v>
      </c>
      <c r="CO145" s="48">
        <f>SUM(CO146:CO152)</f>
        <v>0</v>
      </c>
      <c r="CP145" s="77"/>
      <c r="CQ145" s="48">
        <f>SUM(CQ146:CQ152)</f>
        <v>0</v>
      </c>
      <c r="CR145" s="90">
        <f>SUM(CR146:CR152)</f>
        <v>0</v>
      </c>
      <c r="CS145" s="77"/>
    </row>
    <row r="146" spans="1:97" ht="15.75" customHeight="1">
      <c r="A146" s="1" t="s">
        <v>67</v>
      </c>
      <c r="B146" s="49">
        <v>138.6</v>
      </c>
      <c r="C146" s="49">
        <v>31.72062</v>
      </c>
      <c r="D146" s="49">
        <v>22.886450216450218</v>
      </c>
      <c r="E146" s="49"/>
      <c r="F146" s="49"/>
      <c r="G146" s="80"/>
      <c r="H146" s="49"/>
      <c r="I146" s="49"/>
      <c r="J146" s="80"/>
      <c r="K146" s="49"/>
      <c r="L146" s="49"/>
      <c r="M146" s="80"/>
      <c r="N146" s="49">
        <v>138.6</v>
      </c>
      <c r="O146" s="49">
        <v>31.72062</v>
      </c>
      <c r="P146" s="80">
        <f>O146/N146*100</f>
        <v>22.886450216450218</v>
      </c>
      <c r="Q146" s="49"/>
      <c r="R146" s="49"/>
      <c r="S146" s="80"/>
      <c r="T146" s="49">
        <f t="shared" ref="T146:U152" si="82">W146+Z146</f>
        <v>0</v>
      </c>
      <c r="U146" s="49">
        <f t="shared" si="82"/>
        <v>0</v>
      </c>
      <c r="V146" s="80"/>
      <c r="W146" s="49"/>
      <c r="X146" s="49"/>
      <c r="Y146" s="80"/>
      <c r="Z146" s="49"/>
      <c r="AA146" s="49"/>
      <c r="AB146" s="80"/>
      <c r="AC146" s="49"/>
      <c r="AD146" s="49"/>
      <c r="AE146" s="80"/>
      <c r="AF146" s="49"/>
      <c r="AG146" s="49"/>
      <c r="AH146" s="80"/>
      <c r="AI146" s="49"/>
      <c r="AJ146" s="49"/>
      <c r="AK146" s="80"/>
      <c r="AL146" s="49"/>
      <c r="AM146" s="49"/>
      <c r="AN146" s="80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80"/>
      <c r="BA146" s="49"/>
      <c r="BB146" s="49"/>
      <c r="BC146" s="80"/>
      <c r="BD146" s="49"/>
      <c r="BE146" s="49"/>
      <c r="BF146" s="80"/>
      <c r="BG146" s="49"/>
      <c r="BH146" s="49"/>
      <c r="BI146" s="80"/>
      <c r="BJ146" s="49"/>
      <c r="BK146" s="49"/>
      <c r="BL146" s="80"/>
      <c r="BM146" s="49"/>
      <c r="BN146" s="49"/>
      <c r="BO146" s="80"/>
      <c r="BP146" s="49"/>
      <c r="BQ146" s="49"/>
      <c r="BR146" s="80"/>
      <c r="BS146" s="49"/>
      <c r="BT146" s="49"/>
      <c r="BU146" s="80"/>
      <c r="BV146" s="49"/>
      <c r="BW146" s="49"/>
      <c r="BX146" s="80"/>
      <c r="BY146" s="49"/>
      <c r="BZ146" s="49"/>
      <c r="CA146" s="80"/>
      <c r="CB146" s="49"/>
      <c r="CC146" s="49"/>
      <c r="CD146" s="80"/>
      <c r="CE146" s="49"/>
      <c r="CF146" s="49"/>
      <c r="CG146" s="80"/>
      <c r="CH146" s="49"/>
      <c r="CI146" s="49"/>
      <c r="CJ146" s="80"/>
      <c r="CK146" s="49"/>
      <c r="CL146" s="49"/>
      <c r="CM146" s="80"/>
      <c r="CN146" s="49"/>
      <c r="CO146" s="49"/>
      <c r="CP146" s="77"/>
      <c r="CQ146" s="49"/>
      <c r="CR146" s="91"/>
      <c r="CS146" s="77"/>
    </row>
    <row r="147" spans="1:97" ht="15.75" customHeight="1">
      <c r="A147" s="1" t="s">
        <v>38</v>
      </c>
      <c r="B147" s="49">
        <v>273.60000000000002</v>
      </c>
      <c r="C147" s="49">
        <v>59.596319999999999</v>
      </c>
      <c r="D147" s="49">
        <v>21.782280701754384</v>
      </c>
      <c r="E147" s="49"/>
      <c r="F147" s="49"/>
      <c r="G147" s="80"/>
      <c r="H147" s="49"/>
      <c r="I147" s="49"/>
      <c r="J147" s="80"/>
      <c r="K147" s="49"/>
      <c r="L147" s="49"/>
      <c r="M147" s="80"/>
      <c r="N147" s="49">
        <v>273.60000000000002</v>
      </c>
      <c r="O147" s="49">
        <v>59.596319999999999</v>
      </c>
      <c r="P147" s="80">
        <f t="shared" ref="P147:P152" si="83">O147/N147*100</f>
        <v>21.782280701754384</v>
      </c>
      <c r="Q147" s="49"/>
      <c r="R147" s="49"/>
      <c r="S147" s="80"/>
      <c r="T147" s="49">
        <f t="shared" si="82"/>
        <v>0</v>
      </c>
      <c r="U147" s="49">
        <f t="shared" si="82"/>
        <v>0</v>
      </c>
      <c r="V147" s="80"/>
      <c r="W147" s="49"/>
      <c r="X147" s="49"/>
      <c r="Y147" s="80"/>
      <c r="Z147" s="49"/>
      <c r="AA147" s="49"/>
      <c r="AB147" s="80"/>
      <c r="AC147" s="49"/>
      <c r="AD147" s="49"/>
      <c r="AE147" s="80"/>
      <c r="AF147" s="49"/>
      <c r="AG147" s="49"/>
      <c r="AH147" s="80"/>
      <c r="AI147" s="49"/>
      <c r="AJ147" s="49"/>
      <c r="AK147" s="80"/>
      <c r="AL147" s="49"/>
      <c r="AM147" s="49"/>
      <c r="AN147" s="80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80"/>
      <c r="BA147" s="49"/>
      <c r="BB147" s="49"/>
      <c r="BC147" s="80"/>
      <c r="BD147" s="49"/>
      <c r="BE147" s="49"/>
      <c r="BF147" s="80"/>
      <c r="BG147" s="49"/>
      <c r="BH147" s="49"/>
      <c r="BI147" s="80"/>
      <c r="BJ147" s="49"/>
      <c r="BK147" s="49"/>
      <c r="BL147" s="80"/>
      <c r="BM147" s="49"/>
      <c r="BN147" s="49"/>
      <c r="BO147" s="80"/>
      <c r="BP147" s="49"/>
      <c r="BQ147" s="49"/>
      <c r="BR147" s="80"/>
      <c r="BS147" s="49"/>
      <c r="BT147" s="49"/>
      <c r="BU147" s="80"/>
      <c r="BV147" s="49"/>
      <c r="BW147" s="49"/>
      <c r="BX147" s="80"/>
      <c r="BY147" s="49"/>
      <c r="BZ147" s="49"/>
      <c r="CA147" s="80"/>
      <c r="CB147" s="49"/>
      <c r="CC147" s="49"/>
      <c r="CD147" s="80"/>
      <c r="CE147" s="49"/>
      <c r="CF147" s="49"/>
      <c r="CG147" s="80"/>
      <c r="CH147" s="49"/>
      <c r="CI147" s="49"/>
      <c r="CJ147" s="80"/>
      <c r="CK147" s="49"/>
      <c r="CL147" s="49"/>
      <c r="CM147" s="80"/>
      <c r="CN147" s="49"/>
      <c r="CO147" s="49"/>
      <c r="CP147" s="77"/>
      <c r="CQ147" s="49"/>
      <c r="CR147" s="91"/>
      <c r="CS147" s="77"/>
    </row>
    <row r="148" spans="1:97" ht="15.75" customHeight="1">
      <c r="A148" s="1" t="s">
        <v>59</v>
      </c>
      <c r="B148" s="49">
        <v>273.60000000000002</v>
      </c>
      <c r="C148" s="49">
        <v>50.310169999999999</v>
      </c>
      <c r="D148" s="49">
        <v>18.388220029239761</v>
      </c>
      <c r="E148" s="49"/>
      <c r="F148" s="49"/>
      <c r="G148" s="80"/>
      <c r="H148" s="49"/>
      <c r="I148" s="49"/>
      <c r="J148" s="80"/>
      <c r="K148" s="49"/>
      <c r="L148" s="49"/>
      <c r="M148" s="80"/>
      <c r="N148" s="49">
        <v>273.60000000000002</v>
      </c>
      <c r="O148" s="49">
        <v>50.310169999999999</v>
      </c>
      <c r="P148" s="80">
        <f t="shared" si="83"/>
        <v>18.388220029239761</v>
      </c>
      <c r="Q148" s="49"/>
      <c r="R148" s="49"/>
      <c r="S148" s="80"/>
      <c r="T148" s="49">
        <f t="shared" si="82"/>
        <v>0</v>
      </c>
      <c r="U148" s="49">
        <f t="shared" si="82"/>
        <v>0</v>
      </c>
      <c r="V148" s="80"/>
      <c r="W148" s="49"/>
      <c r="X148" s="49"/>
      <c r="Y148" s="80"/>
      <c r="Z148" s="49"/>
      <c r="AA148" s="49"/>
      <c r="AB148" s="80"/>
      <c r="AC148" s="49"/>
      <c r="AD148" s="49"/>
      <c r="AE148" s="80"/>
      <c r="AF148" s="49"/>
      <c r="AG148" s="49"/>
      <c r="AH148" s="80"/>
      <c r="AI148" s="49"/>
      <c r="AJ148" s="49"/>
      <c r="AK148" s="80"/>
      <c r="AL148" s="49"/>
      <c r="AM148" s="49"/>
      <c r="AN148" s="80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80"/>
      <c r="BA148" s="49"/>
      <c r="BB148" s="49"/>
      <c r="BC148" s="80"/>
      <c r="BD148" s="49"/>
      <c r="BE148" s="49"/>
      <c r="BF148" s="80"/>
      <c r="BG148" s="49"/>
      <c r="BH148" s="49"/>
      <c r="BI148" s="80"/>
      <c r="BJ148" s="49"/>
      <c r="BK148" s="49"/>
      <c r="BL148" s="80"/>
      <c r="BM148" s="49"/>
      <c r="BN148" s="49"/>
      <c r="BO148" s="80"/>
      <c r="BP148" s="49"/>
      <c r="BQ148" s="49"/>
      <c r="BR148" s="80"/>
      <c r="BS148" s="49"/>
      <c r="BT148" s="49"/>
      <c r="BU148" s="80"/>
      <c r="BV148" s="49"/>
      <c r="BW148" s="49"/>
      <c r="BX148" s="80"/>
      <c r="BY148" s="49"/>
      <c r="BZ148" s="49"/>
      <c r="CA148" s="80"/>
      <c r="CB148" s="49"/>
      <c r="CC148" s="49"/>
      <c r="CD148" s="80"/>
      <c r="CE148" s="49"/>
      <c r="CF148" s="49"/>
      <c r="CG148" s="80"/>
      <c r="CH148" s="49"/>
      <c r="CI148" s="49"/>
      <c r="CJ148" s="80"/>
      <c r="CK148" s="49"/>
      <c r="CL148" s="49"/>
      <c r="CM148" s="80"/>
      <c r="CN148" s="49"/>
      <c r="CO148" s="49"/>
      <c r="CP148" s="77"/>
      <c r="CQ148" s="49"/>
      <c r="CR148" s="91"/>
      <c r="CS148" s="77"/>
    </row>
    <row r="149" spans="1:97" ht="15.75" customHeight="1">
      <c r="A149" s="1" t="s">
        <v>35</v>
      </c>
      <c r="B149" s="49">
        <v>138.6</v>
      </c>
      <c r="C149" s="49">
        <v>31.966729999999998</v>
      </c>
      <c r="D149" s="49">
        <v>23.064018759018758</v>
      </c>
      <c r="E149" s="49"/>
      <c r="F149" s="49"/>
      <c r="G149" s="80"/>
      <c r="H149" s="49"/>
      <c r="I149" s="49"/>
      <c r="J149" s="80"/>
      <c r="K149" s="49"/>
      <c r="L149" s="49"/>
      <c r="M149" s="80"/>
      <c r="N149" s="49">
        <v>138.6</v>
      </c>
      <c r="O149" s="49">
        <v>31.966729999999998</v>
      </c>
      <c r="P149" s="80">
        <f t="shared" si="83"/>
        <v>23.064018759018758</v>
      </c>
      <c r="Q149" s="49"/>
      <c r="R149" s="49"/>
      <c r="S149" s="80"/>
      <c r="T149" s="49">
        <f t="shared" si="82"/>
        <v>0</v>
      </c>
      <c r="U149" s="49">
        <f t="shared" si="82"/>
        <v>0</v>
      </c>
      <c r="V149" s="80"/>
      <c r="W149" s="49"/>
      <c r="X149" s="49"/>
      <c r="Y149" s="80"/>
      <c r="Z149" s="49"/>
      <c r="AA149" s="49"/>
      <c r="AB149" s="80"/>
      <c r="AC149" s="49"/>
      <c r="AD149" s="49"/>
      <c r="AE149" s="80"/>
      <c r="AF149" s="49"/>
      <c r="AG149" s="49"/>
      <c r="AH149" s="80"/>
      <c r="AI149" s="49"/>
      <c r="AJ149" s="49"/>
      <c r="AK149" s="80"/>
      <c r="AL149" s="49"/>
      <c r="AM149" s="49"/>
      <c r="AN149" s="80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80"/>
      <c r="BA149" s="49"/>
      <c r="BB149" s="49"/>
      <c r="BC149" s="80"/>
      <c r="BD149" s="49"/>
      <c r="BE149" s="49"/>
      <c r="BF149" s="80"/>
      <c r="BG149" s="49"/>
      <c r="BH149" s="49"/>
      <c r="BI149" s="80"/>
      <c r="BJ149" s="49"/>
      <c r="BK149" s="49"/>
      <c r="BL149" s="80"/>
      <c r="BM149" s="49"/>
      <c r="BN149" s="49"/>
      <c r="BO149" s="80"/>
      <c r="BP149" s="49"/>
      <c r="BQ149" s="49"/>
      <c r="BR149" s="80"/>
      <c r="BS149" s="49"/>
      <c r="BT149" s="49"/>
      <c r="BU149" s="80"/>
      <c r="BV149" s="49"/>
      <c r="BW149" s="49"/>
      <c r="BX149" s="80"/>
      <c r="BY149" s="49"/>
      <c r="BZ149" s="49"/>
      <c r="CA149" s="80"/>
      <c r="CB149" s="49"/>
      <c r="CC149" s="49"/>
      <c r="CD149" s="80"/>
      <c r="CE149" s="49"/>
      <c r="CF149" s="49"/>
      <c r="CG149" s="80"/>
      <c r="CH149" s="49"/>
      <c r="CI149" s="49"/>
      <c r="CJ149" s="80"/>
      <c r="CK149" s="49"/>
      <c r="CL149" s="49"/>
      <c r="CM149" s="80"/>
      <c r="CN149" s="49"/>
      <c r="CO149" s="49"/>
      <c r="CP149" s="77"/>
      <c r="CQ149" s="49"/>
      <c r="CR149" s="91"/>
      <c r="CS149" s="77"/>
    </row>
    <row r="150" spans="1:97" ht="15.75" customHeight="1">
      <c r="A150" s="1" t="s">
        <v>51</v>
      </c>
      <c r="B150" s="49">
        <v>138.6</v>
      </c>
      <c r="C150" s="49">
        <v>29.370940000000001</v>
      </c>
      <c r="D150" s="49">
        <v>21.191154401154403</v>
      </c>
      <c r="E150" s="49"/>
      <c r="F150" s="49"/>
      <c r="G150" s="80"/>
      <c r="H150" s="49"/>
      <c r="I150" s="49"/>
      <c r="J150" s="80"/>
      <c r="K150" s="49"/>
      <c r="L150" s="49"/>
      <c r="M150" s="80"/>
      <c r="N150" s="49">
        <v>138.6</v>
      </c>
      <c r="O150" s="49">
        <v>29.370940000000001</v>
      </c>
      <c r="P150" s="80">
        <f t="shared" si="83"/>
        <v>21.191154401154403</v>
      </c>
      <c r="Q150" s="49"/>
      <c r="R150" s="49"/>
      <c r="S150" s="80"/>
      <c r="T150" s="49">
        <f t="shared" si="82"/>
        <v>0</v>
      </c>
      <c r="U150" s="49">
        <f t="shared" si="82"/>
        <v>0</v>
      </c>
      <c r="V150" s="80"/>
      <c r="W150" s="49"/>
      <c r="X150" s="49"/>
      <c r="Y150" s="80"/>
      <c r="Z150" s="49"/>
      <c r="AA150" s="49"/>
      <c r="AB150" s="80"/>
      <c r="AC150" s="49"/>
      <c r="AD150" s="49"/>
      <c r="AE150" s="80"/>
      <c r="AF150" s="49"/>
      <c r="AG150" s="49"/>
      <c r="AH150" s="80"/>
      <c r="AI150" s="49"/>
      <c r="AJ150" s="49"/>
      <c r="AK150" s="80"/>
      <c r="AL150" s="49"/>
      <c r="AM150" s="49"/>
      <c r="AN150" s="80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80"/>
      <c r="BA150" s="49"/>
      <c r="BB150" s="49"/>
      <c r="BC150" s="80"/>
      <c r="BD150" s="49"/>
      <c r="BE150" s="49"/>
      <c r="BF150" s="80"/>
      <c r="BG150" s="49"/>
      <c r="BH150" s="49"/>
      <c r="BI150" s="80"/>
      <c r="BJ150" s="49"/>
      <c r="BK150" s="49"/>
      <c r="BL150" s="80"/>
      <c r="BM150" s="49"/>
      <c r="BN150" s="49"/>
      <c r="BO150" s="80"/>
      <c r="BP150" s="49"/>
      <c r="BQ150" s="49"/>
      <c r="BR150" s="80"/>
      <c r="BS150" s="49"/>
      <c r="BT150" s="49"/>
      <c r="BU150" s="80"/>
      <c r="BV150" s="49"/>
      <c r="BW150" s="49"/>
      <c r="BX150" s="80"/>
      <c r="BY150" s="49"/>
      <c r="BZ150" s="49"/>
      <c r="CA150" s="80"/>
      <c r="CB150" s="49"/>
      <c r="CC150" s="49"/>
      <c r="CD150" s="80"/>
      <c r="CE150" s="49"/>
      <c r="CF150" s="49"/>
      <c r="CG150" s="80"/>
      <c r="CH150" s="49"/>
      <c r="CI150" s="49"/>
      <c r="CJ150" s="80"/>
      <c r="CK150" s="49"/>
      <c r="CL150" s="49"/>
      <c r="CM150" s="80"/>
      <c r="CN150" s="49"/>
      <c r="CO150" s="49"/>
      <c r="CP150" s="77"/>
      <c r="CQ150" s="49"/>
      <c r="CR150" s="91"/>
      <c r="CS150" s="77"/>
    </row>
    <row r="151" spans="1:97" ht="15.75" customHeight="1">
      <c r="A151" s="1" t="s">
        <v>50</v>
      </c>
      <c r="B151" s="49">
        <v>273.60000000000002</v>
      </c>
      <c r="C151" s="49">
        <v>63.441240000000001</v>
      </c>
      <c r="D151" s="49">
        <v>23.187587719298243</v>
      </c>
      <c r="E151" s="49"/>
      <c r="F151" s="49"/>
      <c r="G151" s="80"/>
      <c r="H151" s="49"/>
      <c r="I151" s="49"/>
      <c r="J151" s="80"/>
      <c r="K151" s="49"/>
      <c r="L151" s="49"/>
      <c r="M151" s="80"/>
      <c r="N151" s="49">
        <v>273.60000000000002</v>
      </c>
      <c r="O151" s="49">
        <v>63.441240000000001</v>
      </c>
      <c r="P151" s="80">
        <f t="shared" si="83"/>
        <v>23.187587719298243</v>
      </c>
      <c r="Q151" s="49"/>
      <c r="R151" s="49"/>
      <c r="S151" s="80"/>
      <c r="T151" s="49">
        <f t="shared" si="82"/>
        <v>0</v>
      </c>
      <c r="U151" s="49">
        <f t="shared" si="82"/>
        <v>0</v>
      </c>
      <c r="V151" s="80"/>
      <c r="W151" s="49"/>
      <c r="X151" s="49"/>
      <c r="Y151" s="80"/>
      <c r="Z151" s="49"/>
      <c r="AA151" s="49"/>
      <c r="AB151" s="80"/>
      <c r="AC151" s="49"/>
      <c r="AD151" s="49"/>
      <c r="AE151" s="80"/>
      <c r="AF151" s="49"/>
      <c r="AG151" s="49"/>
      <c r="AH151" s="80"/>
      <c r="AI151" s="49"/>
      <c r="AJ151" s="49"/>
      <c r="AK151" s="80"/>
      <c r="AL151" s="49"/>
      <c r="AM151" s="49"/>
      <c r="AN151" s="80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80"/>
      <c r="BA151" s="49"/>
      <c r="BB151" s="49"/>
      <c r="BC151" s="80"/>
      <c r="BD151" s="49"/>
      <c r="BE151" s="49"/>
      <c r="BF151" s="80"/>
      <c r="BG151" s="49"/>
      <c r="BH151" s="49"/>
      <c r="BI151" s="80"/>
      <c r="BJ151" s="49"/>
      <c r="BK151" s="49"/>
      <c r="BL151" s="80"/>
      <c r="BM151" s="49"/>
      <c r="BN151" s="49"/>
      <c r="BO151" s="80"/>
      <c r="BP151" s="49"/>
      <c r="BQ151" s="49"/>
      <c r="BR151" s="80"/>
      <c r="BS151" s="49"/>
      <c r="BT151" s="49"/>
      <c r="BU151" s="80"/>
      <c r="BV151" s="49"/>
      <c r="BW151" s="49"/>
      <c r="BX151" s="80"/>
      <c r="BY151" s="49"/>
      <c r="BZ151" s="49"/>
      <c r="CA151" s="80"/>
      <c r="CB151" s="49"/>
      <c r="CC151" s="49"/>
      <c r="CD151" s="80"/>
      <c r="CE151" s="49"/>
      <c r="CF151" s="49"/>
      <c r="CG151" s="80"/>
      <c r="CH151" s="49"/>
      <c r="CI151" s="49"/>
      <c r="CJ151" s="80"/>
      <c r="CK151" s="49"/>
      <c r="CL151" s="49"/>
      <c r="CM151" s="80"/>
      <c r="CN151" s="49"/>
      <c r="CO151" s="49"/>
      <c r="CP151" s="77"/>
      <c r="CQ151" s="49"/>
      <c r="CR151" s="91"/>
      <c r="CS151" s="77"/>
    </row>
    <row r="152" spans="1:97" ht="15.75" customHeight="1">
      <c r="A152" s="1" t="s">
        <v>70</v>
      </c>
      <c r="B152" s="49">
        <v>138.6</v>
      </c>
      <c r="C152" s="49">
        <v>31.72062</v>
      </c>
      <c r="D152" s="49">
        <v>22.886450216450218</v>
      </c>
      <c r="E152" s="49"/>
      <c r="F152" s="49"/>
      <c r="G152" s="80"/>
      <c r="H152" s="49"/>
      <c r="I152" s="49"/>
      <c r="J152" s="80"/>
      <c r="K152" s="49"/>
      <c r="L152" s="49"/>
      <c r="M152" s="80"/>
      <c r="N152" s="49">
        <v>138.6</v>
      </c>
      <c r="O152" s="49">
        <v>31.72062</v>
      </c>
      <c r="P152" s="80">
        <f t="shared" si="83"/>
        <v>22.886450216450218</v>
      </c>
      <c r="Q152" s="49"/>
      <c r="R152" s="49"/>
      <c r="S152" s="80"/>
      <c r="T152" s="49">
        <f t="shared" si="82"/>
        <v>0</v>
      </c>
      <c r="U152" s="49">
        <f t="shared" si="82"/>
        <v>0</v>
      </c>
      <c r="V152" s="80"/>
      <c r="W152" s="49"/>
      <c r="X152" s="49"/>
      <c r="Y152" s="80"/>
      <c r="Z152" s="49"/>
      <c r="AA152" s="49"/>
      <c r="AB152" s="80"/>
      <c r="AC152" s="49"/>
      <c r="AD152" s="49"/>
      <c r="AE152" s="80"/>
      <c r="AF152" s="49"/>
      <c r="AG152" s="49"/>
      <c r="AH152" s="80"/>
      <c r="AI152" s="49"/>
      <c r="AJ152" s="49"/>
      <c r="AK152" s="80"/>
      <c r="AL152" s="49"/>
      <c r="AM152" s="49"/>
      <c r="AN152" s="80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80"/>
      <c r="BA152" s="49"/>
      <c r="BB152" s="49"/>
      <c r="BC152" s="80"/>
      <c r="BD152" s="49"/>
      <c r="BE152" s="49"/>
      <c r="BF152" s="80"/>
      <c r="BG152" s="49"/>
      <c r="BH152" s="49"/>
      <c r="BI152" s="80"/>
      <c r="BJ152" s="49"/>
      <c r="BK152" s="49"/>
      <c r="BL152" s="80"/>
      <c r="BM152" s="49"/>
      <c r="BN152" s="49"/>
      <c r="BO152" s="80"/>
      <c r="BP152" s="49"/>
      <c r="BQ152" s="49"/>
      <c r="BR152" s="80"/>
      <c r="BS152" s="49"/>
      <c r="BT152" s="49"/>
      <c r="BU152" s="80"/>
      <c r="BV152" s="49"/>
      <c r="BW152" s="49"/>
      <c r="BX152" s="80"/>
      <c r="BY152" s="49"/>
      <c r="BZ152" s="49"/>
      <c r="CA152" s="80"/>
      <c r="CB152" s="49"/>
      <c r="CC152" s="49"/>
      <c r="CD152" s="80"/>
      <c r="CE152" s="49"/>
      <c r="CF152" s="49"/>
      <c r="CG152" s="80"/>
      <c r="CH152" s="49"/>
      <c r="CI152" s="49"/>
      <c r="CJ152" s="80"/>
      <c r="CK152" s="49"/>
      <c r="CL152" s="49"/>
      <c r="CM152" s="80"/>
      <c r="CN152" s="49"/>
      <c r="CO152" s="49"/>
      <c r="CP152" s="77"/>
      <c r="CQ152" s="49"/>
      <c r="CR152" s="91"/>
      <c r="CS152" s="77"/>
    </row>
    <row r="153" spans="1:97" s="6" customFormat="1" ht="15.75" customHeight="1">
      <c r="A153" s="2" t="s">
        <v>142</v>
      </c>
      <c r="B153" s="48">
        <v>119635.81887000003</v>
      </c>
      <c r="C153" s="48">
        <v>42077.661800000002</v>
      </c>
      <c r="D153" s="48">
        <v>35.171458011018323</v>
      </c>
      <c r="E153" s="48">
        <f>E154+E155</f>
        <v>132.30000000000001</v>
      </c>
      <c r="F153" s="48">
        <f>F154+F155</f>
        <v>0</v>
      </c>
      <c r="G153" s="77">
        <f>F153/E153*100</f>
        <v>0</v>
      </c>
      <c r="H153" s="48">
        <f t="shared" ref="H153:BZ153" si="84">H154+H155</f>
        <v>1241.5</v>
      </c>
      <c r="I153" s="48">
        <f t="shared" si="84"/>
        <v>283.95627999999999</v>
      </c>
      <c r="J153" s="77">
        <f>I153/H153*100</f>
        <v>22.87203221908981</v>
      </c>
      <c r="K153" s="48">
        <f t="shared" si="84"/>
        <v>0.1</v>
      </c>
      <c r="L153" s="48">
        <f t="shared" si="84"/>
        <v>0</v>
      </c>
      <c r="M153" s="77">
        <f>L153/K153*100</f>
        <v>0</v>
      </c>
      <c r="N153" s="48">
        <f t="shared" si="84"/>
        <v>966.6</v>
      </c>
      <c r="O153" s="48">
        <f t="shared" si="84"/>
        <v>222.04438999999999</v>
      </c>
      <c r="P153" s="77">
        <f>O153/N153*100</f>
        <v>22.971693565073455</v>
      </c>
      <c r="Q153" s="48">
        <f>Q154+Q155</f>
        <v>586.47592000000009</v>
      </c>
      <c r="R153" s="48">
        <f>R154+R155</f>
        <v>499.54709000000003</v>
      </c>
      <c r="S153" s="77">
        <f>R153/Q153*100</f>
        <v>85.177766548369107</v>
      </c>
      <c r="T153" s="48">
        <f>T154+T155</f>
        <v>1000.4529100000001</v>
      </c>
      <c r="U153" s="48">
        <f>U154+U155</f>
        <v>1000.4529100000001</v>
      </c>
      <c r="V153" s="77">
        <f>U153/T153*100</f>
        <v>100</v>
      </c>
      <c r="W153" s="48">
        <f>W154+W155</f>
        <v>990.44838000000004</v>
      </c>
      <c r="X153" s="48">
        <f>X154+X155</f>
        <v>990.44838000000004</v>
      </c>
      <c r="Y153" s="77">
        <f>X153/W153*100</f>
        <v>100</v>
      </c>
      <c r="Z153" s="48">
        <f>Z154+Z155</f>
        <v>10.004530000000001</v>
      </c>
      <c r="AA153" s="48">
        <f>AA154+AA155</f>
        <v>10.004530000000001</v>
      </c>
      <c r="AB153" s="77">
        <f>AA153/Z153*100</f>
        <v>100</v>
      </c>
      <c r="AC153" s="48">
        <f>AC154+AC155</f>
        <v>4296.6000000000004</v>
      </c>
      <c r="AD153" s="48">
        <f>AD154+AD155</f>
        <v>1052.7787900000001</v>
      </c>
      <c r="AE153" s="77">
        <f>AD153/AC153*100</f>
        <v>24.502601824698598</v>
      </c>
      <c r="AF153" s="48">
        <f t="shared" si="84"/>
        <v>56507.5</v>
      </c>
      <c r="AG153" s="48">
        <f t="shared" si="84"/>
        <v>15324.8007</v>
      </c>
      <c r="AH153" s="77">
        <f>AG153/AF153*100</f>
        <v>27.119941069769499</v>
      </c>
      <c r="AI153" s="48">
        <f t="shared" si="84"/>
        <v>13185.1</v>
      </c>
      <c r="AJ153" s="48">
        <f t="shared" si="84"/>
        <v>3369.1</v>
      </c>
      <c r="AK153" s="77">
        <f>AJ153/AI153*100</f>
        <v>25.552328006613521</v>
      </c>
      <c r="AL153" s="48">
        <f t="shared" si="84"/>
        <v>0</v>
      </c>
      <c r="AM153" s="48">
        <f t="shared" si="84"/>
        <v>0</v>
      </c>
      <c r="AN153" s="77"/>
      <c r="AO153" s="48">
        <f t="shared" si="84"/>
        <v>174.1</v>
      </c>
      <c r="AP153" s="48">
        <f t="shared" si="84"/>
        <v>28.447369999999999</v>
      </c>
      <c r="AQ153" s="48">
        <f>AP153/AO153*100</f>
        <v>16.339672601952902</v>
      </c>
      <c r="AR153" s="48">
        <f t="shared" si="84"/>
        <v>12498</v>
      </c>
      <c r="AS153" s="48">
        <f t="shared" si="84"/>
        <v>6587.4</v>
      </c>
      <c r="AT153" s="48">
        <f>AS153/AR153*100</f>
        <v>52.707633221315412</v>
      </c>
      <c r="AU153" s="48">
        <f t="shared" si="84"/>
        <v>2347.3000000000002</v>
      </c>
      <c r="AV153" s="48">
        <f t="shared" si="84"/>
        <v>843.4</v>
      </c>
      <c r="AW153" s="48">
        <f>AV153/AU153*100</f>
        <v>35.930643718314656</v>
      </c>
      <c r="AX153" s="48">
        <f t="shared" si="84"/>
        <v>9109.1338400000004</v>
      </c>
      <c r="AY153" s="48">
        <f t="shared" si="84"/>
        <v>5148.1702699999996</v>
      </c>
      <c r="AZ153" s="77">
        <f>AY153/AX153*100</f>
        <v>56.51657293027543</v>
      </c>
      <c r="BA153" s="48">
        <f t="shared" si="84"/>
        <v>88.6</v>
      </c>
      <c r="BB153" s="48">
        <f t="shared" si="84"/>
        <v>69.053299999999993</v>
      </c>
      <c r="BC153" s="77">
        <f>BB153/BA153*100</f>
        <v>77.938261851015795</v>
      </c>
      <c r="BD153" s="48">
        <f t="shared" si="84"/>
        <v>0</v>
      </c>
      <c r="BE153" s="48">
        <f t="shared" si="84"/>
        <v>0</v>
      </c>
      <c r="BF153" s="77"/>
      <c r="BG153" s="48">
        <f t="shared" si="84"/>
        <v>548</v>
      </c>
      <c r="BH153" s="48">
        <f t="shared" si="84"/>
        <v>137.0001</v>
      </c>
      <c r="BI153" s="77">
        <f>BH153/BG153*100</f>
        <v>25.000018248175181</v>
      </c>
      <c r="BJ153" s="48">
        <f t="shared" si="84"/>
        <v>3</v>
      </c>
      <c r="BK153" s="48">
        <f t="shared" si="84"/>
        <v>0</v>
      </c>
      <c r="BL153" s="77">
        <f>BK153/BJ153*100</f>
        <v>0</v>
      </c>
      <c r="BM153" s="48">
        <f t="shared" si="84"/>
        <v>306</v>
      </c>
      <c r="BN153" s="48">
        <f t="shared" si="84"/>
        <v>100.86566000000001</v>
      </c>
      <c r="BO153" s="77">
        <f>BN153/BM153*100</f>
        <v>32.962633986928111</v>
      </c>
      <c r="BP153" s="48">
        <f t="shared" si="84"/>
        <v>25</v>
      </c>
      <c r="BQ153" s="48">
        <f t="shared" si="84"/>
        <v>0</v>
      </c>
      <c r="BR153" s="77">
        <f>BQ153/BP153*100</f>
        <v>0</v>
      </c>
      <c r="BS153" s="48">
        <f t="shared" si="84"/>
        <v>0</v>
      </c>
      <c r="BT153" s="48">
        <f t="shared" si="84"/>
        <v>0</v>
      </c>
      <c r="BU153" s="77"/>
      <c r="BV153" s="48">
        <f t="shared" si="84"/>
        <v>98.8</v>
      </c>
      <c r="BW153" s="48">
        <f t="shared" si="84"/>
        <v>0</v>
      </c>
      <c r="BX153" s="77">
        <f>BW153/BV153*100</f>
        <v>0</v>
      </c>
      <c r="BY153" s="48">
        <f t="shared" si="84"/>
        <v>0</v>
      </c>
      <c r="BZ153" s="48">
        <f t="shared" si="84"/>
        <v>0</v>
      </c>
      <c r="CA153" s="77"/>
      <c r="CB153" s="48">
        <f t="shared" ref="CB153:CI153" si="85">CB154+CB155</f>
        <v>4357.3</v>
      </c>
      <c r="CC153" s="48">
        <f t="shared" si="85"/>
        <v>1822.597</v>
      </c>
      <c r="CD153" s="77">
        <f>CC153/CB153*100</f>
        <v>41.828586509994722</v>
      </c>
      <c r="CE153" s="48">
        <f t="shared" si="85"/>
        <v>99</v>
      </c>
      <c r="CF153" s="48">
        <f t="shared" si="85"/>
        <v>0</v>
      </c>
      <c r="CG153" s="77"/>
      <c r="CH153" s="48">
        <f t="shared" si="85"/>
        <v>0</v>
      </c>
      <c r="CI153" s="48">
        <f t="shared" si="85"/>
        <v>0</v>
      </c>
      <c r="CJ153" s="77"/>
      <c r="CK153" s="48">
        <f>CK154+CK155</f>
        <v>0</v>
      </c>
      <c r="CL153" s="48">
        <f>CL154+CL155</f>
        <v>0</v>
      </c>
      <c r="CM153" s="77"/>
      <c r="CN153" s="48">
        <f>CN154+CN155</f>
        <v>10805.816199999999</v>
      </c>
      <c r="CO153" s="48">
        <f>CO154+CO155</f>
        <v>5294.8486999999996</v>
      </c>
      <c r="CP153" s="77">
        <f t="shared" si="78"/>
        <v>48.999988543206946</v>
      </c>
      <c r="CQ153" s="48">
        <f>CQ154+CQ155</f>
        <v>1259.1400000000001</v>
      </c>
      <c r="CR153" s="90">
        <f>CR154+CR155</f>
        <v>293.19923999999997</v>
      </c>
      <c r="CS153" s="77">
        <f t="shared" si="79"/>
        <v>23.285674349158946</v>
      </c>
    </row>
    <row r="154" spans="1:97" ht="15.75" customHeight="1">
      <c r="A154" s="1" t="s">
        <v>143</v>
      </c>
      <c r="B154" s="49">
        <v>118669.21887000003</v>
      </c>
      <c r="C154" s="49">
        <v>41855.617409999999</v>
      </c>
      <c r="D154" s="49">
        <v>35.270829123643317</v>
      </c>
      <c r="E154" s="49">
        <v>132.30000000000001</v>
      </c>
      <c r="F154" s="49">
        <v>0</v>
      </c>
      <c r="G154" s="80">
        <f>F154/E154*100</f>
        <v>0</v>
      </c>
      <c r="H154" s="49">
        <v>1241.5</v>
      </c>
      <c r="I154" s="49">
        <v>283.95627999999999</v>
      </c>
      <c r="J154" s="80">
        <f>I154/H154*100</f>
        <v>22.87203221908981</v>
      </c>
      <c r="K154" s="49">
        <v>0.1</v>
      </c>
      <c r="L154" s="49"/>
      <c r="M154" s="80">
        <f>L154/K154*100</f>
        <v>0</v>
      </c>
      <c r="N154" s="49"/>
      <c r="O154" s="49"/>
      <c r="P154" s="80"/>
      <c r="Q154" s="49">
        <v>586.47592000000009</v>
      </c>
      <c r="R154" s="49">
        <v>499.54709000000003</v>
      </c>
      <c r="S154" s="80">
        <f>R154/Q154*100</f>
        <v>85.177766548369107</v>
      </c>
      <c r="T154" s="49">
        <f>W154+Z154</f>
        <v>1000.4529100000001</v>
      </c>
      <c r="U154" s="49">
        <f>X154+AA154</f>
        <v>1000.4529100000001</v>
      </c>
      <c r="V154" s="80">
        <f>U154/T154*100</f>
        <v>100</v>
      </c>
      <c r="W154" s="49">
        <v>990.44838000000004</v>
      </c>
      <c r="X154" s="49">
        <v>990.44838000000004</v>
      </c>
      <c r="Y154" s="80">
        <f>X154/W154*100</f>
        <v>100</v>
      </c>
      <c r="Z154" s="49">
        <v>10.004530000000001</v>
      </c>
      <c r="AA154" s="49">
        <v>10.004530000000001</v>
      </c>
      <c r="AB154" s="80">
        <f>AA154/Z154*100</f>
        <v>100</v>
      </c>
      <c r="AC154" s="49">
        <v>4296.6000000000004</v>
      </c>
      <c r="AD154" s="49">
        <v>1052.7787900000001</v>
      </c>
      <c r="AE154" s="80">
        <f>AD154/AC154*100</f>
        <v>24.502601824698598</v>
      </c>
      <c r="AF154" s="49">
        <v>56507.5</v>
      </c>
      <c r="AG154" s="49">
        <v>15324.8007</v>
      </c>
      <c r="AH154" s="80">
        <f>AG154/AF154*100</f>
        <v>27.119941069769499</v>
      </c>
      <c r="AI154" s="49">
        <v>13185.1</v>
      </c>
      <c r="AJ154" s="49">
        <v>3369.1</v>
      </c>
      <c r="AK154" s="80">
        <f>AJ154/AI154*100</f>
        <v>25.552328006613521</v>
      </c>
      <c r="AL154" s="49">
        <v>0</v>
      </c>
      <c r="AM154" s="49">
        <v>0</v>
      </c>
      <c r="AN154" s="80"/>
      <c r="AO154" s="49">
        <v>174.1</v>
      </c>
      <c r="AP154" s="49">
        <v>28.447369999999999</v>
      </c>
      <c r="AQ154" s="49">
        <f>AP154/AO154*100</f>
        <v>16.339672601952902</v>
      </c>
      <c r="AR154" s="49">
        <v>12498</v>
      </c>
      <c r="AS154" s="49">
        <v>6587.4</v>
      </c>
      <c r="AT154" s="49">
        <f>AS154/AR154*100</f>
        <v>52.707633221315412</v>
      </c>
      <c r="AU154" s="49">
        <v>2347.3000000000002</v>
      </c>
      <c r="AV154" s="49">
        <v>843.4</v>
      </c>
      <c r="AW154" s="80">
        <f>AV154/AU154*100</f>
        <v>35.930643718314656</v>
      </c>
      <c r="AX154" s="49">
        <v>9109.1338400000004</v>
      </c>
      <c r="AY154" s="49">
        <v>5148.1702699999996</v>
      </c>
      <c r="AZ154" s="80">
        <f>AY154/AX154*100</f>
        <v>56.51657293027543</v>
      </c>
      <c r="BA154" s="49">
        <v>88.6</v>
      </c>
      <c r="BB154" s="49">
        <v>69.053299999999993</v>
      </c>
      <c r="BC154" s="80">
        <f>BB154/BA154*100</f>
        <v>77.938261851015795</v>
      </c>
      <c r="BD154" s="49"/>
      <c r="BE154" s="49"/>
      <c r="BF154" s="80"/>
      <c r="BG154" s="49">
        <v>548</v>
      </c>
      <c r="BH154" s="49">
        <v>137.0001</v>
      </c>
      <c r="BI154" s="80">
        <f>BH154/BG154*100</f>
        <v>25.000018248175181</v>
      </c>
      <c r="BJ154" s="49">
        <v>3</v>
      </c>
      <c r="BK154" s="49">
        <v>0</v>
      </c>
      <c r="BL154" s="80">
        <f>BK154/BJ154*100</f>
        <v>0</v>
      </c>
      <c r="BM154" s="49">
        <v>306</v>
      </c>
      <c r="BN154" s="49">
        <v>100.86566000000001</v>
      </c>
      <c r="BO154" s="80">
        <f>BN154/BM154*100</f>
        <v>32.962633986928111</v>
      </c>
      <c r="BP154" s="49">
        <v>25</v>
      </c>
      <c r="BQ154" s="49">
        <v>0</v>
      </c>
      <c r="BR154" s="80">
        <f>BQ154/BP154*100</f>
        <v>0</v>
      </c>
      <c r="BS154" s="49"/>
      <c r="BT154" s="49"/>
      <c r="BU154" s="80"/>
      <c r="BV154" s="49">
        <v>98.8</v>
      </c>
      <c r="BW154" s="49">
        <v>0</v>
      </c>
      <c r="BX154" s="80">
        <f>BW154/BV154*100</f>
        <v>0</v>
      </c>
      <c r="BY154" s="49"/>
      <c r="BZ154" s="49"/>
      <c r="CA154" s="80"/>
      <c r="CB154" s="49">
        <v>4357.3</v>
      </c>
      <c r="CC154" s="49">
        <v>1822.597</v>
      </c>
      <c r="CD154" s="80">
        <f>CC154/CB154*100</f>
        <v>41.828586509994722</v>
      </c>
      <c r="CE154" s="49">
        <v>99</v>
      </c>
      <c r="CF154" s="49">
        <v>0</v>
      </c>
      <c r="CG154" s="80"/>
      <c r="CH154" s="49"/>
      <c r="CI154" s="49"/>
      <c r="CJ154" s="80"/>
      <c r="CK154" s="49"/>
      <c r="CL154" s="49"/>
      <c r="CM154" s="80"/>
      <c r="CN154" s="49">
        <v>10805.816199999999</v>
      </c>
      <c r="CO154" s="49">
        <v>5294.8486999999996</v>
      </c>
      <c r="CP154" s="77">
        <f t="shared" si="78"/>
        <v>48.999988543206946</v>
      </c>
      <c r="CQ154" s="49">
        <v>1259.1400000000001</v>
      </c>
      <c r="CR154" s="91">
        <v>293.19923999999997</v>
      </c>
      <c r="CS154" s="77">
        <f t="shared" si="79"/>
        <v>23.285674349158946</v>
      </c>
    </row>
    <row r="155" spans="1:97" s="6" customFormat="1" ht="15.75" customHeight="1">
      <c r="A155" s="2" t="s">
        <v>161</v>
      </c>
      <c r="B155" s="48">
        <v>966.6</v>
      </c>
      <c r="C155" s="48">
        <v>222.04438999999999</v>
      </c>
      <c r="D155" s="48">
        <v>22.971693565073455</v>
      </c>
      <c r="E155" s="48">
        <f>SUM(E156:E161)</f>
        <v>0</v>
      </c>
      <c r="F155" s="48">
        <f>SUM(F156:F161)</f>
        <v>0</v>
      </c>
      <c r="G155" s="77"/>
      <c r="H155" s="48">
        <f t="shared" ref="H155:BZ155" si="86">SUM(H156:H161)</f>
        <v>0</v>
      </c>
      <c r="I155" s="48">
        <f t="shared" si="86"/>
        <v>0</v>
      </c>
      <c r="J155" s="77"/>
      <c r="K155" s="48">
        <f t="shared" si="86"/>
        <v>0</v>
      </c>
      <c r="L155" s="48">
        <f t="shared" si="86"/>
        <v>0</v>
      </c>
      <c r="M155" s="77"/>
      <c r="N155" s="48">
        <f t="shared" si="86"/>
        <v>966.6</v>
      </c>
      <c r="O155" s="48">
        <f t="shared" si="86"/>
        <v>222.04438999999999</v>
      </c>
      <c r="P155" s="77">
        <f t="shared" ref="P155:P161" si="87">O155/N155*100</f>
        <v>22.971693565073455</v>
      </c>
      <c r="Q155" s="48">
        <f>SUM(Q156:Q161)</f>
        <v>0</v>
      </c>
      <c r="R155" s="48">
        <f>SUM(R156:R161)</f>
        <v>0</v>
      </c>
      <c r="S155" s="77"/>
      <c r="T155" s="48">
        <f>SUM(T156:T161)</f>
        <v>0</v>
      </c>
      <c r="U155" s="48">
        <f>SUM(U156:U161)</f>
        <v>0</v>
      </c>
      <c r="V155" s="77"/>
      <c r="W155" s="48">
        <f>SUM(W156:W161)</f>
        <v>0</v>
      </c>
      <c r="X155" s="48">
        <f>SUM(X156:X161)</f>
        <v>0</v>
      </c>
      <c r="Y155" s="77"/>
      <c r="Z155" s="48">
        <f>SUM(Z156:Z161)</f>
        <v>0</v>
      </c>
      <c r="AA155" s="48">
        <f>SUM(AA156:AA161)</f>
        <v>0</v>
      </c>
      <c r="AB155" s="77"/>
      <c r="AC155" s="48">
        <f>SUM(AC156:AC161)</f>
        <v>0</v>
      </c>
      <c r="AD155" s="48">
        <f>SUM(AD156:AD161)</f>
        <v>0</v>
      </c>
      <c r="AE155" s="77"/>
      <c r="AF155" s="48">
        <f t="shared" si="86"/>
        <v>0</v>
      </c>
      <c r="AG155" s="48">
        <f t="shared" si="86"/>
        <v>0</v>
      </c>
      <c r="AH155" s="77"/>
      <c r="AI155" s="48">
        <f t="shared" si="86"/>
        <v>0</v>
      </c>
      <c r="AJ155" s="48">
        <f t="shared" si="86"/>
        <v>0</v>
      </c>
      <c r="AK155" s="77"/>
      <c r="AL155" s="48">
        <f t="shared" si="86"/>
        <v>0</v>
      </c>
      <c r="AM155" s="48">
        <f t="shared" si="86"/>
        <v>0</v>
      </c>
      <c r="AN155" s="77"/>
      <c r="AO155" s="48">
        <f t="shared" si="86"/>
        <v>0</v>
      </c>
      <c r="AP155" s="48">
        <f t="shared" si="86"/>
        <v>0</v>
      </c>
      <c r="AQ155" s="48"/>
      <c r="AR155" s="48">
        <f t="shared" si="86"/>
        <v>0</v>
      </c>
      <c r="AS155" s="48">
        <f t="shared" si="86"/>
        <v>0</v>
      </c>
      <c r="AT155" s="48"/>
      <c r="AU155" s="48">
        <f t="shared" si="86"/>
        <v>0</v>
      </c>
      <c r="AV155" s="48">
        <f t="shared" si="86"/>
        <v>0</v>
      </c>
      <c r="AW155" s="48"/>
      <c r="AX155" s="48">
        <f t="shared" si="86"/>
        <v>0</v>
      </c>
      <c r="AY155" s="48">
        <f t="shared" si="86"/>
        <v>0</v>
      </c>
      <c r="AZ155" s="77"/>
      <c r="BA155" s="48">
        <f t="shared" si="86"/>
        <v>0</v>
      </c>
      <c r="BB155" s="48">
        <f t="shared" si="86"/>
        <v>0</v>
      </c>
      <c r="BC155" s="77"/>
      <c r="BD155" s="48">
        <f t="shared" si="86"/>
        <v>0</v>
      </c>
      <c r="BE155" s="48">
        <f t="shared" si="86"/>
        <v>0</v>
      </c>
      <c r="BF155" s="77"/>
      <c r="BG155" s="48">
        <f t="shared" si="86"/>
        <v>0</v>
      </c>
      <c r="BH155" s="48">
        <f t="shared" si="86"/>
        <v>0</v>
      </c>
      <c r="BI155" s="77"/>
      <c r="BJ155" s="48">
        <f t="shared" si="86"/>
        <v>0</v>
      </c>
      <c r="BK155" s="48">
        <f t="shared" si="86"/>
        <v>0</v>
      </c>
      <c r="BL155" s="77"/>
      <c r="BM155" s="48">
        <f t="shared" si="86"/>
        <v>0</v>
      </c>
      <c r="BN155" s="48">
        <f t="shared" si="86"/>
        <v>0</v>
      </c>
      <c r="BO155" s="77"/>
      <c r="BP155" s="48">
        <f t="shared" si="86"/>
        <v>0</v>
      </c>
      <c r="BQ155" s="48">
        <f t="shared" si="86"/>
        <v>0</v>
      </c>
      <c r="BR155" s="77"/>
      <c r="BS155" s="48">
        <f t="shared" si="86"/>
        <v>0</v>
      </c>
      <c r="BT155" s="48">
        <f t="shared" si="86"/>
        <v>0</v>
      </c>
      <c r="BU155" s="77"/>
      <c r="BV155" s="48">
        <f t="shared" si="86"/>
        <v>0</v>
      </c>
      <c r="BW155" s="48">
        <f t="shared" si="86"/>
        <v>0</v>
      </c>
      <c r="BX155" s="77"/>
      <c r="BY155" s="48">
        <f t="shared" si="86"/>
        <v>0</v>
      </c>
      <c r="BZ155" s="48">
        <f t="shared" si="86"/>
        <v>0</v>
      </c>
      <c r="CA155" s="77"/>
      <c r="CB155" s="48">
        <f t="shared" ref="CB155:CI155" si="88">SUM(CB156:CB161)</f>
        <v>0</v>
      </c>
      <c r="CC155" s="48">
        <f t="shared" si="88"/>
        <v>0</v>
      </c>
      <c r="CD155" s="77"/>
      <c r="CE155" s="48">
        <f t="shared" si="88"/>
        <v>0</v>
      </c>
      <c r="CF155" s="48">
        <f t="shared" si="88"/>
        <v>0</v>
      </c>
      <c r="CG155" s="77"/>
      <c r="CH155" s="48">
        <f t="shared" si="88"/>
        <v>0</v>
      </c>
      <c r="CI155" s="48">
        <f t="shared" si="88"/>
        <v>0</v>
      </c>
      <c r="CJ155" s="77"/>
      <c r="CK155" s="48">
        <f>SUM(CK156:CK161)</f>
        <v>0</v>
      </c>
      <c r="CL155" s="48">
        <f>SUM(CL156:CL161)</f>
        <v>0</v>
      </c>
      <c r="CM155" s="77"/>
      <c r="CN155" s="48">
        <f>SUM(CN156:CN161)</f>
        <v>0</v>
      </c>
      <c r="CO155" s="48">
        <f>SUM(CO156:CO161)</f>
        <v>0</v>
      </c>
      <c r="CP155" s="77"/>
      <c r="CQ155" s="48">
        <f>SUM(CQ156:CQ161)</f>
        <v>0</v>
      </c>
      <c r="CR155" s="90">
        <f>SUM(CR156:CR161)</f>
        <v>0</v>
      </c>
      <c r="CS155" s="77"/>
    </row>
    <row r="156" spans="1:97" ht="15.75" customHeight="1">
      <c r="A156" s="1" t="s">
        <v>77</v>
      </c>
      <c r="B156" s="49">
        <v>138.6</v>
      </c>
      <c r="C156" s="49">
        <v>31.72063</v>
      </c>
      <c r="D156" s="49">
        <v>22.886457431457433</v>
      </c>
      <c r="E156" s="49"/>
      <c r="F156" s="49"/>
      <c r="G156" s="80"/>
      <c r="H156" s="49"/>
      <c r="I156" s="49"/>
      <c r="J156" s="80"/>
      <c r="K156" s="49"/>
      <c r="L156" s="49"/>
      <c r="M156" s="80"/>
      <c r="N156" s="49">
        <v>138.6</v>
      </c>
      <c r="O156" s="49">
        <v>31.72063</v>
      </c>
      <c r="P156" s="80">
        <f t="shared" si="87"/>
        <v>22.886457431457433</v>
      </c>
      <c r="Q156" s="49"/>
      <c r="R156" s="49"/>
      <c r="S156" s="80"/>
      <c r="T156" s="49">
        <f t="shared" ref="T156:U161" si="89">W156+Z156</f>
        <v>0</v>
      </c>
      <c r="U156" s="49">
        <f t="shared" si="89"/>
        <v>0</v>
      </c>
      <c r="V156" s="80"/>
      <c r="W156" s="49"/>
      <c r="X156" s="49"/>
      <c r="Y156" s="80"/>
      <c r="Z156" s="49"/>
      <c r="AA156" s="49"/>
      <c r="AB156" s="80"/>
      <c r="AC156" s="49"/>
      <c r="AD156" s="49"/>
      <c r="AE156" s="80"/>
      <c r="AF156" s="49"/>
      <c r="AG156" s="49"/>
      <c r="AH156" s="80"/>
      <c r="AI156" s="49"/>
      <c r="AJ156" s="49"/>
      <c r="AK156" s="80"/>
      <c r="AL156" s="49"/>
      <c r="AM156" s="49"/>
      <c r="AN156" s="80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80"/>
      <c r="BA156" s="49"/>
      <c r="BB156" s="49"/>
      <c r="BC156" s="80"/>
      <c r="BD156" s="49"/>
      <c r="BE156" s="49"/>
      <c r="BF156" s="80"/>
      <c r="BG156" s="49"/>
      <c r="BH156" s="49"/>
      <c r="BI156" s="80"/>
      <c r="BJ156" s="49"/>
      <c r="BK156" s="49"/>
      <c r="BL156" s="80"/>
      <c r="BM156" s="49"/>
      <c r="BN156" s="49"/>
      <c r="BO156" s="80"/>
      <c r="BP156" s="49"/>
      <c r="BQ156" s="49"/>
      <c r="BR156" s="80"/>
      <c r="BS156" s="49"/>
      <c r="BT156" s="49"/>
      <c r="BU156" s="80"/>
      <c r="BV156" s="49"/>
      <c r="BW156" s="49"/>
      <c r="BX156" s="80"/>
      <c r="BY156" s="49"/>
      <c r="BZ156" s="49"/>
      <c r="CA156" s="80"/>
      <c r="CB156" s="49"/>
      <c r="CC156" s="49"/>
      <c r="CD156" s="80"/>
      <c r="CE156" s="49"/>
      <c r="CF156" s="49"/>
      <c r="CG156" s="80"/>
      <c r="CH156" s="49"/>
      <c r="CI156" s="49"/>
      <c r="CJ156" s="80"/>
      <c r="CK156" s="49"/>
      <c r="CL156" s="49"/>
      <c r="CM156" s="80"/>
      <c r="CN156" s="49"/>
      <c r="CO156" s="49"/>
      <c r="CP156" s="77"/>
      <c r="CQ156" s="49"/>
      <c r="CR156" s="91"/>
      <c r="CS156" s="77"/>
    </row>
    <row r="157" spans="1:97" ht="15.75" customHeight="1">
      <c r="A157" s="1" t="s">
        <v>78</v>
      </c>
      <c r="B157" s="49">
        <v>138.6</v>
      </c>
      <c r="C157" s="49">
        <v>31.72063</v>
      </c>
      <c r="D157" s="49">
        <v>22.886457431457433</v>
      </c>
      <c r="E157" s="49"/>
      <c r="F157" s="49"/>
      <c r="G157" s="80"/>
      <c r="H157" s="49"/>
      <c r="I157" s="49"/>
      <c r="J157" s="80"/>
      <c r="K157" s="49"/>
      <c r="L157" s="49"/>
      <c r="M157" s="80"/>
      <c r="N157" s="49">
        <v>138.6</v>
      </c>
      <c r="O157" s="49">
        <v>31.72063</v>
      </c>
      <c r="P157" s="80">
        <f t="shared" si="87"/>
        <v>22.886457431457433</v>
      </c>
      <c r="Q157" s="49"/>
      <c r="R157" s="49"/>
      <c r="S157" s="80"/>
      <c r="T157" s="49">
        <f t="shared" si="89"/>
        <v>0</v>
      </c>
      <c r="U157" s="49">
        <f t="shared" si="89"/>
        <v>0</v>
      </c>
      <c r="V157" s="80"/>
      <c r="W157" s="49"/>
      <c r="X157" s="49"/>
      <c r="Y157" s="80"/>
      <c r="Z157" s="49"/>
      <c r="AA157" s="49"/>
      <c r="AB157" s="80"/>
      <c r="AC157" s="49"/>
      <c r="AD157" s="49"/>
      <c r="AE157" s="80"/>
      <c r="AF157" s="49"/>
      <c r="AG157" s="49"/>
      <c r="AH157" s="80"/>
      <c r="AI157" s="49"/>
      <c r="AJ157" s="49"/>
      <c r="AK157" s="80"/>
      <c r="AL157" s="49"/>
      <c r="AM157" s="49"/>
      <c r="AN157" s="80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80"/>
      <c r="BA157" s="49"/>
      <c r="BB157" s="49"/>
      <c r="BC157" s="80"/>
      <c r="BD157" s="49"/>
      <c r="BE157" s="49"/>
      <c r="BF157" s="80"/>
      <c r="BG157" s="49"/>
      <c r="BH157" s="49"/>
      <c r="BI157" s="80"/>
      <c r="BJ157" s="49"/>
      <c r="BK157" s="49"/>
      <c r="BL157" s="80"/>
      <c r="BM157" s="49"/>
      <c r="BN157" s="49"/>
      <c r="BO157" s="80"/>
      <c r="BP157" s="49"/>
      <c r="BQ157" s="49"/>
      <c r="BR157" s="80"/>
      <c r="BS157" s="49"/>
      <c r="BT157" s="49"/>
      <c r="BU157" s="80"/>
      <c r="BV157" s="49"/>
      <c r="BW157" s="49"/>
      <c r="BX157" s="80"/>
      <c r="BY157" s="49"/>
      <c r="BZ157" s="49"/>
      <c r="CA157" s="80"/>
      <c r="CB157" s="49"/>
      <c r="CC157" s="49"/>
      <c r="CD157" s="80"/>
      <c r="CE157" s="49"/>
      <c r="CF157" s="49"/>
      <c r="CG157" s="80"/>
      <c r="CH157" s="49"/>
      <c r="CI157" s="49"/>
      <c r="CJ157" s="80"/>
      <c r="CK157" s="49"/>
      <c r="CL157" s="49"/>
      <c r="CM157" s="80"/>
      <c r="CN157" s="49"/>
      <c r="CO157" s="49"/>
      <c r="CP157" s="77"/>
      <c r="CQ157" s="49"/>
      <c r="CR157" s="91"/>
      <c r="CS157" s="77"/>
    </row>
    <row r="158" spans="1:97" ht="15.75" customHeight="1">
      <c r="A158" s="1" t="s">
        <v>21</v>
      </c>
      <c r="B158" s="49">
        <v>273.60000000000002</v>
      </c>
      <c r="C158" s="49">
        <v>63.441240000000001</v>
      </c>
      <c r="D158" s="49">
        <v>23.187587719298243</v>
      </c>
      <c r="E158" s="49"/>
      <c r="F158" s="49"/>
      <c r="G158" s="80"/>
      <c r="H158" s="49"/>
      <c r="I158" s="49"/>
      <c r="J158" s="80"/>
      <c r="K158" s="49"/>
      <c r="L158" s="49"/>
      <c r="M158" s="80"/>
      <c r="N158" s="49">
        <v>273.60000000000002</v>
      </c>
      <c r="O158" s="49">
        <v>63.441240000000001</v>
      </c>
      <c r="P158" s="80">
        <f t="shared" si="87"/>
        <v>23.187587719298243</v>
      </c>
      <c r="Q158" s="49"/>
      <c r="R158" s="49"/>
      <c r="S158" s="80"/>
      <c r="T158" s="49">
        <f t="shared" si="89"/>
        <v>0</v>
      </c>
      <c r="U158" s="49">
        <f t="shared" si="89"/>
        <v>0</v>
      </c>
      <c r="V158" s="80"/>
      <c r="W158" s="49"/>
      <c r="X158" s="49"/>
      <c r="Y158" s="80"/>
      <c r="Z158" s="49"/>
      <c r="AA158" s="49"/>
      <c r="AB158" s="80"/>
      <c r="AC158" s="49"/>
      <c r="AD158" s="49"/>
      <c r="AE158" s="80"/>
      <c r="AF158" s="49"/>
      <c r="AG158" s="49"/>
      <c r="AH158" s="80"/>
      <c r="AI158" s="49"/>
      <c r="AJ158" s="49"/>
      <c r="AK158" s="80"/>
      <c r="AL158" s="49"/>
      <c r="AM158" s="49"/>
      <c r="AN158" s="80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80"/>
      <c r="BA158" s="49"/>
      <c r="BB158" s="49"/>
      <c r="BC158" s="80"/>
      <c r="BD158" s="49"/>
      <c r="BE158" s="49"/>
      <c r="BF158" s="80"/>
      <c r="BG158" s="49"/>
      <c r="BH158" s="49"/>
      <c r="BI158" s="80"/>
      <c r="BJ158" s="49"/>
      <c r="BK158" s="49"/>
      <c r="BL158" s="80"/>
      <c r="BM158" s="49"/>
      <c r="BN158" s="49"/>
      <c r="BO158" s="80"/>
      <c r="BP158" s="49"/>
      <c r="BQ158" s="49"/>
      <c r="BR158" s="80"/>
      <c r="BS158" s="49"/>
      <c r="BT158" s="49"/>
      <c r="BU158" s="80"/>
      <c r="BV158" s="49"/>
      <c r="BW158" s="49"/>
      <c r="BX158" s="80"/>
      <c r="BY158" s="49"/>
      <c r="BZ158" s="49"/>
      <c r="CA158" s="80"/>
      <c r="CB158" s="49"/>
      <c r="CC158" s="49"/>
      <c r="CD158" s="80"/>
      <c r="CE158" s="49"/>
      <c r="CF158" s="49"/>
      <c r="CG158" s="80"/>
      <c r="CH158" s="49"/>
      <c r="CI158" s="49"/>
      <c r="CJ158" s="80"/>
      <c r="CK158" s="49"/>
      <c r="CL158" s="49"/>
      <c r="CM158" s="80"/>
      <c r="CN158" s="49"/>
      <c r="CO158" s="49"/>
      <c r="CP158" s="77"/>
      <c r="CQ158" s="49"/>
      <c r="CR158" s="91"/>
      <c r="CS158" s="77"/>
    </row>
    <row r="159" spans="1:97" ht="15.75" customHeight="1">
      <c r="A159" s="1" t="s">
        <v>65</v>
      </c>
      <c r="B159" s="49">
        <v>138.6</v>
      </c>
      <c r="C159" s="49">
        <v>31.72063</v>
      </c>
      <c r="D159" s="49">
        <v>22.886457431457433</v>
      </c>
      <c r="E159" s="49"/>
      <c r="F159" s="49"/>
      <c r="G159" s="80"/>
      <c r="H159" s="49"/>
      <c r="I159" s="49"/>
      <c r="J159" s="80"/>
      <c r="K159" s="49"/>
      <c r="L159" s="49"/>
      <c r="M159" s="80"/>
      <c r="N159" s="49">
        <v>138.6</v>
      </c>
      <c r="O159" s="49">
        <v>31.72063</v>
      </c>
      <c r="P159" s="80">
        <f t="shared" si="87"/>
        <v>22.886457431457433</v>
      </c>
      <c r="Q159" s="49"/>
      <c r="R159" s="49"/>
      <c r="S159" s="80"/>
      <c r="T159" s="49">
        <f t="shared" si="89"/>
        <v>0</v>
      </c>
      <c r="U159" s="49">
        <f t="shared" si="89"/>
        <v>0</v>
      </c>
      <c r="V159" s="80"/>
      <c r="W159" s="49"/>
      <c r="X159" s="49"/>
      <c r="Y159" s="80"/>
      <c r="Z159" s="49"/>
      <c r="AA159" s="49"/>
      <c r="AB159" s="80"/>
      <c r="AC159" s="49"/>
      <c r="AD159" s="49"/>
      <c r="AE159" s="80"/>
      <c r="AF159" s="49"/>
      <c r="AG159" s="49"/>
      <c r="AH159" s="80"/>
      <c r="AI159" s="49"/>
      <c r="AJ159" s="49"/>
      <c r="AK159" s="80"/>
      <c r="AL159" s="49"/>
      <c r="AM159" s="49"/>
      <c r="AN159" s="80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80"/>
      <c r="BA159" s="49"/>
      <c r="BB159" s="49"/>
      <c r="BC159" s="80"/>
      <c r="BD159" s="49"/>
      <c r="BE159" s="49"/>
      <c r="BF159" s="80"/>
      <c r="BG159" s="49"/>
      <c r="BH159" s="49"/>
      <c r="BI159" s="80"/>
      <c r="BJ159" s="49"/>
      <c r="BK159" s="49"/>
      <c r="BL159" s="80"/>
      <c r="BM159" s="49"/>
      <c r="BN159" s="49"/>
      <c r="BO159" s="80"/>
      <c r="BP159" s="49"/>
      <c r="BQ159" s="49"/>
      <c r="BR159" s="80"/>
      <c r="BS159" s="49"/>
      <c r="BT159" s="49"/>
      <c r="BU159" s="80"/>
      <c r="BV159" s="49"/>
      <c r="BW159" s="49"/>
      <c r="BX159" s="80"/>
      <c r="BY159" s="49"/>
      <c r="BZ159" s="49"/>
      <c r="CA159" s="80"/>
      <c r="CB159" s="49"/>
      <c r="CC159" s="49"/>
      <c r="CD159" s="80"/>
      <c r="CE159" s="49"/>
      <c r="CF159" s="49"/>
      <c r="CG159" s="80"/>
      <c r="CH159" s="49"/>
      <c r="CI159" s="49"/>
      <c r="CJ159" s="80"/>
      <c r="CK159" s="49"/>
      <c r="CL159" s="49"/>
      <c r="CM159" s="80"/>
      <c r="CN159" s="49"/>
      <c r="CO159" s="49"/>
      <c r="CP159" s="77"/>
      <c r="CQ159" s="49"/>
      <c r="CR159" s="91"/>
      <c r="CS159" s="77"/>
    </row>
    <row r="160" spans="1:97" ht="15.75" customHeight="1">
      <c r="A160" s="1" t="s">
        <v>82</v>
      </c>
      <c r="B160" s="49">
        <v>138.6</v>
      </c>
      <c r="C160" s="49">
        <v>31.72063</v>
      </c>
      <c r="D160" s="49">
        <v>22.886457431457433</v>
      </c>
      <c r="E160" s="49"/>
      <c r="F160" s="49"/>
      <c r="G160" s="80"/>
      <c r="H160" s="49"/>
      <c r="I160" s="49"/>
      <c r="J160" s="80"/>
      <c r="K160" s="49"/>
      <c r="L160" s="49"/>
      <c r="M160" s="80"/>
      <c r="N160" s="49">
        <v>138.6</v>
      </c>
      <c r="O160" s="49">
        <v>31.72063</v>
      </c>
      <c r="P160" s="80">
        <f t="shared" si="87"/>
        <v>22.886457431457433</v>
      </c>
      <c r="Q160" s="49"/>
      <c r="R160" s="49"/>
      <c r="S160" s="80"/>
      <c r="T160" s="49">
        <f t="shared" si="89"/>
        <v>0</v>
      </c>
      <c r="U160" s="49">
        <f t="shared" si="89"/>
        <v>0</v>
      </c>
      <c r="V160" s="80"/>
      <c r="W160" s="49"/>
      <c r="X160" s="49"/>
      <c r="Y160" s="80"/>
      <c r="Z160" s="49"/>
      <c r="AA160" s="49"/>
      <c r="AB160" s="80"/>
      <c r="AC160" s="49"/>
      <c r="AD160" s="49"/>
      <c r="AE160" s="80"/>
      <c r="AF160" s="49"/>
      <c r="AG160" s="49"/>
      <c r="AH160" s="80"/>
      <c r="AI160" s="49"/>
      <c r="AJ160" s="49"/>
      <c r="AK160" s="80"/>
      <c r="AL160" s="49"/>
      <c r="AM160" s="49"/>
      <c r="AN160" s="80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80"/>
      <c r="BA160" s="49"/>
      <c r="BB160" s="49"/>
      <c r="BC160" s="80"/>
      <c r="BD160" s="49"/>
      <c r="BE160" s="49"/>
      <c r="BF160" s="80"/>
      <c r="BG160" s="49"/>
      <c r="BH160" s="49"/>
      <c r="BI160" s="80"/>
      <c r="BJ160" s="49"/>
      <c r="BK160" s="49"/>
      <c r="BL160" s="80"/>
      <c r="BM160" s="49"/>
      <c r="BN160" s="49"/>
      <c r="BO160" s="80"/>
      <c r="BP160" s="49"/>
      <c r="BQ160" s="49"/>
      <c r="BR160" s="80"/>
      <c r="BS160" s="49"/>
      <c r="BT160" s="49"/>
      <c r="BU160" s="80"/>
      <c r="BV160" s="49"/>
      <c r="BW160" s="49"/>
      <c r="BX160" s="80"/>
      <c r="BY160" s="49"/>
      <c r="BZ160" s="49"/>
      <c r="CA160" s="80"/>
      <c r="CB160" s="49"/>
      <c r="CC160" s="49"/>
      <c r="CD160" s="80"/>
      <c r="CE160" s="49"/>
      <c r="CF160" s="49"/>
      <c r="CG160" s="80"/>
      <c r="CH160" s="49"/>
      <c r="CI160" s="49"/>
      <c r="CJ160" s="80"/>
      <c r="CK160" s="49"/>
      <c r="CL160" s="49"/>
      <c r="CM160" s="80"/>
      <c r="CN160" s="49"/>
      <c r="CO160" s="49"/>
      <c r="CP160" s="77"/>
      <c r="CQ160" s="49"/>
      <c r="CR160" s="91"/>
      <c r="CS160" s="77"/>
    </row>
    <row r="161" spans="1:97" ht="15.75" customHeight="1">
      <c r="A161" s="1" t="s">
        <v>94</v>
      </c>
      <c r="B161" s="49">
        <v>138.6</v>
      </c>
      <c r="C161" s="49">
        <v>31.72063</v>
      </c>
      <c r="D161" s="49">
        <v>22.886457431457433</v>
      </c>
      <c r="E161" s="49"/>
      <c r="F161" s="49"/>
      <c r="G161" s="80"/>
      <c r="H161" s="49"/>
      <c r="I161" s="49"/>
      <c r="J161" s="80"/>
      <c r="K161" s="49"/>
      <c r="L161" s="49"/>
      <c r="M161" s="80"/>
      <c r="N161" s="49">
        <v>138.6</v>
      </c>
      <c r="O161" s="49">
        <v>31.72063</v>
      </c>
      <c r="P161" s="80">
        <f t="shared" si="87"/>
        <v>22.886457431457433</v>
      </c>
      <c r="Q161" s="49"/>
      <c r="R161" s="49"/>
      <c r="S161" s="80"/>
      <c r="T161" s="49">
        <f t="shared" si="89"/>
        <v>0</v>
      </c>
      <c r="U161" s="49">
        <f t="shared" si="89"/>
        <v>0</v>
      </c>
      <c r="V161" s="80"/>
      <c r="W161" s="49"/>
      <c r="X161" s="49"/>
      <c r="Y161" s="80"/>
      <c r="Z161" s="49"/>
      <c r="AA161" s="49"/>
      <c r="AB161" s="80"/>
      <c r="AC161" s="49"/>
      <c r="AD161" s="49"/>
      <c r="AE161" s="80"/>
      <c r="AF161" s="49"/>
      <c r="AG161" s="49"/>
      <c r="AH161" s="80"/>
      <c r="AI161" s="49"/>
      <c r="AJ161" s="49"/>
      <c r="AK161" s="80"/>
      <c r="AL161" s="49"/>
      <c r="AM161" s="49"/>
      <c r="AN161" s="80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80"/>
      <c r="BA161" s="49"/>
      <c r="BB161" s="49"/>
      <c r="BC161" s="80"/>
      <c r="BD161" s="49"/>
      <c r="BE161" s="49"/>
      <c r="BF161" s="80"/>
      <c r="BG161" s="49"/>
      <c r="BH161" s="49"/>
      <c r="BI161" s="80"/>
      <c r="BJ161" s="49"/>
      <c r="BK161" s="49"/>
      <c r="BL161" s="80"/>
      <c r="BM161" s="49"/>
      <c r="BN161" s="49"/>
      <c r="BO161" s="80"/>
      <c r="BP161" s="49"/>
      <c r="BQ161" s="49"/>
      <c r="BR161" s="80"/>
      <c r="BS161" s="49"/>
      <c r="BT161" s="49"/>
      <c r="BU161" s="80"/>
      <c r="BV161" s="49"/>
      <c r="BW161" s="49"/>
      <c r="BX161" s="80"/>
      <c r="BY161" s="49"/>
      <c r="BZ161" s="49"/>
      <c r="CA161" s="80"/>
      <c r="CB161" s="49"/>
      <c r="CC161" s="49"/>
      <c r="CD161" s="80"/>
      <c r="CE161" s="49"/>
      <c r="CF161" s="49"/>
      <c r="CG161" s="80"/>
      <c r="CH161" s="49"/>
      <c r="CI161" s="49"/>
      <c r="CJ161" s="80"/>
      <c r="CK161" s="49"/>
      <c r="CL161" s="49"/>
      <c r="CM161" s="80"/>
      <c r="CN161" s="49"/>
      <c r="CO161" s="49"/>
      <c r="CP161" s="77"/>
      <c r="CQ161" s="49"/>
      <c r="CR161" s="91"/>
      <c r="CS161" s="77"/>
    </row>
    <row r="162" spans="1:97" s="6" customFormat="1" ht="15.75" customHeight="1">
      <c r="A162" s="2" t="s">
        <v>163</v>
      </c>
      <c r="B162" s="48">
        <v>3259057.1806699997</v>
      </c>
      <c r="C162" s="48">
        <v>934011.77837999992</v>
      </c>
      <c r="D162" s="48">
        <v>28.658956458934696</v>
      </c>
      <c r="E162" s="48">
        <f>SUM(E163:E165)</f>
        <v>0</v>
      </c>
      <c r="F162" s="48">
        <f>SUM(F163:F165)</f>
        <v>0</v>
      </c>
      <c r="G162" s="77"/>
      <c r="H162" s="48">
        <f t="shared" ref="H162:BZ162" si="90">SUM(H163:H165)</f>
        <v>9466.4</v>
      </c>
      <c r="I162" s="48">
        <f t="shared" si="90"/>
        <v>2520.39273</v>
      </c>
      <c r="J162" s="77">
        <f>I162/H162*100</f>
        <v>26.624616855404383</v>
      </c>
      <c r="K162" s="48">
        <f t="shared" si="90"/>
        <v>20.8</v>
      </c>
      <c r="L162" s="48">
        <f t="shared" si="90"/>
        <v>0.5</v>
      </c>
      <c r="M162" s="77">
        <f>L162/K162*100</f>
        <v>2.4038461538461537</v>
      </c>
      <c r="N162" s="48">
        <f t="shared" si="90"/>
        <v>0</v>
      </c>
      <c r="O162" s="48">
        <f t="shared" si="90"/>
        <v>0</v>
      </c>
      <c r="P162" s="77"/>
      <c r="Q162" s="48">
        <f>SUM(Q163:Q165)</f>
        <v>12185.290390000002</v>
      </c>
      <c r="R162" s="48">
        <f>SUM(R163:R165)</f>
        <v>0</v>
      </c>
      <c r="S162" s="77">
        <f>R162/Q162*100</f>
        <v>0</v>
      </c>
      <c r="T162" s="48">
        <f>SUM(T163:T165)</f>
        <v>20625.374079999998</v>
      </c>
      <c r="U162" s="48">
        <f>SUM(U163:U165)</f>
        <v>7701.6520899999996</v>
      </c>
      <c r="V162" s="77">
        <f>U162/T162*100</f>
        <v>37.340666211082848</v>
      </c>
      <c r="W162" s="48">
        <f>SUM(W163:W165)</f>
        <v>20419.169040000001</v>
      </c>
      <c r="X162" s="48">
        <f>SUM(X163:X165)</f>
        <v>7624.6355700000004</v>
      </c>
      <c r="Y162" s="77">
        <f>X162/W162*100</f>
        <v>37.340577156023194</v>
      </c>
      <c r="Z162" s="48">
        <f>SUM(Z163:Z165)</f>
        <v>206.20504</v>
      </c>
      <c r="AA162" s="48">
        <f>SUM(AA163:AA165)</f>
        <v>77.01652</v>
      </c>
      <c r="AB162" s="77">
        <f>AA162/Z162*100</f>
        <v>37.349484765260833</v>
      </c>
      <c r="AC162" s="48">
        <f>SUM(AC163:AC165)</f>
        <v>123429.59999999999</v>
      </c>
      <c r="AD162" s="48">
        <f>SUM(AD163:AD165)</f>
        <v>30758.809999999998</v>
      </c>
      <c r="AE162" s="77">
        <f>AD162/AC162*100</f>
        <v>24.92012450822169</v>
      </c>
      <c r="AF162" s="48">
        <f t="shared" si="90"/>
        <v>1338853.8999999999</v>
      </c>
      <c r="AG162" s="48">
        <f t="shared" si="90"/>
        <v>373188.32995000004</v>
      </c>
      <c r="AH162" s="77">
        <f>AG162/AF162*100</f>
        <v>27.873715716853052</v>
      </c>
      <c r="AI162" s="48">
        <f t="shared" si="90"/>
        <v>1132219.8999999999</v>
      </c>
      <c r="AJ162" s="48">
        <f t="shared" si="90"/>
        <v>308646.59027000004</v>
      </c>
      <c r="AK162" s="77">
        <f>AJ162/AI162*100</f>
        <v>27.260304316325833</v>
      </c>
      <c r="AL162" s="48">
        <f t="shared" si="90"/>
        <v>2805.5</v>
      </c>
      <c r="AM162" s="48">
        <f t="shared" si="90"/>
        <v>0</v>
      </c>
      <c r="AN162" s="77">
        <f>AM162/AL162*100</f>
        <v>0</v>
      </c>
      <c r="AO162" s="48">
        <f t="shared" si="90"/>
        <v>739.90000000000009</v>
      </c>
      <c r="AP162" s="48">
        <f t="shared" si="90"/>
        <v>132.02222</v>
      </c>
      <c r="AQ162" s="48">
        <f>AP162/AO162*100</f>
        <v>17.843251790782535</v>
      </c>
      <c r="AR162" s="48">
        <f t="shared" si="90"/>
        <v>4601.8999999999996</v>
      </c>
      <c r="AS162" s="48">
        <f t="shared" si="90"/>
        <v>1872.7</v>
      </c>
      <c r="AT162" s="48">
        <f>AS162/AR162*100</f>
        <v>40.694061148655997</v>
      </c>
      <c r="AU162" s="48">
        <f t="shared" si="90"/>
        <v>70001.899999999994</v>
      </c>
      <c r="AV162" s="48">
        <f t="shared" si="90"/>
        <v>23198.633999999998</v>
      </c>
      <c r="AW162" s="48">
        <f>AV162/AU162*100</f>
        <v>33.140006199831717</v>
      </c>
      <c r="AX162" s="48">
        <f t="shared" si="90"/>
        <v>320770.70210999995</v>
      </c>
      <c r="AY162" s="48">
        <f t="shared" si="90"/>
        <v>110637.93959999998</v>
      </c>
      <c r="AZ162" s="77">
        <f>AY162/AX162*100</f>
        <v>34.491285791449741</v>
      </c>
      <c r="BA162" s="48">
        <f t="shared" si="90"/>
        <v>821.90000000000009</v>
      </c>
      <c r="BB162" s="48">
        <f t="shared" si="90"/>
        <v>391.62536999999998</v>
      </c>
      <c r="BC162" s="77">
        <f>BB162/BA162*100</f>
        <v>47.648785740357702</v>
      </c>
      <c r="BD162" s="48">
        <f t="shared" si="90"/>
        <v>20.7</v>
      </c>
      <c r="BE162" s="48">
        <f t="shared" si="90"/>
        <v>0</v>
      </c>
      <c r="BF162" s="77">
        <f>BE162/BD162*100</f>
        <v>0</v>
      </c>
      <c r="BG162" s="48">
        <f t="shared" si="90"/>
        <v>3867</v>
      </c>
      <c r="BH162" s="48">
        <f t="shared" si="90"/>
        <v>801.45927000000006</v>
      </c>
      <c r="BI162" s="77">
        <f>BH162/BG162*100</f>
        <v>20.725608223429013</v>
      </c>
      <c r="BJ162" s="48">
        <f t="shared" si="90"/>
        <v>1242</v>
      </c>
      <c r="BK162" s="48">
        <f t="shared" si="90"/>
        <v>253.39189999999999</v>
      </c>
      <c r="BL162" s="77">
        <f>BK162/BJ162*100</f>
        <v>20.401924315619969</v>
      </c>
      <c r="BM162" s="48">
        <f t="shared" si="90"/>
        <v>2518</v>
      </c>
      <c r="BN162" s="48">
        <f t="shared" si="90"/>
        <v>644.44630999999993</v>
      </c>
      <c r="BO162" s="77">
        <f>BN162/BM162*100</f>
        <v>25.593578633836373</v>
      </c>
      <c r="BP162" s="48">
        <f t="shared" si="90"/>
        <v>75</v>
      </c>
      <c r="BQ162" s="48">
        <f t="shared" si="90"/>
        <v>9.3000000000000007</v>
      </c>
      <c r="BR162" s="77">
        <f>BQ162/BP162*100</f>
        <v>12.400000000000002</v>
      </c>
      <c r="BS162" s="48">
        <f t="shared" si="90"/>
        <v>638.79999999999995</v>
      </c>
      <c r="BT162" s="48">
        <f t="shared" si="90"/>
        <v>212.25408999999999</v>
      </c>
      <c r="BU162" s="77">
        <f>BT162/BS162*100</f>
        <v>33.227002191609266</v>
      </c>
      <c r="BV162" s="48">
        <f t="shared" si="90"/>
        <v>4027.9</v>
      </c>
      <c r="BW162" s="48">
        <f t="shared" si="90"/>
        <v>464.10019999999997</v>
      </c>
      <c r="BX162" s="77">
        <f>BW162/BV162*100</f>
        <v>11.522138086844262</v>
      </c>
      <c r="BY162" s="48">
        <f t="shared" si="90"/>
        <v>2.2000000000000002</v>
      </c>
      <c r="BZ162" s="48">
        <f t="shared" si="90"/>
        <v>2.2000000000000002</v>
      </c>
      <c r="CA162" s="77">
        <f>BZ162/BY162*100</f>
        <v>100</v>
      </c>
      <c r="CB162" s="48">
        <f t="shared" ref="CB162:CI162" si="91">SUM(CB163:CB165)</f>
        <v>45539.299999999996</v>
      </c>
      <c r="CC162" s="48">
        <f t="shared" si="91"/>
        <v>18284.211239999997</v>
      </c>
      <c r="CD162" s="77">
        <f>CC162/CB162*100</f>
        <v>40.150400291616251</v>
      </c>
      <c r="CE162" s="48">
        <f t="shared" si="91"/>
        <v>198</v>
      </c>
      <c r="CF162" s="48">
        <f t="shared" si="91"/>
        <v>0</v>
      </c>
      <c r="CG162" s="77">
        <f>CF162/CE162*100</f>
        <v>0</v>
      </c>
      <c r="CH162" s="48">
        <f t="shared" si="91"/>
        <v>20</v>
      </c>
      <c r="CI162" s="48">
        <f t="shared" si="91"/>
        <v>0</v>
      </c>
      <c r="CJ162" s="77">
        <f>CI162/CH162*100</f>
        <v>0</v>
      </c>
      <c r="CK162" s="48">
        <f>SUM(CK163:CK165)</f>
        <v>21.527999999999999</v>
      </c>
      <c r="CL162" s="48">
        <f>SUM(CL163:CL165)</f>
        <v>2.3961199999999998</v>
      </c>
      <c r="CM162" s="77">
        <f>CL162/CK162*100</f>
        <v>11.130248978075064</v>
      </c>
      <c r="CN162" s="48">
        <f>SUM(CN163:CN165)</f>
        <v>144072.40609</v>
      </c>
      <c r="CO162" s="48">
        <f>SUM(CO163:CO165)</f>
        <v>50888.729480000002</v>
      </c>
      <c r="CP162" s="77">
        <f>CO162/CN162*100</f>
        <v>35.32163504523588</v>
      </c>
      <c r="CQ162" s="48">
        <f>SUM(CQ163:CQ165)</f>
        <v>20271.280000000002</v>
      </c>
      <c r="CR162" s="90">
        <f>SUM(CR163:CR165)</f>
        <v>3400.0935399999998</v>
      </c>
      <c r="CS162" s="77">
        <f>CR162/CQ162*100</f>
        <v>16.772959280321714</v>
      </c>
    </row>
    <row r="163" spans="1:97" ht="15.75" customHeight="1">
      <c r="A163" s="1" t="s">
        <v>1</v>
      </c>
      <c r="B163" s="49">
        <v>2264343.8619499998</v>
      </c>
      <c r="C163" s="49">
        <v>628705.58736999996</v>
      </c>
      <c r="D163" s="49">
        <v>27.765464333167735</v>
      </c>
      <c r="E163" s="49"/>
      <c r="F163" s="49"/>
      <c r="G163" s="80"/>
      <c r="H163" s="49">
        <v>6406.8</v>
      </c>
      <c r="I163" s="49">
        <v>1472.4564800000001</v>
      </c>
      <c r="J163" s="80">
        <f>I163/H163*100</f>
        <v>22.982713367047509</v>
      </c>
      <c r="K163" s="49">
        <v>19.3</v>
      </c>
      <c r="L163" s="49">
        <v>0</v>
      </c>
      <c r="M163" s="80">
        <f>L163/K163*100</f>
        <v>0</v>
      </c>
      <c r="N163" s="49"/>
      <c r="O163" s="49"/>
      <c r="P163" s="80"/>
      <c r="Q163" s="49">
        <v>10046.587530000001</v>
      </c>
      <c r="R163" s="49">
        <v>0</v>
      </c>
      <c r="S163" s="80">
        <f>R163/Q163*100</f>
        <v>0</v>
      </c>
      <c r="T163" s="49">
        <f t="shared" ref="T163:U164" si="92">W163+Z163</f>
        <v>16217.982</v>
      </c>
      <c r="U163" s="49">
        <f t="shared" si="92"/>
        <v>4865.3945999999996</v>
      </c>
      <c r="V163" s="80">
        <f>U163/T163*100</f>
        <v>30</v>
      </c>
      <c r="W163" s="49">
        <v>16055.802180000001</v>
      </c>
      <c r="X163" s="49">
        <v>4816.7406499999997</v>
      </c>
      <c r="Y163" s="80">
        <f>X163/W163*100</f>
        <v>29.999999975086883</v>
      </c>
      <c r="Z163" s="49">
        <v>162.17982000000001</v>
      </c>
      <c r="AA163" s="49">
        <v>48.653950000000002</v>
      </c>
      <c r="AB163" s="80">
        <f>AA163/Z163*100</f>
        <v>30.000002466398101</v>
      </c>
      <c r="AC163" s="49">
        <v>93353.4</v>
      </c>
      <c r="AD163" s="49">
        <v>23279.759999999998</v>
      </c>
      <c r="AE163" s="80">
        <f>AD163/AC163*100</f>
        <v>24.93723849372385</v>
      </c>
      <c r="AF163" s="89">
        <v>971203.7</v>
      </c>
      <c r="AG163" s="89">
        <v>280149.94978000002</v>
      </c>
      <c r="AH163" s="80">
        <f>AG163/AF163*100</f>
        <v>28.845642760627872</v>
      </c>
      <c r="AI163" s="89">
        <v>814039.7</v>
      </c>
      <c r="AJ163" s="49">
        <v>224359.91768000001</v>
      </c>
      <c r="AK163" s="80">
        <f>AJ163/AI163*100</f>
        <v>27.561299243759247</v>
      </c>
      <c r="AL163" s="49">
        <v>2321.1999999999998</v>
      </c>
      <c r="AM163" s="49">
        <v>0</v>
      </c>
      <c r="AN163" s="80">
        <f>AM163/AL163*100</f>
        <v>0</v>
      </c>
      <c r="AO163" s="49">
        <v>383.2</v>
      </c>
      <c r="AP163" s="49">
        <v>67.248189999999994</v>
      </c>
      <c r="AQ163" s="49">
        <f>AP163/AO163*100</f>
        <v>17.54911012526096</v>
      </c>
      <c r="AR163" s="49">
        <v>4601.8999999999996</v>
      </c>
      <c r="AS163" s="49">
        <v>1872.7</v>
      </c>
      <c r="AT163" s="49">
        <f>AS163/AR163*100</f>
        <v>40.694061148655997</v>
      </c>
      <c r="AU163" s="49">
        <v>51886.5</v>
      </c>
      <c r="AV163" s="49">
        <v>17916</v>
      </c>
      <c r="AW163" s="49">
        <f>AV163/AU163*100</f>
        <v>34.529212801017607</v>
      </c>
      <c r="AX163" s="49">
        <v>131201.69884</v>
      </c>
      <c r="AY163" s="49">
        <v>28982.793259999999</v>
      </c>
      <c r="AZ163" s="80">
        <f>AY163/AX163*100</f>
        <v>22.09025760813083</v>
      </c>
      <c r="BA163" s="49">
        <v>507.8</v>
      </c>
      <c r="BB163" s="49">
        <v>242</v>
      </c>
      <c r="BC163" s="80">
        <f>BB163/BA163*100</f>
        <v>47.656557699881844</v>
      </c>
      <c r="BD163" s="49">
        <v>20.7</v>
      </c>
      <c r="BE163" s="49">
        <v>0</v>
      </c>
      <c r="BF163" s="80">
        <f>BE163/BD163*100</f>
        <v>0</v>
      </c>
      <c r="BG163" s="49">
        <v>2282</v>
      </c>
      <c r="BH163" s="49">
        <v>508.05110000000002</v>
      </c>
      <c r="BI163" s="80">
        <f>BH163/BG163*100</f>
        <v>22.263413672217354</v>
      </c>
      <c r="BJ163" s="49">
        <v>1230</v>
      </c>
      <c r="BK163" s="49">
        <v>251.89189999999999</v>
      </c>
      <c r="BL163" s="80">
        <f>BK163/BJ163*100</f>
        <v>20.479016260162599</v>
      </c>
      <c r="BM163" s="49">
        <v>1657</v>
      </c>
      <c r="BN163" s="49">
        <v>380.0591</v>
      </c>
      <c r="BO163" s="80">
        <f>BN163/BM163*100</f>
        <v>22.936578153289076</v>
      </c>
      <c r="BP163" s="49">
        <v>18</v>
      </c>
      <c r="BQ163" s="49">
        <v>0</v>
      </c>
      <c r="BR163" s="80">
        <f>BQ163/BP163*100</f>
        <v>0</v>
      </c>
      <c r="BS163" s="49">
        <v>638.79999999999995</v>
      </c>
      <c r="BT163" s="49">
        <v>212.25408999999999</v>
      </c>
      <c r="BU163" s="80">
        <f>BT163/BS163*100</f>
        <v>33.227002191609266</v>
      </c>
      <c r="BV163" s="49">
        <v>2749.2</v>
      </c>
      <c r="BW163" s="49">
        <v>395.334</v>
      </c>
      <c r="BX163" s="80">
        <f>BW163/BV163*100</f>
        <v>14.379965080750765</v>
      </c>
      <c r="BY163" s="49">
        <v>2.2000000000000002</v>
      </c>
      <c r="BZ163" s="49">
        <v>2.2000000000000002</v>
      </c>
      <c r="CA163" s="80">
        <f>BZ163/BY163*100</f>
        <v>100</v>
      </c>
      <c r="CB163" s="49">
        <v>29847.3</v>
      </c>
      <c r="CC163" s="49">
        <v>11849.81647</v>
      </c>
      <c r="CD163" s="80">
        <f>CC163/CB163*100</f>
        <v>39.701468709062461</v>
      </c>
      <c r="CE163" s="49">
        <v>99</v>
      </c>
      <c r="CF163" s="49">
        <v>0</v>
      </c>
      <c r="CG163" s="80">
        <f>CF163/CE163*100</f>
        <v>0</v>
      </c>
      <c r="CH163" s="49">
        <v>12</v>
      </c>
      <c r="CI163" s="49">
        <v>0</v>
      </c>
      <c r="CJ163" s="80">
        <f>CI163/CH163*100</f>
        <v>0</v>
      </c>
      <c r="CK163" s="49">
        <v>11.239000000000001</v>
      </c>
      <c r="CL163" s="49">
        <v>2.3961199999999998</v>
      </c>
      <c r="CM163" s="80">
        <f>CL163/CK163*100</f>
        <v>21.319690363911377</v>
      </c>
      <c r="CN163" s="49">
        <v>113525.88458</v>
      </c>
      <c r="CO163" s="49">
        <v>31895.364600000001</v>
      </c>
      <c r="CP163" s="77">
        <f>CO163/CN163*100</f>
        <v>28.095235476913473</v>
      </c>
      <c r="CQ163" s="49">
        <v>10060.77</v>
      </c>
      <c r="CR163" s="91">
        <v>0</v>
      </c>
      <c r="CS163" s="80">
        <f>CR163/CQ163*100</f>
        <v>0</v>
      </c>
    </row>
    <row r="164" spans="1:97" ht="15.75" customHeight="1">
      <c r="A164" s="1" t="s">
        <v>2</v>
      </c>
      <c r="B164" s="49">
        <v>721766.67318000004</v>
      </c>
      <c r="C164" s="49">
        <v>234280.70152999993</v>
      </c>
      <c r="D164" s="49">
        <v>32.45934042615086</v>
      </c>
      <c r="E164" s="49"/>
      <c r="F164" s="49"/>
      <c r="G164" s="80"/>
      <c r="H164" s="49">
        <v>1779.8</v>
      </c>
      <c r="I164" s="49">
        <v>785.49075000000005</v>
      </c>
      <c r="J164" s="80">
        <f>I164/H164*100</f>
        <v>44.133652657601978</v>
      </c>
      <c r="K164" s="49">
        <v>1</v>
      </c>
      <c r="L164" s="49"/>
      <c r="M164" s="80">
        <f>L164/K164*100</f>
        <v>0</v>
      </c>
      <c r="N164" s="49"/>
      <c r="O164" s="49"/>
      <c r="P164" s="80"/>
      <c r="Q164" s="49">
        <v>1552.22694</v>
      </c>
      <c r="R164" s="49">
        <v>0</v>
      </c>
      <c r="S164" s="80">
        <f>R164/Q164*100</f>
        <v>0</v>
      </c>
      <c r="T164" s="49">
        <f t="shared" si="92"/>
        <v>3191.87</v>
      </c>
      <c r="U164" s="49">
        <f t="shared" si="92"/>
        <v>2836.25749</v>
      </c>
      <c r="V164" s="80">
        <f>U164/T164*100</f>
        <v>88.858803460040676</v>
      </c>
      <c r="W164" s="49">
        <v>3160</v>
      </c>
      <c r="X164" s="49">
        <v>2807.8949200000002</v>
      </c>
      <c r="Y164" s="80">
        <f>X164/W164*100</f>
        <v>88.857434177215197</v>
      </c>
      <c r="Z164" s="49">
        <v>31.87</v>
      </c>
      <c r="AA164" s="49">
        <v>28.362570000000002</v>
      </c>
      <c r="AB164" s="80">
        <f>AA164/Z164*100</f>
        <v>88.994571697521181</v>
      </c>
      <c r="AC164" s="49">
        <v>21483</v>
      </c>
      <c r="AD164" s="49">
        <v>5330.75</v>
      </c>
      <c r="AE164" s="80">
        <f>AD164/AC164*100</f>
        <v>24.813806265419171</v>
      </c>
      <c r="AF164" s="89">
        <v>261766.39999999999</v>
      </c>
      <c r="AG164" s="89">
        <v>68837.945900000006</v>
      </c>
      <c r="AH164" s="80">
        <f>AG164/AF164*100</f>
        <v>26.297472059057235</v>
      </c>
      <c r="AI164" s="49">
        <v>227741.8</v>
      </c>
      <c r="AJ164" s="89">
        <v>61430.561300000001</v>
      </c>
      <c r="AK164" s="80">
        <f>AJ164/AI164*100</f>
        <v>26.973775257769983</v>
      </c>
      <c r="AL164" s="49"/>
      <c r="AM164" s="49"/>
      <c r="AN164" s="80"/>
      <c r="AO164" s="49">
        <v>183</v>
      </c>
      <c r="AP164" s="49">
        <v>32.979590000000002</v>
      </c>
      <c r="AQ164" s="49">
        <f>AP164/AO164*100</f>
        <v>18.021633879781422</v>
      </c>
      <c r="AR164" s="49"/>
      <c r="AS164" s="49"/>
      <c r="AT164" s="49"/>
      <c r="AU164" s="49">
        <v>12502.2</v>
      </c>
      <c r="AV164" s="49">
        <v>3360</v>
      </c>
      <c r="AW164" s="49">
        <f>AV164/AU164*100</f>
        <v>26.875269952488363</v>
      </c>
      <c r="AX164" s="49">
        <v>146929.16272999998</v>
      </c>
      <c r="AY164" s="49">
        <v>66055.5916</v>
      </c>
      <c r="AZ164" s="80">
        <f>AY164/AX164*100</f>
        <v>44.957440968601382</v>
      </c>
      <c r="BA164" s="49">
        <v>152.9</v>
      </c>
      <c r="BB164" s="49">
        <v>49</v>
      </c>
      <c r="BC164" s="80">
        <f>BB164/BA164*100</f>
        <v>32.047089601046437</v>
      </c>
      <c r="BD164" s="49"/>
      <c r="BE164" s="49"/>
      <c r="BF164" s="80"/>
      <c r="BG164" s="49">
        <v>1064</v>
      </c>
      <c r="BH164" s="49">
        <v>228.13597999999999</v>
      </c>
      <c r="BI164" s="80">
        <f>BH164/BG164*100</f>
        <v>21.4413515037594</v>
      </c>
      <c r="BJ164" s="49">
        <v>6</v>
      </c>
      <c r="BK164" s="49">
        <v>1.5</v>
      </c>
      <c r="BL164" s="80">
        <f>BK164/BJ164*100</f>
        <v>25</v>
      </c>
      <c r="BM164" s="49">
        <v>571</v>
      </c>
      <c r="BN164" s="49">
        <v>198.76927000000001</v>
      </c>
      <c r="BO164" s="80">
        <f>BN164/BM164*100</f>
        <v>34.810730297723289</v>
      </c>
      <c r="BP164" s="49">
        <v>37</v>
      </c>
      <c r="BQ164" s="49">
        <v>9.3000000000000007</v>
      </c>
      <c r="BR164" s="80">
        <f>BQ164/BP164*100</f>
        <v>25.13513513513514</v>
      </c>
      <c r="BS164" s="49"/>
      <c r="BT164" s="49"/>
      <c r="BU164" s="80"/>
      <c r="BV164" s="49">
        <v>803.9</v>
      </c>
      <c r="BW164" s="49"/>
      <c r="BX164" s="80">
        <f>BW164/BV164*100</f>
        <v>0</v>
      </c>
      <c r="BY164" s="49"/>
      <c r="BZ164" s="49"/>
      <c r="CA164" s="80"/>
      <c r="CB164" s="49">
        <v>10704.4</v>
      </c>
      <c r="CC164" s="49">
        <v>3774.31448</v>
      </c>
      <c r="CD164" s="80">
        <f>CC164/CB164*100</f>
        <v>35.259467882366131</v>
      </c>
      <c r="CE164" s="49">
        <v>99</v>
      </c>
      <c r="CF164" s="49"/>
      <c r="CG164" s="80">
        <f>CF164/CE164*100</f>
        <v>0</v>
      </c>
      <c r="CH164" s="49">
        <v>8</v>
      </c>
      <c r="CI164" s="49"/>
      <c r="CJ164" s="80">
        <f>CI164/CH164*100</f>
        <v>0</v>
      </c>
      <c r="CK164" s="49">
        <v>4.0640000000000001</v>
      </c>
      <c r="CL164" s="49"/>
      <c r="CM164" s="80">
        <f>CL164/CK164*100</f>
        <v>0</v>
      </c>
      <c r="CN164" s="49">
        <v>23338.52951</v>
      </c>
      <c r="CO164" s="49">
        <v>18993.364880000001</v>
      </c>
      <c r="CP164" s="80">
        <f>CO164/CN164*100</f>
        <v>81.382011972355841</v>
      </c>
      <c r="CQ164" s="49">
        <v>7847.42</v>
      </c>
      <c r="CR164" s="91">
        <v>2356.7402900000002</v>
      </c>
      <c r="CS164" s="80">
        <f>CR164/CQ164*100</f>
        <v>30.032039702220604</v>
      </c>
    </row>
    <row r="165" spans="1:97" ht="15.75" customHeight="1">
      <c r="A165" s="1" t="s">
        <v>3</v>
      </c>
      <c r="B165" s="49">
        <v>272946.64554000006</v>
      </c>
      <c r="C165" s="49">
        <v>71025.489480000004</v>
      </c>
      <c r="D165" s="49">
        <v>26.021748440792358</v>
      </c>
      <c r="E165" s="49"/>
      <c r="F165" s="49"/>
      <c r="G165" s="80"/>
      <c r="H165" s="49">
        <v>1279.8</v>
      </c>
      <c r="I165" s="49">
        <v>262.44549999999998</v>
      </c>
      <c r="J165" s="80">
        <f>I165/H165*100</f>
        <v>20.506758868573215</v>
      </c>
      <c r="K165" s="49">
        <v>0.5</v>
      </c>
      <c r="L165" s="49">
        <v>0.5</v>
      </c>
      <c r="M165" s="80">
        <f>L165/K165*100</f>
        <v>100</v>
      </c>
      <c r="N165" s="49"/>
      <c r="O165" s="49"/>
      <c r="P165" s="80"/>
      <c r="Q165" s="49">
        <v>586.47592000000009</v>
      </c>
      <c r="R165" s="49"/>
      <c r="S165" s="80">
        <f>R165/Q165*100</f>
        <v>0</v>
      </c>
      <c r="T165" s="49">
        <f>W165+Z165</f>
        <v>1215.5220800000002</v>
      </c>
      <c r="U165" s="49">
        <f t="shared" ref="U165" si="93">X165+AA165</f>
        <v>0</v>
      </c>
      <c r="V165" s="80">
        <f>U165/T165*100</f>
        <v>0</v>
      </c>
      <c r="W165" s="49">
        <v>1203.3668600000001</v>
      </c>
      <c r="X165" s="49"/>
      <c r="Y165" s="80">
        <f>X165/W165*100</f>
        <v>0</v>
      </c>
      <c r="Z165" s="49">
        <v>12.15522</v>
      </c>
      <c r="AA165" s="49"/>
      <c r="AB165" s="80">
        <f>AA165/Z165*100</f>
        <v>0</v>
      </c>
      <c r="AC165" s="49">
        <v>8593.2000000000007</v>
      </c>
      <c r="AD165" s="49">
        <v>2148.3000000000002</v>
      </c>
      <c r="AE165" s="80">
        <f>AD165/AC165*100</f>
        <v>25</v>
      </c>
      <c r="AF165" s="89">
        <v>105883.8</v>
      </c>
      <c r="AG165" s="89">
        <v>24200.434270000002</v>
      </c>
      <c r="AH165" s="80">
        <f>AG165/AF165*100</f>
        <v>22.855653338848814</v>
      </c>
      <c r="AI165" s="89">
        <v>90438.399999999994</v>
      </c>
      <c r="AJ165" s="89">
        <v>22856.111290000001</v>
      </c>
      <c r="AK165" s="80">
        <f>AJ165/AI165*100</f>
        <v>25.272573696571371</v>
      </c>
      <c r="AL165" s="49">
        <v>484.3</v>
      </c>
      <c r="AM165" s="49"/>
      <c r="AN165" s="80">
        <f>AM165/AL165*100</f>
        <v>0</v>
      </c>
      <c r="AO165" s="49">
        <v>173.7</v>
      </c>
      <c r="AP165" s="49">
        <v>31.794440000000002</v>
      </c>
      <c r="AQ165" s="49">
        <f>AP165/AO165*100</f>
        <v>18.304225676453658</v>
      </c>
      <c r="AR165" s="49"/>
      <c r="AS165" s="49"/>
      <c r="AT165" s="49"/>
      <c r="AU165" s="49">
        <v>5613.2</v>
      </c>
      <c r="AV165" s="49">
        <v>1922.634</v>
      </c>
      <c r="AW165" s="49">
        <f>AV165/AU165*100</f>
        <v>34.252013111950404</v>
      </c>
      <c r="AX165" s="49">
        <v>42639.840539999997</v>
      </c>
      <c r="AY165" s="49">
        <v>15599.55474</v>
      </c>
      <c r="AZ165" s="80">
        <f>AY165/AX165*100</f>
        <v>36.584458437095272</v>
      </c>
      <c r="BA165" s="49">
        <v>161.19999999999999</v>
      </c>
      <c r="BB165" s="49">
        <v>100.62537</v>
      </c>
      <c r="BC165" s="80">
        <f>BB165/BA165*100</f>
        <v>62.422686104218371</v>
      </c>
      <c r="BD165" s="49"/>
      <c r="BE165" s="49"/>
      <c r="BF165" s="80"/>
      <c r="BG165" s="49">
        <v>521</v>
      </c>
      <c r="BH165" s="49">
        <v>65.272189999999995</v>
      </c>
      <c r="BI165" s="80">
        <f>BH165/BG165*100</f>
        <v>12.528251439539345</v>
      </c>
      <c r="BJ165" s="49">
        <v>6</v>
      </c>
      <c r="BK165" s="49"/>
      <c r="BL165" s="80">
        <f>BK165/BJ165*100</f>
        <v>0</v>
      </c>
      <c r="BM165" s="49">
        <v>290</v>
      </c>
      <c r="BN165" s="49">
        <v>65.617940000000004</v>
      </c>
      <c r="BO165" s="80">
        <f>BN165/BM165*100</f>
        <v>22.626875862068967</v>
      </c>
      <c r="BP165" s="49">
        <v>20</v>
      </c>
      <c r="BQ165" s="49"/>
      <c r="BR165" s="80">
        <f>BQ165/BP165*100</f>
        <v>0</v>
      </c>
      <c r="BS165" s="49"/>
      <c r="BT165" s="49"/>
      <c r="BU165" s="80"/>
      <c r="BV165" s="49">
        <v>474.8</v>
      </c>
      <c r="BW165" s="49">
        <v>68.766199999999998</v>
      </c>
      <c r="BX165" s="80">
        <f>BW165/BV165*100</f>
        <v>14.483192923336141</v>
      </c>
      <c r="BY165" s="49"/>
      <c r="BZ165" s="49"/>
      <c r="CA165" s="80"/>
      <c r="CB165" s="49">
        <v>4987.6000000000004</v>
      </c>
      <c r="CC165" s="49">
        <v>2660.0802899999999</v>
      </c>
      <c r="CD165" s="80">
        <f>CC165/CB165*100</f>
        <v>53.333873807041456</v>
      </c>
      <c r="CE165" s="49"/>
      <c r="CF165" s="49"/>
      <c r="CG165" s="80"/>
      <c r="CH165" s="49"/>
      <c r="CI165" s="49"/>
      <c r="CJ165" s="80"/>
      <c r="CK165" s="49">
        <v>6.2249999999999996</v>
      </c>
      <c r="CL165" s="49"/>
      <c r="CM165" s="80">
        <f>CL165/CK165*100</f>
        <v>0</v>
      </c>
      <c r="CN165" s="49">
        <v>7207.9920000000002</v>
      </c>
      <c r="CO165" s="49"/>
      <c r="CP165" s="80">
        <f>CO165/CN165*100</f>
        <v>0</v>
      </c>
      <c r="CQ165" s="49">
        <v>2363.09</v>
      </c>
      <c r="CR165" s="91">
        <v>1043.3532499999999</v>
      </c>
      <c r="CS165" s="80">
        <f>CR165/CQ165*100</f>
        <v>44.152074190995684</v>
      </c>
    </row>
    <row r="166" spans="1:97" s="6" customFormat="1" ht="15.75" customHeight="1">
      <c r="A166" s="2" t="s">
        <v>5</v>
      </c>
      <c r="B166" s="48">
        <v>8025166.7898199996</v>
      </c>
      <c r="C166" s="48">
        <v>2397936.4241199996</v>
      </c>
      <c r="D166" s="48">
        <v>29.880206691302725</v>
      </c>
      <c r="E166" s="48">
        <f>E7+E162</f>
        <v>6561.2000000000007</v>
      </c>
      <c r="F166" s="48">
        <f>F7+F162</f>
        <v>863.89999999999986</v>
      </c>
      <c r="G166" s="77">
        <f>F166/E166*100</f>
        <v>13.166798756325059</v>
      </c>
      <c r="H166" s="48">
        <f>H7+H162</f>
        <v>28996.799999999996</v>
      </c>
      <c r="I166" s="48">
        <f>I7+I162</f>
        <v>6753.5295800000004</v>
      </c>
      <c r="J166" s="77">
        <f>I166/H166*100</f>
        <v>23.290603032058716</v>
      </c>
      <c r="K166" s="48">
        <f>K7+K162</f>
        <v>30.3</v>
      </c>
      <c r="L166" s="48">
        <f>L7+L162</f>
        <v>7.032</v>
      </c>
      <c r="M166" s="77">
        <f>L166/K166*100</f>
        <v>23.207920792079207</v>
      </c>
      <c r="N166" s="48">
        <f>N7+N162</f>
        <v>23487.499999999996</v>
      </c>
      <c r="O166" s="48">
        <f>O7+O162</f>
        <v>4791.8700200000003</v>
      </c>
      <c r="P166" s="77">
        <f>O166/N166*100</f>
        <v>20.401788270356576</v>
      </c>
      <c r="Q166" s="48">
        <f>Q7+Q162</f>
        <v>28303.838000000003</v>
      </c>
      <c r="R166" s="48">
        <f>R7+R162</f>
        <v>954.77313000000004</v>
      </c>
      <c r="S166" s="77">
        <f>R166/Q166*100</f>
        <v>3.3732991617603236</v>
      </c>
      <c r="T166" s="48">
        <f>T7+T162</f>
        <v>48282.727270000003</v>
      </c>
      <c r="U166" s="48">
        <f>U7+U162</f>
        <v>22508.34663</v>
      </c>
      <c r="V166" s="77">
        <f>U166/T166*100</f>
        <v>46.617802892806637</v>
      </c>
      <c r="W166" s="48">
        <f>W7+W162</f>
        <v>47799.9</v>
      </c>
      <c r="X166" s="48">
        <f>X7+X162</f>
        <v>22283.263159999999</v>
      </c>
      <c r="Y166" s="77">
        <f>X166/W166*100</f>
        <v>46.617802882432798</v>
      </c>
      <c r="Z166" s="48">
        <f>Z7+Z162</f>
        <v>482.82727</v>
      </c>
      <c r="AA166" s="48">
        <f>AA7+AA162</f>
        <v>225.08347000000003</v>
      </c>
      <c r="AB166" s="77">
        <f>AA166/Z166*100</f>
        <v>46.617803919815884</v>
      </c>
      <c r="AC166" s="48">
        <f>AC7+AC162</f>
        <v>297637.2</v>
      </c>
      <c r="AD166" s="48">
        <f>AD7+AD162</f>
        <v>73840.712930000009</v>
      </c>
      <c r="AE166" s="77">
        <f>AD166/AC166*100</f>
        <v>24.808966396001576</v>
      </c>
      <c r="AF166" s="48">
        <f>AF7+AF162</f>
        <v>3631486.0999999996</v>
      </c>
      <c r="AG166" s="48">
        <f>AG7+AG162</f>
        <v>1042319.27081</v>
      </c>
      <c r="AH166" s="77">
        <f>AG166/AF166*100</f>
        <v>28.702278959845117</v>
      </c>
      <c r="AI166" s="48">
        <f>AI7+AI162</f>
        <v>2025014.9</v>
      </c>
      <c r="AJ166" s="48">
        <f>AJ7+AJ162</f>
        <v>554791.93064000004</v>
      </c>
      <c r="AK166" s="77">
        <f>AJ166/AI166*100</f>
        <v>27.39693078999073</v>
      </c>
      <c r="AL166" s="48">
        <f>AL7+AL162</f>
        <v>3361.3</v>
      </c>
      <c r="AM166" s="48">
        <f>AM7+AM162</f>
        <v>0</v>
      </c>
      <c r="AN166" s="77">
        <f>AM166/AL166*100</f>
        <v>0</v>
      </c>
      <c r="AO166" s="48">
        <f>AO7+AO162</f>
        <v>3186.1999999999994</v>
      </c>
      <c r="AP166" s="48">
        <f>AP7+AP162</f>
        <v>564.78318000000002</v>
      </c>
      <c r="AQ166" s="48">
        <f>AP166/AO166*100</f>
        <v>17.725917393760596</v>
      </c>
      <c r="AR166" s="48">
        <f>AR7+AR162</f>
        <v>275700</v>
      </c>
      <c r="AS166" s="48">
        <f>AS7+AS162</f>
        <v>113451.51138</v>
      </c>
      <c r="AT166" s="48">
        <f>AS166/AR166*100</f>
        <v>41.150348705114254</v>
      </c>
      <c r="AU166" s="48">
        <f>AU7+AU162</f>
        <v>183389</v>
      </c>
      <c r="AV166" s="48">
        <f>AV7+AV162</f>
        <v>61865.105000000003</v>
      </c>
      <c r="AW166" s="48">
        <f>AV166/AU166*100</f>
        <v>33.734359748948954</v>
      </c>
      <c r="AX166" s="48">
        <f>AX7+AX162</f>
        <v>907988.81154999998</v>
      </c>
      <c r="AY166" s="48">
        <f>AY7+AY162</f>
        <v>350577.50923999998</v>
      </c>
      <c r="AZ166" s="77">
        <f>AY166/AX166*100</f>
        <v>38.610333605492322</v>
      </c>
      <c r="BA166" s="48">
        <f>BA7+BA162</f>
        <v>2158.3000000000002</v>
      </c>
      <c r="BB166" s="48">
        <f>BB7+BB162</f>
        <v>1123.54169</v>
      </c>
      <c r="BC166" s="77">
        <f>BB166/BA166*100</f>
        <v>52.05678960292822</v>
      </c>
      <c r="BD166" s="48">
        <f>BD7+BD162</f>
        <v>62.100000000000009</v>
      </c>
      <c r="BE166" s="48">
        <f>BE7+BE162</f>
        <v>7.8826000000000001</v>
      </c>
      <c r="BF166" s="77">
        <f>BE166/BD166*100</f>
        <v>12.693397745571659</v>
      </c>
      <c r="BG166" s="48">
        <f>BG7+BG162</f>
        <v>11921</v>
      </c>
      <c r="BH166" s="48">
        <f>BH7+BH162</f>
        <v>2402.2922100000001</v>
      </c>
      <c r="BI166" s="77">
        <f>BH166/BG166*100</f>
        <v>20.151767553057631</v>
      </c>
      <c r="BJ166" s="48">
        <f>BJ7+BJ162</f>
        <v>1784</v>
      </c>
      <c r="BK166" s="48">
        <f>BK7+BK162</f>
        <v>352.47179</v>
      </c>
      <c r="BL166" s="77">
        <f>BK166/BJ166*100</f>
        <v>19.757387331838565</v>
      </c>
      <c r="BM166" s="48">
        <f>BM7+BM162</f>
        <v>8595</v>
      </c>
      <c r="BN166" s="48">
        <f>BN7+BN162</f>
        <v>2441.51019</v>
      </c>
      <c r="BO166" s="77">
        <f>BN166/BM166*100</f>
        <v>28.406168586387437</v>
      </c>
      <c r="BP166" s="48">
        <f>BP7+BP162</f>
        <v>414</v>
      </c>
      <c r="BQ166" s="48">
        <f>BQ7+BQ162</f>
        <v>23.23085</v>
      </c>
      <c r="BR166" s="77">
        <f>BQ166/BP166*100</f>
        <v>5.6113164251207728</v>
      </c>
      <c r="BS166" s="48">
        <f>BS7+BS162</f>
        <v>2617.5</v>
      </c>
      <c r="BT166" s="48">
        <f>BT7+BT162</f>
        <v>1230.33008</v>
      </c>
      <c r="BU166" s="77">
        <f>BT166/BS166*100</f>
        <v>47.004014517669532</v>
      </c>
      <c r="BV166" s="48">
        <f>BV7+BV162</f>
        <v>9205</v>
      </c>
      <c r="BW166" s="48">
        <f>BW7+BW162</f>
        <v>764.32019999999989</v>
      </c>
      <c r="BX166" s="77">
        <f>BW166/BV166*100</f>
        <v>8.3033155893536108</v>
      </c>
      <c r="BY166" s="48">
        <f>BY7+BY162</f>
        <v>4.4000000000000004</v>
      </c>
      <c r="BZ166" s="48">
        <f>BZ7+BZ162</f>
        <v>3.3000000000000003</v>
      </c>
      <c r="CA166" s="77">
        <f>BZ166/BY166*100</f>
        <v>75</v>
      </c>
      <c r="CB166" s="48">
        <f>CB7+CB162</f>
        <v>164920.30000000002</v>
      </c>
      <c r="CC166" s="48">
        <f>CC7+CC162</f>
        <v>69505.633729999987</v>
      </c>
      <c r="CD166" s="77">
        <f>CC166/CB166*100</f>
        <v>42.14498380732995</v>
      </c>
      <c r="CE166" s="48">
        <f>CE7+CE162</f>
        <v>594</v>
      </c>
      <c r="CF166" s="48">
        <f>CF7+CF162</f>
        <v>0</v>
      </c>
      <c r="CG166" s="77">
        <f>CF166/CE166*100</f>
        <v>0</v>
      </c>
      <c r="CH166" s="48">
        <f>CH7+CH162</f>
        <v>20</v>
      </c>
      <c r="CI166" s="48">
        <f>CI7+CI162</f>
        <v>0</v>
      </c>
      <c r="CJ166" s="77">
        <f>CI166/CH166*100</f>
        <v>0</v>
      </c>
      <c r="CK166" s="48">
        <f>CK162+CK7</f>
        <v>461.76</v>
      </c>
      <c r="CL166" s="48">
        <f>CL162+CL7</f>
        <v>24.0549</v>
      </c>
      <c r="CM166" s="77">
        <f>CL166/CK166*100</f>
        <v>5.2093944906444909</v>
      </c>
      <c r="CN166" s="48">
        <f>CN162+CN7</f>
        <v>295358.97600000002</v>
      </c>
      <c r="CO166" s="48">
        <f>CO162+CO7</f>
        <v>76391.367790000004</v>
      </c>
      <c r="CP166" s="77">
        <f>CO166/CN166*100</f>
        <v>25.863905957610033</v>
      </c>
      <c r="CQ166" s="48">
        <f>CQ162+CQ7</f>
        <v>63624.57699999999</v>
      </c>
      <c r="CR166" s="90">
        <f>CR162+CR7</f>
        <v>10376.21355</v>
      </c>
      <c r="CS166" s="77">
        <f>CR166/CQ166*100</f>
        <v>16.308499072614662</v>
      </c>
    </row>
  </sheetData>
  <customSheetViews>
    <customSheetView guid="{23AA7850-0BCA-44C6-A8DB-6750B6FCE36A}" scale="80" showPageBreaks="1" printArea="1">
      <pane xSplit="4" ySplit="7" topLeftCell="E155" activePane="bottomRight" state="frozen"/>
      <selection pane="bottomRight" activeCell="E79" sqref="E79:CT97"/>
      <pageMargins left="0.19685039370078741" right="0.27559055118110237" top="0.28999999999999998" bottom="0.39370078740157483" header="0.19685039370078741" footer="0.19685039370078741"/>
      <pageSetup paperSize="9" scale="85" orientation="landscape" r:id="rId1"/>
      <headerFooter alignWithMargins="0"/>
    </customSheetView>
    <customSheetView guid="{3556436A-C311-4B70-B0DA-7F2536446A45}" scale="80" showPageBreaks="1" printArea="1">
      <pane xSplit="4" ySplit="7" topLeftCell="CQ46" activePane="bottomRight" state="frozen"/>
      <selection pane="bottomRight" sqref="A1:A3"/>
      <pageMargins left="0.19685039370078741" right="0.27559055118110237" top="0.28999999999999998" bottom="0.39370078740157483" header="0.19685039370078741" footer="0.19685039370078741"/>
      <pageSetup paperSize="9" scale="85" orientation="landscape" r:id="rId2"/>
      <headerFooter alignWithMargins="0"/>
    </customSheetView>
    <customSheetView guid="{41BA604A-43EE-4629-94F2-F260D0B28AFE}" scale="80">
      <pane xSplit="4" ySplit="7" topLeftCell="BK8" activePane="bottomRight" state="frozen"/>
      <selection pane="bottomRight" activeCell="BT30" sqref="BT30"/>
      <pageMargins left="0.19685039370078741" right="0.27559055118110237" top="0.28999999999999998" bottom="0.39370078740157483" header="0.19685039370078741" footer="0.19685039370078741"/>
      <pageSetup paperSize="9" scale="85" orientation="landscape" r:id="rId3"/>
      <headerFooter alignWithMargins="0"/>
    </customSheetView>
    <customSheetView guid="{1D693339-18FB-4BA2-B92E-9DFB4683D3D5}" scale="90" showPageBreaks="1" hiddenColumns="1">
      <pane xSplit="4" ySplit="7" topLeftCell="E8" activePane="bottomRight" state="frozen"/>
      <selection pane="bottomRight" activeCell="CI10" sqref="CI10:CN20"/>
      <pageMargins left="0.19685039370078741" right="0.27559055118110237" top="0.28999999999999998" bottom="0.39370078740157483" header="0.19685039370078741" footer="0.19685039370078741"/>
      <pageSetup paperSize="9" scale="85" orientation="landscape" r:id="rId4"/>
      <headerFooter alignWithMargins="0"/>
    </customSheetView>
    <customSheetView guid="{F005480A-D133-4FA5-B5A6-C8C7D1CE1272}" scale="80">
      <pane xSplit="4" ySplit="6" topLeftCell="BM158" activePane="bottomRight" state="frozen"/>
      <selection pane="bottomRight" activeCell="B171" sqref="B171"/>
      <pageMargins left="0.19685039370078741" right="0.27559055118110237" top="0.27559055118110237" bottom="0.39370078740157483" header="0.19685039370078741" footer="0.19685039370078741"/>
      <pageSetup paperSize="9" scale="85" orientation="portrait" r:id="rId5"/>
      <headerFooter alignWithMargins="0"/>
    </customSheetView>
    <customSheetView guid="{E2495AD0-B87A-4C01-9209-9BB683D27353}" scale="80" showPageBreaks="1" printArea="1">
      <pane xSplit="4" ySplit="7" topLeftCell="BK8" activePane="bottomRight" state="frozen"/>
      <selection pane="bottomRight" activeCell="BT30" sqref="BT30"/>
      <pageMargins left="0.19685039370078741" right="0.27559055118110237" top="0.28999999999999998" bottom="0.39370078740157483" header="0.19685039370078741" footer="0.19685039370078741"/>
      <pageSetup paperSize="9" scale="85" orientation="landscape" r:id="rId6"/>
      <headerFooter alignWithMargins="0"/>
    </customSheetView>
    <customSheetView guid="{C8322F89-87C6-45E7-889E-2904A1FABC31}" scale="80">
      <pane xSplit="4" ySplit="7" topLeftCell="E155" activePane="bottomRight" state="frozen"/>
      <selection pane="bottomRight" activeCell="E79" sqref="E79:CT97"/>
      <pageMargins left="0.19685039370078741" right="0.27559055118110237" top="0.28999999999999998" bottom="0.39370078740157483" header="0.19685039370078741" footer="0.19685039370078741"/>
      <pageSetup paperSize="9" scale="85" orientation="landscape" r:id="rId7"/>
      <headerFooter alignWithMargins="0"/>
    </customSheetView>
  </customSheetViews>
  <mergeCells count="98">
    <mergeCell ref="CH5:CJ5"/>
    <mergeCell ref="CH4:CJ4"/>
    <mergeCell ref="T1:V2"/>
    <mergeCell ref="Q4:S4"/>
    <mergeCell ref="CH1:CJ2"/>
    <mergeCell ref="Q1:S2"/>
    <mergeCell ref="T4:V4"/>
    <mergeCell ref="W5:Y5"/>
    <mergeCell ref="Z5:AB5"/>
    <mergeCell ref="T5:V5"/>
    <mergeCell ref="W4:Y4"/>
    <mergeCell ref="Z4:AB4"/>
    <mergeCell ref="W1:AB1"/>
    <mergeCell ref="BP1:BR2"/>
    <mergeCell ref="BS1:BU2"/>
    <mergeCell ref="BV1:BX2"/>
    <mergeCell ref="BP5:BR5"/>
    <mergeCell ref="BP4:BR4"/>
    <mergeCell ref="BM5:BO5"/>
    <mergeCell ref="CB1:CD2"/>
    <mergeCell ref="W2:Y2"/>
    <mergeCell ref="Z2:AB2"/>
    <mergeCell ref="BY1:CA2"/>
    <mergeCell ref="AI1:AK2"/>
    <mergeCell ref="AL1:AN2"/>
    <mergeCell ref="AO1:AQ2"/>
    <mergeCell ref="BG1:BI2"/>
    <mergeCell ref="BJ1:BL2"/>
    <mergeCell ref="BM1:BO2"/>
    <mergeCell ref="AL5:AN5"/>
    <mergeCell ref="AI4:AK4"/>
    <mergeCell ref="AO5:AQ5"/>
    <mergeCell ref="AI5:AK5"/>
    <mergeCell ref="BJ4:BL4"/>
    <mergeCell ref="CE5:CG5"/>
    <mergeCell ref="BS5:BU5"/>
    <mergeCell ref="BY5:CA5"/>
    <mergeCell ref="BY4:CA4"/>
    <mergeCell ref="BS4:BU4"/>
    <mergeCell ref="BV5:BX5"/>
    <mergeCell ref="CE4:CG4"/>
    <mergeCell ref="CB5:CD5"/>
    <mergeCell ref="CB4:CD4"/>
    <mergeCell ref="BV4:BX4"/>
    <mergeCell ref="BM4:BO4"/>
    <mergeCell ref="BJ5:BL5"/>
    <mergeCell ref="AU5:AW5"/>
    <mergeCell ref="BD5:BF5"/>
    <mergeCell ref="A1:A3"/>
    <mergeCell ref="A4:A5"/>
    <mergeCell ref="B4:D5"/>
    <mergeCell ref="H4:J4"/>
    <mergeCell ref="H5:J5"/>
    <mergeCell ref="B1:D2"/>
    <mergeCell ref="H1:J2"/>
    <mergeCell ref="E5:G5"/>
    <mergeCell ref="E1:G2"/>
    <mergeCell ref="E4:G4"/>
    <mergeCell ref="N1:P2"/>
    <mergeCell ref="K4:M4"/>
    <mergeCell ref="K5:M5"/>
    <mergeCell ref="K1:M2"/>
    <mergeCell ref="AF5:AH5"/>
    <mergeCell ref="AF4:AH4"/>
    <mergeCell ref="AC5:AE5"/>
    <mergeCell ref="AC1:AE2"/>
    <mergeCell ref="AC4:AE4"/>
    <mergeCell ref="AF1:AH2"/>
    <mergeCell ref="N5:P5"/>
    <mergeCell ref="N4:P4"/>
    <mergeCell ref="Q5:S5"/>
    <mergeCell ref="AX5:AZ5"/>
    <mergeCell ref="BA4:BC4"/>
    <mergeCell ref="BA5:BC5"/>
    <mergeCell ref="BG5:BI5"/>
    <mergeCell ref="BG4:BI4"/>
    <mergeCell ref="AL4:AN4"/>
    <mergeCell ref="AO4:AQ4"/>
    <mergeCell ref="AX4:AZ4"/>
    <mergeCell ref="BD4:BF4"/>
    <mergeCell ref="AR4:AT4"/>
    <mergeCell ref="AU4:AW4"/>
    <mergeCell ref="AR5:AT5"/>
    <mergeCell ref="CK1:CM2"/>
    <mergeCell ref="CK4:CM4"/>
    <mergeCell ref="CK5:CM5"/>
    <mergeCell ref="CQ1:CS2"/>
    <mergeCell ref="CQ4:CS4"/>
    <mergeCell ref="CQ5:CS5"/>
    <mergeCell ref="CN1:CP2"/>
    <mergeCell ref="CN4:CP4"/>
    <mergeCell ref="CN5:CP5"/>
    <mergeCell ref="CE1:CG2"/>
    <mergeCell ref="AR1:AT2"/>
    <mergeCell ref="AU1:AW2"/>
    <mergeCell ref="AX1:AZ2"/>
    <mergeCell ref="BA1:BC2"/>
    <mergeCell ref="BD1:BF2"/>
  </mergeCells>
  <phoneticPr fontId="3" type="noConversion"/>
  <pageMargins left="0.19685039370078741" right="0.27559055118110237" top="0.28999999999999998" bottom="0.39370078740157483" header="0.19685039370078741" footer="0.19685039370078741"/>
  <pageSetup paperSize="9" scale="85" orientation="landscape" r:id="rId8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31"/>
  <sheetViews>
    <sheetView tabSelected="1" zoomScale="62" zoomScaleNormal="62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Y124" sqref="Y124"/>
    </sheetView>
  </sheetViews>
  <sheetFormatPr defaultColWidth="9.140625" defaultRowHeight="13.5" customHeight="1"/>
  <cols>
    <col min="1" max="1" width="20.42578125" style="35" customWidth="1"/>
    <col min="2" max="2" width="15" style="35" customWidth="1"/>
    <col min="3" max="3" width="13.42578125" style="35" customWidth="1"/>
    <col min="4" max="4" width="11.140625" style="32" customWidth="1"/>
    <col min="5" max="5" width="18.7109375" style="35" customWidth="1"/>
    <col min="6" max="6" width="15.42578125" style="35" customWidth="1"/>
    <col min="7" max="7" width="12.7109375" style="32" bestFit="1" customWidth="1"/>
    <col min="8" max="8" width="14.85546875" style="35" customWidth="1"/>
    <col min="9" max="9" width="14.7109375" style="35" customWidth="1"/>
    <col min="10" max="10" width="12.7109375" style="35" customWidth="1"/>
    <col min="11" max="11" width="14.85546875" style="35" customWidth="1"/>
    <col min="12" max="12" width="16.140625" style="35" customWidth="1"/>
    <col min="13" max="13" width="15" style="32" customWidth="1"/>
    <col min="14" max="14" width="14.85546875" style="35" customWidth="1"/>
    <col min="15" max="15" width="16.140625" style="35" customWidth="1"/>
    <col min="16" max="16" width="14.28515625" style="32" customWidth="1"/>
    <col min="17" max="17" width="14.85546875" style="35" customWidth="1"/>
    <col min="18" max="18" width="16.140625" style="35" customWidth="1"/>
    <col min="19" max="19" width="14.28515625" style="32" customWidth="1"/>
    <col min="20" max="20" width="14.85546875" style="35" customWidth="1"/>
    <col min="21" max="21" width="16.140625" style="35" customWidth="1"/>
    <col min="22" max="22" width="14.28515625" style="32" customWidth="1"/>
    <col min="23" max="16384" width="9.140625" style="35"/>
  </cols>
  <sheetData>
    <row r="2" spans="1:22" s="4" customFormat="1" ht="61.5" customHeight="1">
      <c r="A2" s="66"/>
      <c r="B2" s="66" t="s">
        <v>194</v>
      </c>
      <c r="C2" s="66"/>
      <c r="D2" s="66"/>
      <c r="E2" s="73" t="s">
        <v>261</v>
      </c>
      <c r="F2" s="73"/>
      <c r="G2" s="73"/>
      <c r="H2" s="66" t="s">
        <v>266</v>
      </c>
      <c r="I2" s="66"/>
      <c r="J2" s="66"/>
      <c r="K2" s="66" t="s">
        <v>473</v>
      </c>
      <c r="L2" s="66"/>
      <c r="M2" s="66"/>
      <c r="N2" s="66" t="s">
        <v>474</v>
      </c>
      <c r="O2" s="66"/>
      <c r="P2" s="66"/>
      <c r="Q2" s="66" t="s">
        <v>475</v>
      </c>
      <c r="R2" s="66"/>
      <c r="S2" s="66"/>
      <c r="T2" s="66" t="s">
        <v>476</v>
      </c>
      <c r="U2" s="66"/>
      <c r="V2" s="66"/>
    </row>
    <row r="3" spans="1:22" s="4" customFormat="1" ht="97.5" customHeight="1">
      <c r="A3" s="66"/>
      <c r="B3" s="66"/>
      <c r="C3" s="66"/>
      <c r="D3" s="66"/>
      <c r="E3" s="73"/>
      <c r="F3" s="73"/>
      <c r="G3" s="73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s="4" customFormat="1" ht="13.5" customHeight="1">
      <c r="A4" s="66"/>
      <c r="B4" s="43" t="s">
        <v>188</v>
      </c>
      <c r="C4" s="43" t="s">
        <v>183</v>
      </c>
      <c r="D4" s="30" t="s">
        <v>186</v>
      </c>
      <c r="E4" s="43" t="s">
        <v>188</v>
      </c>
      <c r="F4" s="43" t="s">
        <v>183</v>
      </c>
      <c r="G4" s="30" t="s">
        <v>186</v>
      </c>
      <c r="H4" s="43" t="s">
        <v>188</v>
      </c>
      <c r="I4" s="43" t="s">
        <v>183</v>
      </c>
      <c r="J4" s="43" t="s">
        <v>186</v>
      </c>
      <c r="K4" s="43" t="s">
        <v>188</v>
      </c>
      <c r="L4" s="43" t="s">
        <v>183</v>
      </c>
      <c r="M4" s="30" t="s">
        <v>186</v>
      </c>
      <c r="N4" s="43" t="s">
        <v>188</v>
      </c>
      <c r="O4" s="43" t="s">
        <v>183</v>
      </c>
      <c r="P4" s="30" t="s">
        <v>186</v>
      </c>
      <c r="Q4" s="43" t="s">
        <v>188</v>
      </c>
      <c r="R4" s="43" t="s">
        <v>183</v>
      </c>
      <c r="S4" s="30" t="s">
        <v>186</v>
      </c>
      <c r="T4" s="43" t="s">
        <v>188</v>
      </c>
      <c r="U4" s="43" t="s">
        <v>183</v>
      </c>
      <c r="V4" s="30" t="s">
        <v>186</v>
      </c>
    </row>
    <row r="5" spans="1:22" s="4" customFormat="1" ht="59.25" customHeight="1">
      <c r="A5" s="66"/>
      <c r="B5" s="66" t="s">
        <v>246</v>
      </c>
      <c r="C5" s="66"/>
      <c r="D5" s="66"/>
      <c r="E5" s="66" t="s">
        <v>265</v>
      </c>
      <c r="F5" s="66"/>
      <c r="G5" s="66"/>
      <c r="H5" s="66" t="s">
        <v>267</v>
      </c>
      <c r="I5" s="66"/>
      <c r="J5" s="66"/>
      <c r="K5" s="53" t="s">
        <v>250</v>
      </c>
      <c r="L5" s="54"/>
      <c r="M5" s="55"/>
      <c r="N5" s="53" t="s">
        <v>251</v>
      </c>
      <c r="O5" s="54"/>
      <c r="P5" s="55"/>
      <c r="Q5" s="53" t="s">
        <v>381</v>
      </c>
      <c r="R5" s="54"/>
      <c r="S5" s="55"/>
      <c r="T5" s="53" t="s">
        <v>382</v>
      </c>
      <c r="U5" s="54"/>
      <c r="V5" s="55"/>
    </row>
    <row r="6" spans="1:22" s="4" customFormat="1" ht="13.5" customHeight="1">
      <c r="A6" s="66"/>
      <c r="B6" s="66"/>
      <c r="C6" s="66"/>
      <c r="D6" s="66"/>
      <c r="E6" s="53" t="s">
        <v>343</v>
      </c>
      <c r="F6" s="54"/>
      <c r="G6" s="55"/>
      <c r="H6" s="53" t="s">
        <v>344</v>
      </c>
      <c r="I6" s="54"/>
      <c r="J6" s="55"/>
      <c r="K6" s="53" t="s">
        <v>335</v>
      </c>
      <c r="L6" s="54"/>
      <c r="M6" s="55"/>
      <c r="N6" s="53" t="s">
        <v>336</v>
      </c>
      <c r="O6" s="54"/>
      <c r="P6" s="55"/>
      <c r="Q6" s="53" t="s">
        <v>383</v>
      </c>
      <c r="R6" s="54"/>
      <c r="S6" s="55"/>
      <c r="T6" s="53" t="s">
        <v>384</v>
      </c>
      <c r="U6" s="54"/>
      <c r="V6" s="55"/>
    </row>
    <row r="7" spans="1:22" ht="13.5" customHeight="1">
      <c r="A7" s="1"/>
      <c r="B7" s="1"/>
      <c r="C7" s="1"/>
      <c r="D7" s="31"/>
      <c r="E7" s="1"/>
      <c r="F7" s="1"/>
      <c r="G7" s="31"/>
      <c r="H7" s="1"/>
      <c r="I7" s="1"/>
      <c r="J7" s="1"/>
      <c r="K7" s="1"/>
      <c r="L7" s="1"/>
      <c r="M7" s="31"/>
      <c r="N7" s="1"/>
      <c r="O7" s="1"/>
      <c r="P7" s="31"/>
      <c r="Q7" s="1"/>
      <c r="R7" s="1"/>
      <c r="S7" s="31"/>
      <c r="T7" s="1"/>
      <c r="U7" s="1"/>
      <c r="V7" s="31"/>
    </row>
    <row r="8" spans="1:22" s="6" customFormat="1" ht="15" customHeight="1">
      <c r="A8" s="2" t="s">
        <v>166</v>
      </c>
      <c r="B8" s="48">
        <f>B9+B10</f>
        <v>317722.18</v>
      </c>
      <c r="C8" s="48">
        <f>C9+C10</f>
        <v>114553.01321999999</v>
      </c>
      <c r="D8" s="48">
        <f>C8/B8*100</f>
        <v>36.054459030842608</v>
      </c>
      <c r="E8" s="48">
        <f>E9+E10</f>
        <v>223600</v>
      </c>
      <c r="F8" s="48">
        <f>F9+F10</f>
        <v>114553.01321999999</v>
      </c>
      <c r="G8" s="48">
        <f>F8/E8*100</f>
        <v>51.23122237030411</v>
      </c>
      <c r="H8" s="48">
        <f>H9+H10</f>
        <v>70000</v>
      </c>
      <c r="I8" s="48">
        <f>I9+I10</f>
        <v>0</v>
      </c>
      <c r="J8" s="48">
        <f>I8/H8*100</f>
        <v>0</v>
      </c>
      <c r="K8" s="48">
        <f>K9+K10</f>
        <v>0</v>
      </c>
      <c r="L8" s="48">
        <f>L9+L10</f>
        <v>0</v>
      </c>
      <c r="M8" s="48"/>
      <c r="N8" s="48">
        <f>N9+N10</f>
        <v>0</v>
      </c>
      <c r="O8" s="48">
        <f>O9+O10</f>
        <v>0</v>
      </c>
      <c r="P8" s="48"/>
      <c r="Q8" s="48">
        <f>Q9+Q10</f>
        <v>0</v>
      </c>
      <c r="R8" s="48">
        <f>R9+R10</f>
        <v>0</v>
      </c>
      <c r="S8" s="48"/>
      <c r="T8" s="48">
        <f>T9+T10</f>
        <v>24122.18</v>
      </c>
      <c r="U8" s="48">
        <f>U9+U10</f>
        <v>0</v>
      </c>
      <c r="V8" s="48">
        <f>U8/T8*100</f>
        <v>0</v>
      </c>
    </row>
    <row r="9" spans="1:22" s="6" customFormat="1" ht="15" customHeight="1">
      <c r="A9" s="2" t="s">
        <v>164</v>
      </c>
      <c r="B9" s="48">
        <f>B13+B20+B32+B41+B46+B54+B60+B74+B80+B86+B93+B104+B115+B124</f>
        <v>9700</v>
      </c>
      <c r="C9" s="48">
        <f>C13+C20+C32+C41+C46+C54+C60+C74+C80+C86+C93+C104+C115+C124</f>
        <v>0</v>
      </c>
      <c r="D9" s="48">
        <f>C9/B9*100</f>
        <v>0</v>
      </c>
      <c r="E9" s="48">
        <f>E13+E20+E32+E41+E46+E54+E60+E74+E80+E86+E93+E104+E115+E124</f>
        <v>0</v>
      </c>
      <c r="F9" s="48">
        <f>F13+F20+F32+F41+F46+F54+F60+F74+F80+F86+F93+F104+F115+F124</f>
        <v>0</v>
      </c>
      <c r="G9" s="48"/>
      <c r="H9" s="48">
        <f>H13+H20+H32+H41+H46+H54+H60+H74+H80+H86+H93+H104+H115+H124</f>
        <v>0</v>
      </c>
      <c r="I9" s="48">
        <f>I13+I20+I32+I41+I46+I54+I60+I74+I80+I86+I93+I104+I115+I124</f>
        <v>0</v>
      </c>
      <c r="J9" s="48"/>
      <c r="K9" s="48">
        <f>K13+K20+K32+K41+K46+K54+K60+K74+K80+K86+K93+K104+K115+K124</f>
        <v>0</v>
      </c>
      <c r="L9" s="48">
        <f>L14+L20+L32+L46+L41+L54+L60+L74+L80+L86+L93+L104+L115+L124</f>
        <v>0</v>
      </c>
      <c r="M9" s="48"/>
      <c r="N9" s="48">
        <f>N13+N20+N32+N41+N46+N54+N60+N74+N80+N86+N93+N104+N115+N124</f>
        <v>0</v>
      </c>
      <c r="O9" s="48">
        <f>O14+O20+O32+O46+O41+O54+O60+O74+O80+O86+O93+O104+O115+O124</f>
        <v>0</v>
      </c>
      <c r="P9" s="48"/>
      <c r="Q9" s="48">
        <f>Q13+Q20+Q32+Q41+Q46+Q54+Q60+Q74+Q80+Q86+Q93+Q104+Q115+Q124</f>
        <v>0</v>
      </c>
      <c r="R9" s="48">
        <f>R14+R20+R32+R46+R41+R54+R60+R74+R80+R86+R93+R104+R115+R124</f>
        <v>0</v>
      </c>
      <c r="S9" s="48"/>
      <c r="T9" s="48">
        <f>T13+T20+T32+T41+T46+T54+T60+T74+T80+T86+T93+T104+T115+T124</f>
        <v>9700</v>
      </c>
      <c r="U9" s="48">
        <f>U14+U20+U32+U46+U41+U54+U60+U74+U80+U86+U93+U104+U115+U124</f>
        <v>0</v>
      </c>
      <c r="V9" s="48">
        <f>U9/T9*100</f>
        <v>0</v>
      </c>
    </row>
    <row r="10" spans="1:22" s="6" customFormat="1" ht="15" customHeight="1">
      <c r="A10" s="2" t="s">
        <v>165</v>
      </c>
      <c r="B10" s="48">
        <f>B14+B21+B33+B42+B47+B55+B61+B75+B81+B87+B94+B105+B116+B125</f>
        <v>308022.18</v>
      </c>
      <c r="C10" s="48">
        <f>C14+C21+C33+C42+C47+C55+C61+C75+C81+C87+C94+C105+C116+C125</f>
        <v>114553.01321999999</v>
      </c>
      <c r="D10" s="48">
        <f>C10/B10*100</f>
        <v>37.189858606935381</v>
      </c>
      <c r="E10" s="48">
        <f>E14+E21+E33+E42+E47+E55+E61+E75+E81+E87+E94+E105+E116+E125</f>
        <v>223600</v>
      </c>
      <c r="F10" s="48">
        <f>F14+F21+F33+F42+F47+F55+F61+F75+F81+F87+F94+F105+F116+F125</f>
        <v>114553.01321999999</v>
      </c>
      <c r="G10" s="48">
        <f>F10/E10*100</f>
        <v>51.23122237030411</v>
      </c>
      <c r="H10" s="48">
        <f>H14+H21+H33+H42+H47+H55+H61+H75+H81+H87+H94+H105+H116+H125</f>
        <v>70000</v>
      </c>
      <c r="I10" s="48">
        <f>I14+I21+I33+I42+I47+I55+I61+I75+I81+I87+I94+I105+I116+I125</f>
        <v>0</v>
      </c>
      <c r="J10" s="48">
        <f>I10/H10*100</f>
        <v>0</v>
      </c>
      <c r="K10" s="48">
        <f>K14+K21+K33+K42+K47+K55+K61+K75+K81+K87+K94+K105+K116+K125</f>
        <v>0</v>
      </c>
      <c r="L10" s="48">
        <f>L14+L21+L33+L42+L47+L55+L61+L75+L81+L87+L94+L105+L116+L125</f>
        <v>0</v>
      </c>
      <c r="M10" s="48"/>
      <c r="N10" s="48">
        <f>N14+N21+N33+N42+N47+N55+N61+N75+N81+N87+N94+N105+N116+N125</f>
        <v>0</v>
      </c>
      <c r="O10" s="48">
        <f>O14+O21+O33+O42+O47+O55+O61+O75+O81+O87+O94+O105+O116+O125</f>
        <v>0</v>
      </c>
      <c r="P10" s="48"/>
      <c r="Q10" s="48">
        <f>Q14+Q21+Q33+Q42+Q47+Q55+Q61+Q75+Q81+Q87+Q94+Q105+Q116+Q125</f>
        <v>0</v>
      </c>
      <c r="R10" s="48">
        <f>R14+R21+R33+R42+R47+R55+R61+R75+R81+R87+R94+R105+R116+R125</f>
        <v>0</v>
      </c>
      <c r="S10" s="48"/>
      <c r="T10" s="48">
        <f>T14+T21+T33+T42+T47+T55+T61+T75+T81+T87+T94+T105+T116+T125</f>
        <v>14422.18</v>
      </c>
      <c r="U10" s="48">
        <f>U14+U21+U33+U42+U47+U55+U61+U75+U81+U87+U94+U105+U116+U125</f>
        <v>0</v>
      </c>
      <c r="V10" s="48"/>
    </row>
    <row r="11" spans="1:22" s="6" customFormat="1" ht="15" customHeight="1">
      <c r="A11" s="2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6" customFormat="1" ht="12.75">
      <c r="A12" s="2" t="s">
        <v>144</v>
      </c>
      <c r="B12" s="48">
        <f>B13+B14</f>
        <v>0</v>
      </c>
      <c r="C12" s="48">
        <f>C13+C14</f>
        <v>0</v>
      </c>
      <c r="D12" s="48"/>
      <c r="E12" s="48">
        <f>E13+E14</f>
        <v>0</v>
      </c>
      <c r="F12" s="48">
        <f>F13+F14</f>
        <v>0</v>
      </c>
      <c r="G12" s="48"/>
      <c r="H12" s="48">
        <f>H13+H14</f>
        <v>0</v>
      </c>
      <c r="I12" s="48">
        <f>I13+I14</f>
        <v>0</v>
      </c>
      <c r="J12" s="48"/>
      <c r="K12" s="48">
        <f>K13+K14</f>
        <v>0</v>
      </c>
      <c r="L12" s="48">
        <f>L13+L14</f>
        <v>0</v>
      </c>
      <c r="M12" s="48"/>
      <c r="N12" s="48">
        <f>N13+N14</f>
        <v>0</v>
      </c>
      <c r="O12" s="48">
        <f>O13+O14</f>
        <v>0</v>
      </c>
      <c r="P12" s="48"/>
      <c r="Q12" s="48">
        <f>Q13+Q14</f>
        <v>0</v>
      </c>
      <c r="R12" s="48">
        <f>R13+R14</f>
        <v>0</v>
      </c>
      <c r="S12" s="48"/>
      <c r="T12" s="48">
        <f>T13+T14</f>
        <v>0</v>
      </c>
      <c r="U12" s="48">
        <f>U13+U14</f>
        <v>0</v>
      </c>
      <c r="V12" s="48"/>
    </row>
    <row r="13" spans="1:22" ht="12.75">
      <c r="A13" s="1" t="s">
        <v>130</v>
      </c>
      <c r="B13" s="49">
        <f>E13+K13+N13+H13+Q13+T13</f>
        <v>0</v>
      </c>
      <c r="C13" s="49">
        <f>F13+L13+O13+I13+R13+U13</f>
        <v>0</v>
      </c>
      <c r="D13" s="49"/>
      <c r="E13" s="49"/>
      <c r="F13" s="49"/>
      <c r="G13" s="49"/>
      <c r="H13" s="49"/>
      <c r="I13" s="49"/>
      <c r="J13" s="49"/>
      <c r="K13" s="48"/>
      <c r="L13" s="48"/>
      <c r="M13" s="49"/>
      <c r="N13" s="48"/>
      <c r="O13" s="48"/>
      <c r="P13" s="49"/>
      <c r="Q13" s="48"/>
      <c r="R13" s="48"/>
      <c r="S13" s="49"/>
      <c r="T13" s="48"/>
      <c r="U13" s="48"/>
      <c r="V13" s="49"/>
    </row>
    <row r="14" spans="1:22" s="6" customFormat="1" ht="12.75">
      <c r="A14" s="2" t="s">
        <v>160</v>
      </c>
      <c r="B14" s="48">
        <f>SUM(B15:B18)</f>
        <v>0</v>
      </c>
      <c r="C14" s="48">
        <f>SUM(C15:C18)</f>
        <v>0</v>
      </c>
      <c r="D14" s="48"/>
      <c r="E14" s="48">
        <f t="shared" ref="E14:F14" si="0">SUM(E15:E18)</f>
        <v>0</v>
      </c>
      <c r="F14" s="48">
        <f t="shared" si="0"/>
        <v>0</v>
      </c>
      <c r="G14" s="48"/>
      <c r="H14" s="48">
        <f t="shared" ref="H14:I14" si="1">SUM(H15:H18)</f>
        <v>0</v>
      </c>
      <c r="I14" s="48">
        <f t="shared" si="1"/>
        <v>0</v>
      </c>
      <c r="J14" s="48"/>
      <c r="K14" s="48">
        <f t="shared" ref="K14:L14" si="2">SUM(K15:K18)</f>
        <v>0</v>
      </c>
      <c r="L14" s="48">
        <f t="shared" si="2"/>
        <v>0</v>
      </c>
      <c r="M14" s="48"/>
      <c r="N14" s="48">
        <f t="shared" ref="N14:O14" si="3">SUM(N15:N18)</f>
        <v>0</v>
      </c>
      <c r="O14" s="48">
        <f t="shared" si="3"/>
        <v>0</v>
      </c>
      <c r="P14" s="48"/>
      <c r="Q14" s="48">
        <f t="shared" ref="Q14:R14" si="4">SUM(Q15:Q18)</f>
        <v>0</v>
      </c>
      <c r="R14" s="48">
        <f t="shared" si="4"/>
        <v>0</v>
      </c>
      <c r="S14" s="48"/>
      <c r="T14" s="48">
        <f t="shared" ref="T14:U14" si="5">SUM(T15:T18)</f>
        <v>0</v>
      </c>
      <c r="U14" s="48">
        <f t="shared" si="5"/>
        <v>0</v>
      </c>
      <c r="V14" s="48"/>
    </row>
    <row r="15" spans="1:22" ht="12.75">
      <c r="A15" s="1" t="s">
        <v>104</v>
      </c>
      <c r="B15" s="49">
        <f t="shared" ref="B15:B18" si="6">E15+K15+N15+H15+Q15+T15</f>
        <v>0</v>
      </c>
      <c r="C15" s="49">
        <f t="shared" ref="C15:C18" si="7">F15+L15+O15+I15+R15+U15</f>
        <v>0</v>
      </c>
      <c r="D15" s="49"/>
      <c r="E15" s="49"/>
      <c r="F15" s="49"/>
      <c r="G15" s="49"/>
      <c r="H15" s="49"/>
      <c r="I15" s="49"/>
      <c r="J15" s="49"/>
      <c r="K15" s="48"/>
      <c r="L15" s="48"/>
      <c r="M15" s="49"/>
      <c r="N15" s="48"/>
      <c r="O15" s="48"/>
      <c r="P15" s="49"/>
      <c r="Q15" s="48"/>
      <c r="R15" s="48"/>
      <c r="S15" s="49"/>
      <c r="T15" s="48"/>
      <c r="U15" s="48"/>
      <c r="V15" s="49"/>
    </row>
    <row r="16" spans="1:22" ht="12.75">
      <c r="A16" s="1" t="s">
        <v>113</v>
      </c>
      <c r="B16" s="49">
        <f t="shared" si="6"/>
        <v>0</v>
      </c>
      <c r="C16" s="49">
        <f t="shared" si="7"/>
        <v>0</v>
      </c>
      <c r="D16" s="49"/>
      <c r="E16" s="49"/>
      <c r="F16" s="49"/>
      <c r="G16" s="49"/>
      <c r="H16" s="49"/>
      <c r="I16" s="49"/>
      <c r="J16" s="49"/>
      <c r="K16" s="48"/>
      <c r="L16" s="48"/>
      <c r="M16" s="49"/>
      <c r="N16" s="48"/>
      <c r="O16" s="48"/>
      <c r="P16" s="49"/>
      <c r="Q16" s="48"/>
      <c r="R16" s="48"/>
      <c r="S16" s="49"/>
      <c r="T16" s="48"/>
      <c r="U16" s="48"/>
      <c r="V16" s="49"/>
    </row>
    <row r="17" spans="1:22" ht="12.75">
      <c r="A17" s="1" t="s">
        <v>115</v>
      </c>
      <c r="B17" s="49">
        <f t="shared" si="6"/>
        <v>0</v>
      </c>
      <c r="C17" s="49">
        <f t="shared" si="7"/>
        <v>0</v>
      </c>
      <c r="D17" s="49"/>
      <c r="E17" s="49"/>
      <c r="F17" s="49"/>
      <c r="G17" s="49"/>
      <c r="H17" s="49"/>
      <c r="I17" s="49"/>
      <c r="J17" s="49"/>
      <c r="K17" s="48"/>
      <c r="L17" s="48"/>
      <c r="M17" s="49"/>
      <c r="N17" s="48"/>
      <c r="O17" s="48"/>
      <c r="P17" s="49"/>
      <c r="Q17" s="48"/>
      <c r="R17" s="48"/>
      <c r="S17" s="49"/>
      <c r="T17" s="48"/>
      <c r="U17" s="48"/>
      <c r="V17" s="49"/>
    </row>
    <row r="18" spans="1:22" ht="12.75">
      <c r="A18" s="1" t="s">
        <v>49</v>
      </c>
      <c r="B18" s="49">
        <f t="shared" si="6"/>
        <v>0</v>
      </c>
      <c r="C18" s="49">
        <f t="shared" si="7"/>
        <v>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s="6" customFormat="1" ht="12.75">
      <c r="A19" s="2" t="s">
        <v>145</v>
      </c>
      <c r="B19" s="48">
        <f>B20+B21</f>
        <v>0</v>
      </c>
      <c r="C19" s="48">
        <f>C20+C21</f>
        <v>0</v>
      </c>
      <c r="D19" s="48"/>
      <c r="E19" s="48">
        <f t="shared" ref="E19:F19" si="8">E20+E21</f>
        <v>0</v>
      </c>
      <c r="F19" s="48">
        <f t="shared" si="8"/>
        <v>0</v>
      </c>
      <c r="G19" s="48"/>
      <c r="H19" s="48">
        <f t="shared" ref="H19:I19" si="9">H20+H21</f>
        <v>0</v>
      </c>
      <c r="I19" s="48">
        <f t="shared" si="9"/>
        <v>0</v>
      </c>
      <c r="J19" s="48"/>
      <c r="K19" s="48">
        <f t="shared" ref="K19:L19" si="10">K20+K21</f>
        <v>0</v>
      </c>
      <c r="L19" s="48">
        <f t="shared" si="10"/>
        <v>0</v>
      </c>
      <c r="M19" s="48"/>
      <c r="N19" s="48">
        <f t="shared" ref="N19:O19" si="11">N20+N21</f>
        <v>0</v>
      </c>
      <c r="O19" s="48">
        <f t="shared" si="11"/>
        <v>0</v>
      </c>
      <c r="P19" s="48"/>
      <c r="Q19" s="48">
        <f t="shared" ref="Q19:R19" si="12">Q20+Q21</f>
        <v>0</v>
      </c>
      <c r="R19" s="48">
        <f t="shared" si="12"/>
        <v>0</v>
      </c>
      <c r="S19" s="48"/>
      <c r="T19" s="48">
        <f t="shared" ref="T19:U19" si="13">T20+T21</f>
        <v>0</v>
      </c>
      <c r="U19" s="48">
        <f t="shared" si="13"/>
        <v>0</v>
      </c>
      <c r="V19" s="48"/>
    </row>
    <row r="20" spans="1:22" ht="12.75">
      <c r="A20" s="1" t="s">
        <v>131</v>
      </c>
      <c r="B20" s="49">
        <f>E20+K20+N20+H20+Q20+T20</f>
        <v>0</v>
      </c>
      <c r="C20" s="49">
        <f>F20+L20+O20+I20+R20+U20</f>
        <v>0</v>
      </c>
      <c r="D20" s="49"/>
      <c r="E20" s="49"/>
      <c r="F20" s="49"/>
      <c r="G20" s="49"/>
      <c r="H20" s="49"/>
      <c r="I20" s="49"/>
      <c r="J20" s="49"/>
      <c r="K20" s="48"/>
      <c r="L20" s="48"/>
      <c r="M20" s="49"/>
      <c r="N20" s="48"/>
      <c r="O20" s="48"/>
      <c r="P20" s="49"/>
      <c r="Q20" s="48"/>
      <c r="R20" s="48"/>
      <c r="S20" s="49"/>
      <c r="T20" s="48"/>
      <c r="U20" s="48"/>
      <c r="V20" s="49"/>
    </row>
    <row r="21" spans="1:22" s="6" customFormat="1" ht="12.75">
      <c r="A21" s="2" t="s">
        <v>161</v>
      </c>
      <c r="B21" s="48">
        <f>SUM(B22:B30)</f>
        <v>0</v>
      </c>
      <c r="C21" s="48">
        <f>SUM(C22:C30)</f>
        <v>0</v>
      </c>
      <c r="D21" s="48"/>
      <c r="E21" s="48">
        <f t="shared" ref="E21:F21" si="14">SUM(E22:E30)</f>
        <v>0</v>
      </c>
      <c r="F21" s="48">
        <f t="shared" si="14"/>
        <v>0</v>
      </c>
      <c r="G21" s="48"/>
      <c r="H21" s="48">
        <f t="shared" ref="H21:I21" si="15">SUM(H22:H30)</f>
        <v>0</v>
      </c>
      <c r="I21" s="48">
        <f t="shared" si="15"/>
        <v>0</v>
      </c>
      <c r="J21" s="48"/>
      <c r="K21" s="48">
        <f t="shared" ref="K21:L21" si="16">SUM(K22:K30)</f>
        <v>0</v>
      </c>
      <c r="L21" s="48">
        <f t="shared" si="16"/>
        <v>0</v>
      </c>
      <c r="M21" s="48"/>
      <c r="N21" s="48">
        <f t="shared" ref="N21:O21" si="17">SUM(N22:N30)</f>
        <v>0</v>
      </c>
      <c r="O21" s="48">
        <f t="shared" si="17"/>
        <v>0</v>
      </c>
      <c r="P21" s="48"/>
      <c r="Q21" s="48">
        <f t="shared" ref="Q21:R21" si="18">SUM(Q22:Q30)</f>
        <v>0</v>
      </c>
      <c r="R21" s="48">
        <f t="shared" si="18"/>
        <v>0</v>
      </c>
      <c r="S21" s="48"/>
      <c r="T21" s="48">
        <f t="shared" ref="T21:U21" si="19">SUM(T22:T30)</f>
        <v>0</v>
      </c>
      <c r="U21" s="48">
        <f t="shared" si="19"/>
        <v>0</v>
      </c>
      <c r="V21" s="48"/>
    </row>
    <row r="22" spans="1:22" ht="12.75">
      <c r="A22" s="1" t="s">
        <v>37</v>
      </c>
      <c r="B22" s="49">
        <f t="shared" ref="B22:B30" si="20">E22+K22+N22+H22+Q22+T22</f>
        <v>0</v>
      </c>
      <c r="C22" s="49">
        <f t="shared" ref="C22:C30" si="21">F22+L22+O22+I22+R22+U22</f>
        <v>0</v>
      </c>
      <c r="D22" s="49"/>
      <c r="E22" s="49"/>
      <c r="F22" s="49"/>
      <c r="G22" s="49"/>
      <c r="H22" s="49"/>
      <c r="I22" s="49"/>
      <c r="J22" s="49"/>
      <c r="K22" s="49"/>
      <c r="L22" s="48"/>
      <c r="M22" s="49"/>
      <c r="N22" s="49"/>
      <c r="O22" s="48"/>
      <c r="P22" s="49"/>
      <c r="Q22" s="49"/>
      <c r="R22" s="48"/>
      <c r="S22" s="49"/>
      <c r="T22" s="49"/>
      <c r="U22" s="48"/>
      <c r="V22" s="49"/>
    </row>
    <row r="23" spans="1:22" ht="12.75">
      <c r="A23" s="1" t="s">
        <v>98</v>
      </c>
      <c r="B23" s="49">
        <f t="shared" si="20"/>
        <v>0</v>
      </c>
      <c r="C23" s="49">
        <f t="shared" si="21"/>
        <v>0</v>
      </c>
      <c r="D23" s="49"/>
      <c r="E23" s="49"/>
      <c r="F23" s="49"/>
      <c r="G23" s="49"/>
      <c r="H23" s="49"/>
      <c r="I23" s="49"/>
      <c r="J23" s="49"/>
      <c r="K23" s="48"/>
      <c r="L23" s="48"/>
      <c r="M23" s="49"/>
      <c r="N23" s="48"/>
      <c r="O23" s="48"/>
      <c r="P23" s="49"/>
      <c r="Q23" s="48"/>
      <c r="R23" s="48"/>
      <c r="S23" s="49"/>
      <c r="T23" s="48"/>
      <c r="U23" s="48"/>
      <c r="V23" s="49"/>
    </row>
    <row r="24" spans="1:22" ht="12.75">
      <c r="A24" s="1" t="s">
        <v>56</v>
      </c>
      <c r="B24" s="49">
        <f t="shared" si="20"/>
        <v>0</v>
      </c>
      <c r="C24" s="49">
        <f t="shared" si="21"/>
        <v>0</v>
      </c>
      <c r="D24" s="49"/>
      <c r="E24" s="49"/>
      <c r="F24" s="49"/>
      <c r="G24" s="49"/>
      <c r="H24" s="49"/>
      <c r="I24" s="49"/>
      <c r="J24" s="49"/>
      <c r="K24" s="48"/>
      <c r="L24" s="48"/>
      <c r="M24" s="49"/>
      <c r="N24" s="48"/>
      <c r="O24" s="48"/>
      <c r="P24" s="49"/>
      <c r="Q24" s="48"/>
      <c r="R24" s="48"/>
      <c r="S24" s="49"/>
      <c r="T24" s="48"/>
      <c r="U24" s="48"/>
      <c r="V24" s="49"/>
    </row>
    <row r="25" spans="1:22" ht="12.75">
      <c r="A25" s="1" t="s">
        <v>58</v>
      </c>
      <c r="B25" s="49">
        <f t="shared" si="20"/>
        <v>0</v>
      </c>
      <c r="C25" s="49">
        <f t="shared" si="21"/>
        <v>0</v>
      </c>
      <c r="D25" s="49"/>
      <c r="E25" s="49"/>
      <c r="F25" s="49"/>
      <c r="G25" s="49"/>
      <c r="H25" s="49"/>
      <c r="I25" s="49"/>
      <c r="J25" s="49"/>
      <c r="K25" s="48"/>
      <c r="L25" s="48"/>
      <c r="M25" s="49"/>
      <c r="N25" s="48"/>
      <c r="O25" s="48"/>
      <c r="P25" s="49"/>
      <c r="Q25" s="48"/>
      <c r="R25" s="48"/>
      <c r="S25" s="49"/>
      <c r="T25" s="48"/>
      <c r="U25" s="48"/>
      <c r="V25" s="49"/>
    </row>
    <row r="26" spans="1:22" ht="12.75">
      <c r="A26" s="1" t="s">
        <v>26</v>
      </c>
      <c r="B26" s="49">
        <f t="shared" si="20"/>
        <v>0</v>
      </c>
      <c r="C26" s="49">
        <f t="shared" si="21"/>
        <v>0</v>
      </c>
      <c r="D26" s="49"/>
      <c r="E26" s="49"/>
      <c r="F26" s="49"/>
      <c r="G26" s="49"/>
      <c r="H26" s="49"/>
      <c r="I26" s="49"/>
      <c r="J26" s="49"/>
      <c r="K26" s="48"/>
      <c r="L26" s="48"/>
      <c r="M26" s="49"/>
      <c r="N26" s="48"/>
      <c r="O26" s="48"/>
      <c r="P26" s="49"/>
      <c r="Q26" s="48"/>
      <c r="R26" s="48"/>
      <c r="S26" s="49"/>
      <c r="T26" s="48"/>
      <c r="U26" s="48"/>
      <c r="V26" s="49"/>
    </row>
    <row r="27" spans="1:22" ht="12.75">
      <c r="A27" s="1" t="s">
        <v>109</v>
      </c>
      <c r="B27" s="49">
        <f t="shared" si="20"/>
        <v>0</v>
      </c>
      <c r="C27" s="49">
        <f t="shared" si="21"/>
        <v>0</v>
      </c>
      <c r="D27" s="49"/>
      <c r="E27" s="49"/>
      <c r="F27" s="49"/>
      <c r="G27" s="49"/>
      <c r="H27" s="49"/>
      <c r="I27" s="49"/>
      <c r="J27" s="49"/>
      <c r="K27" s="48"/>
      <c r="L27" s="48"/>
      <c r="M27" s="49"/>
      <c r="N27" s="48"/>
      <c r="O27" s="48"/>
      <c r="P27" s="49"/>
      <c r="Q27" s="48"/>
      <c r="R27" s="48"/>
      <c r="S27" s="49"/>
      <c r="T27" s="48"/>
      <c r="U27" s="48"/>
      <c r="V27" s="49"/>
    </row>
    <row r="28" spans="1:22" ht="12.75">
      <c r="A28" s="1" t="s">
        <v>61</v>
      </c>
      <c r="B28" s="49">
        <f t="shared" si="20"/>
        <v>0</v>
      </c>
      <c r="C28" s="49">
        <f t="shared" si="21"/>
        <v>0</v>
      </c>
      <c r="D28" s="49"/>
      <c r="E28" s="49"/>
      <c r="F28" s="49"/>
      <c r="G28" s="49"/>
      <c r="H28" s="49"/>
      <c r="I28" s="49"/>
      <c r="J28" s="49"/>
      <c r="K28" s="48"/>
      <c r="L28" s="48"/>
      <c r="M28" s="49"/>
      <c r="N28" s="48"/>
      <c r="O28" s="48"/>
      <c r="P28" s="49"/>
      <c r="Q28" s="48"/>
      <c r="R28" s="48"/>
      <c r="S28" s="49"/>
      <c r="T28" s="48"/>
      <c r="U28" s="48"/>
      <c r="V28" s="49"/>
    </row>
    <row r="29" spans="1:22" ht="12.75">
      <c r="A29" s="1" t="s">
        <v>198</v>
      </c>
      <c r="B29" s="49">
        <f t="shared" si="20"/>
        <v>0</v>
      </c>
      <c r="C29" s="49">
        <f t="shared" si="21"/>
        <v>0</v>
      </c>
      <c r="D29" s="49"/>
      <c r="E29" s="49"/>
      <c r="F29" s="49"/>
      <c r="G29" s="49"/>
      <c r="H29" s="49"/>
      <c r="I29" s="49"/>
      <c r="J29" s="49"/>
      <c r="K29" s="48"/>
      <c r="L29" s="48"/>
      <c r="M29" s="49"/>
      <c r="N29" s="48"/>
      <c r="O29" s="48"/>
      <c r="P29" s="49"/>
      <c r="Q29" s="48"/>
      <c r="R29" s="48"/>
      <c r="S29" s="49"/>
      <c r="T29" s="48"/>
      <c r="U29" s="48"/>
      <c r="V29" s="49"/>
    </row>
    <row r="30" spans="1:22" ht="12.75">
      <c r="A30" s="1" t="s">
        <v>90</v>
      </c>
      <c r="B30" s="49">
        <f t="shared" si="20"/>
        <v>0</v>
      </c>
      <c r="C30" s="49">
        <f t="shared" si="21"/>
        <v>0</v>
      </c>
      <c r="D30" s="49"/>
      <c r="E30" s="49"/>
      <c r="F30" s="49"/>
      <c r="G30" s="49"/>
      <c r="H30" s="49"/>
      <c r="I30" s="49"/>
      <c r="J30" s="49"/>
      <c r="K30" s="48"/>
      <c r="L30" s="48"/>
      <c r="M30" s="49"/>
      <c r="N30" s="48"/>
      <c r="O30" s="48"/>
      <c r="P30" s="49"/>
      <c r="Q30" s="48"/>
      <c r="R30" s="48"/>
      <c r="S30" s="49"/>
      <c r="T30" s="48"/>
      <c r="U30" s="48"/>
      <c r="V30" s="49"/>
    </row>
    <row r="31" spans="1:22" s="6" customFormat="1" ht="12.75">
      <c r="A31" s="2" t="s">
        <v>146</v>
      </c>
      <c r="B31" s="48">
        <f>B32+B33</f>
        <v>293600</v>
      </c>
      <c r="C31" s="48">
        <f>C32+C33</f>
        <v>114553.01321999999</v>
      </c>
      <c r="D31" s="48">
        <f>C31/B31*100</f>
        <v>39.016693876021797</v>
      </c>
      <c r="E31" s="48">
        <f>E32+E33</f>
        <v>223600</v>
      </c>
      <c r="F31" s="48">
        <f>F32+F33</f>
        <v>114553.01321999999</v>
      </c>
      <c r="G31" s="48">
        <f>F31/E31*100</f>
        <v>51.23122237030411</v>
      </c>
      <c r="H31" s="48">
        <f>H32+H33</f>
        <v>70000</v>
      </c>
      <c r="I31" s="48">
        <f>I32+I33</f>
        <v>0</v>
      </c>
      <c r="J31" s="48">
        <f>I31/H31*100</f>
        <v>0</v>
      </c>
      <c r="K31" s="48">
        <f>K32+K33</f>
        <v>0</v>
      </c>
      <c r="L31" s="48">
        <f>L32+L33</f>
        <v>0</v>
      </c>
      <c r="M31" s="48"/>
      <c r="N31" s="48">
        <f>N32+N33</f>
        <v>0</v>
      </c>
      <c r="O31" s="48">
        <f>O32+O33</f>
        <v>0</v>
      </c>
      <c r="P31" s="48"/>
      <c r="Q31" s="48">
        <f>Q32+Q33</f>
        <v>0</v>
      </c>
      <c r="R31" s="48">
        <f>R32+R33</f>
        <v>0</v>
      </c>
      <c r="S31" s="48"/>
      <c r="T31" s="48">
        <f>T32+T33</f>
        <v>0</v>
      </c>
      <c r="U31" s="48">
        <f>U32+U33</f>
        <v>0</v>
      </c>
      <c r="V31" s="48"/>
    </row>
    <row r="32" spans="1:22" ht="12.75">
      <c r="A32" s="1" t="s">
        <v>133</v>
      </c>
      <c r="B32" s="49">
        <f>E32+K32+N32+H32+Q32+T32</f>
        <v>0</v>
      </c>
      <c r="C32" s="49">
        <f>F32+L32+O32+I32+R32+U32</f>
        <v>0</v>
      </c>
      <c r="D32" s="49"/>
      <c r="E32" s="94"/>
      <c r="F32" s="49"/>
      <c r="G32" s="49"/>
      <c r="H32" s="49"/>
      <c r="I32" s="49"/>
      <c r="J32" s="49"/>
      <c r="K32" s="49"/>
      <c r="L32" s="48"/>
      <c r="M32" s="49"/>
      <c r="N32" s="49"/>
      <c r="O32" s="48"/>
      <c r="P32" s="49"/>
      <c r="Q32" s="49"/>
      <c r="R32" s="48"/>
      <c r="S32" s="49"/>
      <c r="T32" s="49"/>
      <c r="U32" s="48"/>
      <c r="V32" s="49"/>
    </row>
    <row r="33" spans="1:22" s="6" customFormat="1" ht="12.75">
      <c r="A33" s="2" t="s">
        <v>160</v>
      </c>
      <c r="B33" s="48">
        <f>SUM(B34:B39)</f>
        <v>293600</v>
      </c>
      <c r="C33" s="48">
        <f>SUM(C34:C39)</f>
        <v>114553.01321999999</v>
      </c>
      <c r="D33" s="48">
        <f>C33/B33*100</f>
        <v>39.016693876021797</v>
      </c>
      <c r="E33" s="48">
        <f t="shared" ref="E33:F33" si="22">SUM(E34:E39)</f>
        <v>223600</v>
      </c>
      <c r="F33" s="48">
        <f t="shared" si="22"/>
        <v>114553.01321999999</v>
      </c>
      <c r="G33" s="48">
        <f>F33/E33*100</f>
        <v>51.23122237030411</v>
      </c>
      <c r="H33" s="48">
        <f t="shared" ref="H33:I33" si="23">SUM(H34:H39)</f>
        <v>70000</v>
      </c>
      <c r="I33" s="48">
        <f t="shared" si="23"/>
        <v>0</v>
      </c>
      <c r="J33" s="48">
        <f>I33/H33*100</f>
        <v>0</v>
      </c>
      <c r="K33" s="48">
        <f t="shared" ref="K33:L33" si="24">SUM(K34:K39)</f>
        <v>0</v>
      </c>
      <c r="L33" s="48">
        <f t="shared" si="24"/>
        <v>0</v>
      </c>
      <c r="M33" s="48"/>
      <c r="N33" s="48">
        <f t="shared" ref="N33:O33" si="25">SUM(N34:N39)</f>
        <v>0</v>
      </c>
      <c r="O33" s="48">
        <f t="shared" si="25"/>
        <v>0</v>
      </c>
      <c r="P33" s="48"/>
      <c r="Q33" s="48">
        <f t="shared" ref="Q33:R33" si="26">SUM(Q34:Q39)</f>
        <v>0</v>
      </c>
      <c r="R33" s="48">
        <f t="shared" si="26"/>
        <v>0</v>
      </c>
      <c r="S33" s="48"/>
      <c r="T33" s="48">
        <f t="shared" ref="T33:U33" si="27">SUM(T34:T39)</f>
        <v>0</v>
      </c>
      <c r="U33" s="48">
        <f t="shared" si="27"/>
        <v>0</v>
      </c>
      <c r="V33" s="48"/>
    </row>
    <row r="34" spans="1:22" ht="12.75">
      <c r="A34" s="1" t="s">
        <v>17</v>
      </c>
      <c r="B34" s="49">
        <f t="shared" ref="B34:B39" si="28">E34+K34+N34+H34+Q34+T34</f>
        <v>293600</v>
      </c>
      <c r="C34" s="49">
        <f t="shared" ref="C34:C39" si="29">F34+L34+O34+I34+R34+U34</f>
        <v>114553.01321999999</v>
      </c>
      <c r="D34" s="49">
        <f>C34/B34*100</f>
        <v>39.016693876021797</v>
      </c>
      <c r="E34" s="49">
        <v>223600</v>
      </c>
      <c r="F34" s="49">
        <v>114553.01321999999</v>
      </c>
      <c r="G34" s="49">
        <f>F34/E34*100</f>
        <v>51.23122237030411</v>
      </c>
      <c r="H34" s="49">
        <v>70000</v>
      </c>
      <c r="I34" s="49"/>
      <c r="J34" s="49">
        <f>I34/H34*100</f>
        <v>0</v>
      </c>
      <c r="K34" s="48"/>
      <c r="L34" s="48"/>
      <c r="M34" s="49"/>
      <c r="N34" s="48"/>
      <c r="O34" s="48"/>
      <c r="P34" s="49"/>
      <c r="Q34" s="48"/>
      <c r="R34" s="48"/>
      <c r="S34" s="49"/>
      <c r="T34" s="48"/>
      <c r="U34" s="48"/>
      <c r="V34" s="49"/>
    </row>
    <row r="35" spans="1:22" ht="12.75">
      <c r="A35" s="1" t="s">
        <v>42</v>
      </c>
      <c r="B35" s="49">
        <f t="shared" si="28"/>
        <v>0</v>
      </c>
      <c r="C35" s="49">
        <f t="shared" si="29"/>
        <v>0</v>
      </c>
      <c r="D35" s="49"/>
      <c r="E35" s="49"/>
      <c r="F35" s="49"/>
      <c r="G35" s="49"/>
      <c r="H35" s="49"/>
      <c r="I35" s="49"/>
      <c r="J35" s="49"/>
      <c r="K35" s="48"/>
      <c r="L35" s="48"/>
      <c r="M35" s="49"/>
      <c r="N35" s="48"/>
      <c r="O35" s="48"/>
      <c r="P35" s="49"/>
      <c r="Q35" s="48"/>
      <c r="R35" s="48"/>
      <c r="S35" s="49"/>
      <c r="T35" s="48"/>
      <c r="U35" s="48"/>
      <c r="V35" s="49"/>
    </row>
    <row r="36" spans="1:22" ht="12.75">
      <c r="A36" s="1" t="s">
        <v>43</v>
      </c>
      <c r="B36" s="49">
        <f t="shared" si="28"/>
        <v>0</v>
      </c>
      <c r="C36" s="49">
        <f t="shared" si="29"/>
        <v>0</v>
      </c>
      <c r="D36" s="49"/>
      <c r="E36" s="49"/>
      <c r="F36" s="49"/>
      <c r="G36" s="49"/>
      <c r="H36" s="49"/>
      <c r="I36" s="49"/>
      <c r="J36" s="49"/>
      <c r="K36" s="48"/>
      <c r="L36" s="48"/>
      <c r="M36" s="49"/>
      <c r="N36" s="48"/>
      <c r="O36" s="48"/>
      <c r="P36" s="49"/>
      <c r="Q36" s="48"/>
      <c r="R36" s="48"/>
      <c r="S36" s="49"/>
      <c r="T36" s="48"/>
      <c r="U36" s="48"/>
      <c r="V36" s="49"/>
    </row>
    <row r="37" spans="1:22" ht="12.75">
      <c r="A37" s="1" t="s">
        <v>105</v>
      </c>
      <c r="B37" s="49">
        <f t="shared" si="28"/>
        <v>0</v>
      </c>
      <c r="C37" s="49">
        <f t="shared" si="29"/>
        <v>0</v>
      </c>
      <c r="D37" s="49"/>
      <c r="E37" s="49"/>
      <c r="F37" s="49"/>
      <c r="G37" s="49"/>
      <c r="H37" s="49"/>
      <c r="I37" s="49"/>
      <c r="J37" s="49"/>
      <c r="K37" s="48"/>
      <c r="L37" s="48"/>
      <c r="M37" s="49"/>
      <c r="N37" s="48"/>
      <c r="O37" s="48"/>
      <c r="P37" s="49"/>
      <c r="Q37" s="48"/>
      <c r="R37" s="48"/>
      <c r="S37" s="49"/>
      <c r="T37" s="48"/>
      <c r="U37" s="48"/>
      <c r="V37" s="49"/>
    </row>
    <row r="38" spans="1:22" ht="12.75">
      <c r="A38" s="1" t="s">
        <v>123</v>
      </c>
      <c r="B38" s="49">
        <f t="shared" si="28"/>
        <v>0</v>
      </c>
      <c r="C38" s="49">
        <f t="shared" si="29"/>
        <v>0</v>
      </c>
      <c r="D38" s="49"/>
      <c r="E38" s="49"/>
      <c r="F38" s="49"/>
      <c r="G38" s="49"/>
      <c r="H38" s="49"/>
      <c r="I38" s="49"/>
      <c r="J38" s="49"/>
      <c r="K38" s="48"/>
      <c r="L38" s="48"/>
      <c r="M38" s="49"/>
      <c r="N38" s="48"/>
      <c r="O38" s="48"/>
      <c r="P38" s="49"/>
      <c r="Q38" s="48"/>
      <c r="R38" s="48"/>
      <c r="S38" s="49"/>
      <c r="T38" s="48"/>
      <c r="U38" s="48"/>
      <c r="V38" s="49"/>
    </row>
    <row r="39" spans="1:22" ht="12.75">
      <c r="A39" s="1" t="s">
        <v>53</v>
      </c>
      <c r="B39" s="49">
        <f t="shared" si="28"/>
        <v>0</v>
      </c>
      <c r="C39" s="49">
        <f t="shared" si="29"/>
        <v>0</v>
      </c>
      <c r="D39" s="49"/>
      <c r="E39" s="49"/>
      <c r="F39" s="49"/>
      <c r="G39" s="49"/>
      <c r="H39" s="49"/>
      <c r="I39" s="49"/>
      <c r="J39" s="49"/>
      <c r="K39" s="48"/>
      <c r="L39" s="48"/>
      <c r="M39" s="49"/>
      <c r="N39" s="48"/>
      <c r="O39" s="48"/>
      <c r="P39" s="49"/>
      <c r="Q39" s="48"/>
      <c r="R39" s="48"/>
      <c r="S39" s="49"/>
      <c r="T39" s="48"/>
      <c r="U39" s="48"/>
      <c r="V39" s="49"/>
    </row>
    <row r="40" spans="1:22" s="6" customFormat="1" ht="12.75">
      <c r="A40" s="2" t="s">
        <v>147</v>
      </c>
      <c r="B40" s="48">
        <f>B41+B42</f>
        <v>14422.18</v>
      </c>
      <c r="C40" s="48">
        <f>C41+C42</f>
        <v>0</v>
      </c>
      <c r="D40" s="48">
        <f>C40/B40*100</f>
        <v>0</v>
      </c>
      <c r="E40" s="48">
        <f>E41+E42</f>
        <v>0</v>
      </c>
      <c r="F40" s="48">
        <f>F41+F42</f>
        <v>0</v>
      </c>
      <c r="G40" s="48"/>
      <c r="H40" s="48">
        <f>H41+H42</f>
        <v>0</v>
      </c>
      <c r="I40" s="48">
        <f>I41+I42</f>
        <v>0</v>
      </c>
      <c r="J40" s="48"/>
      <c r="K40" s="48">
        <f t="shared" ref="K40:L40" si="30">K41+K42</f>
        <v>0</v>
      </c>
      <c r="L40" s="48">
        <f t="shared" si="30"/>
        <v>0</v>
      </c>
      <c r="M40" s="48"/>
      <c r="N40" s="48">
        <f t="shared" ref="N40:O40" si="31">N41+N42</f>
        <v>0</v>
      </c>
      <c r="O40" s="48">
        <f t="shared" si="31"/>
        <v>0</v>
      </c>
      <c r="P40" s="48"/>
      <c r="Q40" s="48">
        <f t="shared" ref="Q40:R40" si="32">Q41+Q42</f>
        <v>0</v>
      </c>
      <c r="R40" s="48">
        <f t="shared" si="32"/>
        <v>0</v>
      </c>
      <c r="S40" s="48"/>
      <c r="T40" s="48">
        <f t="shared" ref="T40:U40" si="33">T41+T42</f>
        <v>14422.18</v>
      </c>
      <c r="U40" s="48">
        <f t="shared" si="33"/>
        <v>0</v>
      </c>
      <c r="V40" s="48"/>
    </row>
    <row r="41" spans="1:22" s="6" customFormat="1" ht="12.75">
      <c r="A41" s="1" t="s">
        <v>132</v>
      </c>
      <c r="B41" s="49">
        <f>E41+K41+N41+H41+Q41+T41</f>
        <v>0</v>
      </c>
      <c r="C41" s="49">
        <f>F41+L41+O41+I41+R41+U41</f>
        <v>0</v>
      </c>
      <c r="D41" s="49"/>
      <c r="E41" s="48"/>
      <c r="F41" s="48"/>
      <c r="G41" s="49"/>
      <c r="H41" s="49"/>
      <c r="I41" s="49"/>
      <c r="J41" s="49"/>
      <c r="K41" s="48"/>
      <c r="L41" s="48"/>
      <c r="M41" s="49"/>
      <c r="N41" s="48"/>
      <c r="O41" s="48"/>
      <c r="P41" s="49"/>
      <c r="Q41" s="48"/>
      <c r="R41" s="48"/>
      <c r="S41" s="49"/>
      <c r="T41" s="48"/>
      <c r="U41" s="48"/>
      <c r="V41" s="49"/>
    </row>
    <row r="42" spans="1:22" s="6" customFormat="1" ht="12.75">
      <c r="A42" s="2" t="s">
        <v>160</v>
      </c>
      <c r="B42" s="48">
        <f>SUM(B43:B44)</f>
        <v>14422.18</v>
      </c>
      <c r="C42" s="48">
        <f>SUM(C43:C44)</f>
        <v>0</v>
      </c>
      <c r="D42" s="48">
        <f>C42/B42*100</f>
        <v>0</v>
      </c>
      <c r="E42" s="48">
        <f>SUM(E43:E44)</f>
        <v>0</v>
      </c>
      <c r="F42" s="48">
        <f>SUM(F43:F44)</f>
        <v>0</v>
      </c>
      <c r="G42" s="48"/>
      <c r="H42" s="48">
        <f>SUM(H43:H44)</f>
        <v>0</v>
      </c>
      <c r="I42" s="48">
        <f>SUM(I43:I44)</f>
        <v>0</v>
      </c>
      <c r="J42" s="48"/>
      <c r="K42" s="48">
        <f>SUM(K43:K44)</f>
        <v>0</v>
      </c>
      <c r="L42" s="48">
        <f>SUM(L43:L44)</f>
        <v>0</v>
      </c>
      <c r="M42" s="48"/>
      <c r="N42" s="48">
        <f>SUM(N43:N44)</f>
        <v>0</v>
      </c>
      <c r="O42" s="48">
        <f>SUM(O43:O44)</f>
        <v>0</v>
      </c>
      <c r="P42" s="48"/>
      <c r="Q42" s="48">
        <f>SUM(Q43:Q44)</f>
        <v>0</v>
      </c>
      <c r="R42" s="48">
        <f>SUM(R43:R44)</f>
        <v>0</v>
      </c>
      <c r="S42" s="48"/>
      <c r="T42" s="48">
        <f>SUM(T43:T44)</f>
        <v>14422.18</v>
      </c>
      <c r="U42" s="48">
        <f>SUM(U43:U44)</f>
        <v>0</v>
      </c>
      <c r="V42" s="48"/>
    </row>
    <row r="43" spans="1:22" s="6" customFormat="1" ht="12.75">
      <c r="A43" s="1" t="s">
        <v>18</v>
      </c>
      <c r="B43" s="49">
        <f t="shared" ref="B43:B44" si="34">E43+K43+N43+H43+Q43+T43</f>
        <v>14422.18</v>
      </c>
      <c r="C43" s="49">
        <f t="shared" ref="C43:C44" si="35">F43+L43+O43+I43+R43+U43</f>
        <v>0</v>
      </c>
      <c r="D43" s="49">
        <f>C43/B43*100</f>
        <v>0</v>
      </c>
      <c r="E43" s="48"/>
      <c r="F43" s="48"/>
      <c r="G43" s="49"/>
      <c r="H43" s="49"/>
      <c r="I43" s="49"/>
      <c r="J43" s="49"/>
      <c r="K43" s="48"/>
      <c r="L43" s="48"/>
      <c r="M43" s="49"/>
      <c r="N43" s="48"/>
      <c r="O43" s="48"/>
      <c r="P43" s="49"/>
      <c r="Q43" s="48"/>
      <c r="R43" s="48"/>
      <c r="S43" s="49"/>
      <c r="T43" s="49">
        <v>14422.18</v>
      </c>
      <c r="U43" s="48"/>
      <c r="V43" s="49"/>
    </row>
    <row r="44" spans="1:22" s="6" customFormat="1" ht="12.75">
      <c r="A44" s="1" t="s">
        <v>93</v>
      </c>
      <c r="B44" s="49">
        <f t="shared" si="34"/>
        <v>0</v>
      </c>
      <c r="C44" s="49">
        <f t="shared" si="35"/>
        <v>0</v>
      </c>
      <c r="D44" s="49"/>
      <c r="E44" s="48"/>
      <c r="F44" s="48"/>
      <c r="G44" s="49"/>
      <c r="H44" s="49"/>
      <c r="I44" s="49"/>
      <c r="J44" s="49"/>
      <c r="K44" s="48"/>
      <c r="L44" s="48"/>
      <c r="M44" s="49"/>
      <c r="N44" s="48"/>
      <c r="O44" s="48"/>
      <c r="P44" s="49"/>
      <c r="Q44" s="48"/>
      <c r="R44" s="48"/>
      <c r="S44" s="49"/>
      <c r="T44" s="48"/>
      <c r="U44" s="48"/>
      <c r="V44" s="49"/>
    </row>
    <row r="45" spans="1:22" s="6" customFormat="1" ht="12.75">
      <c r="A45" s="2" t="s">
        <v>151</v>
      </c>
      <c r="B45" s="48">
        <f>B46+B47</f>
        <v>0</v>
      </c>
      <c r="C45" s="48">
        <f>C46+C47</f>
        <v>0</v>
      </c>
      <c r="D45" s="48"/>
      <c r="E45" s="48">
        <f>E46+E47</f>
        <v>0</v>
      </c>
      <c r="F45" s="48">
        <f>F46+F47</f>
        <v>0</v>
      </c>
      <c r="G45" s="48"/>
      <c r="H45" s="48">
        <f>H46+H47</f>
        <v>0</v>
      </c>
      <c r="I45" s="48">
        <f>I46+I47</f>
        <v>0</v>
      </c>
      <c r="J45" s="48"/>
      <c r="K45" s="48">
        <f>K46+K47</f>
        <v>0</v>
      </c>
      <c r="L45" s="48">
        <f>L46+L47</f>
        <v>0</v>
      </c>
      <c r="M45" s="48"/>
      <c r="N45" s="48">
        <f>N46+N47</f>
        <v>0</v>
      </c>
      <c r="O45" s="48">
        <f>O46+O47</f>
        <v>0</v>
      </c>
      <c r="P45" s="48"/>
      <c r="Q45" s="48">
        <f>Q46+Q47</f>
        <v>0</v>
      </c>
      <c r="R45" s="48">
        <f>R46+R47</f>
        <v>0</v>
      </c>
      <c r="S45" s="48"/>
      <c r="T45" s="48">
        <f>T46+T47</f>
        <v>0</v>
      </c>
      <c r="U45" s="48">
        <f>U46+U47</f>
        <v>0</v>
      </c>
      <c r="V45" s="48"/>
    </row>
    <row r="46" spans="1:22" ht="12.75">
      <c r="A46" s="1" t="s">
        <v>152</v>
      </c>
      <c r="B46" s="49">
        <f>E46+K46+N46+H46+Q46+T46</f>
        <v>0</v>
      </c>
      <c r="C46" s="49">
        <f>F46+L46+O46+I46+R46+U46</f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spans="1:22" s="6" customFormat="1" ht="12.75">
      <c r="A47" s="2" t="s">
        <v>160</v>
      </c>
      <c r="B47" s="48">
        <f>SUM(B48:B52)</f>
        <v>0</v>
      </c>
      <c r="C47" s="48">
        <f>SUM(C48:C52)</f>
        <v>0</v>
      </c>
      <c r="D47" s="48"/>
      <c r="E47" s="48">
        <f>SUM(E48:E52)</f>
        <v>0</v>
      </c>
      <c r="F47" s="48">
        <f>SUM(F48:F52)</f>
        <v>0</v>
      </c>
      <c r="G47" s="48"/>
      <c r="H47" s="48">
        <f>SUM(H48:H52)</f>
        <v>0</v>
      </c>
      <c r="I47" s="48">
        <f>SUM(I48:I52)</f>
        <v>0</v>
      </c>
      <c r="J47" s="48"/>
      <c r="K47" s="48">
        <f>SUM(K48:K52)</f>
        <v>0</v>
      </c>
      <c r="L47" s="48">
        <f>SUM(L48:L52)</f>
        <v>0</v>
      </c>
      <c r="M47" s="48"/>
      <c r="N47" s="48">
        <f>SUM(N48:N52)</f>
        <v>0</v>
      </c>
      <c r="O47" s="48">
        <f>SUM(O48:O52)</f>
        <v>0</v>
      </c>
      <c r="P47" s="48"/>
      <c r="Q47" s="48">
        <f>SUM(Q48:Q52)</f>
        <v>0</v>
      </c>
      <c r="R47" s="48">
        <f>SUM(R48:R52)</f>
        <v>0</v>
      </c>
      <c r="S47" s="48"/>
      <c r="T47" s="48">
        <f>SUM(T48:T52)</f>
        <v>0</v>
      </c>
      <c r="U47" s="48">
        <f>SUM(U48:U52)</f>
        <v>0</v>
      </c>
      <c r="V47" s="48"/>
    </row>
    <row r="48" spans="1:22" ht="12.75">
      <c r="A48" s="1" t="s">
        <v>103</v>
      </c>
      <c r="B48" s="49">
        <f t="shared" ref="B48:B52" si="36">E48+K48+N48+H48+Q48+T48</f>
        <v>0</v>
      </c>
      <c r="C48" s="49">
        <f t="shared" ref="C48:C52" si="37">F48+L48+O48+I48+R48+U48</f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1:22" ht="12.75">
      <c r="A49" s="1" t="s">
        <v>195</v>
      </c>
      <c r="B49" s="49">
        <f t="shared" si="36"/>
        <v>0</v>
      </c>
      <c r="C49" s="49">
        <f t="shared" si="37"/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1:22" ht="12.75">
      <c r="A50" s="1" t="s">
        <v>125</v>
      </c>
      <c r="B50" s="49">
        <f t="shared" si="36"/>
        <v>0</v>
      </c>
      <c r="C50" s="49">
        <f t="shared" si="37"/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</row>
    <row r="51" spans="1:22" ht="12.75">
      <c r="A51" s="1" t="s">
        <v>128</v>
      </c>
      <c r="B51" s="49">
        <f t="shared" si="36"/>
        <v>0</v>
      </c>
      <c r="C51" s="49">
        <f t="shared" si="37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2" ht="12.75">
      <c r="A52" s="1" t="s">
        <v>72</v>
      </c>
      <c r="B52" s="49">
        <f t="shared" si="36"/>
        <v>0</v>
      </c>
      <c r="C52" s="49">
        <f t="shared" si="37"/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1:22" s="22" customFormat="1" ht="12.75">
      <c r="A53" s="2" t="s">
        <v>148</v>
      </c>
      <c r="B53" s="48">
        <f>B54+B55</f>
        <v>0</v>
      </c>
      <c r="C53" s="48">
        <f>C54+C55</f>
        <v>0</v>
      </c>
      <c r="D53" s="48"/>
      <c r="E53" s="48">
        <f t="shared" ref="E53:F53" si="38">E54+E55</f>
        <v>0</v>
      </c>
      <c r="F53" s="48">
        <f t="shared" si="38"/>
        <v>0</v>
      </c>
      <c r="G53" s="48"/>
      <c r="H53" s="48">
        <f t="shared" ref="H53:I53" si="39">H54+H55</f>
        <v>0</v>
      </c>
      <c r="I53" s="48">
        <f t="shared" si="39"/>
        <v>0</v>
      </c>
      <c r="J53" s="48"/>
      <c r="K53" s="48">
        <f t="shared" ref="K53:L53" si="40">K54+K55</f>
        <v>0</v>
      </c>
      <c r="L53" s="48">
        <f t="shared" si="40"/>
        <v>0</v>
      </c>
      <c r="M53" s="48"/>
      <c r="N53" s="48">
        <f t="shared" ref="N53:O53" si="41">N54+N55</f>
        <v>0</v>
      </c>
      <c r="O53" s="48">
        <f t="shared" si="41"/>
        <v>0</v>
      </c>
      <c r="P53" s="48"/>
      <c r="Q53" s="48">
        <f t="shared" ref="Q53:R53" si="42">Q54+Q55</f>
        <v>0</v>
      </c>
      <c r="R53" s="48">
        <f t="shared" si="42"/>
        <v>0</v>
      </c>
      <c r="S53" s="48"/>
      <c r="T53" s="48">
        <f t="shared" ref="T53:U53" si="43">T54+T55</f>
        <v>0</v>
      </c>
      <c r="U53" s="48">
        <f t="shared" si="43"/>
        <v>0</v>
      </c>
      <c r="V53" s="48"/>
    </row>
    <row r="54" spans="1:22" ht="12.75">
      <c r="A54" s="1" t="s">
        <v>153</v>
      </c>
      <c r="B54" s="49">
        <f>E54+K54+N54+H54+Q54+T54</f>
        <v>0</v>
      </c>
      <c r="C54" s="49">
        <f>F54+L54+O54+I54+R54+U54</f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s="22" customFormat="1" ht="12.75">
      <c r="A55" s="46" t="s">
        <v>161</v>
      </c>
      <c r="B55" s="50">
        <f>SUM(B56:B58)</f>
        <v>0</v>
      </c>
      <c r="C55" s="50">
        <f>SUM(C56:C58)</f>
        <v>0</v>
      </c>
      <c r="D55" s="50"/>
      <c r="E55" s="50">
        <f>SUM(E56:E58)</f>
        <v>0</v>
      </c>
      <c r="F55" s="50">
        <f>SUM(F56:F58)</f>
        <v>0</v>
      </c>
      <c r="G55" s="50"/>
      <c r="H55" s="50">
        <f>SUM(H56:H58)</f>
        <v>0</v>
      </c>
      <c r="I55" s="50">
        <f>SUM(I56:I58)</f>
        <v>0</v>
      </c>
      <c r="J55" s="50"/>
      <c r="K55" s="50">
        <f>SUM(K56:K58)</f>
        <v>0</v>
      </c>
      <c r="L55" s="50">
        <f>SUM(L56:L58)</f>
        <v>0</v>
      </c>
      <c r="M55" s="50"/>
      <c r="N55" s="50">
        <f>SUM(N56:N58)</f>
        <v>0</v>
      </c>
      <c r="O55" s="50">
        <f>SUM(O56:O58)</f>
        <v>0</v>
      </c>
      <c r="P55" s="50"/>
      <c r="Q55" s="50">
        <f>SUM(Q56:Q58)</f>
        <v>0</v>
      </c>
      <c r="R55" s="50">
        <f>SUM(R56:R58)</f>
        <v>0</v>
      </c>
      <c r="S55" s="50"/>
      <c r="T55" s="50">
        <f>SUM(T56:T58)</f>
        <v>0</v>
      </c>
      <c r="U55" s="50">
        <f>SUM(U56:U58)</f>
        <v>0</v>
      </c>
      <c r="V55" s="50"/>
    </row>
    <row r="56" spans="1:22" ht="12.75">
      <c r="A56" s="1" t="s">
        <v>55</v>
      </c>
      <c r="B56" s="49">
        <f t="shared" ref="B56:B58" si="44">E56+K56+N56+H56+Q56+T56</f>
        <v>0</v>
      </c>
      <c r="C56" s="49">
        <f t="shared" ref="C56:C58" si="45">F56+L56+O56+I56+R56+U56</f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  <row r="57" spans="1:22" ht="12.75">
      <c r="A57" s="1" t="s">
        <v>34</v>
      </c>
      <c r="B57" s="49">
        <f t="shared" si="44"/>
        <v>0</v>
      </c>
      <c r="C57" s="49">
        <f t="shared" si="45"/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</row>
    <row r="58" spans="1:22" ht="12.75">
      <c r="A58" s="1" t="s">
        <v>74</v>
      </c>
      <c r="B58" s="49">
        <f t="shared" si="44"/>
        <v>0</v>
      </c>
      <c r="C58" s="49">
        <f t="shared" si="45"/>
        <v>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</row>
    <row r="59" spans="1:22" s="6" customFormat="1" ht="12.75">
      <c r="A59" s="2" t="s">
        <v>149</v>
      </c>
      <c r="B59" s="48">
        <f>B60+B61</f>
        <v>0</v>
      </c>
      <c r="C59" s="48">
        <f>C60+C61</f>
        <v>0</v>
      </c>
      <c r="D59" s="48"/>
      <c r="E59" s="48">
        <f t="shared" ref="E59:F59" si="46">E60+E61</f>
        <v>0</v>
      </c>
      <c r="F59" s="48">
        <f t="shared" si="46"/>
        <v>0</v>
      </c>
      <c r="G59" s="48"/>
      <c r="H59" s="48">
        <f t="shared" ref="H59:I59" si="47">H60+H61</f>
        <v>0</v>
      </c>
      <c r="I59" s="48">
        <f t="shared" si="47"/>
        <v>0</v>
      </c>
      <c r="J59" s="48"/>
      <c r="K59" s="48">
        <f t="shared" ref="K59:L59" si="48">K60+K61</f>
        <v>0</v>
      </c>
      <c r="L59" s="48">
        <f t="shared" si="48"/>
        <v>0</v>
      </c>
      <c r="M59" s="48"/>
      <c r="N59" s="48">
        <f t="shared" ref="N59:O59" si="49">N60+N61</f>
        <v>0</v>
      </c>
      <c r="O59" s="48">
        <f t="shared" si="49"/>
        <v>0</v>
      </c>
      <c r="P59" s="48"/>
      <c r="Q59" s="48">
        <f t="shared" ref="Q59:R59" si="50">Q60+Q61</f>
        <v>0</v>
      </c>
      <c r="R59" s="48">
        <f t="shared" si="50"/>
        <v>0</v>
      </c>
      <c r="S59" s="48"/>
      <c r="T59" s="48">
        <f t="shared" ref="T59:U59" si="51">T60+T61</f>
        <v>0</v>
      </c>
      <c r="U59" s="48">
        <f t="shared" si="51"/>
        <v>0</v>
      </c>
      <c r="V59" s="48"/>
    </row>
    <row r="60" spans="1:22" ht="12.75">
      <c r="A60" s="1" t="s">
        <v>154</v>
      </c>
      <c r="B60" s="49">
        <f>E60+K60+N60+H60+Q60+T60</f>
        <v>0</v>
      </c>
      <c r="C60" s="49">
        <f>F60+L60+O60+I60+R60+U60</f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1" spans="1:22" s="6" customFormat="1" ht="12.75">
      <c r="A61" s="2" t="s">
        <v>160</v>
      </c>
      <c r="B61" s="48">
        <f>SUM(B62:B72)</f>
        <v>0</v>
      </c>
      <c r="C61" s="48">
        <f>SUM(C62:C72)</f>
        <v>0</v>
      </c>
      <c r="D61" s="48"/>
      <c r="E61" s="48">
        <f t="shared" ref="E61:F61" si="52">SUM(E62:E72)</f>
        <v>0</v>
      </c>
      <c r="F61" s="48">
        <f t="shared" si="52"/>
        <v>0</v>
      </c>
      <c r="G61" s="48"/>
      <c r="H61" s="48">
        <f t="shared" ref="H61:I61" si="53">SUM(H62:H72)</f>
        <v>0</v>
      </c>
      <c r="I61" s="48">
        <f t="shared" si="53"/>
        <v>0</v>
      </c>
      <c r="J61" s="48"/>
      <c r="K61" s="48">
        <f t="shared" ref="K61:L61" si="54">SUM(K62:K72)</f>
        <v>0</v>
      </c>
      <c r="L61" s="48">
        <f t="shared" si="54"/>
        <v>0</v>
      </c>
      <c r="M61" s="48"/>
      <c r="N61" s="48">
        <f t="shared" ref="N61:O61" si="55">SUM(N62:N72)</f>
        <v>0</v>
      </c>
      <c r="O61" s="48">
        <f t="shared" si="55"/>
        <v>0</v>
      </c>
      <c r="P61" s="48"/>
      <c r="Q61" s="48">
        <f t="shared" ref="Q61:R61" si="56">SUM(Q62:Q72)</f>
        <v>0</v>
      </c>
      <c r="R61" s="48">
        <f t="shared" si="56"/>
        <v>0</v>
      </c>
      <c r="S61" s="48"/>
      <c r="T61" s="48">
        <f t="shared" ref="T61:U61" si="57">SUM(T62:T72)</f>
        <v>0</v>
      </c>
      <c r="U61" s="48">
        <f t="shared" si="57"/>
        <v>0</v>
      </c>
      <c r="V61" s="48"/>
    </row>
    <row r="62" spans="1:22" ht="12.75">
      <c r="A62" s="1" t="s">
        <v>75</v>
      </c>
      <c r="B62" s="49">
        <f t="shared" ref="B62:B72" si="58">E62+K62+N62+H62+Q62+T62</f>
        <v>0</v>
      </c>
      <c r="C62" s="49">
        <f t="shared" ref="C62:C72" si="59">F62+L62+O62+I62+R62+U62</f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</row>
    <row r="63" spans="1:22" ht="12.75">
      <c r="A63" s="1" t="s">
        <v>12</v>
      </c>
      <c r="B63" s="49">
        <f t="shared" si="58"/>
        <v>0</v>
      </c>
      <c r="C63" s="49">
        <f t="shared" si="59"/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2" ht="12.75">
      <c r="A64" s="1" t="s">
        <v>22</v>
      </c>
      <c r="B64" s="49">
        <f t="shared" si="58"/>
        <v>0</v>
      </c>
      <c r="C64" s="49">
        <f t="shared" si="59"/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</row>
    <row r="65" spans="1:22" ht="12.75">
      <c r="A65" s="1" t="s">
        <v>23</v>
      </c>
      <c r="B65" s="49">
        <f t="shared" si="58"/>
        <v>0</v>
      </c>
      <c r="C65" s="49">
        <f t="shared" si="59"/>
        <v>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</row>
    <row r="66" spans="1:22" ht="12.75">
      <c r="A66" s="1" t="s">
        <v>26</v>
      </c>
      <c r="B66" s="49">
        <f t="shared" si="58"/>
        <v>0</v>
      </c>
      <c r="C66" s="49">
        <f t="shared" si="59"/>
        <v>0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</row>
    <row r="67" spans="1:22" ht="12.75">
      <c r="A67" s="1" t="s">
        <v>27</v>
      </c>
      <c r="B67" s="49">
        <f t="shared" si="58"/>
        <v>0</v>
      </c>
      <c r="C67" s="49">
        <f t="shared" si="59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2" ht="12.75">
      <c r="A68" s="1" t="s">
        <v>30</v>
      </c>
      <c r="B68" s="49">
        <f t="shared" si="58"/>
        <v>0</v>
      </c>
      <c r="C68" s="49">
        <f t="shared" si="59"/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</row>
    <row r="69" spans="1:22" ht="12.75">
      <c r="A69" s="1" t="s">
        <v>85</v>
      </c>
      <c r="B69" s="49">
        <f t="shared" si="58"/>
        <v>0</v>
      </c>
      <c r="C69" s="49">
        <f t="shared" si="59"/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</row>
    <row r="70" spans="1:22" ht="12.75">
      <c r="A70" s="1" t="s">
        <v>87</v>
      </c>
      <c r="B70" s="49">
        <f t="shared" si="58"/>
        <v>0</v>
      </c>
      <c r="C70" s="49">
        <f t="shared" si="59"/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</row>
    <row r="71" spans="1:22" ht="12.75">
      <c r="A71" s="1" t="s">
        <v>88</v>
      </c>
      <c r="B71" s="49">
        <f t="shared" si="58"/>
        <v>0</v>
      </c>
      <c r="C71" s="49">
        <f t="shared" si="59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2" ht="12.75">
      <c r="A72" s="1" t="s">
        <v>32</v>
      </c>
      <c r="B72" s="49">
        <f t="shared" si="58"/>
        <v>0</v>
      </c>
      <c r="C72" s="49">
        <f t="shared" si="59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</row>
    <row r="73" spans="1:22" s="6" customFormat="1" ht="12.75">
      <c r="A73" s="2" t="s">
        <v>150</v>
      </c>
      <c r="B73" s="48">
        <f>B74+B75</f>
        <v>9700</v>
      </c>
      <c r="C73" s="48">
        <f>C74+C75</f>
        <v>0</v>
      </c>
      <c r="D73" s="48"/>
      <c r="E73" s="48">
        <f t="shared" ref="E73:F73" si="60">E74+E75</f>
        <v>0</v>
      </c>
      <c r="F73" s="48">
        <f t="shared" si="60"/>
        <v>0</v>
      </c>
      <c r="G73" s="48"/>
      <c r="H73" s="48">
        <f t="shared" ref="H73:I73" si="61">H74+H75</f>
        <v>0</v>
      </c>
      <c r="I73" s="48">
        <f t="shared" si="61"/>
        <v>0</v>
      </c>
      <c r="J73" s="48"/>
      <c r="K73" s="48">
        <f t="shared" ref="K73:L73" si="62">K74+K75</f>
        <v>0</v>
      </c>
      <c r="L73" s="48">
        <f t="shared" si="62"/>
        <v>0</v>
      </c>
      <c r="M73" s="48"/>
      <c r="N73" s="48">
        <f t="shared" ref="N73:O73" si="63">N74+N75</f>
        <v>0</v>
      </c>
      <c r="O73" s="48">
        <f t="shared" si="63"/>
        <v>0</v>
      </c>
      <c r="P73" s="48"/>
      <c r="Q73" s="48">
        <f t="shared" ref="Q73:R73" si="64">Q74+Q75</f>
        <v>0</v>
      </c>
      <c r="R73" s="48">
        <f t="shared" si="64"/>
        <v>0</v>
      </c>
      <c r="S73" s="48"/>
      <c r="T73" s="48">
        <f t="shared" ref="T73:U73" si="65">T74+T75</f>
        <v>9700</v>
      </c>
      <c r="U73" s="48">
        <f t="shared" si="65"/>
        <v>0</v>
      </c>
      <c r="V73" s="48"/>
    </row>
    <row r="74" spans="1:22" ht="12.75">
      <c r="A74" s="1" t="s">
        <v>155</v>
      </c>
      <c r="B74" s="49">
        <f>E74+K74+N74+H74+Q74+T74</f>
        <v>9700</v>
      </c>
      <c r="C74" s="49">
        <f>F74+L74+O74+I74+R74+U74</f>
        <v>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>
        <v>9700</v>
      </c>
      <c r="U74" s="49"/>
      <c r="V74" s="49"/>
    </row>
    <row r="75" spans="1:22" s="6" customFormat="1" ht="12.75">
      <c r="A75" s="2" t="s">
        <v>161</v>
      </c>
      <c r="B75" s="48">
        <f>SUM(B76:B78)</f>
        <v>0</v>
      </c>
      <c r="C75" s="48">
        <f>SUM(C76:C78)</f>
        <v>0</v>
      </c>
      <c r="D75" s="48"/>
      <c r="E75" s="48">
        <f t="shared" ref="E75:F75" si="66">SUM(E76:E78)</f>
        <v>0</v>
      </c>
      <c r="F75" s="48">
        <f t="shared" si="66"/>
        <v>0</v>
      </c>
      <c r="G75" s="48"/>
      <c r="H75" s="48">
        <f t="shared" ref="H75:I75" si="67">SUM(H76:H78)</f>
        <v>0</v>
      </c>
      <c r="I75" s="48">
        <f t="shared" si="67"/>
        <v>0</v>
      </c>
      <c r="J75" s="48"/>
      <c r="K75" s="48">
        <f t="shared" ref="K75:L75" si="68">SUM(K76:K78)</f>
        <v>0</v>
      </c>
      <c r="L75" s="48">
        <f t="shared" si="68"/>
        <v>0</v>
      </c>
      <c r="M75" s="48"/>
      <c r="N75" s="48">
        <f t="shared" ref="N75:O75" si="69">SUM(N76:N78)</f>
        <v>0</v>
      </c>
      <c r="O75" s="48">
        <f t="shared" si="69"/>
        <v>0</v>
      </c>
      <c r="P75" s="48"/>
      <c r="Q75" s="48">
        <f t="shared" ref="Q75:R75" si="70">SUM(Q76:Q78)</f>
        <v>0</v>
      </c>
      <c r="R75" s="48">
        <f t="shared" si="70"/>
        <v>0</v>
      </c>
      <c r="S75" s="48"/>
      <c r="T75" s="48">
        <f t="shared" ref="T75:U75" si="71">SUM(T76:T78)</f>
        <v>0</v>
      </c>
      <c r="U75" s="48">
        <f t="shared" si="71"/>
        <v>0</v>
      </c>
      <c r="V75" s="48"/>
    </row>
    <row r="76" spans="1:22" ht="12.75">
      <c r="A76" s="1" t="s">
        <v>196</v>
      </c>
      <c r="B76" s="49">
        <f t="shared" ref="B76:B78" si="72">E76+K76+N76+H76+Q76+T76</f>
        <v>0</v>
      </c>
      <c r="C76" s="49">
        <f t="shared" ref="C76:C78" si="73">F76+L76+O76+I76+R76+U76</f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</row>
    <row r="77" spans="1:22" ht="12.75">
      <c r="A77" s="1" t="s">
        <v>60</v>
      </c>
      <c r="B77" s="49">
        <f t="shared" si="72"/>
        <v>0</v>
      </c>
      <c r="C77" s="49">
        <f t="shared" si="73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</row>
    <row r="78" spans="1:22" ht="12.75">
      <c r="A78" s="1" t="s">
        <v>45</v>
      </c>
      <c r="B78" s="49">
        <f t="shared" si="72"/>
        <v>0</v>
      </c>
      <c r="C78" s="49">
        <f t="shared" si="73"/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</row>
    <row r="79" spans="1:22" s="6" customFormat="1" ht="12.75">
      <c r="A79" s="2" t="s">
        <v>134</v>
      </c>
      <c r="B79" s="48">
        <f>B80+B81</f>
        <v>0</v>
      </c>
      <c r="C79" s="48">
        <f>C80+C81</f>
        <v>0</v>
      </c>
      <c r="D79" s="48"/>
      <c r="E79" s="48">
        <v>0</v>
      </c>
      <c r="F79" s="48">
        <v>0</v>
      </c>
      <c r="G79" s="48"/>
      <c r="H79" s="48">
        <f>H80+H81</f>
        <v>0</v>
      </c>
      <c r="I79" s="48">
        <f>I80+I81</f>
        <v>0</v>
      </c>
      <c r="J79" s="48"/>
      <c r="K79" s="48">
        <f>K80+K81</f>
        <v>0</v>
      </c>
      <c r="L79" s="48">
        <f>L80+L81</f>
        <v>0</v>
      </c>
      <c r="M79" s="48"/>
      <c r="N79" s="48">
        <f>N80+N81</f>
        <v>0</v>
      </c>
      <c r="O79" s="48">
        <f>O80+O81</f>
        <v>0</v>
      </c>
      <c r="P79" s="48"/>
      <c r="Q79" s="48">
        <f>Q80+Q81</f>
        <v>0</v>
      </c>
      <c r="R79" s="48">
        <f>R80+R81</f>
        <v>0</v>
      </c>
      <c r="S79" s="48"/>
      <c r="T79" s="48">
        <f>T80+T81</f>
        <v>0</v>
      </c>
      <c r="U79" s="48">
        <f>U80+U81</f>
        <v>0</v>
      </c>
      <c r="V79" s="48"/>
    </row>
    <row r="80" spans="1:22" ht="12.75">
      <c r="A80" s="1" t="s">
        <v>135</v>
      </c>
      <c r="B80" s="49">
        <f>E80+K80+N80+H80+Q80+T80</f>
        <v>0</v>
      </c>
      <c r="C80" s="49">
        <f>F80+L80+O80+I80+R80+U80</f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</row>
    <row r="81" spans="1:22" s="6" customFormat="1" ht="12.75">
      <c r="A81" s="2" t="s">
        <v>160</v>
      </c>
      <c r="B81" s="48">
        <f>SUM(B82:B84)</f>
        <v>0</v>
      </c>
      <c r="C81" s="48">
        <f>SUM(C82:C84)</f>
        <v>0</v>
      </c>
      <c r="D81" s="48"/>
      <c r="E81" s="48">
        <f t="shared" ref="E81:F81" si="74">SUM(E82:E84)</f>
        <v>0</v>
      </c>
      <c r="F81" s="48">
        <f t="shared" si="74"/>
        <v>0</v>
      </c>
      <c r="G81" s="48"/>
      <c r="H81" s="48">
        <f t="shared" ref="H81:I81" si="75">SUM(H82:H84)</f>
        <v>0</v>
      </c>
      <c r="I81" s="48">
        <f t="shared" si="75"/>
        <v>0</v>
      </c>
      <c r="J81" s="48"/>
      <c r="K81" s="48">
        <f t="shared" ref="K81:L81" si="76">SUM(K82:K84)</f>
        <v>0</v>
      </c>
      <c r="L81" s="48">
        <f t="shared" si="76"/>
        <v>0</v>
      </c>
      <c r="M81" s="48"/>
      <c r="N81" s="48">
        <f t="shared" ref="N81:O81" si="77">SUM(N82:N84)</f>
        <v>0</v>
      </c>
      <c r="O81" s="48">
        <f t="shared" si="77"/>
        <v>0</v>
      </c>
      <c r="P81" s="48"/>
      <c r="Q81" s="48">
        <f t="shared" ref="Q81:R81" si="78">SUM(Q82:Q84)</f>
        <v>0</v>
      </c>
      <c r="R81" s="48">
        <f t="shared" si="78"/>
        <v>0</v>
      </c>
      <c r="S81" s="48"/>
      <c r="T81" s="48">
        <f t="shared" ref="T81:U81" si="79">SUM(T82:T84)</f>
        <v>0</v>
      </c>
      <c r="U81" s="48">
        <f t="shared" si="79"/>
        <v>0</v>
      </c>
      <c r="V81" s="48"/>
    </row>
    <row r="82" spans="1:22" s="6" customFormat="1" ht="12.75">
      <c r="A82" s="1" t="s">
        <v>168</v>
      </c>
      <c r="B82" s="49">
        <f t="shared" ref="B82:B84" si="80">E82+K82+N82+H82+Q82+T82</f>
        <v>0</v>
      </c>
      <c r="C82" s="49">
        <f t="shared" ref="C82:C84" si="81">F82+L82+O82+I82+R82+U82</f>
        <v>0</v>
      </c>
      <c r="D82" s="49"/>
      <c r="E82" s="48"/>
      <c r="F82" s="48"/>
      <c r="G82" s="49"/>
      <c r="H82" s="48"/>
      <c r="I82" s="48"/>
      <c r="J82" s="49"/>
      <c r="K82" s="49"/>
      <c r="L82" s="48"/>
      <c r="M82" s="49"/>
      <c r="N82" s="49"/>
      <c r="O82" s="48"/>
      <c r="P82" s="49"/>
      <c r="Q82" s="49"/>
      <c r="R82" s="48"/>
      <c r="S82" s="49"/>
      <c r="T82" s="49"/>
      <c r="U82" s="48"/>
      <c r="V82" s="49"/>
    </row>
    <row r="83" spans="1:22" s="6" customFormat="1" ht="12.75">
      <c r="A83" s="1" t="s">
        <v>91</v>
      </c>
      <c r="B83" s="49">
        <f t="shared" si="80"/>
        <v>0</v>
      </c>
      <c r="C83" s="49">
        <f t="shared" si="81"/>
        <v>0</v>
      </c>
      <c r="D83" s="49"/>
      <c r="E83" s="48"/>
      <c r="F83" s="48"/>
      <c r="G83" s="49"/>
      <c r="H83" s="48"/>
      <c r="I83" s="48"/>
      <c r="J83" s="49"/>
      <c r="K83" s="49"/>
      <c r="L83" s="48"/>
      <c r="M83" s="49"/>
      <c r="N83" s="49"/>
      <c r="O83" s="48"/>
      <c r="P83" s="49"/>
      <c r="Q83" s="49"/>
      <c r="R83" s="48"/>
      <c r="S83" s="49"/>
      <c r="T83" s="49"/>
      <c r="U83" s="48"/>
      <c r="V83" s="49"/>
    </row>
    <row r="84" spans="1:22" s="6" customFormat="1" ht="12.75">
      <c r="A84" s="1" t="s">
        <v>169</v>
      </c>
      <c r="B84" s="49">
        <f t="shared" si="80"/>
        <v>0</v>
      </c>
      <c r="C84" s="49">
        <f t="shared" si="81"/>
        <v>0</v>
      </c>
      <c r="D84" s="49"/>
      <c r="E84" s="48"/>
      <c r="F84" s="48"/>
      <c r="G84" s="49"/>
      <c r="H84" s="48"/>
      <c r="I84" s="48"/>
      <c r="J84" s="49"/>
      <c r="K84" s="49"/>
      <c r="L84" s="48"/>
      <c r="M84" s="49"/>
      <c r="N84" s="49"/>
      <c r="O84" s="48"/>
      <c r="P84" s="49"/>
      <c r="Q84" s="49"/>
      <c r="R84" s="48"/>
      <c r="S84" s="49"/>
      <c r="T84" s="49"/>
      <c r="U84" s="48"/>
      <c r="V84" s="49"/>
    </row>
    <row r="85" spans="1:22" s="6" customFormat="1" ht="12.75">
      <c r="A85" s="2" t="s">
        <v>137</v>
      </c>
      <c r="B85" s="48">
        <f>B86+B87</f>
        <v>0</v>
      </c>
      <c r="C85" s="48">
        <f>C86+C87</f>
        <v>0</v>
      </c>
      <c r="D85" s="48"/>
      <c r="E85" s="48">
        <f t="shared" ref="E85:F85" si="82">E86+E87</f>
        <v>0</v>
      </c>
      <c r="F85" s="48">
        <f t="shared" si="82"/>
        <v>0</v>
      </c>
      <c r="G85" s="48"/>
      <c r="H85" s="48">
        <f t="shared" ref="H85:I85" si="83">H86+H87</f>
        <v>0</v>
      </c>
      <c r="I85" s="48">
        <f t="shared" si="83"/>
        <v>0</v>
      </c>
      <c r="J85" s="48"/>
      <c r="K85" s="48">
        <f t="shared" ref="K85:L85" si="84">K86+K87</f>
        <v>0</v>
      </c>
      <c r="L85" s="48">
        <f t="shared" si="84"/>
        <v>0</v>
      </c>
      <c r="M85" s="48"/>
      <c r="N85" s="48">
        <f t="shared" ref="N85:O85" si="85">N86+N87</f>
        <v>0</v>
      </c>
      <c r="O85" s="48">
        <f t="shared" si="85"/>
        <v>0</v>
      </c>
      <c r="P85" s="48"/>
      <c r="Q85" s="48">
        <f t="shared" ref="Q85:R85" si="86">Q86+Q87</f>
        <v>0</v>
      </c>
      <c r="R85" s="48">
        <f t="shared" si="86"/>
        <v>0</v>
      </c>
      <c r="S85" s="48"/>
      <c r="T85" s="48">
        <f t="shared" ref="T85:U85" si="87">T86+T87</f>
        <v>0</v>
      </c>
      <c r="U85" s="48">
        <f t="shared" si="87"/>
        <v>0</v>
      </c>
      <c r="V85" s="48"/>
    </row>
    <row r="86" spans="1:22" ht="12.75">
      <c r="A86" s="1" t="s">
        <v>136</v>
      </c>
      <c r="B86" s="49">
        <f>E86+K86+N86+H86+Q86+T86</f>
        <v>0</v>
      </c>
      <c r="C86" s="49">
        <f>F86+L86+O86+I86+R86+U86</f>
        <v>0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</row>
    <row r="87" spans="1:22" s="6" customFormat="1" ht="12.75">
      <c r="A87" s="2" t="s">
        <v>160</v>
      </c>
      <c r="B87" s="48">
        <f>SUM(B88:B91)</f>
        <v>0</v>
      </c>
      <c r="C87" s="48">
        <f>SUM(C88:C91)</f>
        <v>0</v>
      </c>
      <c r="D87" s="48"/>
      <c r="E87" s="48">
        <f t="shared" ref="E87:F87" si="88">SUM(E88:E91)</f>
        <v>0</v>
      </c>
      <c r="F87" s="48">
        <f t="shared" si="88"/>
        <v>0</v>
      </c>
      <c r="G87" s="48"/>
      <c r="H87" s="48">
        <f t="shared" ref="H87:I87" si="89">SUM(H88:H91)</f>
        <v>0</v>
      </c>
      <c r="I87" s="48">
        <f t="shared" si="89"/>
        <v>0</v>
      </c>
      <c r="J87" s="48"/>
      <c r="K87" s="48">
        <f t="shared" ref="K87:L87" si="90">SUM(K88:K91)</f>
        <v>0</v>
      </c>
      <c r="L87" s="48">
        <f t="shared" si="90"/>
        <v>0</v>
      </c>
      <c r="M87" s="48"/>
      <c r="N87" s="48">
        <f t="shared" ref="N87:O87" si="91">SUM(N88:N91)</f>
        <v>0</v>
      </c>
      <c r="O87" s="48">
        <f t="shared" si="91"/>
        <v>0</v>
      </c>
      <c r="P87" s="48"/>
      <c r="Q87" s="48">
        <f t="shared" ref="Q87:R87" si="92">SUM(Q88:Q91)</f>
        <v>0</v>
      </c>
      <c r="R87" s="48">
        <f t="shared" si="92"/>
        <v>0</v>
      </c>
      <c r="S87" s="48"/>
      <c r="T87" s="48">
        <f t="shared" ref="T87:U87" si="93">SUM(T88:T91)</f>
        <v>0</v>
      </c>
      <c r="U87" s="48">
        <f t="shared" si="93"/>
        <v>0</v>
      </c>
      <c r="V87" s="48"/>
    </row>
    <row r="88" spans="1:22" ht="12.75">
      <c r="A88" s="1" t="s">
        <v>118</v>
      </c>
      <c r="B88" s="49">
        <f t="shared" ref="B88:B91" si="94">E88+K88+N88+H88+Q88+T88</f>
        <v>0</v>
      </c>
      <c r="C88" s="49">
        <f t="shared" ref="C88:C91" si="95">F88+L88+O88+I88+R88+U88</f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</row>
    <row r="89" spans="1:22" ht="12.75">
      <c r="A89" s="1" t="s">
        <v>13</v>
      </c>
      <c r="B89" s="49">
        <f t="shared" si="94"/>
        <v>0</v>
      </c>
      <c r="C89" s="49">
        <f t="shared" si="95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1:22" ht="12.75">
      <c r="A90" s="1" t="s">
        <v>63</v>
      </c>
      <c r="B90" s="49">
        <f t="shared" si="94"/>
        <v>0</v>
      </c>
      <c r="C90" s="49">
        <f t="shared" si="95"/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</row>
    <row r="91" spans="1:22" ht="12.75">
      <c r="A91" s="1" t="s">
        <v>120</v>
      </c>
      <c r="B91" s="49">
        <f t="shared" si="94"/>
        <v>0</v>
      </c>
      <c r="C91" s="49">
        <f t="shared" si="95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</row>
    <row r="92" spans="1:22" s="6" customFormat="1" ht="12.75">
      <c r="A92" s="2" t="s">
        <v>157</v>
      </c>
      <c r="B92" s="48">
        <f>B93+B94</f>
        <v>0</v>
      </c>
      <c r="C92" s="48">
        <f>C93+C94</f>
        <v>0</v>
      </c>
      <c r="D92" s="48"/>
      <c r="E92" s="48">
        <f t="shared" ref="E92:F92" si="96">E93+E94</f>
        <v>0</v>
      </c>
      <c r="F92" s="48">
        <f t="shared" si="96"/>
        <v>0</v>
      </c>
      <c r="G92" s="48"/>
      <c r="H92" s="48">
        <f t="shared" ref="H92:I92" si="97">H93+H94</f>
        <v>0</v>
      </c>
      <c r="I92" s="48">
        <f t="shared" si="97"/>
        <v>0</v>
      </c>
      <c r="J92" s="48"/>
      <c r="K92" s="48">
        <f t="shared" ref="K92:L92" si="98">K93+K94</f>
        <v>0</v>
      </c>
      <c r="L92" s="48">
        <f t="shared" si="98"/>
        <v>0</v>
      </c>
      <c r="M92" s="48"/>
      <c r="N92" s="48">
        <f t="shared" ref="N92:O92" si="99">N93+N94</f>
        <v>0</v>
      </c>
      <c r="O92" s="48">
        <f t="shared" si="99"/>
        <v>0</v>
      </c>
      <c r="P92" s="48"/>
      <c r="Q92" s="48">
        <f t="shared" ref="Q92:R92" si="100">Q93+Q94</f>
        <v>0</v>
      </c>
      <c r="R92" s="48">
        <f t="shared" si="100"/>
        <v>0</v>
      </c>
      <c r="S92" s="48"/>
      <c r="T92" s="48">
        <f t="shared" ref="T92:U92" si="101">T93+T94</f>
        <v>0</v>
      </c>
      <c r="U92" s="48">
        <f t="shared" si="101"/>
        <v>0</v>
      </c>
      <c r="V92" s="48"/>
    </row>
    <row r="93" spans="1:22" ht="12.75">
      <c r="A93" s="1" t="s">
        <v>156</v>
      </c>
      <c r="B93" s="49">
        <f>E93+K93+N93+H93+Q93+T93</f>
        <v>0</v>
      </c>
      <c r="C93" s="49">
        <f>F93+L93+O93+I93+R93+U93</f>
        <v>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</row>
    <row r="94" spans="1:22" s="6" customFormat="1" ht="12.75">
      <c r="A94" s="2" t="s">
        <v>161</v>
      </c>
      <c r="B94" s="48">
        <f>SUM(B95:B102)</f>
        <v>0</v>
      </c>
      <c r="C94" s="48">
        <f>SUM(C95:C102)</f>
        <v>0</v>
      </c>
      <c r="D94" s="48"/>
      <c r="E94" s="48">
        <f t="shared" ref="E94:F94" si="102">SUM(E95:E102)</f>
        <v>0</v>
      </c>
      <c r="F94" s="48">
        <f t="shared" si="102"/>
        <v>0</v>
      </c>
      <c r="G94" s="48"/>
      <c r="H94" s="48">
        <f t="shared" ref="H94:I94" si="103">SUM(H95:H102)</f>
        <v>0</v>
      </c>
      <c r="I94" s="48">
        <f t="shared" si="103"/>
        <v>0</v>
      </c>
      <c r="J94" s="48"/>
      <c r="K94" s="48">
        <f t="shared" ref="K94:L94" si="104">SUM(K95:K102)</f>
        <v>0</v>
      </c>
      <c r="L94" s="48">
        <f t="shared" si="104"/>
        <v>0</v>
      </c>
      <c r="M94" s="48"/>
      <c r="N94" s="48">
        <f t="shared" ref="N94:O94" si="105">SUM(N95:N102)</f>
        <v>0</v>
      </c>
      <c r="O94" s="48">
        <f t="shared" si="105"/>
        <v>0</v>
      </c>
      <c r="P94" s="48"/>
      <c r="Q94" s="48">
        <f t="shared" ref="Q94:R94" si="106">SUM(Q95:Q102)</f>
        <v>0</v>
      </c>
      <c r="R94" s="48">
        <f t="shared" si="106"/>
        <v>0</v>
      </c>
      <c r="S94" s="48"/>
      <c r="T94" s="48">
        <f t="shared" ref="T94:U94" si="107">SUM(T95:T102)</f>
        <v>0</v>
      </c>
      <c r="U94" s="48">
        <f t="shared" si="107"/>
        <v>0</v>
      </c>
      <c r="V94" s="48"/>
    </row>
    <row r="95" spans="1:22" ht="12.75">
      <c r="A95" s="1" t="s">
        <v>79</v>
      </c>
      <c r="B95" s="49">
        <f t="shared" ref="B95:B102" si="108">E95+K95+N95+H95+Q95+T95</f>
        <v>0</v>
      </c>
      <c r="C95" s="49">
        <f t="shared" ref="C95:C102" si="109">F95+L95+O95+I95+R95+U95</f>
        <v>0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</row>
    <row r="96" spans="1:22" ht="12.75">
      <c r="A96" s="1" t="s">
        <v>95</v>
      </c>
      <c r="B96" s="49">
        <f t="shared" si="108"/>
        <v>0</v>
      </c>
      <c r="C96" s="49">
        <f t="shared" si="109"/>
        <v>0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</row>
    <row r="97" spans="1:22" ht="12.75">
      <c r="A97" s="1" t="s">
        <v>99</v>
      </c>
      <c r="B97" s="49">
        <f t="shared" si="108"/>
        <v>0</v>
      </c>
      <c r="C97" s="49">
        <f t="shared" si="109"/>
        <v>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</row>
    <row r="98" spans="1:22" ht="12.75">
      <c r="A98" s="1" t="s">
        <v>106</v>
      </c>
      <c r="B98" s="49">
        <f t="shared" si="108"/>
        <v>0</v>
      </c>
      <c r="C98" s="49">
        <f t="shared" si="109"/>
        <v>0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</row>
    <row r="99" spans="1:22" ht="12.75">
      <c r="A99" s="1" t="s">
        <v>179</v>
      </c>
      <c r="B99" s="49">
        <f t="shared" si="108"/>
        <v>0</v>
      </c>
      <c r="C99" s="49">
        <f t="shared" si="109"/>
        <v>0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</row>
    <row r="100" spans="1:22" ht="12.75">
      <c r="A100" s="1" t="s">
        <v>197</v>
      </c>
      <c r="B100" s="49">
        <f t="shared" si="108"/>
        <v>0</v>
      </c>
      <c r="C100" s="49">
        <f t="shared" si="109"/>
        <v>0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</row>
    <row r="101" spans="1:22" ht="12.75">
      <c r="A101" s="1" t="s">
        <v>116</v>
      </c>
      <c r="B101" s="49">
        <f t="shared" si="108"/>
        <v>0</v>
      </c>
      <c r="C101" s="49">
        <f t="shared" si="109"/>
        <v>0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</row>
    <row r="102" spans="1:22" ht="12.75">
      <c r="A102" s="1" t="s">
        <v>90</v>
      </c>
      <c r="B102" s="49">
        <f t="shared" si="108"/>
        <v>0</v>
      </c>
      <c r="C102" s="49">
        <f t="shared" si="109"/>
        <v>0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</row>
    <row r="103" spans="1:22" s="6" customFormat="1" ht="12.75">
      <c r="A103" s="2" t="s">
        <v>138</v>
      </c>
      <c r="B103" s="48">
        <f>B104+B105</f>
        <v>0</v>
      </c>
      <c r="C103" s="48">
        <f>C104+C105</f>
        <v>0</v>
      </c>
      <c r="D103" s="48"/>
      <c r="E103" s="48">
        <f t="shared" ref="E103:F103" si="110">E104+E105</f>
        <v>0</v>
      </c>
      <c r="F103" s="48">
        <f t="shared" si="110"/>
        <v>0</v>
      </c>
      <c r="G103" s="48"/>
      <c r="H103" s="48">
        <f t="shared" ref="H103:I103" si="111">H104+H105</f>
        <v>0</v>
      </c>
      <c r="I103" s="48">
        <f t="shared" si="111"/>
        <v>0</v>
      </c>
      <c r="J103" s="48"/>
      <c r="K103" s="48">
        <f t="shared" ref="K103:L103" si="112">K104+K105</f>
        <v>0</v>
      </c>
      <c r="L103" s="48">
        <f t="shared" si="112"/>
        <v>0</v>
      </c>
      <c r="M103" s="48"/>
      <c r="N103" s="48">
        <f t="shared" ref="N103:O103" si="113">N104+N105</f>
        <v>0</v>
      </c>
      <c r="O103" s="48">
        <f t="shared" si="113"/>
        <v>0</v>
      </c>
      <c r="P103" s="48"/>
      <c r="Q103" s="48">
        <f t="shared" ref="Q103:R103" si="114">Q104+Q105</f>
        <v>0</v>
      </c>
      <c r="R103" s="48">
        <f t="shared" si="114"/>
        <v>0</v>
      </c>
      <c r="S103" s="48"/>
      <c r="T103" s="48">
        <f t="shared" ref="T103:U103" si="115">T104+T105</f>
        <v>0</v>
      </c>
      <c r="U103" s="48">
        <f t="shared" si="115"/>
        <v>0</v>
      </c>
      <c r="V103" s="48"/>
    </row>
    <row r="104" spans="1:22" ht="12.75">
      <c r="A104" s="1" t="s">
        <v>139</v>
      </c>
      <c r="B104" s="49">
        <f>E104+K104+N104+H104+Q104+T104</f>
        <v>0</v>
      </c>
      <c r="C104" s="49">
        <f>F104+L104+O104+I104+R104+U104</f>
        <v>0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</row>
    <row r="105" spans="1:22" s="6" customFormat="1" ht="12.75">
      <c r="A105" s="2" t="s">
        <v>161</v>
      </c>
      <c r="B105" s="48">
        <f>SUM(B106:B113)</f>
        <v>0</v>
      </c>
      <c r="C105" s="48">
        <f>SUM(C106:C113)</f>
        <v>0</v>
      </c>
      <c r="D105" s="48"/>
      <c r="E105" s="48">
        <f t="shared" ref="E105:F105" si="116">SUM(E106:E113)</f>
        <v>0</v>
      </c>
      <c r="F105" s="48">
        <f t="shared" si="116"/>
        <v>0</v>
      </c>
      <c r="G105" s="48"/>
      <c r="H105" s="48">
        <f t="shared" ref="H105:I105" si="117">SUM(H106:H113)</f>
        <v>0</v>
      </c>
      <c r="I105" s="48">
        <f t="shared" si="117"/>
        <v>0</v>
      </c>
      <c r="J105" s="48"/>
      <c r="K105" s="48">
        <f t="shared" ref="K105:L105" si="118">SUM(K106:K113)</f>
        <v>0</v>
      </c>
      <c r="L105" s="48">
        <f t="shared" si="118"/>
        <v>0</v>
      </c>
      <c r="M105" s="48"/>
      <c r="N105" s="48">
        <f t="shared" ref="N105:O105" si="119">SUM(N106:N113)</f>
        <v>0</v>
      </c>
      <c r="O105" s="48">
        <f t="shared" si="119"/>
        <v>0</v>
      </c>
      <c r="P105" s="48"/>
      <c r="Q105" s="48">
        <f t="shared" ref="Q105:R105" si="120">SUM(Q106:Q113)</f>
        <v>0</v>
      </c>
      <c r="R105" s="48">
        <f t="shared" si="120"/>
        <v>0</v>
      </c>
      <c r="S105" s="48"/>
      <c r="T105" s="48">
        <f t="shared" ref="T105:U105" si="121">SUM(T106:T113)</f>
        <v>0</v>
      </c>
      <c r="U105" s="48">
        <f t="shared" si="121"/>
        <v>0</v>
      </c>
      <c r="V105" s="48"/>
    </row>
    <row r="106" spans="1:22" ht="12.75">
      <c r="A106" s="1" t="s">
        <v>97</v>
      </c>
      <c r="B106" s="49">
        <f t="shared" ref="B106:B113" si="122">E106+K106+N106+H106+Q106+T106</f>
        <v>0</v>
      </c>
      <c r="C106" s="49">
        <f t="shared" ref="C106:C113" si="123">F106+L106+O106+I106+R106+U106</f>
        <v>0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</row>
    <row r="107" spans="1:22" ht="12.75">
      <c r="A107" s="1" t="s">
        <v>66</v>
      </c>
      <c r="B107" s="49">
        <f t="shared" si="122"/>
        <v>0</v>
      </c>
      <c r="C107" s="49">
        <f t="shared" si="123"/>
        <v>0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</row>
    <row r="108" spans="1:22" ht="12.75">
      <c r="A108" s="1" t="s">
        <v>100</v>
      </c>
      <c r="B108" s="49">
        <f t="shared" si="122"/>
        <v>0</v>
      </c>
      <c r="C108" s="49">
        <f t="shared" si="123"/>
        <v>0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</row>
    <row r="109" spans="1:22" ht="12.75">
      <c r="A109" s="1" t="s">
        <v>40</v>
      </c>
      <c r="B109" s="49">
        <f t="shared" si="122"/>
        <v>0</v>
      </c>
      <c r="C109" s="49">
        <f t="shared" si="123"/>
        <v>0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</row>
    <row r="110" spans="1:22" ht="12.75">
      <c r="A110" s="1" t="s">
        <v>69</v>
      </c>
      <c r="B110" s="49">
        <f t="shared" si="122"/>
        <v>0</v>
      </c>
      <c r="C110" s="49">
        <f t="shared" si="123"/>
        <v>0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</row>
    <row r="111" spans="1:22" ht="12.75">
      <c r="A111" s="1" t="s">
        <v>236</v>
      </c>
      <c r="B111" s="49">
        <f t="shared" si="122"/>
        <v>0</v>
      </c>
      <c r="C111" s="49">
        <f t="shared" si="123"/>
        <v>0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</row>
    <row r="112" spans="1:22" ht="12.75">
      <c r="A112" s="1" t="s">
        <v>121</v>
      </c>
      <c r="B112" s="49">
        <f t="shared" si="122"/>
        <v>0</v>
      </c>
      <c r="C112" s="49">
        <f t="shared" si="123"/>
        <v>0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</row>
    <row r="113" spans="1:22" ht="12.75">
      <c r="A113" s="1" t="s">
        <v>126</v>
      </c>
      <c r="B113" s="49">
        <f t="shared" si="122"/>
        <v>0</v>
      </c>
      <c r="C113" s="49">
        <f t="shared" si="123"/>
        <v>0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</row>
    <row r="114" spans="1:22" s="6" customFormat="1" ht="12.75">
      <c r="A114" s="2" t="s">
        <v>158</v>
      </c>
      <c r="B114" s="48">
        <f>B115+B116</f>
        <v>0</v>
      </c>
      <c r="C114" s="48">
        <f>C115+C116</f>
        <v>0</v>
      </c>
      <c r="D114" s="48"/>
      <c r="E114" s="48">
        <f t="shared" ref="E114:F114" si="124">E115+E116</f>
        <v>0</v>
      </c>
      <c r="F114" s="48">
        <f t="shared" si="124"/>
        <v>0</v>
      </c>
      <c r="G114" s="48"/>
      <c r="H114" s="48">
        <f t="shared" ref="H114:I114" si="125">H115+H116</f>
        <v>0</v>
      </c>
      <c r="I114" s="48">
        <f t="shared" si="125"/>
        <v>0</v>
      </c>
      <c r="J114" s="48"/>
      <c r="K114" s="48">
        <f t="shared" ref="K114" si="126">K115+K116</f>
        <v>0</v>
      </c>
      <c r="L114" s="48">
        <f>L115+L116</f>
        <v>0</v>
      </c>
      <c r="M114" s="48"/>
      <c r="N114" s="48">
        <f t="shared" ref="N114:O114" si="127">N115+N116</f>
        <v>0</v>
      </c>
      <c r="O114" s="48">
        <f t="shared" si="127"/>
        <v>0</v>
      </c>
      <c r="P114" s="48"/>
      <c r="Q114" s="48">
        <f t="shared" ref="Q114:R114" si="128">Q115+Q116</f>
        <v>0</v>
      </c>
      <c r="R114" s="48">
        <f t="shared" si="128"/>
        <v>0</v>
      </c>
      <c r="S114" s="48"/>
      <c r="T114" s="48">
        <f t="shared" ref="T114:U114" si="129">T115+T116</f>
        <v>0</v>
      </c>
      <c r="U114" s="48">
        <f t="shared" si="129"/>
        <v>0</v>
      </c>
      <c r="V114" s="48"/>
    </row>
    <row r="115" spans="1:22" ht="12.75">
      <c r="A115" s="1" t="s">
        <v>141</v>
      </c>
      <c r="B115" s="49">
        <f>E115+K115+N115+H115+Q115+T115</f>
        <v>0</v>
      </c>
      <c r="C115" s="49">
        <f>F115+L115+O115+I115+R115+U115</f>
        <v>0</v>
      </c>
      <c r="D115" s="49"/>
      <c r="E115" s="86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</row>
    <row r="116" spans="1:22" s="6" customFormat="1" ht="12.75">
      <c r="A116" s="2" t="s">
        <v>160</v>
      </c>
      <c r="B116" s="48">
        <f>SUM(B117:B122)</f>
        <v>0</v>
      </c>
      <c r="C116" s="48">
        <f>SUM(C117:C122)</f>
        <v>0</v>
      </c>
      <c r="D116" s="48"/>
      <c r="E116" s="48">
        <f t="shared" ref="E116:F116" si="130">SUM(E117:E122)</f>
        <v>0</v>
      </c>
      <c r="F116" s="48">
        <f t="shared" si="130"/>
        <v>0</v>
      </c>
      <c r="G116" s="48"/>
      <c r="H116" s="48">
        <f t="shared" ref="H116:I116" si="131">SUM(H117:H122)</f>
        <v>0</v>
      </c>
      <c r="I116" s="48">
        <f t="shared" si="131"/>
        <v>0</v>
      </c>
      <c r="J116" s="48"/>
      <c r="K116" s="48">
        <f t="shared" ref="K116:L116" si="132">SUM(K117:K122)</f>
        <v>0</v>
      </c>
      <c r="L116" s="48">
        <f t="shared" si="132"/>
        <v>0</v>
      </c>
      <c r="M116" s="48"/>
      <c r="N116" s="48">
        <f t="shared" ref="N116:O116" si="133">SUM(N117:N122)</f>
        <v>0</v>
      </c>
      <c r="O116" s="48">
        <f t="shared" si="133"/>
        <v>0</v>
      </c>
      <c r="P116" s="48"/>
      <c r="Q116" s="48">
        <f t="shared" ref="Q116:R116" si="134">SUM(Q117:Q122)</f>
        <v>0</v>
      </c>
      <c r="R116" s="48">
        <f t="shared" si="134"/>
        <v>0</v>
      </c>
      <c r="S116" s="48"/>
      <c r="T116" s="48">
        <f t="shared" ref="T116:U116" si="135">SUM(T117:T122)</f>
        <v>0</v>
      </c>
      <c r="U116" s="48">
        <f t="shared" si="135"/>
        <v>0</v>
      </c>
      <c r="V116" s="48"/>
    </row>
    <row r="117" spans="1:22" ht="12.75">
      <c r="A117" s="1" t="s">
        <v>11</v>
      </c>
      <c r="B117" s="49">
        <f t="shared" ref="B117:B122" si="136">E117+K117+N117+H117+Q117+T117</f>
        <v>0</v>
      </c>
      <c r="C117" s="49">
        <f t="shared" ref="C117:C122" si="137">F117+L117+O117+I117+R117+U117</f>
        <v>0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</row>
    <row r="118" spans="1:22" ht="12.75">
      <c r="A118" s="1" t="s">
        <v>35</v>
      </c>
      <c r="B118" s="49">
        <f t="shared" si="136"/>
        <v>0</v>
      </c>
      <c r="C118" s="49">
        <f t="shared" si="137"/>
        <v>0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</row>
    <row r="119" spans="1:22" ht="12.75">
      <c r="A119" s="1" t="s">
        <v>38</v>
      </c>
      <c r="B119" s="49">
        <f t="shared" si="136"/>
        <v>0</v>
      </c>
      <c r="C119" s="49">
        <f t="shared" si="137"/>
        <v>0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</row>
    <row r="120" spans="1:22" ht="12.75">
      <c r="A120" s="1" t="s">
        <v>59</v>
      </c>
      <c r="B120" s="49">
        <f t="shared" si="136"/>
        <v>0</v>
      </c>
      <c r="C120" s="49">
        <f t="shared" si="137"/>
        <v>0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</row>
    <row r="121" spans="1:22" ht="12.75">
      <c r="A121" s="1" t="s">
        <v>50</v>
      </c>
      <c r="B121" s="49">
        <f t="shared" si="136"/>
        <v>0</v>
      </c>
      <c r="C121" s="49">
        <f t="shared" si="137"/>
        <v>0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</row>
    <row r="122" spans="1:22" ht="12.75">
      <c r="A122" s="1" t="s">
        <v>70</v>
      </c>
      <c r="B122" s="49">
        <f t="shared" si="136"/>
        <v>0</v>
      </c>
      <c r="C122" s="49">
        <f t="shared" si="137"/>
        <v>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</row>
    <row r="123" spans="1:22" s="6" customFormat="1" ht="12.75">
      <c r="A123" s="2" t="s">
        <v>142</v>
      </c>
      <c r="B123" s="48">
        <f>B124+B125</f>
        <v>0</v>
      </c>
      <c r="C123" s="48">
        <f>C124+C125</f>
        <v>0</v>
      </c>
      <c r="D123" s="48"/>
      <c r="E123" s="48">
        <f t="shared" ref="E123:F123" si="138">E124+E125</f>
        <v>0</v>
      </c>
      <c r="F123" s="48">
        <f t="shared" si="138"/>
        <v>0</v>
      </c>
      <c r="G123" s="48"/>
      <c r="H123" s="48">
        <f t="shared" ref="H123:I123" si="139">H124+H125</f>
        <v>0</v>
      </c>
      <c r="I123" s="48">
        <f t="shared" si="139"/>
        <v>0</v>
      </c>
      <c r="J123" s="48"/>
      <c r="K123" s="48">
        <f t="shared" ref="K123:L123" si="140">K124+K125</f>
        <v>0</v>
      </c>
      <c r="L123" s="48">
        <f t="shared" si="140"/>
        <v>0</v>
      </c>
      <c r="M123" s="48"/>
      <c r="N123" s="48">
        <f t="shared" ref="N123:O123" si="141">N124+N125</f>
        <v>0</v>
      </c>
      <c r="O123" s="48">
        <f t="shared" si="141"/>
        <v>0</v>
      </c>
      <c r="P123" s="48"/>
      <c r="Q123" s="48">
        <f t="shared" ref="Q123:R123" si="142">Q124+Q125</f>
        <v>0</v>
      </c>
      <c r="R123" s="48">
        <f t="shared" si="142"/>
        <v>0</v>
      </c>
      <c r="S123" s="48"/>
      <c r="T123" s="48">
        <f t="shared" ref="T123:U123" si="143">T124+T125</f>
        <v>0</v>
      </c>
      <c r="U123" s="48">
        <f t="shared" si="143"/>
        <v>0</v>
      </c>
      <c r="V123" s="48"/>
    </row>
    <row r="124" spans="1:22" ht="12.75">
      <c r="A124" s="1" t="s">
        <v>143</v>
      </c>
      <c r="B124" s="49">
        <f>E124+K124+N124+H124+Q124+T124</f>
        <v>0</v>
      </c>
      <c r="C124" s="49">
        <f>F124+L124+O124+I124+R124+U124</f>
        <v>0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</row>
    <row r="125" spans="1:22" s="6" customFormat="1" ht="12.75">
      <c r="A125" s="2" t="s">
        <v>160</v>
      </c>
      <c r="B125" s="48">
        <v>0</v>
      </c>
      <c r="C125" s="48">
        <v>0</v>
      </c>
      <c r="D125" s="48"/>
      <c r="E125" s="48"/>
      <c r="F125" s="48"/>
      <c r="G125" s="48"/>
      <c r="H125" s="48"/>
      <c r="I125" s="48"/>
      <c r="J125" s="48"/>
      <c r="K125" s="48">
        <v>0</v>
      </c>
      <c r="L125" s="48"/>
      <c r="M125" s="48"/>
      <c r="N125" s="48">
        <v>0</v>
      </c>
      <c r="O125" s="48"/>
      <c r="P125" s="48"/>
      <c r="Q125" s="48">
        <v>0</v>
      </c>
      <c r="R125" s="48"/>
      <c r="S125" s="48"/>
      <c r="T125" s="48">
        <v>0</v>
      </c>
      <c r="U125" s="48"/>
      <c r="V125" s="48"/>
    </row>
    <row r="126" spans="1:22" s="6" customFormat="1" ht="12.75">
      <c r="A126" s="2" t="s">
        <v>167</v>
      </c>
      <c r="B126" s="48">
        <f>SUM(B127:B129)</f>
        <v>673833.92451000004</v>
      </c>
      <c r="C126" s="48">
        <f>SUM(C127:C129)</f>
        <v>154881.11260000002</v>
      </c>
      <c r="D126" s="48">
        <f>C126/B126*100</f>
        <v>22.985057143364635</v>
      </c>
      <c r="E126" s="48">
        <f>SUM(E127:E129)</f>
        <v>89214.137029999998</v>
      </c>
      <c r="F126" s="48">
        <f>SUM(F127:F129)</f>
        <v>1621.4571900000001</v>
      </c>
      <c r="G126" s="48">
        <f>F126/E126*100</f>
        <v>1.8174890706556444</v>
      </c>
      <c r="H126" s="48">
        <f>H127+H128+H129</f>
        <v>170000</v>
      </c>
      <c r="I126" s="48">
        <f>I127+I128+I129</f>
        <v>5408.3217500000001</v>
      </c>
      <c r="J126" s="48">
        <f>I126/H126*100</f>
        <v>3.181365735294118</v>
      </c>
      <c r="K126" s="48">
        <f>K127+K128+K129</f>
        <v>41536.481209999998</v>
      </c>
      <c r="L126" s="48">
        <f>L127+L128+L129</f>
        <v>4017.6418399999998</v>
      </c>
      <c r="M126" s="48">
        <f>L126/K126*100</f>
        <v>9.6725618611928628</v>
      </c>
      <c r="N126" s="48">
        <f>N127+N128+N129</f>
        <v>5000</v>
      </c>
      <c r="O126" s="48">
        <f>O127+O128+O129</f>
        <v>5000</v>
      </c>
      <c r="P126" s="48"/>
      <c r="Q126" s="48">
        <f>Q127+Q128+Q129</f>
        <v>368083.30627</v>
      </c>
      <c r="R126" s="48">
        <f>R127+R128+R129</f>
        <v>138833.69182000001</v>
      </c>
      <c r="S126" s="48"/>
      <c r="T126" s="48">
        <f>T127+T128+T129</f>
        <v>0</v>
      </c>
      <c r="U126" s="48">
        <f>U127+U128+U129</f>
        <v>0</v>
      </c>
      <c r="V126" s="48"/>
    </row>
    <row r="127" spans="1:22" ht="12.75">
      <c r="A127" s="1" t="s">
        <v>1</v>
      </c>
      <c r="B127" s="49">
        <f>E127+K127+N127+H127+Q127+T127</f>
        <v>430520.69657000003</v>
      </c>
      <c r="C127" s="49">
        <f>F127+L127+O127+I127+R127+U127</f>
        <v>149206.07373</v>
      </c>
      <c r="D127" s="49">
        <f>C127/B127*100</f>
        <v>34.657119836221398</v>
      </c>
      <c r="E127" s="49">
        <v>15900.909089999999</v>
      </c>
      <c r="F127" s="49">
        <v>1354.7400700000001</v>
      </c>
      <c r="G127" s="49">
        <f>F127/E127*100</f>
        <v>8.5198906699742665</v>
      </c>
      <c r="H127" s="49"/>
      <c r="I127" s="49"/>
      <c r="J127" s="49"/>
      <c r="K127" s="49">
        <v>41536.481209999998</v>
      </c>
      <c r="L127" s="49">
        <v>4017.6418399999998</v>
      </c>
      <c r="M127" s="49">
        <f>L127/K127*100</f>
        <v>9.6725618611928628</v>
      </c>
      <c r="N127" s="49">
        <v>5000</v>
      </c>
      <c r="O127" s="49">
        <v>5000</v>
      </c>
      <c r="P127" s="49"/>
      <c r="Q127" s="49">
        <v>368083.30627</v>
      </c>
      <c r="R127" s="49">
        <v>138833.69182000001</v>
      </c>
      <c r="S127" s="49"/>
      <c r="T127" s="49"/>
      <c r="U127" s="49">
        <v>0</v>
      </c>
      <c r="V127" s="49"/>
    </row>
    <row r="128" spans="1:22" ht="12.75">
      <c r="A128" s="1" t="s">
        <v>237</v>
      </c>
      <c r="B128" s="49">
        <f t="shared" ref="B128:B129" si="144">E128+K128+N128+H128+Q128+T128</f>
        <v>173313.22794000001</v>
      </c>
      <c r="C128" s="49">
        <f t="shared" ref="C128:C129" si="145">F128+L128+O128+I128+R128+U128</f>
        <v>1845.6171200000001</v>
      </c>
      <c r="D128" s="49">
        <f>C128/B128*100</f>
        <v>1.0649026285742837</v>
      </c>
      <c r="E128" s="49">
        <v>73313.227939999997</v>
      </c>
      <c r="F128" s="49">
        <v>266.71712000000002</v>
      </c>
      <c r="G128" s="49">
        <f>F128/E128*100</f>
        <v>0.36380490600998089</v>
      </c>
      <c r="H128" s="49">
        <v>100000</v>
      </c>
      <c r="I128" s="49">
        <v>1578.9</v>
      </c>
      <c r="J128" s="49">
        <f>I128/H128*100</f>
        <v>1.5789000000000002</v>
      </c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</row>
    <row r="129" spans="1:22" ht="12.75">
      <c r="A129" s="1" t="s">
        <v>3</v>
      </c>
      <c r="B129" s="49">
        <f t="shared" si="144"/>
        <v>70000</v>
      </c>
      <c r="C129" s="49">
        <f t="shared" si="145"/>
        <v>3829.42175</v>
      </c>
      <c r="D129" s="49"/>
      <c r="E129" s="49"/>
      <c r="F129" s="49"/>
      <c r="G129" s="49"/>
      <c r="H129" s="49">
        <v>70000</v>
      </c>
      <c r="I129" s="49">
        <v>3829.42175</v>
      </c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</row>
    <row r="130" spans="1:22" s="6" customFormat="1" ht="12.75">
      <c r="A130" s="2" t="s">
        <v>5</v>
      </c>
      <c r="B130" s="48">
        <f>B126+B8</f>
        <v>991556.10450999998</v>
      </c>
      <c r="C130" s="48">
        <f>C8+C126</f>
        <v>269434.12582000002</v>
      </c>
      <c r="D130" s="48">
        <f>C130/B130*100</f>
        <v>27.172857349624913</v>
      </c>
      <c r="E130" s="48">
        <f>E8+E126</f>
        <v>312814.13702999998</v>
      </c>
      <c r="F130" s="48">
        <f>F8+F126</f>
        <v>116174.47040999999</v>
      </c>
      <c r="G130" s="48">
        <f>F130/E130*100</f>
        <v>37.13849748384564</v>
      </c>
      <c r="H130" s="48">
        <f>H126+H8</f>
        <v>240000</v>
      </c>
      <c r="I130" s="48">
        <f>I126+I8</f>
        <v>5408.3217500000001</v>
      </c>
      <c r="J130" s="48">
        <f>I130/H130*100</f>
        <v>2.2534673958333333</v>
      </c>
      <c r="K130" s="48">
        <f>K126+K8</f>
        <v>41536.481209999998</v>
      </c>
      <c r="L130" s="48">
        <f>L126+L8</f>
        <v>4017.6418399999998</v>
      </c>
      <c r="M130" s="48">
        <f>L130/K130*100</f>
        <v>9.6725618611928628</v>
      </c>
      <c r="N130" s="48">
        <f>N126+N8</f>
        <v>5000</v>
      </c>
      <c r="O130" s="48">
        <f>O126+O8</f>
        <v>5000</v>
      </c>
      <c r="P130" s="48">
        <f>O130/N130*100</f>
        <v>100</v>
      </c>
      <c r="Q130" s="48">
        <f>Q126+Q8</f>
        <v>368083.30627</v>
      </c>
      <c r="R130" s="48">
        <f>R126+R8</f>
        <v>138833.69182000001</v>
      </c>
      <c r="S130" s="48">
        <f>R130/Q130*100</f>
        <v>37.718008248426614</v>
      </c>
      <c r="T130" s="48">
        <f>T126+T8</f>
        <v>24122.18</v>
      </c>
      <c r="U130" s="48">
        <f>U126+U8</f>
        <v>0</v>
      </c>
      <c r="V130" s="48">
        <f>U130/T130*100</f>
        <v>0</v>
      </c>
    </row>
    <row r="131" spans="1:22" ht="13.5" customHeight="1">
      <c r="G131" s="35"/>
    </row>
  </sheetData>
  <customSheetViews>
    <customSheetView guid="{23AA7850-0BCA-44C6-A8DB-6750B6FCE36A}" scale="68" showPageBreaks="1" showAutoFilter="1">
      <pane xSplit="4" ySplit="7" topLeftCell="E47" activePane="bottomRight" state="frozen"/>
      <selection pane="bottomRight" activeCell="E61" sqref="E61:AK73"/>
      <pageMargins left="0.19685039370078741" right="0.19685039370078741" top="0.27559055118110237" bottom="0.23622047244094491" header="0.15748031496062992" footer="0.39370078740157483"/>
      <pageSetup paperSize="9" orientation="landscape" r:id="rId1"/>
      <headerFooter alignWithMargins="0"/>
      <autoFilter ref="A11:BH134"/>
    </customSheetView>
    <customSheetView guid="{3556436A-C311-4B70-B0DA-7F2536446A45}" scale="68" showPageBreaks="1" showAutoFilter="1">
      <pane xSplit="4" ySplit="7" topLeftCell="AK8" activePane="bottomRight" state="frozen"/>
      <selection pane="bottomRight" activeCell="AN136" sqref="AN136"/>
      <pageMargins left="0.19685039370078741" right="0.19685039370078741" top="0.27559055118110237" bottom="0.23622047244094491" header="0.15748031496062992" footer="0.39370078740157483"/>
      <pageSetup paperSize="9" orientation="landscape" r:id="rId2"/>
      <headerFooter alignWithMargins="0"/>
      <autoFilter ref="A11:BH134"/>
    </customSheetView>
    <customSheetView guid="{F005480A-D133-4FA5-B5A6-C8C7D1CE1272}" scale="68" showAutoFilter="1">
      <pane xSplit="4" ySplit="7" topLeftCell="E116" activePane="bottomRight" state="frozen"/>
      <selection pane="bottomRight" activeCell="B133" sqref="B133"/>
      <pageMargins left="0.19685039370078741" right="0.19685039370078741" top="0.27559055118110237" bottom="0.23622047244094491" header="0.15748031496062992" footer="0.39370078740157483"/>
      <pageSetup paperSize="9" orientation="landscape" r:id="rId3"/>
      <headerFooter alignWithMargins="0"/>
      <autoFilter ref="A11:BH133"/>
    </customSheetView>
    <customSheetView guid="{E2495AD0-B87A-4C01-9209-9BB683D27353}" scale="68" showAutoFilter="1">
      <pane xSplit="4" ySplit="7" topLeftCell="E32" activePane="bottomRight" state="frozen"/>
      <selection pane="bottomRight" activeCell="E47" sqref="E47:AK53"/>
      <pageMargins left="0.19685039370078741" right="0.19685039370078741" top="0.27559055118110237" bottom="0.23622047244094491" header="0.15748031496062992" footer="0.39370078740157483"/>
      <pageSetup paperSize="9" orientation="landscape" r:id="rId4"/>
      <headerFooter alignWithMargins="0"/>
      <autoFilter ref="A11:BH134"/>
    </customSheetView>
    <customSheetView guid="{C8322F89-87C6-45E7-889E-2904A1FABC31}" scale="68" showAutoFilter="1">
      <pane xSplit="4" ySplit="7" topLeftCell="E47" activePane="bottomRight" state="frozen"/>
      <selection pane="bottomRight" activeCell="E61" sqref="E61:AK73"/>
      <pageMargins left="0.19685039370078741" right="0.19685039370078741" top="0.27559055118110237" bottom="0.23622047244094491" header="0.15748031496062992" footer="0.39370078740157483"/>
      <pageSetup paperSize="9" orientation="landscape" r:id="rId5"/>
      <headerFooter alignWithMargins="0"/>
      <autoFilter ref="A11:BH134"/>
    </customSheetView>
  </customSheetViews>
  <mergeCells count="22">
    <mergeCell ref="A5:A6"/>
    <mergeCell ref="B5:D6"/>
    <mergeCell ref="B2:D3"/>
    <mergeCell ref="A2:A4"/>
    <mergeCell ref="N2:P3"/>
    <mergeCell ref="N5:P5"/>
    <mergeCell ref="N6:P6"/>
    <mergeCell ref="H5:J5"/>
    <mergeCell ref="H6:J6"/>
    <mergeCell ref="K2:M3"/>
    <mergeCell ref="K5:M5"/>
    <mergeCell ref="K6:M6"/>
    <mergeCell ref="E2:G3"/>
    <mergeCell ref="H2:J3"/>
    <mergeCell ref="E5:G5"/>
    <mergeCell ref="E6:G6"/>
    <mergeCell ref="Q2:S3"/>
    <mergeCell ref="Q5:S5"/>
    <mergeCell ref="Q6:S6"/>
    <mergeCell ref="T2:V3"/>
    <mergeCell ref="T5:V5"/>
    <mergeCell ref="T6:V6"/>
  </mergeCells>
  <pageMargins left="0.19685039370078741" right="0.19685039370078741" top="0.27559055118110237" bottom="0.23622047244094491" header="0.15748031496062992" footer="0.39370078740157483"/>
  <pageSetup paperSize="9" orientation="landscape" r:id="rId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D48" sqref="D48:D49"/>
    </sheetView>
  </sheetViews>
  <sheetFormatPr defaultRowHeight="12.75"/>
  <sheetData/>
  <customSheetViews>
    <customSheetView guid="{23AA7850-0BCA-44C6-A8DB-6750B6FCE36A}" state="hidden" topLeftCell="A13">
      <selection activeCell="D48" sqref="D48:D49"/>
      <pageMargins left="0.7" right="0.7" top="0.75" bottom="0.75" header="0.3" footer="0.3"/>
    </customSheetView>
    <customSheetView guid="{3556436A-C311-4B70-B0DA-7F2536446A45}" state="hidden" topLeftCell="A13">
      <selection activeCell="D48" sqref="D48:D49"/>
      <pageMargins left="0.7" right="0.7" top="0.75" bottom="0.75" header="0.3" footer="0.3"/>
    </customSheetView>
    <customSheetView guid="{F005480A-D133-4FA5-B5A6-C8C7D1CE1272}" state="hidden" topLeftCell="A13">
      <selection activeCell="D48" sqref="D48:D49"/>
      <pageMargins left="0.7" right="0.7" top="0.75" bottom="0.75" header="0.3" footer="0.3"/>
    </customSheetView>
    <customSheetView guid="{E2495AD0-B87A-4C01-9209-9BB683D27353}" state="hidden" topLeftCell="A13">
      <selection activeCell="D48" sqref="D48:D49"/>
      <pageMargins left="0.7" right="0.7" top="0.75" bottom="0.75" header="0.3" footer="0.3"/>
    </customSheetView>
    <customSheetView guid="{C8322F89-87C6-45E7-889E-2904A1FABC31}" state="hidden" topLeftCell="A13">
      <selection activeCell="D48" sqref="D48:D4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23AA7850-0BCA-44C6-A8DB-6750B6FCE36A}" state="hidden">
      <pageMargins left="0.7" right="0.7" top="0.75" bottom="0.75" header="0.3" footer="0.3"/>
    </customSheetView>
    <customSheetView guid="{3556436A-C311-4B70-B0DA-7F2536446A45}" state="hidden">
      <pageMargins left="0.7" right="0.7" top="0.75" bottom="0.75" header="0.3" footer="0.3"/>
    </customSheetView>
    <customSheetView guid="{F005480A-D133-4FA5-B5A6-C8C7D1CE1272}" state="hidden">
      <pageMargins left="0.7" right="0.7" top="0.75" bottom="0.75" header="0.3" footer="0.3"/>
    </customSheetView>
    <customSheetView guid="{E2495AD0-B87A-4C01-9209-9BB683D27353}" state="hidden">
      <pageMargins left="0.7" right="0.7" top="0.75" bottom="0.75" header="0.3" footer="0.3"/>
    </customSheetView>
    <customSheetView guid="{C8322F89-87C6-45E7-889E-2904A1FABC31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23AA7850-0BCA-44C6-A8DB-6750B6FCE36A}" state="hidden">
      <pageMargins left="0.7" right="0.7" top="0.75" bottom="0.75" header="0.3" footer="0.3"/>
    </customSheetView>
    <customSheetView guid="{3556436A-C311-4B70-B0DA-7F2536446A45}" state="hidden">
      <pageMargins left="0.7" right="0.7" top="0.75" bottom="0.75" header="0.3" footer="0.3"/>
    </customSheetView>
    <customSheetView guid="{F005480A-D133-4FA5-B5A6-C8C7D1CE1272}" state="hidden">
      <pageMargins left="0.7" right="0.7" top="0.75" bottom="0.75" header="0.3" footer="0.3"/>
    </customSheetView>
    <customSheetView guid="{E2495AD0-B87A-4C01-9209-9BB683D27353}" state="hidden">
      <pageMargins left="0.7" right="0.7" top="0.75" bottom="0.75" header="0.3" footer="0.3"/>
    </customSheetView>
    <customSheetView guid="{C8322F89-87C6-45E7-889E-2904A1FABC31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23AA7850-0BCA-44C6-A8DB-6750B6FCE36A}" state="hidden">
      <pageMargins left="0.7" right="0.7" top="0.75" bottom="0.75" header="0.3" footer="0.3"/>
    </customSheetView>
    <customSheetView guid="{3556436A-C311-4B70-B0DA-7F2536446A45}" state="hidden">
      <pageMargins left="0.7" right="0.7" top="0.75" bottom="0.75" header="0.3" footer="0.3"/>
    </customSheetView>
    <customSheetView guid="{F005480A-D133-4FA5-B5A6-C8C7D1CE1272}" state="hidden">
      <pageMargins left="0.7" right="0.7" top="0.75" bottom="0.75" header="0.3" footer="0.3"/>
    </customSheetView>
    <customSheetView guid="{E2495AD0-B87A-4C01-9209-9BB683D27353}" state="hidden">
      <pageMargins left="0.7" right="0.7" top="0.75" bottom="0.75" header="0.3" footer="0.3"/>
    </customSheetView>
    <customSheetView guid="{C8322F89-87C6-45E7-889E-2904A1FABC31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дотации </vt:lpstr>
      <vt:lpstr>субсидии </vt:lpstr>
      <vt:lpstr>субвенции</vt:lpstr>
      <vt:lpstr> иные </vt:lpstr>
      <vt:lpstr>Лист1</vt:lpstr>
      <vt:lpstr>Лист2</vt:lpstr>
      <vt:lpstr>Лист3</vt:lpstr>
      <vt:lpstr>Лист4</vt:lpstr>
      <vt:lpstr>' иные '!Заголовки_для_печати</vt:lpstr>
      <vt:lpstr>'дотации '!Заголовки_для_печати</vt:lpstr>
      <vt:lpstr>субвенции!Заголовки_для_печати</vt:lpstr>
      <vt:lpstr>'субсидии '!Заголовки_для_печати</vt:lpstr>
      <vt:lpstr>'дотации '!Область_печати</vt:lpstr>
      <vt:lpstr>субвенции!Область_печати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Кудыкова</dc:creator>
  <cp:lastModifiedBy>MF-KudEA</cp:lastModifiedBy>
  <cp:lastPrinted>2022-07-27T11:37:35Z</cp:lastPrinted>
  <dcterms:created xsi:type="dcterms:W3CDTF">2006-02-21T06:31:18Z</dcterms:created>
  <dcterms:modified xsi:type="dcterms:W3CDTF">2023-06-16T09:38:43Z</dcterms:modified>
</cp:coreProperties>
</file>