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Вят" sheetId="1" r:id="rId1"/>
  </sheets>
  <definedNames>
    <definedName name="_xlnm.Print_Area" localSheetId="0">'Вят'!$A$1:$D$81</definedName>
  </definedNames>
  <calcPr fullCalcOnLoad="1"/>
</workbook>
</file>

<file path=xl/sharedStrings.xml><?xml version="1.0" encoding="utf-8"?>
<sst xmlns="http://schemas.openxmlformats.org/spreadsheetml/2006/main" count="72" uniqueCount="72">
  <si>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</si>
  <si>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</si>
  <si>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</si>
  <si>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</si>
  <si>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</si>
  <si>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</si>
  <si>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</si>
  <si>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</si>
  <si>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</si>
  <si>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</si>
  <si>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</si>
  <si>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</si>
  <si>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</si>
  <si>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</si>
  <si>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</si>
  <si>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</si>
  <si>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</si>
  <si>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</si>
  <si>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</si>
  <si>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</si>
  <si>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</si>
  <si>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</si>
  <si>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</si>
  <si>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</si>
  <si>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</si>
  <si>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</si>
  <si>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0409 Дорожное хозяйство (дорожные фонды)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</si>
  <si>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</si>
  <si>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</si>
  <si>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0406 Водное хозяйство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</si>
  <si>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</si>
  <si>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</si>
  <si>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</si>
  <si>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</si>
  <si>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</si>
  <si>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0405 Сельское хозяйство и рыболовство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</si>
  <si>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</si>
  <si>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</si>
  <si>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</si>
  <si>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Исполнение бюджета  </t>
  </si>
  <si>
    <t>Вятского сельского поселения Советского муниципального района Республики Марий Эл</t>
  </si>
  <si>
    <t>904 202 25 576 10 0000 150 Субсидии бюджетам сельских поселений на обеспечение комплексного развития сельских территорий;</t>
  </si>
  <si>
    <t>904 111 05 075 10 0000 120 Доходы от сдачи в аренду имущества, составляющего казну сельских поселений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</si>
  <si>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</si>
  <si>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</si>
  <si>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904 202 29 999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</si>
  <si>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</si>
  <si>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</si>
  <si>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</si>
  <si>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904 207 05020 10 0000 150 Поступления от денежных пожертвований, предоставляемых физическими лицами получателям средств бюджетов сельских поселений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</si>
  <si>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</si>
  <si>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1000 Социальная политика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</si>
  <si>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</si>
  <si>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</si>
  <si>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</si>
  <si>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</si>
  <si>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904 1 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детской площадки в дер.Колянур, проект - "Мир детства"- обустройство детской площадки в дер. Колянур")</t>
  </si>
  <si>
    <t>904 1 17 15030 10 0021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детской площадки в дер.Колянур, проект - "Мир детства"- обустройство детской площадки в дер. Колянур")</t>
  </si>
  <si>
    <t>904 117 15030 10 0012 150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уличного освещения в дер.Захарята, проект - "Устройство уличного освещения в дер.Захарята")</t>
  </si>
  <si>
    <t>904 117 15030 10 0022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уличного освещения в дер.Захарята, проект - "Устройство уличного освещения в дер.Захарята")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</si>
  <si>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</si>
  <si>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</si>
  <si>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</si>
  <si>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992 202 40 014 10 0080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</si>
  <si>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 xml:space="preserve">Руководитель финансового управления </t>
  </si>
  <si>
    <t>Е.С. Кропотова</t>
  </si>
  <si>
    <t>904 202 29 999 10 0100 150 Прочие субсидии (в целях софинансирования расходных обязательств, возникающих при декларировании безопасности и проведении экспертизы деклараций безопасности гидротехнических сооружений, находящихся в муниципальной собственности)</t>
  </si>
  <si>
    <t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</si>
  <si>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0309 Гражданская оборона</t>
  </si>
  <si>
    <t>на 1 января  2024 г.</t>
  </si>
  <si>
    <t>План 2024 г.</t>
  </si>
  <si>
    <t>Факт на 01.01.24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</si>
</sst>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  <numFmt numFmtId="189" formatCode="#,##0.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4" fontId="30" fillId="20" borderId="1">
      <alignment horizontal="right" vertical="top" shrinkToFit="1"/>
      <protection/>
    </xf>
    <xf numFmtId="4" fontId="30" fillId="20" borderId="1">
      <alignment horizontal="righ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1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1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2" fontId="5" fillId="0" borderId="0" xfId="61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4" borderId="0" xfId="0" applyNumberFormat="1" applyFont="1" applyFill="1" applyBorder="1" applyAlignment="1" applyProtection="1">
      <alignment horizontal="right" vertical="top" wrapText="1"/>
      <protection locked="0"/>
    </xf>
    <xf numFmtId="172" fontId="5" fillId="0" borderId="0" xfId="0" applyNumberFormat="1" applyFont="1" applyFill="1" applyBorder="1" applyAlignment="1">
      <alignment horizontal="right" vertical="top" wrapText="1"/>
    </xf>
    <xf numFmtId="172" fontId="6" fillId="35" borderId="0" xfId="0" applyNumberFormat="1" applyFont="1" applyFill="1" applyBorder="1" applyAlignment="1">
      <alignment horizontal="right" vertical="top" wrapText="1"/>
    </xf>
    <xf numFmtId="172" fontId="5" fillId="35" borderId="0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/>
    </xf>
    <xf numFmtId="174" fontId="6" fillId="0" borderId="0" xfId="0" applyNumberFormat="1" applyFont="1" applyBorder="1" applyAlignment="1">
      <alignment horizontal="right" vertical="top" wrapText="1"/>
    </xf>
    <xf numFmtId="174" fontId="6" fillId="0" borderId="0" xfId="61" applyNumberFormat="1" applyFont="1" applyBorder="1" applyAlignment="1">
      <alignment horizontal="right" vertical="top" wrapText="1"/>
    </xf>
    <xf numFmtId="174" fontId="5" fillId="35" borderId="0" xfId="0" applyNumberFormat="1" applyFont="1" applyFill="1" applyBorder="1" applyAlignment="1">
      <alignment horizontal="right" vertical="top" wrapText="1"/>
    </xf>
    <xf numFmtId="172" fontId="5" fillId="0" borderId="0" xfId="0" applyNumberFormat="1" applyFont="1" applyBorder="1" applyAlignment="1">
      <alignment horizontal="left" vertical="top" wrapText="1"/>
    </xf>
    <xf numFmtId="174" fontId="5" fillId="0" borderId="0" xfId="0" applyNumberFormat="1" applyFont="1" applyBorder="1" applyAlignment="1">
      <alignment horizontal="right" vertical="top" wrapText="1"/>
    </xf>
    <xf numFmtId="174" fontId="5" fillId="0" borderId="0" xfId="61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justify" vertical="top" wrapText="1"/>
    </xf>
    <xf numFmtId="174" fontId="8" fillId="0" borderId="0" xfId="0" applyNumberFormat="1" applyFont="1" applyBorder="1" applyAlignment="1">
      <alignment horizontal="right" vertical="top" wrapText="1"/>
    </xf>
    <xf numFmtId="174" fontId="8" fillId="0" borderId="0" xfId="61" applyNumberFormat="1" applyFont="1" applyBorder="1" applyAlignment="1">
      <alignment horizontal="right" vertical="top" wrapText="1"/>
    </xf>
    <xf numFmtId="174" fontId="7" fillId="35" borderId="0" xfId="0" applyNumberFormat="1" applyFont="1" applyFill="1" applyBorder="1" applyAlignment="1">
      <alignment horizontal="right" vertical="top" wrapText="1"/>
    </xf>
    <xf numFmtId="174" fontId="8" fillId="35" borderId="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94"/>
  <sheetViews>
    <sheetView tabSelected="1" view="pageBreakPreview" zoomScale="110" zoomScaleSheetLayoutView="110" zoomScalePageLayoutView="0" workbookViewId="0" topLeftCell="A1">
      <pane xSplit="1" topLeftCell="B1" activePane="topRight" state="frozen"/>
      <selection pane="topLeft" activeCell="A1" sqref="A1"/>
      <selection pane="topRight" activeCell="C56" sqref="C56"/>
    </sheetView>
  </sheetViews>
  <sheetFormatPr defaultColWidth="9.00390625" defaultRowHeight="12.75"/>
  <cols>
    <col min="1" max="1" width="93.75390625" style="0" customWidth="1"/>
    <col min="2" max="2" width="16.25390625" style="0" customWidth="1"/>
    <col min="3" max="3" width="16.00390625" style="0" customWidth="1"/>
    <col min="4" max="4" width="16.125" style="0" customWidth="1"/>
  </cols>
  <sheetData>
    <row r="1" spans="1:4" ht="15.75">
      <c r="A1" s="45" t="s">
        <v>39</v>
      </c>
      <c r="B1" s="45"/>
      <c r="C1" s="45"/>
      <c r="D1" s="45"/>
    </row>
    <row r="2" spans="1:4" ht="15.75">
      <c r="A2" s="45" t="s">
        <v>40</v>
      </c>
      <c r="B2" s="45"/>
      <c r="C2" s="45"/>
      <c r="D2" s="45"/>
    </row>
    <row r="3" spans="1:4" ht="15.75">
      <c r="A3" s="45" t="s">
        <v>69</v>
      </c>
      <c r="B3" s="45"/>
      <c r="C3" s="45"/>
      <c r="D3" s="45"/>
    </row>
    <row r="4" spans="1:4" ht="8.25" customHeight="1">
      <c r="A4" s="1"/>
      <c r="B4" s="1"/>
      <c r="C4" s="1"/>
      <c r="D4" s="1"/>
    </row>
    <row r="5" spans="1:4" ht="31.5" customHeight="1">
      <c r="A5" s="15" t="s">
        <v>2</v>
      </c>
      <c r="B5" s="28" t="s">
        <v>70</v>
      </c>
      <c r="C5" s="2" t="s">
        <v>71</v>
      </c>
      <c r="D5" s="16" t="s">
        <v>3</v>
      </c>
    </row>
    <row r="6" spans="1:4" ht="11.25" customHeight="1">
      <c r="A6" s="17"/>
      <c r="B6" s="18"/>
      <c r="C6" s="18"/>
      <c r="D6" s="19"/>
    </row>
    <row r="7" spans="1:4" ht="5.25" customHeight="1" hidden="1">
      <c r="A7" s="12"/>
      <c r="B7" s="13"/>
      <c r="C7" s="13"/>
      <c r="D7" s="13"/>
    </row>
    <row r="8" spans="1:4" ht="19.5" customHeight="1">
      <c r="A8" s="8" t="s">
        <v>18</v>
      </c>
      <c r="B8" s="9">
        <f>SUM(B9:B35)</f>
        <v>2306</v>
      </c>
      <c r="C8" s="9">
        <f>SUM(C9:C35)</f>
        <v>2559.5448000000006</v>
      </c>
      <c r="D8" s="10">
        <f aca="true" t="shared" si="0" ref="D8:D20">C8/B8*100</f>
        <v>110.99500433651346</v>
      </c>
    </row>
    <row r="9" spans="1:4" ht="18" customHeight="1">
      <c r="A9" s="4" t="s">
        <v>19</v>
      </c>
      <c r="B9" s="11">
        <v>572</v>
      </c>
      <c r="C9" s="24">
        <v>666.76702</v>
      </c>
      <c r="D9" s="6">
        <f t="shared" si="0"/>
        <v>116.56766083916084</v>
      </c>
    </row>
    <row r="10" spans="1:4" ht="18" customHeight="1">
      <c r="A10" s="4" t="s">
        <v>33</v>
      </c>
      <c r="B10" s="11">
        <v>0</v>
      </c>
      <c r="C10" s="24">
        <v>92.6907</v>
      </c>
      <c r="D10" s="6">
        <v>0</v>
      </c>
    </row>
    <row r="11" spans="1:4" ht="15.75" customHeight="1">
      <c r="A11" s="4" t="s">
        <v>20</v>
      </c>
      <c r="B11" s="11">
        <v>336</v>
      </c>
      <c r="C11" s="11">
        <v>513.22288</v>
      </c>
      <c r="D11" s="6">
        <f t="shared" si="0"/>
        <v>152.74490476190476</v>
      </c>
    </row>
    <row r="12" spans="1:4" ht="15.75" customHeight="1">
      <c r="A12" s="4" t="s">
        <v>21</v>
      </c>
      <c r="B12" s="11">
        <v>395</v>
      </c>
      <c r="C12" s="11">
        <v>326.47194</v>
      </c>
      <c r="D12" s="6">
        <f t="shared" si="0"/>
        <v>82.65112405063292</v>
      </c>
    </row>
    <row r="13" spans="1:4" ht="20.25" customHeight="1" hidden="1">
      <c r="A13" s="4" t="s">
        <v>12</v>
      </c>
      <c r="B13" s="11"/>
      <c r="C13" s="11"/>
      <c r="D13" s="6" t="e">
        <f t="shared" si="0"/>
        <v>#DIV/0!</v>
      </c>
    </row>
    <row r="14" spans="1:4" ht="30.75" customHeight="1">
      <c r="A14" s="4" t="s">
        <v>22</v>
      </c>
      <c r="B14" s="11">
        <v>755</v>
      </c>
      <c r="C14" s="11">
        <v>697.11247</v>
      </c>
      <c r="D14" s="6">
        <f t="shared" si="0"/>
        <v>92.33277748344372</v>
      </c>
    </row>
    <row r="15" spans="1:4" ht="32.25" customHeight="1">
      <c r="A15" s="7" t="s">
        <v>23</v>
      </c>
      <c r="B15" s="11">
        <v>61</v>
      </c>
      <c r="C15" s="11">
        <v>62.48086</v>
      </c>
      <c r="D15" s="6">
        <f t="shared" si="0"/>
        <v>102.42763934426229</v>
      </c>
    </row>
    <row r="16" spans="1:4" ht="32.25" customHeight="1" hidden="1">
      <c r="A16" s="7" t="s">
        <v>42</v>
      </c>
      <c r="B16" s="11">
        <v>0</v>
      </c>
      <c r="C16" s="11"/>
      <c r="D16" s="6"/>
    </row>
    <row r="17" spans="1:4" ht="61.5" customHeight="1">
      <c r="A17" s="33" t="s">
        <v>24</v>
      </c>
      <c r="B17" s="11">
        <v>3</v>
      </c>
      <c r="C17" s="11">
        <v>4.21966</v>
      </c>
      <c r="D17" s="6">
        <f>C17/B17*100</f>
        <v>140.65533333333335</v>
      </c>
    </row>
    <row r="18" spans="1:4" ht="37.5" customHeight="1" hidden="1">
      <c r="A18" s="4" t="s">
        <v>25</v>
      </c>
      <c r="B18" s="11"/>
      <c r="C18" s="11"/>
      <c r="D18" s="6">
        <v>0</v>
      </c>
    </row>
    <row r="19" spans="1:4" ht="33" customHeight="1" hidden="1">
      <c r="A19" s="22" t="s">
        <v>27</v>
      </c>
      <c r="B19" s="11">
        <v>0</v>
      </c>
      <c r="C19" s="11">
        <v>0</v>
      </c>
      <c r="D19" s="6">
        <v>0</v>
      </c>
    </row>
    <row r="20" spans="1:4" ht="12" customHeight="1" hidden="1">
      <c r="A20" s="4" t="s">
        <v>13</v>
      </c>
      <c r="B20" s="11"/>
      <c r="C20" s="11"/>
      <c r="D20" s="6" t="e">
        <f t="shared" si="0"/>
        <v>#DIV/0!</v>
      </c>
    </row>
    <row r="21" spans="1:4" ht="26.25" customHeight="1" hidden="1">
      <c r="A21" s="22" t="s">
        <v>28</v>
      </c>
      <c r="B21" s="11">
        <v>0</v>
      </c>
      <c r="C21" s="11">
        <v>0</v>
      </c>
      <c r="D21" s="6">
        <v>0</v>
      </c>
    </row>
    <row r="22" spans="1:4" ht="47.25" customHeight="1">
      <c r="A22" s="22" t="s">
        <v>38</v>
      </c>
      <c r="B22" s="11">
        <v>0</v>
      </c>
      <c r="C22" s="11">
        <v>12.57927</v>
      </c>
      <c r="D22" s="6">
        <v>0</v>
      </c>
    </row>
    <row r="23" spans="1:4" ht="63" customHeight="1">
      <c r="A23" s="22" t="s">
        <v>56</v>
      </c>
      <c r="B23" s="11">
        <v>88</v>
      </c>
      <c r="C23" s="11">
        <v>88</v>
      </c>
      <c r="D23" s="6">
        <f>C23/B23*100</f>
        <v>100</v>
      </c>
    </row>
    <row r="24" spans="1:4" ht="66" customHeight="1">
      <c r="A24" s="22" t="s">
        <v>57</v>
      </c>
      <c r="B24" s="11">
        <v>12</v>
      </c>
      <c r="C24" s="11">
        <v>12</v>
      </c>
      <c r="D24" s="6">
        <f>C24/B24*100</f>
        <v>100</v>
      </c>
    </row>
    <row r="25" spans="1:4" ht="30" customHeight="1" hidden="1">
      <c r="A25" s="22"/>
      <c r="B25" s="11"/>
      <c r="C25" s="11"/>
      <c r="D25" s="6"/>
    </row>
    <row r="26" spans="1:4" ht="64.5" customHeight="1" hidden="1">
      <c r="A26" s="22"/>
      <c r="B26" s="11"/>
      <c r="C26" s="11"/>
      <c r="D26" s="6"/>
    </row>
    <row r="27" spans="1:4" ht="70.5" customHeight="1" hidden="1">
      <c r="A27" s="22"/>
      <c r="B27" s="11"/>
      <c r="C27" s="11"/>
      <c r="D27" s="6"/>
    </row>
    <row r="28" spans="1:4" ht="63" customHeight="1" hidden="1">
      <c r="A28" s="22"/>
      <c r="B28" s="11"/>
      <c r="C28" s="11"/>
      <c r="D28" s="6"/>
    </row>
    <row r="29" spans="1:4" ht="61.5" customHeight="1" hidden="1">
      <c r="A29" s="22"/>
      <c r="B29" s="11"/>
      <c r="C29" s="11"/>
      <c r="D29" s="6"/>
    </row>
    <row r="30" spans="1:4" ht="63" customHeight="1" hidden="1">
      <c r="A30" s="22"/>
      <c r="B30" s="11"/>
      <c r="C30" s="11"/>
      <c r="D30" s="6"/>
    </row>
    <row r="31" spans="1:4" ht="63.75" customHeight="1" hidden="1">
      <c r="A31" s="22"/>
      <c r="B31" s="11"/>
      <c r="C31" s="11"/>
      <c r="D31" s="6"/>
    </row>
    <row r="32" spans="1:4" ht="49.5" customHeight="1" hidden="1">
      <c r="A32" s="22"/>
      <c r="B32" s="11"/>
      <c r="C32" s="11"/>
      <c r="D32" s="6"/>
    </row>
    <row r="33" spans="1:4" ht="49.5" customHeight="1" hidden="1">
      <c r="A33" s="22"/>
      <c r="B33" s="11"/>
      <c r="C33" s="11"/>
      <c r="D33" s="6"/>
    </row>
    <row r="34" spans="1:4" ht="60.75" customHeight="1">
      <c r="A34" s="22" t="s">
        <v>58</v>
      </c>
      <c r="B34" s="11">
        <v>79</v>
      </c>
      <c r="C34" s="11">
        <v>79</v>
      </c>
      <c r="D34" s="6">
        <f aca="true" t="shared" si="1" ref="D34:D42">C34/B34*100</f>
        <v>100</v>
      </c>
    </row>
    <row r="35" spans="1:4" ht="62.25" customHeight="1">
      <c r="A35" s="22" t="s">
        <v>59</v>
      </c>
      <c r="B35" s="11">
        <v>5</v>
      </c>
      <c r="C35" s="11">
        <v>5</v>
      </c>
      <c r="D35" s="6">
        <f t="shared" si="1"/>
        <v>100</v>
      </c>
    </row>
    <row r="36" spans="1:4" ht="15.75" customHeight="1">
      <c r="A36" s="8" t="s">
        <v>4</v>
      </c>
      <c r="B36" s="23">
        <f>B37+B38+B47+B50+B48+B49+B46+B40+B51+B39+B43+B52+B53+B41+B44+B55+B42+B54+B45</f>
        <v>12731.493180000001</v>
      </c>
      <c r="C36" s="23">
        <f>C37+C38+C40+C46+C47+C48+C49+C50+C51+C39+C43+C52+C53+C41+C55+C44+C54+C42+C45</f>
        <v>12672.093180000002</v>
      </c>
      <c r="D36" s="10">
        <f t="shared" si="1"/>
        <v>99.53344042870548</v>
      </c>
    </row>
    <row r="37" spans="1:4" ht="37.5" customHeight="1">
      <c r="A37" s="4" t="s">
        <v>30</v>
      </c>
      <c r="B37" s="11">
        <v>1971.59152</v>
      </c>
      <c r="C37" s="11">
        <v>1971.59152</v>
      </c>
      <c r="D37" s="6">
        <f t="shared" si="1"/>
        <v>100</v>
      </c>
    </row>
    <row r="38" spans="1:4" ht="31.5" customHeight="1">
      <c r="A38" s="4" t="s">
        <v>43</v>
      </c>
      <c r="B38" s="5">
        <v>286.19241</v>
      </c>
      <c r="C38" s="5">
        <v>286.19241</v>
      </c>
      <c r="D38" s="6">
        <f t="shared" si="1"/>
        <v>100</v>
      </c>
    </row>
    <row r="39" spans="1:4" ht="76.5" customHeight="1" hidden="1">
      <c r="A39" s="4" t="s">
        <v>34</v>
      </c>
      <c r="B39" s="5"/>
      <c r="C39" s="5"/>
      <c r="D39" s="6" t="e">
        <f t="shared" si="1"/>
        <v>#DIV/0!</v>
      </c>
    </row>
    <row r="40" spans="1:4" ht="29.25" customHeight="1">
      <c r="A40" s="21" t="s">
        <v>31</v>
      </c>
      <c r="B40" s="5">
        <v>940.06637</v>
      </c>
      <c r="C40" s="5">
        <v>940.06637</v>
      </c>
      <c r="D40" s="6">
        <f t="shared" si="1"/>
        <v>100</v>
      </c>
    </row>
    <row r="41" spans="1:4" ht="0.75" customHeight="1" hidden="1">
      <c r="A41" s="29" t="s">
        <v>41</v>
      </c>
      <c r="B41" s="5"/>
      <c r="C41" s="5"/>
      <c r="D41" s="6"/>
    </row>
    <row r="42" spans="1:4" ht="36.75" customHeight="1">
      <c r="A42" s="29" t="s">
        <v>44</v>
      </c>
      <c r="B42" s="5">
        <v>3551.52</v>
      </c>
      <c r="C42" s="5">
        <v>3551.52</v>
      </c>
      <c r="D42" s="6">
        <f t="shared" si="1"/>
        <v>100</v>
      </c>
    </row>
    <row r="43" spans="1:4" ht="47.25" customHeight="1">
      <c r="A43" s="29" t="s">
        <v>45</v>
      </c>
      <c r="B43" s="5">
        <v>780.62567</v>
      </c>
      <c r="C43" s="5">
        <v>780.62567</v>
      </c>
      <c r="D43" s="6">
        <f>C43/B43*100</f>
        <v>100</v>
      </c>
    </row>
    <row r="44" spans="1:4" ht="34.5" customHeight="1">
      <c r="A44" s="29" t="s">
        <v>62</v>
      </c>
      <c r="B44" s="5">
        <v>291.98078</v>
      </c>
      <c r="C44" s="5">
        <v>291.98078</v>
      </c>
      <c r="D44" s="6">
        <f>C44/B44*100</f>
        <v>100</v>
      </c>
    </row>
    <row r="45" spans="1:4" ht="48.75" customHeight="1">
      <c r="A45" s="29" t="s">
        <v>66</v>
      </c>
      <c r="B45" s="5">
        <v>436.5453</v>
      </c>
      <c r="C45" s="5">
        <v>436.5453</v>
      </c>
      <c r="D45" s="6">
        <f>C45/B45*100</f>
        <v>100</v>
      </c>
    </row>
    <row r="46" spans="1:4" ht="107.25" customHeight="1">
      <c r="A46" s="14" t="s">
        <v>46</v>
      </c>
      <c r="B46" s="5">
        <v>373.9</v>
      </c>
      <c r="C46" s="5">
        <v>373.8</v>
      </c>
      <c r="D46" s="6">
        <f>C46/B46*100</f>
        <v>99.97325488098423</v>
      </c>
    </row>
    <row r="47" spans="1:4" ht="0.75" customHeight="1" hidden="1">
      <c r="A47" s="4" t="s">
        <v>32</v>
      </c>
      <c r="B47" s="5"/>
      <c r="C47" s="5"/>
      <c r="D47" s="6" t="e">
        <f>C47/B47*100</f>
        <v>#DIV/0!</v>
      </c>
    </row>
    <row r="48" spans="1:4" ht="94.5" customHeight="1">
      <c r="A48" s="4" t="s">
        <v>55</v>
      </c>
      <c r="B48" s="5">
        <v>1135.818</v>
      </c>
      <c r="C48" s="5">
        <v>1135.818</v>
      </c>
      <c r="D48" s="6">
        <f>C48/B48*100</f>
        <v>100</v>
      </c>
    </row>
    <row r="49" spans="1:4" ht="96.75" customHeight="1" hidden="1">
      <c r="A49" s="4" t="s">
        <v>60</v>
      </c>
      <c r="B49" s="5">
        <v>0</v>
      </c>
      <c r="C49" s="5">
        <v>0</v>
      </c>
      <c r="D49" s="6">
        <v>0</v>
      </c>
    </row>
    <row r="50" spans="1:4" ht="93" customHeight="1">
      <c r="A50" s="4" t="s">
        <v>47</v>
      </c>
      <c r="B50" s="5">
        <v>1321.76653</v>
      </c>
      <c r="C50" s="5">
        <v>1321.76653</v>
      </c>
      <c r="D50" s="6">
        <f aca="true" t="shared" si="2" ref="D50:D55">C50/B50*100</f>
        <v>100</v>
      </c>
    </row>
    <row r="51" spans="1:4" ht="76.5" customHeight="1">
      <c r="A51" s="4" t="s">
        <v>61</v>
      </c>
      <c r="B51" s="5">
        <v>708.50583</v>
      </c>
      <c r="C51" s="5">
        <v>649.20583</v>
      </c>
      <c r="D51" s="6">
        <f t="shared" si="2"/>
        <v>91.63027352929475</v>
      </c>
    </row>
    <row r="52" spans="1:4" ht="93.75" customHeight="1">
      <c r="A52" s="4" t="s">
        <v>48</v>
      </c>
      <c r="B52" s="5">
        <v>0.1</v>
      </c>
      <c r="C52" s="5">
        <v>0.1</v>
      </c>
      <c r="D52" s="6">
        <f t="shared" si="2"/>
        <v>100</v>
      </c>
    </row>
    <row r="53" spans="1:4" ht="48.75" customHeight="1" hidden="1">
      <c r="A53" s="4" t="s">
        <v>50</v>
      </c>
      <c r="B53" s="5">
        <v>0</v>
      </c>
      <c r="C53" s="5">
        <v>0</v>
      </c>
      <c r="D53" s="6" t="e">
        <f t="shared" si="2"/>
        <v>#DIV/0!</v>
      </c>
    </row>
    <row r="54" spans="1:4" ht="90" customHeight="1">
      <c r="A54" s="4" t="s">
        <v>63</v>
      </c>
      <c r="B54" s="5">
        <v>900.07833</v>
      </c>
      <c r="C54" s="5">
        <v>900.07833</v>
      </c>
      <c r="D54" s="6">
        <f t="shared" si="2"/>
        <v>100</v>
      </c>
    </row>
    <row r="55" spans="1:4" ht="32.25" customHeight="1">
      <c r="A55" s="4" t="s">
        <v>49</v>
      </c>
      <c r="B55" s="5">
        <v>32.80244</v>
      </c>
      <c r="C55" s="5">
        <v>32.80244</v>
      </c>
      <c r="D55" s="6">
        <f t="shared" si="2"/>
        <v>100</v>
      </c>
    </row>
    <row r="56" spans="1:4" ht="14.25">
      <c r="A56" s="8" t="s">
        <v>1</v>
      </c>
      <c r="B56" s="9">
        <f>B36+B8</f>
        <v>15037.493180000001</v>
      </c>
      <c r="C56" s="9">
        <f>C36+C8</f>
        <v>15231.637980000003</v>
      </c>
      <c r="D56" s="10">
        <f>C56/B56*100</f>
        <v>101.29107157473705</v>
      </c>
    </row>
    <row r="57" spans="1:4" ht="14.25">
      <c r="A57" s="8" t="s">
        <v>52</v>
      </c>
      <c r="B57" s="30">
        <f>B58+B62+B64+B67+B72+B76</f>
        <v>15062.59318</v>
      </c>
      <c r="C57" s="30">
        <f>C58+C62+C64+C67+C72+C76</f>
        <v>14838.037739999998</v>
      </c>
      <c r="D57" s="31">
        <f>C57/B57*100</f>
        <v>98.50918472459202</v>
      </c>
    </row>
    <row r="58" spans="1:4" ht="12.75">
      <c r="A58" s="37" t="s">
        <v>16</v>
      </c>
      <c r="B58" s="38">
        <f>B59+B60+B61</f>
        <v>2949.8578199999997</v>
      </c>
      <c r="C58" s="38">
        <f>C59+C60+C61</f>
        <v>2861.8311999999996</v>
      </c>
      <c r="D58" s="39">
        <f aca="true" t="shared" si="3" ref="D58:D77">C58/B58*100</f>
        <v>97.0159029562991</v>
      </c>
    </row>
    <row r="59" spans="1:4" ht="25.5">
      <c r="A59" s="44" t="s">
        <v>67</v>
      </c>
      <c r="B59" s="40">
        <v>2758.60083</v>
      </c>
      <c r="C59" s="40">
        <v>2703.17694</v>
      </c>
      <c r="D59" s="39">
        <f t="shared" si="3"/>
        <v>97.99086952351855</v>
      </c>
    </row>
    <row r="60" spans="1:4" ht="14.25" customHeight="1">
      <c r="A60" s="42" t="s">
        <v>11</v>
      </c>
      <c r="B60" s="40">
        <v>5</v>
      </c>
      <c r="C60" s="40">
        <v>0</v>
      </c>
      <c r="D60" s="39">
        <f t="shared" si="3"/>
        <v>0</v>
      </c>
    </row>
    <row r="61" spans="1:4" ht="13.5" customHeight="1">
      <c r="A61" s="43" t="s">
        <v>7</v>
      </c>
      <c r="B61" s="40">
        <v>186.25699</v>
      </c>
      <c r="C61" s="40">
        <v>158.65426</v>
      </c>
      <c r="D61" s="39">
        <f t="shared" si="3"/>
        <v>85.18029846826151</v>
      </c>
    </row>
    <row r="62" spans="1:4" ht="12.75">
      <c r="A62" s="37" t="s">
        <v>17</v>
      </c>
      <c r="B62" s="41">
        <f>B63</f>
        <v>286.19241</v>
      </c>
      <c r="C62" s="41">
        <f>C63</f>
        <v>286.19241</v>
      </c>
      <c r="D62" s="39">
        <f t="shared" si="3"/>
        <v>100</v>
      </c>
    </row>
    <row r="63" spans="1:4" ht="12.75">
      <c r="A63" s="43" t="s">
        <v>5</v>
      </c>
      <c r="B63" s="40">
        <v>286.19241</v>
      </c>
      <c r="C63" s="40">
        <v>286.19241</v>
      </c>
      <c r="D63" s="39">
        <f t="shared" si="3"/>
        <v>100</v>
      </c>
    </row>
    <row r="64" spans="1:4" ht="12.75">
      <c r="A64" s="37" t="s">
        <v>37</v>
      </c>
      <c r="B64" s="41">
        <f>B65+B66</f>
        <v>0.1</v>
      </c>
      <c r="C64" s="41">
        <f>C65+C66</f>
        <v>0.1</v>
      </c>
      <c r="D64" s="39">
        <f t="shared" si="3"/>
        <v>100</v>
      </c>
    </row>
    <row r="65" spans="1:4" ht="12.75" hidden="1">
      <c r="A65" s="43" t="s">
        <v>68</v>
      </c>
      <c r="B65" s="40">
        <v>0</v>
      </c>
      <c r="C65" s="40">
        <v>0</v>
      </c>
      <c r="D65" s="39" t="e">
        <f t="shared" si="3"/>
        <v>#DIV/0!</v>
      </c>
    </row>
    <row r="66" spans="1:4" ht="25.5">
      <c r="A66" s="43" t="s">
        <v>53</v>
      </c>
      <c r="B66" s="40">
        <v>0.1</v>
      </c>
      <c r="C66" s="40">
        <v>0.1</v>
      </c>
      <c r="D66" s="39">
        <f t="shared" si="3"/>
        <v>100</v>
      </c>
    </row>
    <row r="67" spans="1:4" ht="12.75">
      <c r="A67" s="37" t="s">
        <v>10</v>
      </c>
      <c r="B67" s="41">
        <f>B68+B69+B70+B71</f>
        <v>8776.875810000001</v>
      </c>
      <c r="C67" s="41">
        <f>C68+C69+C70+C71</f>
        <v>8767.714909999999</v>
      </c>
      <c r="D67" s="39">
        <f t="shared" si="3"/>
        <v>99.89562459127467</v>
      </c>
    </row>
    <row r="68" spans="1:4" ht="12.75" hidden="1">
      <c r="A68" s="43" t="s">
        <v>35</v>
      </c>
      <c r="B68" s="40">
        <v>0</v>
      </c>
      <c r="C68" s="40">
        <v>0</v>
      </c>
      <c r="D68" s="39" t="e">
        <f t="shared" si="3"/>
        <v>#DIV/0!</v>
      </c>
    </row>
    <row r="69" spans="1:4" ht="12.75">
      <c r="A69" s="43" t="s">
        <v>29</v>
      </c>
      <c r="B69" s="40">
        <v>454.0153</v>
      </c>
      <c r="C69" s="40">
        <v>445.4544</v>
      </c>
      <c r="D69" s="39">
        <f t="shared" si="3"/>
        <v>98.11440275250635</v>
      </c>
    </row>
    <row r="70" spans="1:4" ht="12.75">
      <c r="A70" s="43" t="s">
        <v>26</v>
      </c>
      <c r="B70" s="40">
        <v>6147.26486</v>
      </c>
      <c r="C70" s="40">
        <v>6147.16486</v>
      </c>
      <c r="D70" s="39">
        <f t="shared" si="3"/>
        <v>99.99837326026652</v>
      </c>
    </row>
    <row r="71" spans="1:4" ht="12.75">
      <c r="A71" s="43" t="s">
        <v>15</v>
      </c>
      <c r="B71" s="40">
        <v>2175.59565</v>
      </c>
      <c r="C71" s="40">
        <v>2175.09565</v>
      </c>
      <c r="D71" s="39">
        <f t="shared" si="3"/>
        <v>99.97701778820894</v>
      </c>
    </row>
    <row r="72" spans="1:4" ht="12.75">
      <c r="A72" s="37" t="s">
        <v>54</v>
      </c>
      <c r="B72" s="41">
        <f>B73+B74+B75</f>
        <v>2711.06714</v>
      </c>
      <c r="C72" s="41">
        <f>C73+C74+C75</f>
        <v>2587.4929199999997</v>
      </c>
      <c r="D72" s="39">
        <f t="shared" si="3"/>
        <v>95.44186058040597</v>
      </c>
    </row>
    <row r="73" spans="1:4" ht="12.75">
      <c r="A73" s="43" t="s">
        <v>14</v>
      </c>
      <c r="B73" s="40">
        <v>19.4</v>
      </c>
      <c r="C73" s="40">
        <v>19.35576</v>
      </c>
      <c r="D73" s="39">
        <f t="shared" si="3"/>
        <v>99.7719587628866</v>
      </c>
    </row>
    <row r="74" spans="1:4" ht="12.75">
      <c r="A74" s="36" t="s">
        <v>8</v>
      </c>
      <c r="B74" s="40">
        <v>1139.818</v>
      </c>
      <c r="C74" s="40">
        <v>1139.71789</v>
      </c>
      <c r="D74" s="39">
        <f t="shared" si="3"/>
        <v>99.9912170188574</v>
      </c>
    </row>
    <row r="75" spans="1:4" ht="13.5" customHeight="1">
      <c r="A75" s="43" t="s">
        <v>6</v>
      </c>
      <c r="B75" s="40">
        <v>1551.84914</v>
      </c>
      <c r="C75" s="40">
        <v>1428.41927</v>
      </c>
      <c r="D75" s="39">
        <f t="shared" si="3"/>
        <v>92.04627132763692</v>
      </c>
    </row>
    <row r="76" spans="1:4" ht="12.75">
      <c r="A76" s="37" t="s">
        <v>51</v>
      </c>
      <c r="B76" s="41">
        <f>B77</f>
        <v>338.5</v>
      </c>
      <c r="C76" s="41">
        <f>C77</f>
        <v>334.7063</v>
      </c>
      <c r="D76" s="39">
        <f t="shared" si="3"/>
        <v>98.87926144756277</v>
      </c>
    </row>
    <row r="77" spans="1:4" ht="12.75">
      <c r="A77" s="43" t="s">
        <v>9</v>
      </c>
      <c r="B77" s="40">
        <v>338.5</v>
      </c>
      <c r="C77" s="40">
        <v>334.7063</v>
      </c>
      <c r="D77" s="39">
        <f t="shared" si="3"/>
        <v>98.87926144756277</v>
      </c>
    </row>
    <row r="78" spans="1:4" ht="16.5" customHeight="1">
      <c r="A78" s="4" t="s">
        <v>0</v>
      </c>
      <c r="B78" s="32">
        <f>B56-B57</f>
        <v>-25.099999999998545</v>
      </c>
      <c r="C78" s="32">
        <f>C56-C57</f>
        <v>393.6002400000052</v>
      </c>
      <c r="D78" s="35"/>
    </row>
    <row r="79" spans="1:4" ht="15" customHeight="1">
      <c r="A79" s="3"/>
      <c r="B79" s="34"/>
      <c r="C79" s="34"/>
      <c r="D79" s="35"/>
    </row>
    <row r="80" spans="1:4" ht="16.5" customHeight="1">
      <c r="A80" s="1" t="s">
        <v>64</v>
      </c>
      <c r="B80" s="1"/>
      <c r="C80" s="1"/>
      <c r="D80" s="1"/>
    </row>
    <row r="81" spans="1:4" ht="15.75">
      <c r="A81" s="1" t="s">
        <v>36</v>
      </c>
      <c r="B81" s="1"/>
      <c r="C81" s="1" t="s">
        <v>65</v>
      </c>
      <c r="D81" s="1"/>
    </row>
    <row r="82" spans="1:4" ht="18" customHeight="1">
      <c r="A82" s="4"/>
      <c r="B82" s="27"/>
      <c r="C82" s="27"/>
      <c r="D82" s="6"/>
    </row>
    <row r="83" spans="1:4" ht="15" customHeight="1">
      <c r="A83" s="4"/>
      <c r="B83" s="27"/>
      <c r="C83" s="27"/>
      <c r="D83" s="6"/>
    </row>
    <row r="84" spans="1:4" ht="14.25" customHeight="1">
      <c r="A84" s="1"/>
      <c r="B84" s="26"/>
      <c r="C84" s="26"/>
      <c r="D84" s="10"/>
    </row>
    <row r="85" spans="1:4" ht="14.25" customHeight="1">
      <c r="A85" s="1"/>
      <c r="B85" s="27"/>
      <c r="C85" s="27"/>
      <c r="D85" s="6"/>
    </row>
    <row r="86" spans="1:4" ht="15.75" customHeight="1">
      <c r="A86" s="1"/>
      <c r="B86" s="5"/>
      <c r="C86" s="25"/>
      <c r="D86" s="20"/>
    </row>
    <row r="87" spans="1:4" ht="11.25" customHeight="1">
      <c r="A87" s="3"/>
      <c r="B87" s="5"/>
      <c r="C87" s="5"/>
      <c r="D87" s="6"/>
    </row>
    <row r="88" spans="1:4" ht="15.75">
      <c r="A88" s="3"/>
      <c r="B88" s="1"/>
      <c r="C88" s="1"/>
      <c r="D88" s="1"/>
    </row>
    <row r="89" spans="1:4" ht="15.75">
      <c r="A89" s="3"/>
      <c r="B89" s="1"/>
      <c r="C89" s="1"/>
      <c r="D89" s="1"/>
    </row>
    <row r="90" spans="2:4" ht="15" customHeight="1">
      <c r="B90" s="1"/>
      <c r="C90" s="1"/>
      <c r="D90" s="1"/>
    </row>
    <row r="91" spans="2:4" ht="15.75">
      <c r="B91" s="1"/>
      <c r="C91" s="1"/>
      <c r="D91" s="1"/>
    </row>
    <row r="92" spans="2:4" ht="15">
      <c r="B92" s="3"/>
      <c r="C92" s="3"/>
      <c r="D92" s="3"/>
    </row>
    <row r="93" spans="2:4" ht="15">
      <c r="B93" s="3"/>
      <c r="C93" s="3"/>
      <c r="D93" s="3"/>
    </row>
    <row r="94" spans="2:4" ht="15">
      <c r="B94" s="3"/>
      <c r="C94" s="3"/>
      <c r="D94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43" r:id="rId1"/>
  <rowBreaks count="1" manualBreakCount="1">
    <brk id="5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Специалист</cp:lastModifiedBy>
  <cp:lastPrinted>2024-01-11T11:40:43Z</cp:lastPrinted>
  <dcterms:created xsi:type="dcterms:W3CDTF">2007-03-05T11:59:24Z</dcterms:created>
  <dcterms:modified xsi:type="dcterms:W3CDTF">2024-01-12T05:16:53Z</dcterms:modified>
  <cp:category/>
  <cp:version/>
  <cp:contentType/>
  <cp:contentStatus/>
</cp:coreProperties>
</file>