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40" windowWidth="28860" windowHeight="10440" activeTab="0"/>
  </bookViews>
  <sheets>
    <sheet name="Форма № 2 Расходы" sheetId="1" r:id="rId1"/>
  </sheets>
  <definedNames>
    <definedName name="Z_0D17D61B_404F_4442_A9D1_9F1AC51B975D_.wvu.PrintTitles" localSheetId="0" hidden="1">'Форма № 2 Расходы'!$4:$5</definedName>
    <definedName name="Z_2535C703_83BF_49FD_8598_F01616E601B1_.wvu.PrintTitles" localSheetId="0" hidden="1">'Форма № 2 Расходы'!$4:$5</definedName>
    <definedName name="Z_27B13A2C_552F_4305_9ADB_1E5E9051232C_.wvu.PrintTitles" localSheetId="0" hidden="1">'Форма № 2 Расходы'!$4:$5</definedName>
    <definedName name="Z_3DB5B510_D589_455A_A87E_DD71BB876B0F_.wvu.PrintTitles" localSheetId="0" hidden="1">'Форма № 2 Расходы'!$4:$5</definedName>
    <definedName name="Z_475706E4_3438_4EDA_89AA_3E57F0AA0D22_.wvu.PrintTitles" localSheetId="0" hidden="1">'Форма № 2 Расходы'!$4:$5</definedName>
    <definedName name="Z_61BEE2D2_14E0_4BE2_B838_5E33E5860A37_.wvu.PrintTitles" localSheetId="0" hidden="1">'Форма № 2 Расходы'!$4:$5</definedName>
    <definedName name="Z_634C6C7E_D047_4248_82E3_435905387885_.wvu.PrintTitles" localSheetId="0" hidden="1">'Форма № 2 Расходы'!$4:$5</definedName>
    <definedName name="Z_648491C7_513C_46F4_8D92_AADB62A30E66_.wvu.PrintTitles" localSheetId="0" hidden="1">'Форма № 2 Расходы'!$4:$5</definedName>
    <definedName name="Z_6C607F74_6EB2_4F49_8391_88B9E2ED0A90_.wvu.PrintTitles" localSheetId="0" hidden="1">'Форма № 2 Расходы'!$4:$5</definedName>
    <definedName name="Z_715EFA0C_4F68_4564_B090_CE89FBB9F3FF_.wvu.PrintTitles" localSheetId="0" hidden="1">'Форма № 2 Расходы'!$4:$5</definedName>
    <definedName name="Z_985E6013_2EF9_4788_B5D7_1A2A852E8906_.wvu.PrintArea" localSheetId="0" hidden="1">'Форма № 2 Расходы'!$A$1:$O$81</definedName>
    <definedName name="Z_985E6013_2EF9_4788_B5D7_1A2A852E8906_.wvu.PrintTitles" localSheetId="0" hidden="1">'Форма № 2 Расходы'!$4:$5</definedName>
    <definedName name="Z_ADB567DB_CB13_4841_818B_6D3BC30C9CBB_.wvu.PrintTitles" localSheetId="0" hidden="1">'Форма № 2 Расходы'!$4:$5</definedName>
    <definedName name="Z_B62408CD_ADC7_4452_BE2C_C1FC5BB211BE_.wvu.PrintTitles" localSheetId="0" hidden="1">'Форма № 2 Расходы'!$4:$5</definedName>
    <definedName name="Z_CA3F2C5C_271D_4ACB_AD4C_694AEAFA4FB1_.wvu.PrintTitles" localSheetId="0" hidden="1">'Форма № 2 Расходы'!$4:$5</definedName>
    <definedName name="Z_E11DB938_6594_444A_BFF5_6B840B322D84_.wvu.PrintTitles" localSheetId="0" hidden="1">'Форма № 2 Расходы'!$4:$5</definedName>
    <definedName name="Z_E5098A93_31A3_44FE_BF94_4F309D71C3B6_.wvu.PrintTitles" localSheetId="0" hidden="1">'Форма № 2 Расходы'!$4:$5</definedName>
    <definedName name="Z_F3E860FE_DC2E_4CDD_8BA8_574F400943D7_.wvu.PrintTitles" localSheetId="0" hidden="1">'Форма № 2 Расходы'!$4:$5</definedName>
    <definedName name="_xlnm.Print_Titles" localSheetId="0">'Форма № 2 Расходы'!$4:$5</definedName>
    <definedName name="_xlnm.Print_Area" localSheetId="0">'Форма № 2 Расходы'!$A$1:$O$82</definedName>
  </definedNames>
  <calcPr fullCalcOnLoad="1"/>
</workbook>
</file>

<file path=xl/sharedStrings.xml><?xml version="1.0" encoding="utf-8"?>
<sst xmlns="http://schemas.openxmlformats.org/spreadsheetml/2006/main" count="175" uniqueCount="167">
  <si>
    <t>тыс. рублей</t>
  </si>
  <si>
    <t>0203</t>
  </si>
  <si>
    <t>0200</t>
  </si>
  <si>
    <t>0106</t>
  </si>
  <si>
    <t>0105</t>
  </si>
  <si>
    <t>0103</t>
  </si>
  <si>
    <t>0102</t>
  </si>
  <si>
    <t>0100</t>
  </si>
  <si>
    <t>Код</t>
  </si>
  <si>
    <t>Наименование раздела, подраздела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</si>
  <si>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</si>
  <si>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</si>
  <si>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</si>
  <si>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</si>
  <si>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</si>
  <si>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</si>
  <si>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</si>
  <si>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</si>
  <si>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</si>
  <si>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</si>
  <si>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</si>
  <si>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</si>
  <si>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</si>
  <si>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</si>
  <si>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</si>
  <si>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</si>
  <si>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</si>
  <si>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</si>
  <si>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</si>
  <si>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</si>
  <si>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</si>
  <si>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</si>
  <si>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</si>
  <si>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</si>
  <si>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</si>
  <si>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</si>
  <si>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</si>
  <si>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</si>
  <si>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</si>
  <si>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</si>
  <si>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</si>
  <si>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</si>
  <si>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</si>
  <si>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</si>
  <si>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</si>
  <si>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</si>
  <si>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</si>
  <si>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</si>
  <si>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</si>
  <si>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</si>
  <si>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</si>
  <si>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</si>
  <si>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</si>
  <si>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</si>
  <si>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</si>
  <si>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</si>
  <si>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</si>
  <si>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</si>
  <si>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</si>
  <si>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</si>
  <si>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</si>
  <si>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</si>
  <si>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</si>
  <si>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</si>
  <si>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</si>
  <si>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</si>
  <si>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</si>
  <si>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</si>
  <si>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</si>
  <si>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</si>
  <si>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</si>
  <si>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</si>
  <si>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</si>
  <si>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</si>
  <si>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</si>
  <si>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</si>
  <si>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</si>
  <si>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0111</t>
  </si>
  <si>
    <t>0113</t>
  </si>
  <si>
    <t>0300</t>
  </si>
  <si>
    <t>0304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</si>
  <si>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</si>
  <si>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</si>
  <si>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</si>
  <si>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</si>
  <si>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</si>
  <si>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</si>
  <si>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</si>
  <si>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</si>
  <si>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</si>
  <si>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</si>
  <si>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</si>
  <si>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</si>
  <si>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</si>
  <si>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</si>
  <si>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</si>
  <si>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</si>
  <si>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</si>
  <si>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</si>
  <si>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</si>
  <si>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</si>
  <si>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</si>
  <si>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</si>
  <si>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</si>
  <si>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</si>
  <si>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</si>
  <si>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</si>
  <si>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</si>
  <si>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</si>
  <si>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</si>
  <si>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</si>
  <si>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</si>
  <si>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</si>
  <si>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</si>
  <si>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</si>
  <si>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0904</t>
  </si>
  <si>
    <t>0909</t>
  </si>
  <si>
    <t>1000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</si>
  <si>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</si>
  <si>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</si>
  <si>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</si>
  <si>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</si>
  <si>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</si>
  <si>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</si>
  <si>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</si>
  <si>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</si>
  <si>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</si>
  <si>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</si>
  <si>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</si>
  <si>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1300</t>
  </si>
  <si>
    <t>1301</t>
  </si>
  <si>
    <t>1400</t>
  </si>
  <si>
    <t>1401</t>
  </si>
  <si>
    <t>1402</t>
  </si>
  <si>
    <t>1403</t>
  </si>
  <si>
    <t xml:space="preserve">Прочие межбюджетные трансферты </t>
  </si>
  <si>
    <t>Наименование расходов</t>
  </si>
  <si>
    <t>1001</t>
  </si>
  <si>
    <t>1002</t>
  </si>
  <si>
    <t>Пенсионное обеспечение</t>
  </si>
  <si>
    <t>Социальное обслуживание населения</t>
  </si>
  <si>
    <t>Прикладные научные исследования в области общегосударственных вопросов</t>
  </si>
  <si>
    <t>0112</t>
  </si>
  <si>
    <t>Воспроизводство минерально-сырьевой базы</t>
  </si>
  <si>
    <t>0404</t>
  </si>
  <si>
    <t>Заготовка, переработка, хранение и обеспечение безопасности донорской крови и ее компонентов</t>
  </si>
  <si>
    <t>0906</t>
  </si>
  <si>
    <t>0604</t>
  </si>
  <si>
    <t>Прикладные научные исследования в области охраны окружающей среды</t>
  </si>
  <si>
    <t>0602</t>
  </si>
  <si>
    <t>Сбор, удаление отходов и очистка сточных вод</t>
  </si>
  <si>
    <t>Отклонения (+,-), рост (%)</t>
  </si>
  <si>
    <t>(+,-)</t>
  </si>
  <si>
    <t>%</t>
  </si>
  <si>
    <t>Итого расходов</t>
  </si>
  <si>
    <t>ПРОЕКТ на 2023г.</t>
  </si>
  <si>
    <t>ПРОЕКТ на 2024г.</t>
  </si>
  <si>
    <t>Обслуживание государственного внутреннего и муниципального долга</t>
  </si>
  <si>
    <t xml:space="preserve">Раздел, подраздел </t>
  </si>
  <si>
    <t>Параметры республиканского бюджета Республики Марий Эл по разделам, подразделам на 2023 - 2025 годы</t>
  </si>
  <si>
    <t>Исполнение бюджета субъекта РФ за 2021 год</t>
  </si>
  <si>
    <t>Оценка исполнения бюджета субъекта РФ в 2022 году</t>
  </si>
  <si>
    <t>проекта 2023 г. к факту 2021 года</t>
  </si>
  <si>
    <t xml:space="preserve"> проекта 2023 г. к оценке 2022 года </t>
  </si>
  <si>
    <t>проекта 2024 г. к проекту 2023 года</t>
  </si>
  <si>
    <t>ПРОЕКТ на 2025г.</t>
  </si>
  <si>
    <t>проекта 2025 г. к проекту 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</si>
</sst>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name val="Times New Roman Cyr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72" fontId="4" fillId="36" borderId="15" xfId="90" applyNumberFormat="1" applyFont="1" applyFill="1" applyBorder="1" applyAlignment="1" applyProtection="1">
      <alignment horizontal="right" vertical="top" wrapText="1"/>
      <protection locked="0"/>
    </xf>
    <xf numFmtId="0" fontId="56" fillId="36" borderId="0" xfId="0" applyFont="1" applyFill="1" applyBorder="1" applyAlignment="1">
      <alignment horizontal="center" vertical="top"/>
    </xf>
    <xf numFmtId="0" fontId="56" fillId="36" borderId="0" xfId="0" applyFont="1" applyFill="1" applyAlignment="1">
      <alignment horizontal="center" vertical="top"/>
    </xf>
    <xf numFmtId="0" fontId="0" fillId="36" borderId="0" xfId="0" applyFill="1" applyAlignment="1">
      <alignment vertical="top"/>
    </xf>
    <xf numFmtId="0" fontId="56" fillId="36" borderId="15" xfId="0" applyFont="1" applyFill="1" applyBorder="1" applyAlignment="1">
      <alignment horizontal="center" vertical="top"/>
    </xf>
    <xf numFmtId="0" fontId="57" fillId="36" borderId="15" xfId="0" applyFont="1" applyFill="1" applyBorder="1" applyAlignment="1">
      <alignment horizontal="justify" vertical="top" wrapText="1"/>
    </xf>
    <xf numFmtId="0" fontId="56" fillId="36" borderId="15" xfId="0" applyFont="1" applyFill="1" applyBorder="1" applyAlignment="1">
      <alignment horizontal="justify" vertical="top" wrapText="1"/>
    </xf>
    <xf numFmtId="0" fontId="57" fillId="36" borderId="15" xfId="0" applyFont="1" applyFill="1" applyBorder="1" applyAlignment="1">
      <alignment horizontal="center" vertical="top"/>
    </xf>
    <xf numFmtId="0" fontId="56" fillId="36" borderId="15" xfId="0" applyFont="1" applyFill="1" applyBorder="1" applyAlignment="1">
      <alignment vertical="top"/>
    </xf>
    <xf numFmtId="49" fontId="56" fillId="36" borderId="15" xfId="0" applyNumberFormat="1" applyFont="1" applyFill="1" applyBorder="1" applyAlignment="1">
      <alignment horizontal="center" vertical="top"/>
    </xf>
    <xf numFmtId="0" fontId="56" fillId="36" borderId="0" xfId="0" applyFont="1" applyFill="1" applyAlignment="1">
      <alignment horizontal="justify" vertical="top" wrapText="1"/>
    </xf>
    <xf numFmtId="0" fontId="0" fillId="36" borderId="0" xfId="0" applyFill="1" applyAlignment="1">
      <alignment horizontal="center" vertical="top"/>
    </xf>
    <xf numFmtId="0" fontId="58" fillId="36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center" wrapText="1"/>
    </xf>
    <xf numFmtId="49" fontId="57" fillId="36" borderId="15" xfId="0" applyNumberFormat="1" applyFont="1" applyFill="1" applyBorder="1" applyAlignment="1">
      <alignment horizontal="center" vertical="top"/>
    </xf>
    <xf numFmtId="0" fontId="46" fillId="36" borderId="0" xfId="0" applyFont="1" applyFill="1" applyAlignment="1">
      <alignment vertical="top"/>
    </xf>
    <xf numFmtId="0" fontId="59" fillId="36" borderId="15" xfId="0" applyFont="1" applyFill="1" applyBorder="1" applyAlignment="1">
      <alignment horizontal="center" vertical="center" wrapText="1"/>
    </xf>
    <xf numFmtId="3" fontId="7" fillId="36" borderId="15" xfId="90" applyNumberFormat="1" applyFont="1" applyFill="1" applyBorder="1" applyAlignment="1" applyProtection="1">
      <alignment horizontal="center" vertical="center" wrapText="1"/>
      <protection locked="0"/>
    </xf>
    <xf numFmtId="3" fontId="8" fillId="36" borderId="15" xfId="90" applyNumberFormat="1" applyFont="1" applyFill="1" applyBorder="1" applyAlignment="1" applyProtection="1">
      <alignment horizontal="center" vertical="center" wrapText="1"/>
      <protection locked="0"/>
    </xf>
    <xf numFmtId="0" fontId="60" fillId="36" borderId="15" xfId="0" applyFont="1" applyFill="1" applyBorder="1" applyAlignment="1">
      <alignment horizontal="center" vertical="center" wrapText="1"/>
    </xf>
    <xf numFmtId="172" fontId="10" fillId="36" borderId="15" xfId="90" applyNumberFormat="1" applyFont="1" applyFill="1" applyBorder="1" applyAlignment="1" applyProtection="1">
      <alignment horizontal="right" vertical="top" wrapText="1"/>
      <protection locked="0"/>
    </xf>
    <xf numFmtId="172" fontId="9" fillId="36" borderId="15" xfId="90" applyNumberFormat="1" applyFont="1" applyFill="1" applyBorder="1" applyAlignment="1" applyProtection="1">
      <alignment horizontal="right" vertical="top" wrapText="1"/>
      <protection locked="0"/>
    </xf>
    <xf numFmtId="172" fontId="50" fillId="36" borderId="2" xfId="53" applyNumberFormat="1" applyFont="1" applyFill="1" applyBorder="1" applyAlignment="1" applyProtection="1">
      <alignment horizontal="right" vertical="top" shrinkToFit="1"/>
      <protection/>
    </xf>
    <xf numFmtId="178" fontId="9" fillId="36" borderId="15" xfId="90" applyNumberFormat="1" applyFont="1" applyFill="1" applyBorder="1" applyAlignment="1" applyProtection="1">
      <alignment horizontal="right" vertical="top" wrapText="1"/>
      <protection locked="0"/>
    </xf>
    <xf numFmtId="178" fontId="10" fillId="36" borderId="15" xfId="90" applyNumberFormat="1" applyFont="1" applyFill="1" applyBorder="1" applyAlignment="1" applyProtection="1">
      <alignment horizontal="right" vertical="top" wrapText="1"/>
      <protection locked="0"/>
    </xf>
    <xf numFmtId="4" fontId="9" fillId="36" borderId="15" xfId="90" applyNumberFormat="1" applyFont="1" applyFill="1" applyBorder="1" applyAlignment="1" applyProtection="1">
      <alignment horizontal="right" vertical="top" wrapText="1"/>
      <protection locked="0"/>
    </xf>
    <xf numFmtId="172" fontId="0" fillId="36" borderId="0" xfId="0" applyNumberFormat="1" applyFill="1" applyAlignment="1">
      <alignment vertical="top"/>
    </xf>
    <xf numFmtId="0" fontId="60" fillId="36" borderId="15" xfId="0" applyFont="1" applyFill="1" applyBorder="1" applyAlignment="1">
      <alignment horizontal="center" vertical="center" wrapText="1"/>
    </xf>
    <xf numFmtId="170" fontId="60" fillId="36" borderId="15" xfId="75" applyNumberFormat="1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3" fontId="6" fillId="36" borderId="15" xfId="90" applyNumberFormat="1" applyFont="1" applyFill="1" applyBorder="1" applyAlignment="1" applyProtection="1">
      <alignment horizontal="center" vertical="center" wrapText="1"/>
      <protection locked="0"/>
    </xf>
    <xf numFmtId="3" fontId="5" fillId="36" borderId="15" xfId="90" applyNumberFormat="1" applyFont="1" applyFill="1" applyBorder="1" applyAlignment="1" applyProtection="1">
      <alignment horizontal="center" vertical="center" wrapText="1"/>
      <protection locked="0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10" xfId="85"/>
    <cellStyle name="Обычный 2" xfId="86"/>
    <cellStyle name="Обычный 2 2" xfId="87"/>
    <cellStyle name="Обычный 3" xfId="88"/>
    <cellStyle name="Обычный 3 2" xfId="89"/>
    <cellStyle name="Обычный 4" xfId="90"/>
    <cellStyle name="Обычный 4 2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3" xfId="98"/>
    <cellStyle name="Связанная ячейка" xfId="99"/>
    <cellStyle name="Стиль 1" xfId="100"/>
    <cellStyle name="Стиль 2" xfId="101"/>
    <cellStyle name="Стиль 3" xfId="102"/>
    <cellStyle name="Стиль 4" xfId="103"/>
    <cellStyle name="Стиль 5" xfId="104"/>
    <cellStyle name="Стиль 6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90" zoomScaleNormal="9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2" sqref="E82"/>
    </sheetView>
  </sheetViews>
  <sheetFormatPr defaultColWidth="9.140625" defaultRowHeight="15"/>
  <cols>
    <col min="1" max="1" width="11.421875" style="3" customWidth="1"/>
    <col min="2" max="2" width="69.421875" style="11" customWidth="1"/>
    <col min="3" max="3" width="15.00390625" style="11" customWidth="1"/>
    <col min="4" max="4" width="15.00390625" style="4" customWidth="1"/>
    <col min="5" max="5" width="15.7109375" style="4" customWidth="1"/>
    <col min="6" max="6" width="14.140625" style="4" customWidth="1"/>
    <col min="7" max="7" width="11.57421875" style="4" customWidth="1"/>
    <col min="8" max="8" width="13.140625" style="4" customWidth="1"/>
    <col min="9" max="9" width="11.28125" style="4" customWidth="1"/>
    <col min="10" max="10" width="13.7109375" style="4" customWidth="1"/>
    <col min="11" max="11" width="16.57421875" style="4" customWidth="1"/>
    <col min="12" max="12" width="13.140625" style="12" customWidth="1"/>
    <col min="13" max="13" width="14.28125" style="4" customWidth="1"/>
    <col min="14" max="14" width="15.421875" style="4" customWidth="1"/>
    <col min="15" max="15" width="13.28125" style="12" customWidth="1"/>
    <col min="16" max="16384" width="9.140625" style="4" customWidth="1"/>
  </cols>
  <sheetData>
    <row r="1" spans="1:15" ht="36.75" customHeight="1">
      <c r="A1" s="30" t="s">
        <v>159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1" customHeight="1">
      <c r="A2" s="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 t="s">
        <v>0</v>
      </c>
    </row>
    <row r="3" spans="1:15" ht="23.25" customHeight="1">
      <c r="A3" s="31" t="s">
        <v>158</v>
      </c>
      <c r="B3" s="31" t="s">
        <v>136</v>
      </c>
      <c r="C3" s="32" t="s">
        <v>160</v>
      </c>
      <c r="D3" s="33" t="s">
        <v>161</v>
      </c>
      <c r="E3" s="28" t="s">
        <v>155</v>
      </c>
      <c r="F3" s="29" t="s">
        <v>151</v>
      </c>
      <c r="G3" s="29"/>
      <c r="H3" s="29"/>
      <c r="I3" s="29"/>
      <c r="J3" s="28" t="s">
        <v>156</v>
      </c>
      <c r="K3" s="29" t="s">
        <v>151</v>
      </c>
      <c r="L3" s="29"/>
      <c r="M3" s="28" t="s">
        <v>165</v>
      </c>
      <c r="N3" s="29" t="s">
        <v>151</v>
      </c>
      <c r="O3" s="29"/>
    </row>
    <row r="4" spans="1:15" ht="74.25" customHeight="1">
      <c r="A4" s="31"/>
      <c r="B4" s="31"/>
      <c r="C4" s="32"/>
      <c r="D4" s="33"/>
      <c r="E4" s="28"/>
      <c r="F4" s="28" t="s">
        <v>162</v>
      </c>
      <c r="G4" s="28"/>
      <c r="H4" s="28" t="s">
        <v>163</v>
      </c>
      <c r="I4" s="28"/>
      <c r="J4" s="28"/>
      <c r="K4" s="28" t="s">
        <v>164</v>
      </c>
      <c r="L4" s="28"/>
      <c r="M4" s="28"/>
      <c r="N4" s="28" t="s">
        <v>166</v>
      </c>
      <c r="O4" s="28"/>
    </row>
    <row r="5" spans="1:15" ht="20.25" customHeight="1">
      <c r="A5" s="31"/>
      <c r="B5" s="31"/>
      <c r="C5" s="32"/>
      <c r="D5" s="33"/>
      <c r="E5" s="28"/>
      <c r="F5" s="20" t="s">
        <v>152</v>
      </c>
      <c r="G5" s="20" t="s">
        <v>153</v>
      </c>
      <c r="H5" s="20" t="s">
        <v>152</v>
      </c>
      <c r="I5" s="20" t="s">
        <v>153</v>
      </c>
      <c r="J5" s="28"/>
      <c r="K5" s="20" t="s">
        <v>152</v>
      </c>
      <c r="L5" s="20" t="s">
        <v>153</v>
      </c>
      <c r="M5" s="28"/>
      <c r="N5" s="20" t="s">
        <v>152</v>
      </c>
      <c r="O5" s="20" t="s">
        <v>153</v>
      </c>
    </row>
    <row r="6" spans="1:15" ht="15">
      <c r="A6" s="17">
        <v>1</v>
      </c>
      <c r="B6" s="17">
        <v>2</v>
      </c>
      <c r="C6" s="18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</row>
    <row r="7" spans="1:15" ht="15">
      <c r="A7" s="8" t="s">
        <v>8</v>
      </c>
      <c r="B7" s="6" t="s">
        <v>9</v>
      </c>
      <c r="C7" s="7"/>
      <c r="D7" s="1"/>
      <c r="E7" s="1"/>
      <c r="F7" s="1"/>
      <c r="G7" s="1"/>
      <c r="H7" s="1"/>
      <c r="I7" s="1"/>
      <c r="J7" s="9"/>
      <c r="K7" s="1"/>
      <c r="L7" s="5"/>
      <c r="M7" s="9"/>
      <c r="N7" s="1"/>
      <c r="O7" s="5"/>
    </row>
    <row r="8" spans="1:15" s="16" customFormat="1" ht="15">
      <c r="A8" s="15" t="s">
        <v>7</v>
      </c>
      <c r="B8" s="6" t="s">
        <v>10</v>
      </c>
      <c r="C8" s="22">
        <f>SUM(C9:C17)</f>
        <v>1329168.28461</v>
      </c>
      <c r="D8" s="22">
        <f>SUM(D9:D17)</f>
        <v>4352484.946330001</v>
      </c>
      <c r="E8" s="22">
        <f>SUM(E9:E17)</f>
        <v>3955889.99798</v>
      </c>
      <c r="F8" s="22">
        <f>E8-C8</f>
        <v>2626721.71337</v>
      </c>
      <c r="G8" s="22">
        <f>E8/C8*100</f>
        <v>297.62145574672087</v>
      </c>
      <c r="H8" s="22">
        <f>E8-D8</f>
        <v>-396594.94835000066</v>
      </c>
      <c r="I8" s="22">
        <f>E8/D8*100</f>
        <v>90.88807995339747</v>
      </c>
      <c r="J8" s="22">
        <f>SUM(J9:J17)</f>
        <v>4883843.081610001</v>
      </c>
      <c r="K8" s="22">
        <f>J8-E8</f>
        <v>927953.0836300007</v>
      </c>
      <c r="L8" s="22">
        <f>J8/E8*100</f>
        <v>123.4575047360731</v>
      </c>
      <c r="M8" s="22">
        <f>SUM(M9:M17)</f>
        <v>5813591.065369999</v>
      </c>
      <c r="N8" s="22">
        <f>M8-J8</f>
        <v>929747.9837599983</v>
      </c>
      <c r="O8" s="22">
        <f>M8/J8*100</f>
        <v>119.03722065233715</v>
      </c>
    </row>
    <row r="9" spans="1:15" ht="30">
      <c r="A9" s="10" t="s">
        <v>6</v>
      </c>
      <c r="B9" s="7" t="s">
        <v>11</v>
      </c>
      <c r="C9" s="21">
        <v>4457.84101</v>
      </c>
      <c r="D9" s="21">
        <v>8457.8</v>
      </c>
      <c r="E9" s="21">
        <v>6064</v>
      </c>
      <c r="F9" s="21">
        <f aca="true" t="shared" si="0" ref="F9:F60">E9-C9</f>
        <v>1606.15899</v>
      </c>
      <c r="G9" s="21">
        <f aca="true" t="shared" si="1" ref="G9:G60">E9/C9*100</f>
        <v>136.0299747433119</v>
      </c>
      <c r="H9" s="21">
        <f aca="true" t="shared" si="2" ref="H9:H60">E9-D9</f>
        <v>-2393.7999999999993</v>
      </c>
      <c r="I9" s="21">
        <f aca="true" t="shared" si="3" ref="I9:I60">E9/D9*100</f>
        <v>71.69713164179811</v>
      </c>
      <c r="J9" s="21">
        <v>6064</v>
      </c>
      <c r="K9" s="21">
        <f aca="true" t="shared" si="4" ref="K9:K60">J9-E9</f>
        <v>0</v>
      </c>
      <c r="L9" s="21">
        <f aca="true" t="shared" si="5" ref="L9:L60">J9/E9*100</f>
        <v>100</v>
      </c>
      <c r="M9" s="21">
        <v>6064</v>
      </c>
      <c r="N9" s="21">
        <f aca="true" t="shared" si="6" ref="N9:N60">M9-J9</f>
        <v>0</v>
      </c>
      <c r="O9" s="21">
        <f aca="true" t="shared" si="7" ref="O9:O60">M9/J9*100</f>
        <v>100</v>
      </c>
    </row>
    <row r="10" spans="1:15" ht="45">
      <c r="A10" s="10" t="s">
        <v>5</v>
      </c>
      <c r="B10" s="7" t="s">
        <v>12</v>
      </c>
      <c r="C10" s="21">
        <v>69823.8505</v>
      </c>
      <c r="D10" s="21">
        <v>71922.26268000001</v>
      </c>
      <c r="E10" s="21">
        <v>78110.8</v>
      </c>
      <c r="F10" s="21">
        <f t="shared" si="0"/>
        <v>8286.949500000002</v>
      </c>
      <c r="G10" s="21">
        <f t="shared" si="1"/>
        <v>111.86836509395883</v>
      </c>
      <c r="H10" s="21">
        <f t="shared" si="2"/>
        <v>6188.5373199999885</v>
      </c>
      <c r="I10" s="21">
        <f t="shared" si="3"/>
        <v>108.60448085112995</v>
      </c>
      <c r="J10" s="21">
        <v>70300.22</v>
      </c>
      <c r="K10" s="21">
        <f t="shared" si="4"/>
        <v>-7810.580000000002</v>
      </c>
      <c r="L10" s="21">
        <f t="shared" si="5"/>
        <v>90.00064011634754</v>
      </c>
      <c r="M10" s="21">
        <v>70300.22</v>
      </c>
      <c r="N10" s="21">
        <f t="shared" si="6"/>
        <v>0</v>
      </c>
      <c r="O10" s="21">
        <f t="shared" si="7"/>
        <v>100</v>
      </c>
    </row>
    <row r="11" spans="1:15" ht="45">
      <c r="A11" s="10" t="s">
        <v>75</v>
      </c>
      <c r="B11" s="7" t="s">
        <v>13</v>
      </c>
      <c r="C11" s="21">
        <v>162553.13461</v>
      </c>
      <c r="D11" s="21">
        <v>209319.63922</v>
      </c>
      <c r="E11" s="21">
        <v>205423.7</v>
      </c>
      <c r="F11" s="21">
        <f t="shared" si="0"/>
        <v>42870.56539</v>
      </c>
      <c r="G11" s="21">
        <f t="shared" si="1"/>
        <v>126.37326280594694</v>
      </c>
      <c r="H11" s="21">
        <f t="shared" si="2"/>
        <v>-3895.93922</v>
      </c>
      <c r="I11" s="21">
        <f t="shared" si="3"/>
        <v>98.13876078015534</v>
      </c>
      <c r="J11" s="21">
        <v>184275.33</v>
      </c>
      <c r="K11" s="21">
        <f t="shared" si="4"/>
        <v>-21148.370000000024</v>
      </c>
      <c r="L11" s="21">
        <f t="shared" si="5"/>
        <v>89.7049999586221</v>
      </c>
      <c r="M11" s="21">
        <v>184275.33</v>
      </c>
      <c r="N11" s="21">
        <f t="shared" si="6"/>
        <v>0</v>
      </c>
      <c r="O11" s="21">
        <f t="shared" si="7"/>
        <v>100</v>
      </c>
    </row>
    <row r="12" spans="1:15" ht="15">
      <c r="A12" s="10" t="s">
        <v>4</v>
      </c>
      <c r="B12" s="7" t="s">
        <v>14</v>
      </c>
      <c r="C12" s="21">
        <v>147643.6789</v>
      </c>
      <c r="D12" s="21">
        <v>208781.1</v>
      </c>
      <c r="E12" s="21">
        <v>137828.3</v>
      </c>
      <c r="F12" s="21">
        <f t="shared" si="0"/>
        <v>-9815.37890000001</v>
      </c>
      <c r="G12" s="21">
        <f t="shared" si="1"/>
        <v>93.3519816268951</v>
      </c>
      <c r="H12" s="21">
        <f t="shared" si="2"/>
        <v>-70952.80000000002</v>
      </c>
      <c r="I12" s="21">
        <f t="shared" si="3"/>
        <v>66.01569778107309</v>
      </c>
      <c r="J12" s="21">
        <v>124057.5</v>
      </c>
      <c r="K12" s="21">
        <f t="shared" si="4"/>
        <v>-13770.799999999988</v>
      </c>
      <c r="L12" s="21">
        <f t="shared" si="5"/>
        <v>90.00872825101958</v>
      </c>
      <c r="M12" s="21">
        <v>124031.2</v>
      </c>
      <c r="N12" s="21">
        <f t="shared" si="6"/>
        <v>-26.30000000000291</v>
      </c>
      <c r="O12" s="21">
        <f t="shared" si="7"/>
        <v>99.9788001531548</v>
      </c>
    </row>
    <row r="13" spans="1:15" ht="30">
      <c r="A13" s="10" t="s">
        <v>3</v>
      </c>
      <c r="B13" s="7" t="s">
        <v>15</v>
      </c>
      <c r="C13" s="21">
        <v>85292.32841</v>
      </c>
      <c r="D13" s="21">
        <v>104711.5272</v>
      </c>
      <c r="E13" s="21">
        <v>104817.4</v>
      </c>
      <c r="F13" s="21">
        <f t="shared" si="0"/>
        <v>19525.071589999992</v>
      </c>
      <c r="G13" s="21">
        <f t="shared" si="1"/>
        <v>122.89194345374537</v>
      </c>
      <c r="H13" s="21">
        <f t="shared" si="2"/>
        <v>105.87279999999737</v>
      </c>
      <c r="I13" s="21">
        <f t="shared" si="3"/>
        <v>100.10110902097512</v>
      </c>
      <c r="J13" s="21">
        <v>94335.66</v>
      </c>
      <c r="K13" s="21">
        <f t="shared" si="4"/>
        <v>-10481.73999999999</v>
      </c>
      <c r="L13" s="21">
        <f t="shared" si="5"/>
        <v>90.00000000000001</v>
      </c>
      <c r="M13" s="21">
        <v>94335.66</v>
      </c>
      <c r="N13" s="21">
        <f t="shared" si="6"/>
        <v>0</v>
      </c>
      <c r="O13" s="21">
        <f t="shared" si="7"/>
        <v>100</v>
      </c>
    </row>
    <row r="14" spans="1:15" ht="15">
      <c r="A14" s="10" t="s">
        <v>76</v>
      </c>
      <c r="B14" s="7" t="s">
        <v>16</v>
      </c>
      <c r="C14" s="21">
        <v>24120.737940000003</v>
      </c>
      <c r="D14" s="21">
        <v>107423.8</v>
      </c>
      <c r="E14" s="21">
        <v>28214</v>
      </c>
      <c r="F14" s="21">
        <f t="shared" si="0"/>
        <v>4093.2620599999973</v>
      </c>
      <c r="G14" s="21">
        <f t="shared" si="1"/>
        <v>116.96988736489709</v>
      </c>
      <c r="H14" s="21">
        <f t="shared" si="2"/>
        <v>-79209.8</v>
      </c>
      <c r="I14" s="21">
        <f t="shared" si="3"/>
        <v>26.26419843647311</v>
      </c>
      <c r="J14" s="21">
        <v>25392.6</v>
      </c>
      <c r="K14" s="21">
        <f t="shared" si="4"/>
        <v>-2821.4000000000015</v>
      </c>
      <c r="L14" s="21">
        <f t="shared" si="5"/>
        <v>89.99999999999999</v>
      </c>
      <c r="M14" s="21">
        <v>25392.6</v>
      </c>
      <c r="N14" s="21">
        <f t="shared" si="6"/>
        <v>0</v>
      </c>
      <c r="O14" s="21">
        <f t="shared" si="7"/>
        <v>100</v>
      </c>
    </row>
    <row r="15" spans="1:15" ht="15">
      <c r="A15" s="10" t="s">
        <v>77</v>
      </c>
      <c r="B15" s="7" t="s">
        <v>17</v>
      </c>
      <c r="C15" s="21">
        <v>0</v>
      </c>
      <c r="D15" s="21">
        <v>13020.05174</v>
      </c>
      <c r="E15" s="21">
        <v>100000</v>
      </c>
      <c r="F15" s="21">
        <f t="shared" si="0"/>
        <v>100000</v>
      </c>
      <c r="G15" s="21"/>
      <c r="H15" s="21">
        <f t="shared" si="2"/>
        <v>86979.94826</v>
      </c>
      <c r="I15" s="21"/>
      <c r="J15" s="21">
        <v>90000</v>
      </c>
      <c r="K15" s="21">
        <f t="shared" si="4"/>
        <v>-10000</v>
      </c>
      <c r="L15" s="21">
        <f t="shared" si="5"/>
        <v>90</v>
      </c>
      <c r="M15" s="21">
        <v>90000</v>
      </c>
      <c r="N15" s="21">
        <f t="shared" si="6"/>
        <v>0</v>
      </c>
      <c r="O15" s="21">
        <f t="shared" si="7"/>
        <v>100</v>
      </c>
    </row>
    <row r="16" spans="1:15" ht="30">
      <c r="A16" s="10" t="s">
        <v>142</v>
      </c>
      <c r="B16" s="7" t="s">
        <v>141</v>
      </c>
      <c r="C16" s="21">
        <v>34174.48</v>
      </c>
      <c r="D16" s="21">
        <v>35848</v>
      </c>
      <c r="E16" s="21">
        <v>36935.8</v>
      </c>
      <c r="F16" s="21">
        <f t="shared" si="0"/>
        <v>2761.3199999999997</v>
      </c>
      <c r="G16" s="21">
        <f t="shared" si="1"/>
        <v>108.08006442234088</v>
      </c>
      <c r="H16" s="21">
        <f t="shared" si="2"/>
        <v>1087.800000000003</v>
      </c>
      <c r="I16" s="21">
        <f t="shared" si="3"/>
        <v>103.03447891095739</v>
      </c>
      <c r="J16" s="21">
        <v>32525.22</v>
      </c>
      <c r="K16" s="21">
        <f t="shared" si="4"/>
        <v>-4410.580000000002</v>
      </c>
      <c r="L16" s="21">
        <f t="shared" si="5"/>
        <v>88.05879390726612</v>
      </c>
      <c r="M16" s="21">
        <v>32525.22</v>
      </c>
      <c r="N16" s="21">
        <f t="shared" si="6"/>
        <v>0</v>
      </c>
      <c r="O16" s="21">
        <f t="shared" si="7"/>
        <v>100</v>
      </c>
    </row>
    <row r="17" spans="1:15" ht="15">
      <c r="A17" s="10" t="s">
        <v>78</v>
      </c>
      <c r="B17" s="7" t="s">
        <v>18</v>
      </c>
      <c r="C17" s="21">
        <v>801102.23324</v>
      </c>
      <c r="D17" s="21">
        <v>3593000.76549</v>
      </c>
      <c r="E17" s="21">
        <v>3258495.99798</v>
      </c>
      <c r="F17" s="21">
        <f t="shared" si="0"/>
        <v>2457393.76474</v>
      </c>
      <c r="G17" s="21">
        <f t="shared" si="1"/>
        <v>406.7515808564469</v>
      </c>
      <c r="H17" s="21">
        <f t="shared" si="2"/>
        <v>-334504.76751000015</v>
      </c>
      <c r="I17" s="21">
        <f t="shared" si="3"/>
        <v>90.69010029936963</v>
      </c>
      <c r="J17" s="21">
        <v>4256892.55161</v>
      </c>
      <c r="K17" s="21">
        <f t="shared" si="4"/>
        <v>998396.5536300004</v>
      </c>
      <c r="L17" s="21">
        <f t="shared" si="5"/>
        <v>130.63979683415062</v>
      </c>
      <c r="M17" s="21">
        <v>5186666.8353699995</v>
      </c>
      <c r="N17" s="21">
        <f t="shared" si="6"/>
        <v>929774.2837599991</v>
      </c>
      <c r="O17" s="21">
        <f t="shared" si="7"/>
        <v>121.84161973757945</v>
      </c>
    </row>
    <row r="18" spans="1:15" ht="15">
      <c r="A18" s="15" t="s">
        <v>2</v>
      </c>
      <c r="B18" s="6" t="s">
        <v>19</v>
      </c>
      <c r="C18" s="22">
        <f>SUM(C19:C19)</f>
        <v>19440.6</v>
      </c>
      <c r="D18" s="22">
        <f>SUM(D19:D19)</f>
        <v>19757.6</v>
      </c>
      <c r="E18" s="22">
        <f>SUM(E19:E19)</f>
        <v>23487.5</v>
      </c>
      <c r="F18" s="22">
        <f t="shared" si="0"/>
        <v>4046.9000000000015</v>
      </c>
      <c r="G18" s="22">
        <f t="shared" si="1"/>
        <v>120.81674433916649</v>
      </c>
      <c r="H18" s="22">
        <f t="shared" si="2"/>
        <v>3729.9000000000015</v>
      </c>
      <c r="I18" s="22">
        <f t="shared" si="3"/>
        <v>118.87830505729443</v>
      </c>
      <c r="J18" s="22">
        <f>SUM(J19:J19)</f>
        <v>24531.1</v>
      </c>
      <c r="K18" s="22">
        <f t="shared" si="4"/>
        <v>1043.5999999999985</v>
      </c>
      <c r="L18" s="22">
        <f t="shared" si="5"/>
        <v>104.443214475785</v>
      </c>
      <c r="M18" s="22">
        <f>SUM(M19:M19)</f>
        <v>25384.4</v>
      </c>
      <c r="N18" s="22">
        <f t="shared" si="6"/>
        <v>853.3000000000029</v>
      </c>
      <c r="O18" s="22">
        <f t="shared" si="7"/>
        <v>103.47844165161774</v>
      </c>
    </row>
    <row r="19" spans="1:15" ht="15">
      <c r="A19" s="10" t="s">
        <v>1</v>
      </c>
      <c r="B19" s="7" t="s">
        <v>20</v>
      </c>
      <c r="C19" s="21">
        <v>19440.6</v>
      </c>
      <c r="D19" s="21">
        <v>19757.6</v>
      </c>
      <c r="E19" s="21">
        <v>23487.5</v>
      </c>
      <c r="F19" s="21">
        <f t="shared" si="0"/>
        <v>4046.9000000000015</v>
      </c>
      <c r="G19" s="21">
        <f t="shared" si="1"/>
        <v>120.81674433916649</v>
      </c>
      <c r="H19" s="21">
        <f t="shared" si="2"/>
        <v>3729.9000000000015</v>
      </c>
      <c r="I19" s="21">
        <f t="shared" si="3"/>
        <v>118.87830505729443</v>
      </c>
      <c r="J19" s="21">
        <v>24531.1</v>
      </c>
      <c r="K19" s="21">
        <f t="shared" si="4"/>
        <v>1043.5999999999985</v>
      </c>
      <c r="L19" s="21">
        <f t="shared" si="5"/>
        <v>104.443214475785</v>
      </c>
      <c r="M19" s="21">
        <v>25384.4</v>
      </c>
      <c r="N19" s="21">
        <f t="shared" si="6"/>
        <v>853.3000000000029</v>
      </c>
      <c r="O19" s="21">
        <f t="shared" si="7"/>
        <v>103.47844165161774</v>
      </c>
    </row>
    <row r="20" spans="1:15" ht="28.5">
      <c r="A20" s="15" t="s">
        <v>79</v>
      </c>
      <c r="B20" s="6" t="s">
        <v>21</v>
      </c>
      <c r="C20" s="22">
        <f>SUM(C21:C24)</f>
        <v>499525.29332000006</v>
      </c>
      <c r="D20" s="22">
        <f>SUM(D21:D24)</f>
        <v>577647.389</v>
      </c>
      <c r="E20" s="22">
        <f>SUM(E21:E24)</f>
        <v>614395.6</v>
      </c>
      <c r="F20" s="22">
        <f t="shared" si="0"/>
        <v>114870.30667999992</v>
      </c>
      <c r="G20" s="22">
        <f t="shared" si="1"/>
        <v>122.99589394493644</v>
      </c>
      <c r="H20" s="22">
        <f t="shared" si="2"/>
        <v>36748.21100000001</v>
      </c>
      <c r="I20" s="22">
        <f t="shared" si="3"/>
        <v>106.36170295231786</v>
      </c>
      <c r="J20" s="22">
        <f>SUM(J21:J24)</f>
        <v>558108.76</v>
      </c>
      <c r="K20" s="22">
        <f t="shared" si="4"/>
        <v>-56286.83999999997</v>
      </c>
      <c r="L20" s="22">
        <f t="shared" si="5"/>
        <v>90.83866486023012</v>
      </c>
      <c r="M20" s="22">
        <f>SUM(M21:M24)</f>
        <v>559762.56</v>
      </c>
      <c r="N20" s="22">
        <f t="shared" si="6"/>
        <v>1653.8000000000466</v>
      </c>
      <c r="O20" s="22">
        <f t="shared" si="7"/>
        <v>100.29632217204403</v>
      </c>
    </row>
    <row r="21" spans="1:15" ht="15">
      <c r="A21" s="10" t="s">
        <v>80</v>
      </c>
      <c r="B21" s="7" t="s">
        <v>22</v>
      </c>
      <c r="C21" s="21">
        <v>66240.09875</v>
      </c>
      <c r="D21" s="21">
        <v>74736.768</v>
      </c>
      <c r="E21" s="21">
        <v>72844.2</v>
      </c>
      <c r="F21" s="21">
        <f t="shared" si="0"/>
        <v>6604.101249999992</v>
      </c>
      <c r="G21" s="21">
        <f t="shared" si="1"/>
        <v>109.96994475344135</v>
      </c>
      <c r="H21" s="21">
        <f t="shared" si="2"/>
        <v>-1892.5679999999993</v>
      </c>
      <c r="I21" s="21">
        <f t="shared" si="3"/>
        <v>97.46768819331336</v>
      </c>
      <c r="J21" s="21">
        <v>70690.5</v>
      </c>
      <c r="K21" s="21">
        <f t="shared" si="4"/>
        <v>-2153.699999999997</v>
      </c>
      <c r="L21" s="21">
        <f t="shared" si="5"/>
        <v>97.0434159480096</v>
      </c>
      <c r="M21" s="21">
        <v>71963.9</v>
      </c>
      <c r="N21" s="21">
        <f t="shared" si="6"/>
        <v>1273.3999999999942</v>
      </c>
      <c r="O21" s="21">
        <f t="shared" si="7"/>
        <v>101.80137359333999</v>
      </c>
    </row>
    <row r="22" spans="1:15" ht="30">
      <c r="A22" s="10" t="s">
        <v>81</v>
      </c>
      <c r="B22" s="7" t="s">
        <v>23</v>
      </c>
      <c r="C22" s="21">
        <v>27918.05051</v>
      </c>
      <c r="D22" s="21">
        <v>22759.6</v>
      </c>
      <c r="E22" s="21">
        <v>22935</v>
      </c>
      <c r="F22" s="21">
        <f t="shared" si="0"/>
        <v>-4983.050510000001</v>
      </c>
      <c r="G22" s="21">
        <f t="shared" si="1"/>
        <v>82.15115160632325</v>
      </c>
      <c r="H22" s="21">
        <f t="shared" si="2"/>
        <v>175.40000000000146</v>
      </c>
      <c r="I22" s="21">
        <f t="shared" si="3"/>
        <v>100.77066380779979</v>
      </c>
      <c r="J22" s="21">
        <v>20641.5</v>
      </c>
      <c r="K22" s="21">
        <f t="shared" si="4"/>
        <v>-2293.5</v>
      </c>
      <c r="L22" s="21">
        <f t="shared" si="5"/>
        <v>90</v>
      </c>
      <c r="M22" s="21">
        <v>20641.5</v>
      </c>
      <c r="N22" s="21">
        <f t="shared" si="6"/>
        <v>0</v>
      </c>
      <c r="O22" s="21">
        <f t="shared" si="7"/>
        <v>100</v>
      </c>
    </row>
    <row r="23" spans="1:15" ht="15">
      <c r="A23" s="10" t="s">
        <v>82</v>
      </c>
      <c r="B23" s="7" t="s">
        <v>24</v>
      </c>
      <c r="C23" s="21">
        <v>405247.14406</v>
      </c>
      <c r="D23" s="21">
        <v>480031.021</v>
      </c>
      <c r="E23" s="21">
        <v>518496.4</v>
      </c>
      <c r="F23" s="21">
        <f t="shared" si="0"/>
        <v>113249.25594</v>
      </c>
      <c r="G23" s="21">
        <f t="shared" si="1"/>
        <v>127.94572586136044</v>
      </c>
      <c r="H23" s="21">
        <f t="shared" si="2"/>
        <v>38465.379000000015</v>
      </c>
      <c r="I23" s="21">
        <f t="shared" si="3"/>
        <v>108.01310276154008</v>
      </c>
      <c r="J23" s="21">
        <v>466646.76</v>
      </c>
      <c r="K23" s="21">
        <f t="shared" si="4"/>
        <v>-51849.640000000014</v>
      </c>
      <c r="L23" s="21">
        <f t="shared" si="5"/>
        <v>90</v>
      </c>
      <c r="M23" s="21">
        <v>466646.76</v>
      </c>
      <c r="N23" s="21">
        <f t="shared" si="6"/>
        <v>0</v>
      </c>
      <c r="O23" s="21">
        <f t="shared" si="7"/>
        <v>100</v>
      </c>
    </row>
    <row r="24" spans="1:15" ht="15">
      <c r="A24" s="10" t="s">
        <v>83</v>
      </c>
      <c r="B24" s="7" t="s">
        <v>25</v>
      </c>
      <c r="C24" s="21">
        <v>120</v>
      </c>
      <c r="D24" s="21">
        <v>120</v>
      </c>
      <c r="E24" s="21">
        <v>120</v>
      </c>
      <c r="F24" s="21">
        <f t="shared" si="0"/>
        <v>0</v>
      </c>
      <c r="G24" s="21">
        <f t="shared" si="1"/>
        <v>100</v>
      </c>
      <c r="H24" s="21">
        <f t="shared" si="2"/>
        <v>0</v>
      </c>
      <c r="I24" s="21">
        <f t="shared" si="3"/>
        <v>100</v>
      </c>
      <c r="J24" s="21">
        <v>130</v>
      </c>
      <c r="K24" s="21">
        <f t="shared" si="4"/>
        <v>10</v>
      </c>
      <c r="L24" s="21">
        <f t="shared" si="5"/>
        <v>108.33333333333333</v>
      </c>
      <c r="M24" s="21">
        <v>510.4</v>
      </c>
      <c r="N24" s="21">
        <f t="shared" si="6"/>
        <v>380.4</v>
      </c>
      <c r="O24" s="21">
        <f t="shared" si="7"/>
        <v>392.6153846153846</v>
      </c>
    </row>
    <row r="25" spans="1:15" ht="15">
      <c r="A25" s="15" t="s">
        <v>84</v>
      </c>
      <c r="B25" s="6" t="s">
        <v>26</v>
      </c>
      <c r="C25" s="22">
        <f>SUM(C26:C34)</f>
        <v>10049529.476129998</v>
      </c>
      <c r="D25" s="22">
        <f>SUM(D26:D34)</f>
        <v>13239721.161670001</v>
      </c>
      <c r="E25" s="22">
        <f>SUM(E26:E34)</f>
        <v>12174227.06168</v>
      </c>
      <c r="F25" s="22">
        <f t="shared" si="0"/>
        <v>2124697.5855500028</v>
      </c>
      <c r="G25" s="22">
        <f t="shared" si="1"/>
        <v>121.1422593525066</v>
      </c>
      <c r="H25" s="22">
        <f t="shared" si="2"/>
        <v>-1065494.099990001</v>
      </c>
      <c r="I25" s="22">
        <f t="shared" si="3"/>
        <v>91.95229199331865</v>
      </c>
      <c r="J25" s="22">
        <f>SUM(J26:J34)</f>
        <v>12749680.27396</v>
      </c>
      <c r="K25" s="22">
        <f t="shared" si="4"/>
        <v>575453.2122799996</v>
      </c>
      <c r="L25" s="22">
        <f t="shared" si="5"/>
        <v>104.7268151757356</v>
      </c>
      <c r="M25" s="22">
        <f>SUM(M26:M34)</f>
        <v>6213822.47982</v>
      </c>
      <c r="N25" s="22">
        <f t="shared" si="6"/>
        <v>-6535857.79414</v>
      </c>
      <c r="O25" s="22">
        <f t="shared" si="7"/>
        <v>48.737084744871105</v>
      </c>
    </row>
    <row r="26" spans="1:15" ht="15">
      <c r="A26" s="10" t="s">
        <v>85</v>
      </c>
      <c r="B26" s="7" t="s">
        <v>27</v>
      </c>
      <c r="C26" s="21">
        <v>165226.01987000002</v>
      </c>
      <c r="D26" s="21">
        <v>345076.921</v>
      </c>
      <c r="E26" s="21">
        <v>294753.1</v>
      </c>
      <c r="F26" s="21">
        <f t="shared" si="0"/>
        <v>129527.08012999996</v>
      </c>
      <c r="G26" s="21">
        <f t="shared" si="1"/>
        <v>178.3938753907599</v>
      </c>
      <c r="H26" s="21">
        <f t="shared" si="2"/>
        <v>-50323.820999999996</v>
      </c>
      <c r="I26" s="21">
        <f t="shared" si="3"/>
        <v>85.41663671561507</v>
      </c>
      <c r="J26" s="21">
        <v>177654</v>
      </c>
      <c r="K26" s="21">
        <f t="shared" si="4"/>
        <v>-117099.09999999998</v>
      </c>
      <c r="L26" s="21">
        <f t="shared" si="5"/>
        <v>60.272139631440695</v>
      </c>
      <c r="M26" s="21">
        <v>169477</v>
      </c>
      <c r="N26" s="21">
        <f t="shared" si="6"/>
        <v>-8177</v>
      </c>
      <c r="O26" s="21">
        <f t="shared" si="7"/>
        <v>95.39723282335326</v>
      </c>
    </row>
    <row r="27" spans="1:15" ht="15">
      <c r="A27" s="10" t="s">
        <v>144</v>
      </c>
      <c r="B27" s="7" t="s">
        <v>143</v>
      </c>
      <c r="C27" s="21">
        <v>664.1</v>
      </c>
      <c r="D27" s="21">
        <v>948.1</v>
      </c>
      <c r="E27" s="21">
        <v>1000</v>
      </c>
      <c r="F27" s="21">
        <f t="shared" si="0"/>
        <v>335.9</v>
      </c>
      <c r="G27" s="21">
        <f t="shared" si="1"/>
        <v>150.5797319680771</v>
      </c>
      <c r="H27" s="21">
        <f t="shared" si="2"/>
        <v>51.89999999999998</v>
      </c>
      <c r="I27" s="21">
        <f t="shared" si="3"/>
        <v>105.47410610695074</v>
      </c>
      <c r="J27" s="21">
        <v>900</v>
      </c>
      <c r="K27" s="21">
        <f t="shared" si="4"/>
        <v>-100</v>
      </c>
      <c r="L27" s="21">
        <f t="shared" si="5"/>
        <v>90</v>
      </c>
      <c r="M27" s="21">
        <v>900</v>
      </c>
      <c r="N27" s="21">
        <f t="shared" si="6"/>
        <v>0</v>
      </c>
      <c r="O27" s="21">
        <f t="shared" si="7"/>
        <v>100</v>
      </c>
    </row>
    <row r="28" spans="1:15" ht="15">
      <c r="A28" s="10" t="s">
        <v>86</v>
      </c>
      <c r="B28" s="7" t="s">
        <v>28</v>
      </c>
      <c r="C28" s="21">
        <v>1218620.86603</v>
      </c>
      <c r="D28" s="21">
        <v>1112666.25722</v>
      </c>
      <c r="E28" s="21">
        <v>1244151.98869</v>
      </c>
      <c r="F28" s="21">
        <f t="shared" si="0"/>
        <v>25531.12266000011</v>
      </c>
      <c r="G28" s="21">
        <f t="shared" si="1"/>
        <v>102.09508333327453</v>
      </c>
      <c r="H28" s="21">
        <f t="shared" si="2"/>
        <v>131485.73147</v>
      </c>
      <c r="I28" s="21">
        <f t="shared" si="3"/>
        <v>111.81717614035654</v>
      </c>
      <c r="J28" s="21">
        <v>1439164.65519</v>
      </c>
      <c r="K28" s="21">
        <f t="shared" si="4"/>
        <v>195012.66650000005</v>
      </c>
      <c r="L28" s="21">
        <f t="shared" si="5"/>
        <v>115.67434431426132</v>
      </c>
      <c r="M28" s="21">
        <v>981201.9332000001</v>
      </c>
      <c r="N28" s="21">
        <f t="shared" si="6"/>
        <v>-457962.72199</v>
      </c>
      <c r="O28" s="21">
        <f t="shared" si="7"/>
        <v>68.178573567766</v>
      </c>
    </row>
    <row r="29" spans="1:15" ht="15">
      <c r="A29" s="10" t="s">
        <v>87</v>
      </c>
      <c r="B29" s="7" t="s">
        <v>29</v>
      </c>
      <c r="C29" s="21">
        <v>24572.872</v>
      </c>
      <c r="D29" s="21">
        <v>33458.67</v>
      </c>
      <c r="E29" s="21">
        <v>37383.959189999994</v>
      </c>
      <c r="F29" s="21">
        <f t="shared" si="0"/>
        <v>12811.087189999995</v>
      </c>
      <c r="G29" s="21">
        <f t="shared" si="1"/>
        <v>152.13508290768777</v>
      </c>
      <c r="H29" s="21">
        <f t="shared" si="2"/>
        <v>3925.289189999996</v>
      </c>
      <c r="I29" s="21">
        <f t="shared" si="3"/>
        <v>111.7317549980319</v>
      </c>
      <c r="J29" s="21">
        <v>47190.376</v>
      </c>
      <c r="K29" s="21">
        <f t="shared" si="4"/>
        <v>9806.416810000002</v>
      </c>
      <c r="L29" s="21">
        <f t="shared" si="5"/>
        <v>126.23161650739006</v>
      </c>
      <c r="M29" s="21">
        <v>103256.53762</v>
      </c>
      <c r="N29" s="21">
        <f t="shared" si="6"/>
        <v>56066.161620000006</v>
      </c>
      <c r="O29" s="21">
        <f t="shared" si="7"/>
        <v>218.80846556509744</v>
      </c>
    </row>
    <row r="30" spans="1:15" ht="15">
      <c r="A30" s="10" t="s">
        <v>88</v>
      </c>
      <c r="B30" s="7" t="s">
        <v>30</v>
      </c>
      <c r="C30" s="21">
        <v>279512.07286</v>
      </c>
      <c r="D30" s="21">
        <v>302674.19008</v>
      </c>
      <c r="E30" s="21">
        <v>41251.7</v>
      </c>
      <c r="F30" s="21">
        <f t="shared" si="0"/>
        <v>-238260.37286</v>
      </c>
      <c r="G30" s="21">
        <f t="shared" si="1"/>
        <v>14.758468061113714</v>
      </c>
      <c r="H30" s="21">
        <f t="shared" si="2"/>
        <v>-261422.49007999996</v>
      </c>
      <c r="I30" s="21">
        <f t="shared" si="3"/>
        <v>13.629077520318708</v>
      </c>
      <c r="J30" s="21">
        <v>55375.61</v>
      </c>
      <c r="K30" s="21">
        <f t="shared" si="4"/>
        <v>14123.910000000003</v>
      </c>
      <c r="L30" s="21">
        <f t="shared" si="5"/>
        <v>134.23837078229502</v>
      </c>
      <c r="M30" s="21">
        <v>50777.51</v>
      </c>
      <c r="N30" s="21">
        <f t="shared" si="6"/>
        <v>-4598.0999999999985</v>
      </c>
      <c r="O30" s="21">
        <f t="shared" si="7"/>
        <v>91.69652487801038</v>
      </c>
    </row>
    <row r="31" spans="1:15" ht="15">
      <c r="A31" s="10" t="s">
        <v>89</v>
      </c>
      <c r="B31" s="7" t="s">
        <v>31</v>
      </c>
      <c r="C31" s="21">
        <v>328428.38577999995</v>
      </c>
      <c r="D31" s="21">
        <v>893673.2129500001</v>
      </c>
      <c r="E31" s="21">
        <v>977510.22251</v>
      </c>
      <c r="F31" s="21">
        <f t="shared" si="0"/>
        <v>649081.8367300001</v>
      </c>
      <c r="G31" s="21">
        <f t="shared" si="1"/>
        <v>297.63268488150476</v>
      </c>
      <c r="H31" s="21">
        <f t="shared" si="2"/>
        <v>83837.00955999992</v>
      </c>
      <c r="I31" s="21">
        <f t="shared" si="3"/>
        <v>109.38117069473923</v>
      </c>
      <c r="J31" s="21">
        <v>916758.6786699999</v>
      </c>
      <c r="K31" s="21">
        <f t="shared" si="4"/>
        <v>-60751.54384000006</v>
      </c>
      <c r="L31" s="21">
        <f t="shared" si="5"/>
        <v>93.78507329734053</v>
      </c>
      <c r="M31" s="21">
        <v>502472.909</v>
      </c>
      <c r="N31" s="21">
        <f t="shared" si="6"/>
        <v>-414285.76966999995</v>
      </c>
      <c r="O31" s="21">
        <f t="shared" si="7"/>
        <v>54.809724815364646</v>
      </c>
    </row>
    <row r="32" spans="1:15" ht="15">
      <c r="A32" s="10" t="s">
        <v>90</v>
      </c>
      <c r="B32" s="7" t="s">
        <v>32</v>
      </c>
      <c r="C32" s="21">
        <v>7323320.4925</v>
      </c>
      <c r="D32" s="21">
        <v>9552544.12899</v>
      </c>
      <c r="E32" s="21">
        <v>8179635</v>
      </c>
      <c r="F32" s="21">
        <f t="shared" si="0"/>
        <v>856314.5075000003</v>
      </c>
      <c r="G32" s="21">
        <f t="shared" si="1"/>
        <v>111.69298146075914</v>
      </c>
      <c r="H32" s="21">
        <f t="shared" si="2"/>
        <v>-1372909.12899</v>
      </c>
      <c r="I32" s="21">
        <f t="shared" si="3"/>
        <v>85.62781694121145</v>
      </c>
      <c r="J32" s="21">
        <v>9310100.2</v>
      </c>
      <c r="K32" s="21">
        <f t="shared" si="4"/>
        <v>1130465.1999999993</v>
      </c>
      <c r="L32" s="21">
        <f t="shared" si="5"/>
        <v>113.82048465487762</v>
      </c>
      <c r="M32" s="21">
        <v>3840524.1</v>
      </c>
      <c r="N32" s="21">
        <f t="shared" si="6"/>
        <v>-5469576.1</v>
      </c>
      <c r="O32" s="21">
        <f t="shared" si="7"/>
        <v>41.25115753319175</v>
      </c>
    </row>
    <row r="33" spans="1:15" ht="15">
      <c r="A33" s="10" t="s">
        <v>91</v>
      </c>
      <c r="B33" s="7" t="s">
        <v>33</v>
      </c>
      <c r="C33" s="21">
        <v>161809.85556</v>
      </c>
      <c r="D33" s="21">
        <v>197617.437</v>
      </c>
      <c r="E33" s="21">
        <v>187613.4</v>
      </c>
      <c r="F33" s="21">
        <f t="shared" si="0"/>
        <v>25803.544439999998</v>
      </c>
      <c r="G33" s="21">
        <f t="shared" si="1"/>
        <v>115.94683114368884</v>
      </c>
      <c r="H33" s="21">
        <f t="shared" si="2"/>
        <v>-10004.037000000011</v>
      </c>
      <c r="I33" s="21">
        <f t="shared" si="3"/>
        <v>94.93767495830846</v>
      </c>
      <c r="J33" s="21">
        <v>169286.92</v>
      </c>
      <c r="K33" s="21">
        <f t="shared" si="4"/>
        <v>-18326.47999999998</v>
      </c>
      <c r="L33" s="21">
        <f t="shared" si="5"/>
        <v>90.23178514967482</v>
      </c>
      <c r="M33" s="21">
        <v>164968.92</v>
      </c>
      <c r="N33" s="21">
        <f t="shared" si="6"/>
        <v>-4318</v>
      </c>
      <c r="O33" s="21">
        <f t="shared" si="7"/>
        <v>97.44930086742673</v>
      </c>
    </row>
    <row r="34" spans="1:15" ht="15">
      <c r="A34" s="10" t="s">
        <v>92</v>
      </c>
      <c r="B34" s="7" t="s">
        <v>34</v>
      </c>
      <c r="C34" s="21">
        <v>547374.81153</v>
      </c>
      <c r="D34" s="21">
        <v>801062.24443</v>
      </c>
      <c r="E34" s="21">
        <v>1210927.69129</v>
      </c>
      <c r="F34" s="21">
        <f t="shared" si="0"/>
        <v>663552.87976</v>
      </c>
      <c r="G34" s="21">
        <f t="shared" si="1"/>
        <v>221.2245915929642</v>
      </c>
      <c r="H34" s="21">
        <f t="shared" si="2"/>
        <v>409865.44686</v>
      </c>
      <c r="I34" s="21">
        <f t="shared" si="3"/>
        <v>151.1652433640337</v>
      </c>
      <c r="J34" s="21">
        <v>633249.8341</v>
      </c>
      <c r="K34" s="21">
        <f t="shared" si="4"/>
        <v>-577677.85719</v>
      </c>
      <c r="L34" s="21">
        <f t="shared" si="5"/>
        <v>52.2946034395662</v>
      </c>
      <c r="M34" s="21">
        <v>400243.57</v>
      </c>
      <c r="N34" s="21">
        <f t="shared" si="6"/>
        <v>-233006.26409999997</v>
      </c>
      <c r="O34" s="21">
        <f t="shared" si="7"/>
        <v>63.2046861202644</v>
      </c>
    </row>
    <row r="35" spans="1:15" ht="15">
      <c r="A35" s="15" t="s">
        <v>93</v>
      </c>
      <c r="B35" s="6" t="s">
        <v>35</v>
      </c>
      <c r="C35" s="22">
        <f>SUM(C36:C39)</f>
        <v>2431156.8272100003</v>
      </c>
      <c r="D35" s="22">
        <f>SUM(D36:D39)</f>
        <v>3825099.0001800004</v>
      </c>
      <c r="E35" s="22">
        <f>SUM(E36:E39)</f>
        <v>1840769.4630800001</v>
      </c>
      <c r="F35" s="22">
        <f t="shared" si="0"/>
        <v>-590387.3641300001</v>
      </c>
      <c r="G35" s="22">
        <f t="shared" si="1"/>
        <v>75.71578445609659</v>
      </c>
      <c r="H35" s="22">
        <f t="shared" si="2"/>
        <v>-1984329.5371000003</v>
      </c>
      <c r="I35" s="22">
        <f t="shared" si="3"/>
        <v>48.123446294942376</v>
      </c>
      <c r="J35" s="22">
        <f>SUM(J36:J39)</f>
        <v>1109933.33571</v>
      </c>
      <c r="K35" s="22">
        <f t="shared" si="4"/>
        <v>-730836.1273700001</v>
      </c>
      <c r="L35" s="22">
        <f t="shared" si="5"/>
        <v>60.29724840463426</v>
      </c>
      <c r="M35" s="22">
        <f>SUM(M36:M39)</f>
        <v>983666.98878</v>
      </c>
      <c r="N35" s="22">
        <f t="shared" si="6"/>
        <v>-126266.34693</v>
      </c>
      <c r="O35" s="22">
        <f t="shared" si="7"/>
        <v>88.62397020905493</v>
      </c>
    </row>
    <row r="36" spans="1:15" ht="15">
      <c r="A36" s="10" t="s">
        <v>94</v>
      </c>
      <c r="B36" s="7" t="s">
        <v>36</v>
      </c>
      <c r="C36" s="21">
        <v>807120.7014</v>
      </c>
      <c r="D36" s="21">
        <v>1884005.68298</v>
      </c>
      <c r="E36" s="21">
        <v>557691.93839</v>
      </c>
      <c r="F36" s="21">
        <f t="shared" si="0"/>
        <v>-249428.76301</v>
      </c>
      <c r="G36" s="21">
        <f t="shared" si="1"/>
        <v>69.09647310775816</v>
      </c>
      <c r="H36" s="21">
        <f t="shared" si="2"/>
        <v>-1326313.74459</v>
      </c>
      <c r="I36" s="21">
        <f t="shared" si="3"/>
        <v>29.601393638467083</v>
      </c>
      <c r="J36" s="21">
        <v>29198.34</v>
      </c>
      <c r="K36" s="21">
        <f t="shared" si="4"/>
        <v>-528493.59839</v>
      </c>
      <c r="L36" s="21">
        <f t="shared" si="5"/>
        <v>5.235567880771711</v>
      </c>
      <c r="M36" s="21">
        <v>29198.34</v>
      </c>
      <c r="N36" s="21">
        <f t="shared" si="6"/>
        <v>0</v>
      </c>
      <c r="O36" s="21">
        <f t="shared" si="7"/>
        <v>100</v>
      </c>
    </row>
    <row r="37" spans="1:15" ht="15">
      <c r="A37" s="10" t="s">
        <v>95</v>
      </c>
      <c r="B37" s="7" t="s">
        <v>37</v>
      </c>
      <c r="C37" s="21">
        <v>1150417.45598</v>
      </c>
      <c r="D37" s="21">
        <v>1533932.99521</v>
      </c>
      <c r="E37" s="21">
        <v>1181523.2959</v>
      </c>
      <c r="F37" s="21">
        <f t="shared" si="0"/>
        <v>31105.83991999994</v>
      </c>
      <c r="G37" s="21">
        <f t="shared" si="1"/>
        <v>102.70387412484992</v>
      </c>
      <c r="H37" s="21">
        <f t="shared" si="2"/>
        <v>-352409.69931000005</v>
      </c>
      <c r="I37" s="21">
        <f t="shared" si="3"/>
        <v>77.02574360089606</v>
      </c>
      <c r="J37" s="21">
        <v>1004358.33367</v>
      </c>
      <c r="K37" s="21">
        <f t="shared" si="4"/>
        <v>-177164.96223000006</v>
      </c>
      <c r="L37" s="21">
        <f t="shared" si="5"/>
        <v>85.00537713942843</v>
      </c>
      <c r="M37" s="21">
        <v>878430.15</v>
      </c>
      <c r="N37" s="21">
        <f t="shared" si="6"/>
        <v>-125928.18366999994</v>
      </c>
      <c r="O37" s="21">
        <f t="shared" si="7"/>
        <v>87.46182717378876</v>
      </c>
    </row>
    <row r="38" spans="1:15" ht="15">
      <c r="A38" s="10" t="s">
        <v>96</v>
      </c>
      <c r="B38" s="7" t="s">
        <v>38</v>
      </c>
      <c r="C38" s="21">
        <v>220850.71159999998</v>
      </c>
      <c r="D38" s="21">
        <v>184607.24588</v>
      </c>
      <c r="E38" s="21">
        <v>0</v>
      </c>
      <c r="F38" s="21">
        <f t="shared" si="0"/>
        <v>-220850.71159999998</v>
      </c>
      <c r="G38" s="21">
        <f t="shared" si="1"/>
        <v>0</v>
      </c>
      <c r="H38" s="21">
        <f t="shared" si="2"/>
        <v>-184607.24588</v>
      </c>
      <c r="I38" s="21">
        <f t="shared" si="3"/>
        <v>0</v>
      </c>
      <c r="J38" s="21">
        <v>0</v>
      </c>
      <c r="K38" s="21">
        <f t="shared" si="4"/>
        <v>0</v>
      </c>
      <c r="L38" s="21"/>
      <c r="M38" s="21">
        <v>0</v>
      </c>
      <c r="N38" s="21">
        <f t="shared" si="6"/>
        <v>0</v>
      </c>
      <c r="O38" s="21"/>
    </row>
    <row r="39" spans="1:15" ht="15">
      <c r="A39" s="10" t="s">
        <v>97</v>
      </c>
      <c r="B39" s="7" t="s">
        <v>39</v>
      </c>
      <c r="C39" s="21">
        <v>252767.95823</v>
      </c>
      <c r="D39" s="21">
        <v>222553.07611000002</v>
      </c>
      <c r="E39" s="21">
        <v>101554.22879000001</v>
      </c>
      <c r="F39" s="21">
        <f t="shared" si="0"/>
        <v>-151213.72943999997</v>
      </c>
      <c r="G39" s="21">
        <f t="shared" si="1"/>
        <v>40.17686003444837</v>
      </c>
      <c r="H39" s="21">
        <f t="shared" si="2"/>
        <v>-120998.84732000002</v>
      </c>
      <c r="I39" s="21">
        <f t="shared" si="3"/>
        <v>45.631464891460496</v>
      </c>
      <c r="J39" s="21">
        <v>76376.66204000001</v>
      </c>
      <c r="K39" s="21">
        <f t="shared" si="4"/>
        <v>-25177.566749999998</v>
      </c>
      <c r="L39" s="21">
        <f t="shared" si="5"/>
        <v>75.20776136061878</v>
      </c>
      <c r="M39" s="21">
        <v>76038.49878</v>
      </c>
      <c r="N39" s="21">
        <f t="shared" si="6"/>
        <v>-338.1632600000157</v>
      </c>
      <c r="O39" s="21">
        <f t="shared" si="7"/>
        <v>99.55724268255804</v>
      </c>
    </row>
    <row r="40" spans="1:15" ht="15">
      <c r="A40" s="15" t="s">
        <v>98</v>
      </c>
      <c r="B40" s="6" t="s">
        <v>40</v>
      </c>
      <c r="C40" s="22">
        <f>SUM(C41:C44)</f>
        <v>510156.55775</v>
      </c>
      <c r="D40" s="22">
        <f>SUM(D41:D44)</f>
        <v>581209.99165</v>
      </c>
      <c r="E40" s="22">
        <f>SUM(E41:E44)</f>
        <v>300909.77755</v>
      </c>
      <c r="F40" s="22">
        <f t="shared" si="0"/>
        <v>-209246.78019999998</v>
      </c>
      <c r="G40" s="22">
        <f t="shared" si="1"/>
        <v>58.983810553594715</v>
      </c>
      <c r="H40" s="22">
        <f t="shared" si="2"/>
        <v>-280300.2141</v>
      </c>
      <c r="I40" s="22">
        <f t="shared" si="3"/>
        <v>51.7729877106458</v>
      </c>
      <c r="J40" s="22">
        <f>SUM(J41:J44)</f>
        <v>74506.19511</v>
      </c>
      <c r="K40" s="22">
        <f t="shared" si="4"/>
        <v>-226403.58244</v>
      </c>
      <c r="L40" s="22">
        <f t="shared" si="5"/>
        <v>24.760310454724205</v>
      </c>
      <c r="M40" s="22">
        <f>SUM(M41:M44)</f>
        <v>70974.57572</v>
      </c>
      <c r="N40" s="22">
        <f t="shared" si="6"/>
        <v>-3531.619390000007</v>
      </c>
      <c r="O40" s="22">
        <f t="shared" si="7"/>
        <v>95.25996545014013</v>
      </c>
    </row>
    <row r="41" spans="1:15" ht="15">
      <c r="A41" s="10" t="s">
        <v>149</v>
      </c>
      <c r="B41" s="7" t="s">
        <v>150</v>
      </c>
      <c r="C41" s="21">
        <v>453334.68047</v>
      </c>
      <c r="D41" s="21">
        <v>524593.2576499999</v>
      </c>
      <c r="E41" s="21">
        <v>229416.37755</v>
      </c>
      <c r="F41" s="21">
        <f t="shared" si="0"/>
        <v>-223918.30292000002</v>
      </c>
      <c r="G41" s="21">
        <f t="shared" si="1"/>
        <v>50.60640348806976</v>
      </c>
      <c r="H41" s="21">
        <f t="shared" si="2"/>
        <v>-295176.88009999995</v>
      </c>
      <c r="I41" s="21">
        <f t="shared" si="3"/>
        <v>43.732239064167096</v>
      </c>
      <c r="J41" s="21">
        <v>8366.90511</v>
      </c>
      <c r="K41" s="21">
        <f t="shared" si="4"/>
        <v>-221049.47244</v>
      </c>
      <c r="L41" s="21">
        <f t="shared" si="5"/>
        <v>3.6470391518480327</v>
      </c>
      <c r="M41" s="21">
        <v>4331.6857199999995</v>
      </c>
      <c r="N41" s="21">
        <f t="shared" si="6"/>
        <v>-4035.21939</v>
      </c>
      <c r="O41" s="21">
        <f t="shared" si="7"/>
        <v>51.77166064454147</v>
      </c>
    </row>
    <row r="42" spans="1:15" ht="15">
      <c r="A42" s="10" t="s">
        <v>99</v>
      </c>
      <c r="B42" s="7" t="s">
        <v>41</v>
      </c>
      <c r="C42" s="21">
        <v>12452.268</v>
      </c>
      <c r="D42" s="21">
        <v>15185.3</v>
      </c>
      <c r="E42" s="21">
        <v>15646.2</v>
      </c>
      <c r="F42" s="21">
        <f t="shared" si="0"/>
        <v>3193.9320000000007</v>
      </c>
      <c r="G42" s="21">
        <f t="shared" si="1"/>
        <v>125.64939977199334</v>
      </c>
      <c r="H42" s="21">
        <f t="shared" si="2"/>
        <v>460.90000000000146</v>
      </c>
      <c r="I42" s="21">
        <f t="shared" si="3"/>
        <v>103.03517217308847</v>
      </c>
      <c r="J42" s="21">
        <v>15872.8</v>
      </c>
      <c r="K42" s="21">
        <f t="shared" si="4"/>
        <v>226.59999999999854</v>
      </c>
      <c r="L42" s="21">
        <f t="shared" si="5"/>
        <v>101.44827498050644</v>
      </c>
      <c r="M42" s="21">
        <v>16376.4</v>
      </c>
      <c r="N42" s="21">
        <f t="shared" si="6"/>
        <v>503.60000000000036</v>
      </c>
      <c r="O42" s="21">
        <f t="shared" si="7"/>
        <v>103.17272314903482</v>
      </c>
    </row>
    <row r="43" spans="1:15" ht="15" customHeight="1">
      <c r="A43" s="10" t="s">
        <v>147</v>
      </c>
      <c r="B43" s="7" t="s">
        <v>148</v>
      </c>
      <c r="C43" s="21">
        <v>41.1</v>
      </c>
      <c r="D43" s="21">
        <v>40.7</v>
      </c>
      <c r="E43" s="21">
        <v>40.1</v>
      </c>
      <c r="F43" s="21">
        <f t="shared" si="0"/>
        <v>-1</v>
      </c>
      <c r="G43" s="21">
        <f t="shared" si="1"/>
        <v>97.5669099756691</v>
      </c>
      <c r="H43" s="21">
        <f t="shared" si="2"/>
        <v>-0.6000000000000014</v>
      </c>
      <c r="I43" s="21">
        <f t="shared" si="3"/>
        <v>98.52579852579852</v>
      </c>
      <c r="J43" s="21">
        <v>40.1</v>
      </c>
      <c r="K43" s="21">
        <f t="shared" si="4"/>
        <v>0</v>
      </c>
      <c r="L43" s="21">
        <f t="shared" si="5"/>
        <v>100</v>
      </c>
      <c r="M43" s="21">
        <v>40.1</v>
      </c>
      <c r="N43" s="21">
        <f t="shared" si="6"/>
        <v>0</v>
      </c>
      <c r="O43" s="21">
        <f t="shared" si="7"/>
        <v>100</v>
      </c>
    </row>
    <row r="44" spans="1:15" ht="15">
      <c r="A44" s="10" t="s">
        <v>100</v>
      </c>
      <c r="B44" s="7" t="s">
        <v>42</v>
      </c>
      <c r="C44" s="21">
        <v>44328.50928</v>
      </c>
      <c r="D44" s="21">
        <v>41390.734</v>
      </c>
      <c r="E44" s="21">
        <v>55807.1</v>
      </c>
      <c r="F44" s="21">
        <f t="shared" si="0"/>
        <v>11478.59072</v>
      </c>
      <c r="G44" s="21">
        <f t="shared" si="1"/>
        <v>125.89437566577244</v>
      </c>
      <c r="H44" s="21">
        <f t="shared" si="2"/>
        <v>14416.366000000002</v>
      </c>
      <c r="I44" s="21">
        <f t="shared" si="3"/>
        <v>134.8299356082934</v>
      </c>
      <c r="J44" s="21">
        <v>50226.39</v>
      </c>
      <c r="K44" s="21">
        <f t="shared" si="4"/>
        <v>-5580.709999999999</v>
      </c>
      <c r="L44" s="21">
        <f t="shared" si="5"/>
        <v>90</v>
      </c>
      <c r="M44" s="21">
        <v>50226.39</v>
      </c>
      <c r="N44" s="21">
        <f t="shared" si="6"/>
        <v>0</v>
      </c>
      <c r="O44" s="21">
        <f t="shared" si="7"/>
        <v>100</v>
      </c>
    </row>
    <row r="45" spans="1:15" ht="15">
      <c r="A45" s="15" t="s">
        <v>101</v>
      </c>
      <c r="B45" s="6" t="s">
        <v>43</v>
      </c>
      <c r="C45" s="22">
        <f>SUM(C46:C52)</f>
        <v>10409363.22174</v>
      </c>
      <c r="D45" s="22">
        <f>SUM(D46:D52)</f>
        <v>9529113.00234</v>
      </c>
      <c r="E45" s="22">
        <f>SUM(E46:E52)</f>
        <v>10984257.68942</v>
      </c>
      <c r="F45" s="22">
        <f t="shared" si="0"/>
        <v>574894.4676799998</v>
      </c>
      <c r="G45" s="22">
        <f t="shared" si="1"/>
        <v>105.52285913589152</v>
      </c>
      <c r="H45" s="22">
        <f t="shared" si="2"/>
        <v>1455144.6870799996</v>
      </c>
      <c r="I45" s="22">
        <f t="shared" si="3"/>
        <v>115.27051559492128</v>
      </c>
      <c r="J45" s="22">
        <f>SUM(J46:J52)</f>
        <v>9817836.064720001</v>
      </c>
      <c r="K45" s="22">
        <f t="shared" si="4"/>
        <v>-1166421.6246999986</v>
      </c>
      <c r="L45" s="22">
        <f t="shared" si="5"/>
        <v>89.38096995099184</v>
      </c>
      <c r="M45" s="22">
        <f>SUM(M46:M52)</f>
        <v>8568635.03145</v>
      </c>
      <c r="N45" s="22">
        <f t="shared" si="6"/>
        <v>-1249201.0332700014</v>
      </c>
      <c r="O45" s="22">
        <f t="shared" si="7"/>
        <v>87.27620806626672</v>
      </c>
    </row>
    <row r="46" spans="1:15" ht="15">
      <c r="A46" s="10" t="s">
        <v>102</v>
      </c>
      <c r="B46" s="7" t="s">
        <v>44</v>
      </c>
      <c r="C46" s="21">
        <v>2179872.6198899997</v>
      </c>
      <c r="D46" s="21">
        <v>1881771.524</v>
      </c>
      <c r="E46" s="21">
        <v>2029708</v>
      </c>
      <c r="F46" s="21">
        <f t="shared" si="0"/>
        <v>-150164.61988999974</v>
      </c>
      <c r="G46" s="21">
        <f t="shared" si="1"/>
        <v>93.11131216935155</v>
      </c>
      <c r="H46" s="21">
        <f t="shared" si="2"/>
        <v>147936.47600000002</v>
      </c>
      <c r="I46" s="21">
        <f t="shared" si="3"/>
        <v>107.86155354745395</v>
      </c>
      <c r="J46" s="21">
        <v>1826737.2</v>
      </c>
      <c r="K46" s="21">
        <f t="shared" si="4"/>
        <v>-202970.80000000005</v>
      </c>
      <c r="L46" s="21">
        <f t="shared" si="5"/>
        <v>90</v>
      </c>
      <c r="M46" s="21">
        <v>1826737.2</v>
      </c>
      <c r="N46" s="21">
        <f t="shared" si="6"/>
        <v>0</v>
      </c>
      <c r="O46" s="21">
        <f t="shared" si="7"/>
        <v>100</v>
      </c>
    </row>
    <row r="47" spans="1:15" ht="15">
      <c r="A47" s="10" t="s">
        <v>103</v>
      </c>
      <c r="B47" s="7" t="s">
        <v>45</v>
      </c>
      <c r="C47" s="21">
        <v>6335505.44897</v>
      </c>
      <c r="D47" s="21">
        <v>5638583.52865</v>
      </c>
      <c r="E47" s="21">
        <v>6592451.79116</v>
      </c>
      <c r="F47" s="21">
        <f t="shared" si="0"/>
        <v>256946.3421899993</v>
      </c>
      <c r="G47" s="21">
        <f t="shared" si="1"/>
        <v>104.05565655746966</v>
      </c>
      <c r="H47" s="21">
        <f t="shared" si="2"/>
        <v>953868.2625099998</v>
      </c>
      <c r="I47" s="21">
        <f t="shared" si="3"/>
        <v>116.91680645792219</v>
      </c>
      <c r="J47" s="21">
        <v>5823240.92445</v>
      </c>
      <c r="K47" s="21">
        <f t="shared" si="4"/>
        <v>-769210.8667099997</v>
      </c>
      <c r="L47" s="21">
        <f t="shared" si="5"/>
        <v>88.331945517729</v>
      </c>
      <c r="M47" s="21">
        <v>5077233.30545</v>
      </c>
      <c r="N47" s="21">
        <f t="shared" si="6"/>
        <v>-746007.619</v>
      </c>
      <c r="O47" s="21">
        <f t="shared" si="7"/>
        <v>87.18913353099057</v>
      </c>
    </row>
    <row r="48" spans="1:15" ht="15">
      <c r="A48" s="10" t="s">
        <v>104</v>
      </c>
      <c r="B48" s="7" t="s">
        <v>46</v>
      </c>
      <c r="C48" s="21">
        <v>268511.49388</v>
      </c>
      <c r="D48" s="21">
        <v>307434.51524000004</v>
      </c>
      <c r="E48" s="21">
        <v>437745.45102</v>
      </c>
      <c r="F48" s="21">
        <f t="shared" si="0"/>
        <v>169233.95713999995</v>
      </c>
      <c r="G48" s="21">
        <f t="shared" si="1"/>
        <v>163.02670872466712</v>
      </c>
      <c r="H48" s="21">
        <f t="shared" si="2"/>
        <v>130310.93577999994</v>
      </c>
      <c r="I48" s="21">
        <f t="shared" si="3"/>
        <v>142.386566673645</v>
      </c>
      <c r="J48" s="21">
        <v>367923.21204</v>
      </c>
      <c r="K48" s="21">
        <f t="shared" si="4"/>
        <v>-69822.23897999997</v>
      </c>
      <c r="L48" s="21">
        <f t="shared" si="5"/>
        <v>84.0495797689489</v>
      </c>
      <c r="M48" s="21">
        <v>188098.11</v>
      </c>
      <c r="N48" s="21">
        <f t="shared" si="6"/>
        <v>-179825.10204000003</v>
      </c>
      <c r="O48" s="21">
        <f t="shared" si="7"/>
        <v>51.12428459108752</v>
      </c>
    </row>
    <row r="49" spans="1:15" ht="15">
      <c r="A49" s="10" t="s">
        <v>105</v>
      </c>
      <c r="B49" s="7" t="s">
        <v>47</v>
      </c>
      <c r="C49" s="21">
        <v>1006980.44701</v>
      </c>
      <c r="D49" s="21">
        <v>1170518.14732</v>
      </c>
      <c r="E49" s="21">
        <v>1207366.7015499999</v>
      </c>
      <c r="F49" s="21">
        <f t="shared" si="0"/>
        <v>200386.25453999988</v>
      </c>
      <c r="G49" s="21">
        <f t="shared" si="1"/>
        <v>119.89971653719806</v>
      </c>
      <c r="H49" s="21">
        <f t="shared" si="2"/>
        <v>36848.55422999989</v>
      </c>
      <c r="I49" s="21">
        <f t="shared" si="3"/>
        <v>103.14805492886785</v>
      </c>
      <c r="J49" s="21">
        <v>1053673.3</v>
      </c>
      <c r="K49" s="21">
        <f t="shared" si="4"/>
        <v>-153693.40154999983</v>
      </c>
      <c r="L49" s="21">
        <f t="shared" si="5"/>
        <v>87.2703627363012</v>
      </c>
      <c r="M49" s="21">
        <v>1053673.3</v>
      </c>
      <c r="N49" s="21">
        <f t="shared" si="6"/>
        <v>0</v>
      </c>
      <c r="O49" s="21">
        <f t="shared" si="7"/>
        <v>100</v>
      </c>
    </row>
    <row r="50" spans="1:15" ht="15.75" customHeight="1">
      <c r="A50" s="10" t="s">
        <v>106</v>
      </c>
      <c r="B50" s="7" t="s">
        <v>48</v>
      </c>
      <c r="C50" s="21">
        <v>26328.58534</v>
      </c>
      <c r="D50" s="21">
        <v>26763.4</v>
      </c>
      <c r="E50" s="21">
        <v>27275.8</v>
      </c>
      <c r="F50" s="21">
        <f t="shared" si="0"/>
        <v>947.2146599999978</v>
      </c>
      <c r="G50" s="21">
        <f t="shared" si="1"/>
        <v>103.59766636819994</v>
      </c>
      <c r="H50" s="21">
        <f t="shared" si="2"/>
        <v>512.3999999999978</v>
      </c>
      <c r="I50" s="21">
        <f t="shared" si="3"/>
        <v>101.91455495191192</v>
      </c>
      <c r="J50" s="21">
        <v>24548.22</v>
      </c>
      <c r="K50" s="21">
        <f t="shared" si="4"/>
        <v>-2727.579999999998</v>
      </c>
      <c r="L50" s="21">
        <f t="shared" si="5"/>
        <v>90</v>
      </c>
      <c r="M50" s="21">
        <v>24548.22</v>
      </c>
      <c r="N50" s="21">
        <f t="shared" si="6"/>
        <v>0</v>
      </c>
      <c r="O50" s="21">
        <f t="shared" si="7"/>
        <v>100</v>
      </c>
    </row>
    <row r="51" spans="1:15" ht="15">
      <c r="A51" s="10" t="s">
        <v>107</v>
      </c>
      <c r="B51" s="7" t="s">
        <v>49</v>
      </c>
      <c r="C51" s="21">
        <v>121102.07287</v>
      </c>
      <c r="D51" s="21">
        <v>122426.47772</v>
      </c>
      <c r="E51" s="21">
        <v>80976</v>
      </c>
      <c r="F51" s="21">
        <f t="shared" si="0"/>
        <v>-40126.07287</v>
      </c>
      <c r="G51" s="21">
        <f t="shared" si="1"/>
        <v>66.86590747866528</v>
      </c>
      <c r="H51" s="21">
        <f t="shared" si="2"/>
        <v>-41450.477719999995</v>
      </c>
      <c r="I51" s="21">
        <f t="shared" si="3"/>
        <v>66.14255470552632</v>
      </c>
      <c r="J51" s="21">
        <v>72878.4</v>
      </c>
      <c r="K51" s="21">
        <f t="shared" si="4"/>
        <v>-8097.600000000006</v>
      </c>
      <c r="L51" s="21">
        <f t="shared" si="5"/>
        <v>89.99999999999999</v>
      </c>
      <c r="M51" s="21">
        <v>72878.4</v>
      </c>
      <c r="N51" s="21">
        <f t="shared" si="6"/>
        <v>0</v>
      </c>
      <c r="O51" s="21">
        <f t="shared" si="7"/>
        <v>100</v>
      </c>
    </row>
    <row r="52" spans="1:15" ht="15">
      <c r="A52" s="10" t="s">
        <v>108</v>
      </c>
      <c r="B52" s="7" t="s">
        <v>50</v>
      </c>
      <c r="C52" s="21">
        <v>471062.55377999996</v>
      </c>
      <c r="D52" s="21">
        <v>381615.40941</v>
      </c>
      <c r="E52" s="21">
        <v>608733.9456900001</v>
      </c>
      <c r="F52" s="21">
        <f t="shared" si="0"/>
        <v>137671.39191000012</v>
      </c>
      <c r="G52" s="21">
        <f t="shared" si="1"/>
        <v>129.2257134015999</v>
      </c>
      <c r="H52" s="21">
        <f t="shared" si="2"/>
        <v>227118.53628000006</v>
      </c>
      <c r="I52" s="21">
        <f t="shared" si="3"/>
        <v>159.51503285235225</v>
      </c>
      <c r="J52" s="21">
        <v>648834.80823</v>
      </c>
      <c r="K52" s="21">
        <f t="shared" si="4"/>
        <v>40100.862539999885</v>
      </c>
      <c r="L52" s="21">
        <f t="shared" si="5"/>
        <v>106.58758441580673</v>
      </c>
      <c r="M52" s="21">
        <v>325466.496</v>
      </c>
      <c r="N52" s="21">
        <f t="shared" si="6"/>
        <v>-323368.31223</v>
      </c>
      <c r="O52" s="21">
        <f t="shared" si="7"/>
        <v>50.16168859495407</v>
      </c>
    </row>
    <row r="53" spans="1:15" ht="15">
      <c r="A53" s="15" t="s">
        <v>109</v>
      </c>
      <c r="B53" s="6" t="s">
        <v>51</v>
      </c>
      <c r="C53" s="22">
        <f>SUM(C54:C55)</f>
        <v>1602359.82201</v>
      </c>
      <c r="D53" s="22">
        <f>SUM(D54:D55)</f>
        <v>1324621.53495</v>
      </c>
      <c r="E53" s="22">
        <f>SUM(E54:E55)</f>
        <v>1318186.39034</v>
      </c>
      <c r="F53" s="22">
        <f t="shared" si="0"/>
        <v>-284173.4316700001</v>
      </c>
      <c r="G53" s="22">
        <f t="shared" si="1"/>
        <v>82.26531720487519</v>
      </c>
      <c r="H53" s="22">
        <f t="shared" si="2"/>
        <v>-6435.144610000076</v>
      </c>
      <c r="I53" s="22">
        <f t="shared" si="3"/>
        <v>99.51418994480994</v>
      </c>
      <c r="J53" s="22">
        <f>SUM(J54:J55)</f>
        <v>1174068.8842200001</v>
      </c>
      <c r="K53" s="22">
        <f t="shared" si="4"/>
        <v>-144117.5061199998</v>
      </c>
      <c r="L53" s="22">
        <f t="shared" si="5"/>
        <v>89.06698573311567</v>
      </c>
      <c r="M53" s="22">
        <f>SUM(M54:M55)</f>
        <v>831122.73454</v>
      </c>
      <c r="N53" s="22">
        <f t="shared" si="6"/>
        <v>-342946.14968000015</v>
      </c>
      <c r="O53" s="22">
        <f t="shared" si="7"/>
        <v>70.78994645975662</v>
      </c>
    </row>
    <row r="54" spans="1:15" ht="15">
      <c r="A54" s="10" t="s">
        <v>110</v>
      </c>
      <c r="B54" s="7" t="s">
        <v>52</v>
      </c>
      <c r="C54" s="21">
        <v>1554628.50704</v>
      </c>
      <c r="D54" s="21">
        <v>1274505.75795</v>
      </c>
      <c r="E54" s="21">
        <v>1268545.0903399999</v>
      </c>
      <c r="F54" s="21">
        <f t="shared" si="0"/>
        <v>-286083.4167000002</v>
      </c>
      <c r="G54" s="21">
        <f t="shared" si="1"/>
        <v>81.59795633461651</v>
      </c>
      <c r="H54" s="21">
        <f t="shared" si="2"/>
        <v>-5960.6676100001205</v>
      </c>
      <c r="I54" s="21">
        <f t="shared" si="3"/>
        <v>99.5323153643819</v>
      </c>
      <c r="J54" s="21">
        <v>1128918.52422</v>
      </c>
      <c r="K54" s="21">
        <f t="shared" si="4"/>
        <v>-139626.56611999986</v>
      </c>
      <c r="L54" s="21">
        <f t="shared" si="5"/>
        <v>88.99317279430906</v>
      </c>
      <c r="M54" s="21">
        <v>785847.47454</v>
      </c>
      <c r="N54" s="21">
        <f t="shared" si="6"/>
        <v>-343071.04968000005</v>
      </c>
      <c r="O54" s="21">
        <f t="shared" si="7"/>
        <v>69.61064573574635</v>
      </c>
    </row>
    <row r="55" spans="1:15" ht="15">
      <c r="A55" s="10" t="s">
        <v>111</v>
      </c>
      <c r="B55" s="7" t="s">
        <v>53</v>
      </c>
      <c r="C55" s="21">
        <v>47731.31497</v>
      </c>
      <c r="D55" s="21">
        <v>50115.777</v>
      </c>
      <c r="E55" s="21">
        <v>49641.3</v>
      </c>
      <c r="F55" s="21">
        <f t="shared" si="0"/>
        <v>1909.9850300000035</v>
      </c>
      <c r="G55" s="21">
        <f t="shared" si="1"/>
        <v>104.00153448778954</v>
      </c>
      <c r="H55" s="21">
        <f t="shared" si="2"/>
        <v>-474.47699999999895</v>
      </c>
      <c r="I55" s="21">
        <f t="shared" si="3"/>
        <v>99.05323826466864</v>
      </c>
      <c r="J55" s="21">
        <v>45150.36</v>
      </c>
      <c r="K55" s="21">
        <f t="shared" si="4"/>
        <v>-4490.940000000002</v>
      </c>
      <c r="L55" s="21">
        <f t="shared" si="5"/>
        <v>90.95321838872069</v>
      </c>
      <c r="M55" s="21">
        <v>45275.26</v>
      </c>
      <c r="N55" s="21">
        <f t="shared" si="6"/>
        <v>124.90000000000146</v>
      </c>
      <c r="O55" s="21">
        <f t="shared" si="7"/>
        <v>100.27663123837773</v>
      </c>
    </row>
    <row r="56" spans="1:15" ht="15">
      <c r="A56" s="15" t="s">
        <v>112</v>
      </c>
      <c r="B56" s="6" t="s">
        <v>54</v>
      </c>
      <c r="C56" s="22">
        <f>SUM(C57:C61)</f>
        <v>5049923.35888</v>
      </c>
      <c r="D56" s="22">
        <f>SUM(D57:D61)</f>
        <v>3897497.74933</v>
      </c>
      <c r="E56" s="22">
        <f>SUM(E57:E61)</f>
        <v>3528138.7224500002</v>
      </c>
      <c r="F56" s="22">
        <f t="shared" si="0"/>
        <v>-1521784.63643</v>
      </c>
      <c r="G56" s="22">
        <f t="shared" si="1"/>
        <v>69.86519342409368</v>
      </c>
      <c r="H56" s="22">
        <f t="shared" si="2"/>
        <v>-369359.0268799998</v>
      </c>
      <c r="I56" s="22">
        <f t="shared" si="3"/>
        <v>90.52317536441183</v>
      </c>
      <c r="J56" s="22">
        <f>SUM(J57:J61)</f>
        <v>3622183.1347</v>
      </c>
      <c r="K56" s="22">
        <f t="shared" si="4"/>
        <v>94044.41224999959</v>
      </c>
      <c r="L56" s="22">
        <f t="shared" si="5"/>
        <v>102.66555313291914</v>
      </c>
      <c r="M56" s="22">
        <f>SUM(M57:M61)</f>
        <v>3028396.3</v>
      </c>
      <c r="N56" s="22">
        <f t="shared" si="6"/>
        <v>-593786.8347</v>
      </c>
      <c r="O56" s="22">
        <f t="shared" si="7"/>
        <v>83.60693502734287</v>
      </c>
    </row>
    <row r="57" spans="1:15" ht="15">
      <c r="A57" s="10" t="s">
        <v>113</v>
      </c>
      <c r="B57" s="7" t="s">
        <v>55</v>
      </c>
      <c r="C57" s="21">
        <v>1246169.8564300002</v>
      </c>
      <c r="D57" s="21">
        <v>1485553.00998</v>
      </c>
      <c r="E57" s="21">
        <v>1332703.3</v>
      </c>
      <c r="F57" s="21">
        <f t="shared" si="0"/>
        <v>86533.44356999989</v>
      </c>
      <c r="G57" s="21">
        <f t="shared" si="1"/>
        <v>106.94395255377938</v>
      </c>
      <c r="H57" s="21">
        <f t="shared" si="2"/>
        <v>-152849.70998000004</v>
      </c>
      <c r="I57" s="21">
        <f t="shared" si="3"/>
        <v>89.71092186188241</v>
      </c>
      <c r="J57" s="21">
        <v>1370101.4</v>
      </c>
      <c r="K57" s="21">
        <f t="shared" si="4"/>
        <v>37398.09999999986</v>
      </c>
      <c r="L57" s="21">
        <f t="shared" si="5"/>
        <v>102.80618349185448</v>
      </c>
      <c r="M57" s="21">
        <v>1356136.8</v>
      </c>
      <c r="N57" s="21">
        <f t="shared" si="6"/>
        <v>-13964.59999999986</v>
      </c>
      <c r="O57" s="21">
        <f t="shared" si="7"/>
        <v>98.98076156991009</v>
      </c>
    </row>
    <row r="58" spans="1:15" ht="15">
      <c r="A58" s="10" t="s">
        <v>114</v>
      </c>
      <c r="B58" s="7" t="s">
        <v>56</v>
      </c>
      <c r="C58" s="21">
        <v>60357.20258</v>
      </c>
      <c r="D58" s="21">
        <v>199703.68651</v>
      </c>
      <c r="E58" s="21">
        <v>181677.9</v>
      </c>
      <c r="F58" s="21">
        <f t="shared" si="0"/>
        <v>121320.69742</v>
      </c>
      <c r="G58" s="21">
        <f t="shared" si="1"/>
        <v>301.0045068924399</v>
      </c>
      <c r="H58" s="21">
        <f t="shared" si="2"/>
        <v>-18025.786510000005</v>
      </c>
      <c r="I58" s="21">
        <f t="shared" si="3"/>
        <v>90.9737337226885</v>
      </c>
      <c r="J58" s="21">
        <v>181677.9</v>
      </c>
      <c r="K58" s="21">
        <f t="shared" si="4"/>
        <v>0</v>
      </c>
      <c r="L58" s="21">
        <f t="shared" si="5"/>
        <v>100</v>
      </c>
      <c r="M58" s="21">
        <v>181677.9</v>
      </c>
      <c r="N58" s="21">
        <f t="shared" si="6"/>
        <v>0</v>
      </c>
      <c r="O58" s="21">
        <f t="shared" si="7"/>
        <v>100</v>
      </c>
    </row>
    <row r="59" spans="1:15" ht="15">
      <c r="A59" s="10" t="s">
        <v>115</v>
      </c>
      <c r="B59" s="7" t="s">
        <v>57</v>
      </c>
      <c r="C59" s="21">
        <v>682.599</v>
      </c>
      <c r="D59" s="21">
        <v>1453.681</v>
      </c>
      <c r="E59" s="23">
        <v>7900</v>
      </c>
      <c r="F59" s="21">
        <f t="shared" si="0"/>
        <v>7217.401</v>
      </c>
      <c r="G59" s="21"/>
      <c r="H59" s="21">
        <f t="shared" si="2"/>
        <v>6446.3189999999995</v>
      </c>
      <c r="I59" s="21">
        <f>E59/D59*100</f>
        <v>543.4479779263814</v>
      </c>
      <c r="J59" s="21">
        <v>7900</v>
      </c>
      <c r="K59" s="21">
        <f t="shared" si="4"/>
        <v>0</v>
      </c>
      <c r="L59" s="21">
        <f t="shared" si="5"/>
        <v>100</v>
      </c>
      <c r="M59" s="21">
        <v>7900</v>
      </c>
      <c r="N59" s="21">
        <f t="shared" si="6"/>
        <v>0</v>
      </c>
      <c r="O59" s="21">
        <f t="shared" si="7"/>
        <v>100</v>
      </c>
    </row>
    <row r="60" spans="1:15" ht="30">
      <c r="A60" s="10" t="s">
        <v>146</v>
      </c>
      <c r="B60" s="7" t="s">
        <v>145</v>
      </c>
      <c r="C60" s="21">
        <v>46882.6</v>
      </c>
      <c r="D60" s="21">
        <v>51459.0132</v>
      </c>
      <c r="E60" s="21">
        <v>58380</v>
      </c>
      <c r="F60" s="21">
        <f t="shared" si="0"/>
        <v>11497.400000000001</v>
      </c>
      <c r="G60" s="21">
        <f t="shared" si="1"/>
        <v>124.52381053951787</v>
      </c>
      <c r="H60" s="21">
        <f t="shared" si="2"/>
        <v>6920.986799999999</v>
      </c>
      <c r="I60" s="21">
        <f t="shared" si="3"/>
        <v>113.44951325261714</v>
      </c>
      <c r="J60" s="21">
        <v>58380</v>
      </c>
      <c r="K60" s="21">
        <f t="shared" si="4"/>
        <v>0</v>
      </c>
      <c r="L60" s="21">
        <f t="shared" si="5"/>
        <v>100</v>
      </c>
      <c r="M60" s="21">
        <v>58380</v>
      </c>
      <c r="N60" s="21">
        <f t="shared" si="6"/>
        <v>0</v>
      </c>
      <c r="O60" s="21">
        <f t="shared" si="7"/>
        <v>100</v>
      </c>
    </row>
    <row r="61" spans="1:15" ht="15">
      <c r="A61" s="10" t="s">
        <v>116</v>
      </c>
      <c r="B61" s="7" t="s">
        <v>58</v>
      </c>
      <c r="C61" s="21">
        <v>3695831.1008699997</v>
      </c>
      <c r="D61" s="21">
        <v>2159328.3586399998</v>
      </c>
      <c r="E61" s="21">
        <v>1947477.52245</v>
      </c>
      <c r="F61" s="21">
        <f aca="true" t="shared" si="8" ref="F61:F80">E61-C61</f>
        <v>-1748353.5784199997</v>
      </c>
      <c r="G61" s="21">
        <f aca="true" t="shared" si="9" ref="G61:G82">E61/C61*100</f>
        <v>52.69389940442796</v>
      </c>
      <c r="H61" s="21">
        <f aca="true" t="shared" si="10" ref="H61:H81">E61-D61</f>
        <v>-211850.8361899997</v>
      </c>
      <c r="I61" s="21">
        <f aca="true" t="shared" si="11" ref="I61:I81">E61/D61*100</f>
        <v>90.18904024752267</v>
      </c>
      <c r="J61" s="21">
        <v>2004123.8347</v>
      </c>
      <c r="K61" s="21">
        <f aca="true" t="shared" si="12" ref="K61:K81">J61-E61</f>
        <v>56646.31224999996</v>
      </c>
      <c r="L61" s="21">
        <f aca="true" t="shared" si="13" ref="L61:L81">J61/E61*100</f>
        <v>102.90870172297221</v>
      </c>
      <c r="M61" s="21">
        <v>1424301.6</v>
      </c>
      <c r="N61" s="21">
        <f aca="true" t="shared" si="14" ref="N61:N82">M61-J61</f>
        <v>-579822.2346999999</v>
      </c>
      <c r="O61" s="21">
        <f aca="true" t="shared" si="15" ref="O61:O81">M61/J61*100</f>
        <v>71.06854253909943</v>
      </c>
    </row>
    <row r="62" spans="1:15" ht="15">
      <c r="A62" s="15" t="s">
        <v>117</v>
      </c>
      <c r="B62" s="6" t="s">
        <v>59</v>
      </c>
      <c r="C62" s="22">
        <f>SUM(C63:C67)</f>
        <v>11160823.911190001</v>
      </c>
      <c r="D62" s="22">
        <f>SUM(D63:D67)</f>
        <v>11745728.91514</v>
      </c>
      <c r="E62" s="22">
        <f>SUM(E63:E67)</f>
        <v>10364669.387559999</v>
      </c>
      <c r="F62" s="22">
        <f t="shared" si="8"/>
        <v>-796154.5236300025</v>
      </c>
      <c r="G62" s="22">
        <f t="shared" si="9"/>
        <v>92.8665255364188</v>
      </c>
      <c r="H62" s="22">
        <f t="shared" si="10"/>
        <v>-1381059.5275800005</v>
      </c>
      <c r="I62" s="22">
        <f t="shared" si="11"/>
        <v>88.24202791024878</v>
      </c>
      <c r="J62" s="22">
        <f>SUM(J63:J67)</f>
        <v>8934966.32241</v>
      </c>
      <c r="K62" s="22">
        <f t="shared" si="12"/>
        <v>-1429703.0651499983</v>
      </c>
      <c r="L62" s="22">
        <f t="shared" si="13"/>
        <v>86.20599450218863</v>
      </c>
      <c r="M62" s="22">
        <f>SUM(M63:M67)</f>
        <v>8035509.77132</v>
      </c>
      <c r="N62" s="22">
        <f t="shared" si="14"/>
        <v>-899456.5510900002</v>
      </c>
      <c r="O62" s="22">
        <f t="shared" si="15"/>
        <v>89.93329668368138</v>
      </c>
    </row>
    <row r="63" spans="1:15" ht="15">
      <c r="A63" s="10" t="s">
        <v>137</v>
      </c>
      <c r="B63" s="7" t="s">
        <v>139</v>
      </c>
      <c r="C63" s="21">
        <v>112434.63455</v>
      </c>
      <c r="D63" s="21">
        <v>136108.6</v>
      </c>
      <c r="E63" s="21">
        <v>145815.6</v>
      </c>
      <c r="F63" s="21">
        <f t="shared" si="8"/>
        <v>33380.96545</v>
      </c>
      <c r="G63" s="21">
        <f t="shared" si="9"/>
        <v>129.68921950393798</v>
      </c>
      <c r="H63" s="21">
        <f t="shared" si="10"/>
        <v>9707</v>
      </c>
      <c r="I63" s="21">
        <f t="shared" si="11"/>
        <v>107.13180504391346</v>
      </c>
      <c r="J63" s="21">
        <v>131234.04</v>
      </c>
      <c r="K63" s="21">
        <f t="shared" si="12"/>
        <v>-14581.559999999998</v>
      </c>
      <c r="L63" s="21">
        <f t="shared" si="13"/>
        <v>90</v>
      </c>
      <c r="M63" s="21">
        <v>131234.04</v>
      </c>
      <c r="N63" s="21">
        <f t="shared" si="14"/>
        <v>0</v>
      </c>
      <c r="O63" s="21">
        <f t="shared" si="15"/>
        <v>100</v>
      </c>
    </row>
    <row r="64" spans="1:15" ht="15">
      <c r="A64" s="10" t="s">
        <v>138</v>
      </c>
      <c r="B64" s="7" t="s">
        <v>140</v>
      </c>
      <c r="C64" s="21">
        <v>825159.3971599999</v>
      </c>
      <c r="D64" s="21">
        <v>889709.5552000001</v>
      </c>
      <c r="E64" s="21">
        <v>1631713.6</v>
      </c>
      <c r="F64" s="21">
        <f t="shared" si="8"/>
        <v>806554.2028400002</v>
      </c>
      <c r="G64" s="21">
        <f t="shared" si="9"/>
        <v>197.74526056613615</v>
      </c>
      <c r="H64" s="21">
        <f t="shared" si="10"/>
        <v>742004.0448</v>
      </c>
      <c r="I64" s="21">
        <f t="shared" si="11"/>
        <v>183.39845744752094</v>
      </c>
      <c r="J64" s="21">
        <v>1545786.35</v>
      </c>
      <c r="K64" s="21">
        <f t="shared" si="12"/>
        <v>-85927.25</v>
      </c>
      <c r="L64" s="21">
        <f t="shared" si="13"/>
        <v>94.73392573304531</v>
      </c>
      <c r="M64" s="21">
        <v>808933.95</v>
      </c>
      <c r="N64" s="21">
        <f t="shared" si="14"/>
        <v>-736852.4000000001</v>
      </c>
      <c r="O64" s="21">
        <f t="shared" si="15"/>
        <v>52.331549570223586</v>
      </c>
    </row>
    <row r="65" spans="1:15" ht="15">
      <c r="A65" s="10" t="s">
        <v>118</v>
      </c>
      <c r="B65" s="7" t="s">
        <v>60</v>
      </c>
      <c r="C65" s="21">
        <v>5926179.440850001</v>
      </c>
      <c r="D65" s="21">
        <v>6150125.19258</v>
      </c>
      <c r="E65" s="21">
        <v>5732602.73129</v>
      </c>
      <c r="F65" s="21">
        <f t="shared" si="8"/>
        <v>-193576.70956000127</v>
      </c>
      <c r="G65" s="21">
        <f t="shared" si="9"/>
        <v>96.73353276774495</v>
      </c>
      <c r="H65" s="21">
        <f t="shared" si="10"/>
        <v>-417522.46129</v>
      </c>
      <c r="I65" s="21">
        <f t="shared" si="11"/>
        <v>93.21115508683087</v>
      </c>
      <c r="J65" s="21">
        <v>5814863.349</v>
      </c>
      <c r="K65" s="21">
        <f t="shared" si="12"/>
        <v>82260.61771000084</v>
      </c>
      <c r="L65" s="21">
        <f t="shared" si="13"/>
        <v>101.43496107380687</v>
      </c>
      <c r="M65" s="21">
        <v>6054607.76</v>
      </c>
      <c r="N65" s="21">
        <f t="shared" si="14"/>
        <v>239744.41099999938</v>
      </c>
      <c r="O65" s="21">
        <f t="shared" si="15"/>
        <v>104.12295864254881</v>
      </c>
    </row>
    <row r="66" spans="1:15" ht="15">
      <c r="A66" s="10" t="s">
        <v>119</v>
      </c>
      <c r="B66" s="7" t="s">
        <v>61</v>
      </c>
      <c r="C66" s="21">
        <v>4088845.45915</v>
      </c>
      <c r="D66" s="21">
        <v>4316745.36436</v>
      </c>
      <c r="E66" s="21">
        <v>2529793.60327</v>
      </c>
      <c r="F66" s="21">
        <f t="shared" si="8"/>
        <v>-1559051.8558800002</v>
      </c>
      <c r="G66" s="21">
        <f t="shared" si="9"/>
        <v>61.87060940659518</v>
      </c>
      <c r="H66" s="21">
        <f t="shared" si="10"/>
        <v>-1786951.7610900002</v>
      </c>
      <c r="I66" s="21">
        <f t="shared" si="11"/>
        <v>58.60418879826762</v>
      </c>
      <c r="J66" s="21">
        <v>1101246.86527</v>
      </c>
      <c r="K66" s="21">
        <f t="shared" si="12"/>
        <v>-1428546.738</v>
      </c>
      <c r="L66" s="21">
        <f t="shared" si="13"/>
        <v>43.53109533704778</v>
      </c>
      <c r="M66" s="21">
        <v>807478.37132</v>
      </c>
      <c r="N66" s="21">
        <f t="shared" si="14"/>
        <v>-293768.4939499999</v>
      </c>
      <c r="O66" s="21">
        <f t="shared" si="15"/>
        <v>73.32401088125008</v>
      </c>
    </row>
    <row r="67" spans="1:15" ht="15">
      <c r="A67" s="10" t="s">
        <v>120</v>
      </c>
      <c r="B67" s="7" t="s">
        <v>62</v>
      </c>
      <c r="C67" s="21">
        <v>208204.97947999998</v>
      </c>
      <c r="D67" s="21">
        <v>253040.203</v>
      </c>
      <c r="E67" s="21">
        <v>324743.853</v>
      </c>
      <c r="F67" s="21">
        <f t="shared" si="8"/>
        <v>116538.87352000002</v>
      </c>
      <c r="G67" s="21">
        <f t="shared" si="9"/>
        <v>155.97314425959473</v>
      </c>
      <c r="H67" s="21">
        <f t="shared" si="10"/>
        <v>71703.65</v>
      </c>
      <c r="I67" s="21">
        <f t="shared" si="11"/>
        <v>128.33686076358387</v>
      </c>
      <c r="J67" s="21">
        <v>341835.71814</v>
      </c>
      <c r="K67" s="21">
        <f t="shared" si="12"/>
        <v>17091.86514000001</v>
      </c>
      <c r="L67" s="21">
        <f t="shared" si="13"/>
        <v>105.26318357748869</v>
      </c>
      <c r="M67" s="21">
        <v>233255.65</v>
      </c>
      <c r="N67" s="21">
        <f t="shared" si="14"/>
        <v>-108580.06814000002</v>
      </c>
      <c r="O67" s="21">
        <f t="shared" si="15"/>
        <v>68.23618411475343</v>
      </c>
    </row>
    <row r="68" spans="1:15" ht="15">
      <c r="A68" s="15" t="s">
        <v>121</v>
      </c>
      <c r="B68" s="6" t="s">
        <v>63</v>
      </c>
      <c r="C68" s="22">
        <f>SUM(C69:C72)</f>
        <v>531058.90526</v>
      </c>
      <c r="D68" s="22">
        <f>SUM(D69:D72)</f>
        <v>828260.60938</v>
      </c>
      <c r="E68" s="22">
        <f>SUM(E69:E72)</f>
        <v>582654.05307</v>
      </c>
      <c r="F68" s="22">
        <f t="shared" si="8"/>
        <v>51595.147809999995</v>
      </c>
      <c r="G68" s="22">
        <f t="shared" si="9"/>
        <v>109.71552257178318</v>
      </c>
      <c r="H68" s="22">
        <f t="shared" si="10"/>
        <v>-245606.55631</v>
      </c>
      <c r="I68" s="22">
        <f t="shared" si="11"/>
        <v>70.3467056710749</v>
      </c>
      <c r="J68" s="22">
        <f>SUM(J69:J72)</f>
        <v>576699.0775600001</v>
      </c>
      <c r="K68" s="22">
        <f t="shared" si="12"/>
        <v>-5954.975509999902</v>
      </c>
      <c r="L68" s="22">
        <f t="shared" si="13"/>
        <v>98.97795690622537</v>
      </c>
      <c r="M68" s="22">
        <f>SUM(M69:M72)</f>
        <v>516873.723</v>
      </c>
      <c r="N68" s="22">
        <f t="shared" si="14"/>
        <v>-59825.35456000012</v>
      </c>
      <c r="O68" s="22">
        <f t="shared" si="15"/>
        <v>89.62624410409676</v>
      </c>
    </row>
    <row r="69" spans="1:15" ht="15">
      <c r="A69" s="10" t="s">
        <v>122</v>
      </c>
      <c r="B69" s="7" t="s">
        <v>64</v>
      </c>
      <c r="C69" s="21">
        <v>369767.51461</v>
      </c>
      <c r="D69" s="21">
        <v>420585.378</v>
      </c>
      <c r="E69" s="21">
        <v>356738.42882</v>
      </c>
      <c r="F69" s="21">
        <f t="shared" si="8"/>
        <v>-13029.085790000041</v>
      </c>
      <c r="G69" s="21">
        <f t="shared" si="9"/>
        <v>96.47641145443995</v>
      </c>
      <c r="H69" s="21">
        <f t="shared" si="10"/>
        <v>-63846.949180000054</v>
      </c>
      <c r="I69" s="21">
        <f t="shared" si="11"/>
        <v>84.8195033589589</v>
      </c>
      <c r="J69" s="21">
        <v>321064.58594</v>
      </c>
      <c r="K69" s="21">
        <f t="shared" si="12"/>
        <v>-35673.84287999995</v>
      </c>
      <c r="L69" s="21">
        <f t="shared" si="13"/>
        <v>90.00000000056065</v>
      </c>
      <c r="M69" s="21">
        <v>321064.58594</v>
      </c>
      <c r="N69" s="21">
        <f t="shared" si="14"/>
        <v>0</v>
      </c>
      <c r="O69" s="21">
        <f t="shared" si="15"/>
        <v>100</v>
      </c>
    </row>
    <row r="70" spans="1:15" ht="15">
      <c r="A70" s="10" t="s">
        <v>123</v>
      </c>
      <c r="B70" s="7" t="s">
        <v>65</v>
      </c>
      <c r="C70" s="21">
        <v>109175.10504000001</v>
      </c>
      <c r="D70" s="21">
        <v>344657.09338</v>
      </c>
      <c r="E70" s="21">
        <v>56030.448990000004</v>
      </c>
      <c r="F70" s="21">
        <f t="shared" si="8"/>
        <v>-53144.656050000005</v>
      </c>
      <c r="G70" s="21">
        <f t="shared" si="9"/>
        <v>51.321635064579375</v>
      </c>
      <c r="H70" s="21">
        <f t="shared" si="10"/>
        <v>-288626.64439</v>
      </c>
      <c r="I70" s="21">
        <f t="shared" si="11"/>
        <v>16.256868077345477</v>
      </c>
      <c r="J70" s="21">
        <v>101740.57878</v>
      </c>
      <c r="K70" s="21">
        <f t="shared" si="12"/>
        <v>45710.12978999999</v>
      </c>
      <c r="L70" s="21">
        <f t="shared" si="13"/>
        <v>181.58087363918514</v>
      </c>
      <c r="M70" s="21">
        <v>49215.326259999994</v>
      </c>
      <c r="N70" s="21">
        <f t="shared" si="14"/>
        <v>-52525.25252</v>
      </c>
      <c r="O70" s="21">
        <f t="shared" si="15"/>
        <v>48.373349994815115</v>
      </c>
    </row>
    <row r="71" spans="1:15" ht="15">
      <c r="A71" s="10" t="s">
        <v>124</v>
      </c>
      <c r="B71" s="7" t="s">
        <v>66</v>
      </c>
      <c r="C71" s="21">
        <v>13787.03</v>
      </c>
      <c r="D71" s="21">
        <v>14903.68</v>
      </c>
      <c r="E71" s="21">
        <v>123126.77526000001</v>
      </c>
      <c r="F71" s="21">
        <f t="shared" si="8"/>
        <v>109339.74526000001</v>
      </c>
      <c r="G71" s="21">
        <f t="shared" si="9"/>
        <v>893.0623583179264</v>
      </c>
      <c r="H71" s="21">
        <f t="shared" si="10"/>
        <v>108223.09526</v>
      </c>
      <c r="I71" s="21">
        <f t="shared" si="11"/>
        <v>826.1501539217161</v>
      </c>
      <c r="J71" s="21">
        <v>111811.35284</v>
      </c>
      <c r="K71" s="21">
        <f t="shared" si="12"/>
        <v>-11315.422420000003</v>
      </c>
      <c r="L71" s="21">
        <f t="shared" si="13"/>
        <v>90.80994170755642</v>
      </c>
      <c r="M71" s="21">
        <v>104511.2508</v>
      </c>
      <c r="N71" s="21">
        <f t="shared" si="14"/>
        <v>-7300.1020400000125</v>
      </c>
      <c r="O71" s="21">
        <f t="shared" si="15"/>
        <v>93.47105472335504</v>
      </c>
    </row>
    <row r="72" spans="1:15" ht="15">
      <c r="A72" s="10" t="s">
        <v>125</v>
      </c>
      <c r="B72" s="7" t="s">
        <v>67</v>
      </c>
      <c r="C72" s="21">
        <v>38329.25561</v>
      </c>
      <c r="D72" s="21">
        <v>48114.458</v>
      </c>
      <c r="E72" s="21">
        <v>46758.4</v>
      </c>
      <c r="F72" s="21">
        <f t="shared" si="8"/>
        <v>8429.144390000001</v>
      </c>
      <c r="G72" s="21">
        <f t="shared" si="9"/>
        <v>121.99141166676053</v>
      </c>
      <c r="H72" s="21">
        <f t="shared" si="10"/>
        <v>-1356.0579999999973</v>
      </c>
      <c r="I72" s="21">
        <f t="shared" si="11"/>
        <v>97.18159975947354</v>
      </c>
      <c r="J72" s="21">
        <v>42082.56</v>
      </c>
      <c r="K72" s="21">
        <f t="shared" si="12"/>
        <v>-4675.840000000004</v>
      </c>
      <c r="L72" s="21">
        <f t="shared" si="13"/>
        <v>89.99999999999999</v>
      </c>
      <c r="M72" s="21">
        <v>42082.56</v>
      </c>
      <c r="N72" s="21">
        <f t="shared" si="14"/>
        <v>0</v>
      </c>
      <c r="O72" s="21">
        <f t="shared" si="15"/>
        <v>100</v>
      </c>
    </row>
    <row r="73" spans="1:15" ht="15">
      <c r="A73" s="15" t="s">
        <v>126</v>
      </c>
      <c r="B73" s="6" t="s">
        <v>68</v>
      </c>
      <c r="C73" s="24">
        <f>SUM(C74:C75)</f>
        <v>130147.97487</v>
      </c>
      <c r="D73" s="22">
        <f>SUM(D74:D75)</f>
        <v>142793.8</v>
      </c>
      <c r="E73" s="22">
        <f>SUM(E74:E75)</f>
        <v>113087.1</v>
      </c>
      <c r="F73" s="22">
        <f t="shared" si="8"/>
        <v>-17060.87487</v>
      </c>
      <c r="G73" s="22">
        <f t="shared" si="9"/>
        <v>86.8911714630662</v>
      </c>
      <c r="H73" s="22">
        <f t="shared" si="10"/>
        <v>-29706.699999999983</v>
      </c>
      <c r="I73" s="22">
        <f t="shared" si="11"/>
        <v>79.19608554433036</v>
      </c>
      <c r="J73" s="22">
        <f>SUM(J74:J75)</f>
        <v>101778.39</v>
      </c>
      <c r="K73" s="22">
        <f t="shared" si="12"/>
        <v>-11308.710000000006</v>
      </c>
      <c r="L73" s="22">
        <f t="shared" si="13"/>
        <v>89.99999999999999</v>
      </c>
      <c r="M73" s="22">
        <f>SUM(M74:M75)</f>
        <v>101778.39</v>
      </c>
      <c r="N73" s="22">
        <f t="shared" si="14"/>
        <v>0</v>
      </c>
      <c r="O73" s="22">
        <f t="shared" si="15"/>
        <v>100</v>
      </c>
    </row>
    <row r="74" spans="1:15" ht="15">
      <c r="A74" s="10" t="s">
        <v>127</v>
      </c>
      <c r="B74" s="7" t="s">
        <v>69</v>
      </c>
      <c r="C74" s="25">
        <v>80569.97487</v>
      </c>
      <c r="D74" s="21">
        <v>88947.2</v>
      </c>
      <c r="E74" s="21">
        <v>63039</v>
      </c>
      <c r="F74" s="21">
        <f t="shared" si="8"/>
        <v>-17530.974870000005</v>
      </c>
      <c r="G74" s="21">
        <f t="shared" si="9"/>
        <v>78.24130527744819</v>
      </c>
      <c r="H74" s="21">
        <f t="shared" si="10"/>
        <v>-25908.199999999997</v>
      </c>
      <c r="I74" s="21">
        <f t="shared" si="11"/>
        <v>70.8723827169377</v>
      </c>
      <c r="J74" s="21">
        <v>56735.1</v>
      </c>
      <c r="K74" s="21">
        <f t="shared" si="12"/>
        <v>-6303.9000000000015</v>
      </c>
      <c r="L74" s="21">
        <f t="shared" si="13"/>
        <v>90</v>
      </c>
      <c r="M74" s="21">
        <v>56735.1</v>
      </c>
      <c r="N74" s="21">
        <f t="shared" si="14"/>
        <v>0</v>
      </c>
      <c r="O74" s="21">
        <f t="shared" si="15"/>
        <v>100</v>
      </c>
    </row>
    <row r="75" spans="1:15" ht="15">
      <c r="A75" s="10" t="s">
        <v>128</v>
      </c>
      <c r="B75" s="7" t="s">
        <v>70</v>
      </c>
      <c r="C75" s="25">
        <v>49578</v>
      </c>
      <c r="D75" s="21">
        <v>53846.6</v>
      </c>
      <c r="E75" s="21">
        <v>50048.1</v>
      </c>
      <c r="F75" s="21">
        <f t="shared" si="8"/>
        <v>470.09999999999854</v>
      </c>
      <c r="G75" s="21">
        <f t="shared" si="9"/>
        <v>100.94820283190124</v>
      </c>
      <c r="H75" s="21">
        <f t="shared" si="10"/>
        <v>-3798.5</v>
      </c>
      <c r="I75" s="21">
        <f t="shared" si="11"/>
        <v>92.9457013070463</v>
      </c>
      <c r="J75" s="21">
        <v>45043.29</v>
      </c>
      <c r="K75" s="21">
        <f t="shared" si="12"/>
        <v>-5004.809999999998</v>
      </c>
      <c r="L75" s="21">
        <f t="shared" si="13"/>
        <v>90</v>
      </c>
      <c r="M75" s="21">
        <v>45043.29</v>
      </c>
      <c r="N75" s="21">
        <f t="shared" si="14"/>
        <v>0</v>
      </c>
      <c r="O75" s="21">
        <f t="shared" si="15"/>
        <v>100</v>
      </c>
    </row>
    <row r="76" spans="1:15" ht="28.5">
      <c r="A76" s="15" t="s">
        <v>129</v>
      </c>
      <c r="B76" s="6" t="s">
        <v>71</v>
      </c>
      <c r="C76" s="26">
        <f>SUM(C77:C77)</f>
        <v>453792.87774</v>
      </c>
      <c r="D76" s="22">
        <f>SUM(D77:D77)</f>
        <v>287608.2</v>
      </c>
      <c r="E76" s="22">
        <f>SUM(E77:E77)</f>
        <v>153107.7</v>
      </c>
      <c r="F76" s="22">
        <f t="shared" si="8"/>
        <v>-300685.17774</v>
      </c>
      <c r="G76" s="22">
        <f t="shared" si="9"/>
        <v>33.739555535228746</v>
      </c>
      <c r="H76" s="22">
        <f t="shared" si="10"/>
        <v>-134500.5</v>
      </c>
      <c r="I76" s="22">
        <f t="shared" si="11"/>
        <v>53.234817366125164</v>
      </c>
      <c r="J76" s="22">
        <f>SUM(J77:J77)</f>
        <v>153107.7</v>
      </c>
      <c r="K76" s="22">
        <f t="shared" si="12"/>
        <v>0</v>
      </c>
      <c r="L76" s="22">
        <f t="shared" si="13"/>
        <v>100</v>
      </c>
      <c r="M76" s="22">
        <f>SUM(M77:M77)</f>
        <v>153107.7</v>
      </c>
      <c r="N76" s="22">
        <f t="shared" si="14"/>
        <v>0</v>
      </c>
      <c r="O76" s="22">
        <f t="shared" si="15"/>
        <v>100</v>
      </c>
    </row>
    <row r="77" spans="1:15" ht="15">
      <c r="A77" s="10" t="s">
        <v>130</v>
      </c>
      <c r="B77" s="7" t="s">
        <v>157</v>
      </c>
      <c r="C77" s="21">
        <v>453792.87774</v>
      </c>
      <c r="D77" s="21">
        <v>287608.2</v>
      </c>
      <c r="E77" s="21">
        <v>153107.7</v>
      </c>
      <c r="F77" s="21">
        <f t="shared" si="8"/>
        <v>-300685.17774</v>
      </c>
      <c r="G77" s="21">
        <f t="shared" si="9"/>
        <v>33.739555535228746</v>
      </c>
      <c r="H77" s="21">
        <f t="shared" si="10"/>
        <v>-134500.5</v>
      </c>
      <c r="I77" s="21">
        <f t="shared" si="11"/>
        <v>53.234817366125164</v>
      </c>
      <c r="J77" s="21">
        <v>153107.7</v>
      </c>
      <c r="K77" s="21">
        <f t="shared" si="12"/>
        <v>0</v>
      </c>
      <c r="L77" s="21">
        <f t="shared" si="13"/>
        <v>100</v>
      </c>
      <c r="M77" s="21">
        <v>153107.7</v>
      </c>
      <c r="N77" s="21">
        <f t="shared" si="14"/>
        <v>0</v>
      </c>
      <c r="O77" s="21">
        <f t="shared" si="15"/>
        <v>100</v>
      </c>
    </row>
    <row r="78" spans="1:15" ht="30.75" customHeight="1">
      <c r="A78" s="15" t="s">
        <v>131</v>
      </c>
      <c r="B78" s="6" t="s">
        <v>72</v>
      </c>
      <c r="C78" s="26">
        <f>SUM(C79:C81)</f>
        <v>2033483.08835</v>
      </c>
      <c r="D78" s="22">
        <f>SUM(D79:D81)</f>
        <v>2474248.97835</v>
      </c>
      <c r="E78" s="22">
        <f>SUM(E79:E81)</f>
        <v>1583435.5</v>
      </c>
      <c r="F78" s="22">
        <f>E78-C78</f>
        <v>-450047.5883500001</v>
      </c>
      <c r="G78" s="22">
        <f t="shared" si="9"/>
        <v>77.86814205987935</v>
      </c>
      <c r="H78" s="22">
        <f>E78-D78</f>
        <v>-890813.47835</v>
      </c>
      <c r="I78" s="22">
        <f t="shared" si="11"/>
        <v>63.99661124871694</v>
      </c>
      <c r="J78" s="22">
        <f>SUM(J79:J81)</f>
        <v>1223046.48</v>
      </c>
      <c r="K78" s="22">
        <f>J78-E78</f>
        <v>-360389.02</v>
      </c>
      <c r="L78" s="22">
        <f t="shared" si="13"/>
        <v>77.24005682580693</v>
      </c>
      <c r="M78" s="22">
        <f>SUM(M79:M81)</f>
        <v>1223046.48</v>
      </c>
      <c r="N78" s="22">
        <f t="shared" si="14"/>
        <v>0</v>
      </c>
      <c r="O78" s="22">
        <f t="shared" si="15"/>
        <v>100</v>
      </c>
    </row>
    <row r="79" spans="1:15" ht="30">
      <c r="A79" s="10" t="s">
        <v>132</v>
      </c>
      <c r="B79" s="7" t="s">
        <v>73</v>
      </c>
      <c r="C79" s="21">
        <v>843152.6</v>
      </c>
      <c r="D79" s="21">
        <v>916641</v>
      </c>
      <c r="E79" s="21">
        <v>1350344.1</v>
      </c>
      <c r="F79" s="21">
        <f t="shared" si="8"/>
        <v>507191.5000000001</v>
      </c>
      <c r="G79" s="21">
        <f t="shared" si="9"/>
        <v>160.15417612422712</v>
      </c>
      <c r="H79" s="21">
        <f t="shared" si="10"/>
        <v>433703.1000000001</v>
      </c>
      <c r="I79" s="21">
        <f t="shared" si="11"/>
        <v>147.3143902574727</v>
      </c>
      <c r="J79" s="21">
        <v>1080275.28</v>
      </c>
      <c r="K79" s="21">
        <f t="shared" si="12"/>
        <v>-270068.82000000007</v>
      </c>
      <c r="L79" s="21">
        <f t="shared" si="13"/>
        <v>80</v>
      </c>
      <c r="M79" s="21">
        <v>1080275.28</v>
      </c>
      <c r="N79" s="21">
        <f t="shared" si="14"/>
        <v>0</v>
      </c>
      <c r="O79" s="21">
        <f t="shared" si="15"/>
        <v>100</v>
      </c>
    </row>
    <row r="80" spans="1:15" ht="15">
      <c r="A80" s="10" t="s">
        <v>133</v>
      </c>
      <c r="B80" s="7" t="s">
        <v>74</v>
      </c>
      <c r="C80" s="21">
        <v>971904.34045</v>
      </c>
      <c r="D80" s="21">
        <v>1358344.8300899998</v>
      </c>
      <c r="E80" s="21">
        <v>90320.2</v>
      </c>
      <c r="F80" s="21">
        <f t="shared" si="8"/>
        <v>-881584.1404500001</v>
      </c>
      <c r="G80" s="21">
        <f t="shared" si="9"/>
        <v>9.293116229749625</v>
      </c>
      <c r="H80" s="21">
        <f t="shared" si="10"/>
        <v>-1268024.6300899999</v>
      </c>
      <c r="I80" s="21">
        <f t="shared" si="11"/>
        <v>6.649283598629051</v>
      </c>
      <c r="J80" s="21">
        <v>0</v>
      </c>
      <c r="K80" s="21">
        <f t="shared" si="12"/>
        <v>-90320.2</v>
      </c>
      <c r="L80" s="21">
        <f t="shared" si="13"/>
        <v>0</v>
      </c>
      <c r="M80" s="21">
        <v>0</v>
      </c>
      <c r="N80" s="21">
        <f t="shared" si="14"/>
        <v>0</v>
      </c>
      <c r="O80" s="21"/>
    </row>
    <row r="81" spans="1:15" ht="15">
      <c r="A81" s="10" t="s">
        <v>134</v>
      </c>
      <c r="B81" s="7" t="s">
        <v>135</v>
      </c>
      <c r="C81" s="21">
        <v>218426.1479</v>
      </c>
      <c r="D81" s="21">
        <v>199263.14826</v>
      </c>
      <c r="E81" s="21">
        <v>142771.2</v>
      </c>
      <c r="F81" s="21">
        <f>E81-C81</f>
        <v>-75654.9479</v>
      </c>
      <c r="G81" s="21">
        <f t="shared" si="9"/>
        <v>65.3636029260396</v>
      </c>
      <c r="H81" s="21">
        <f t="shared" si="10"/>
        <v>-56491.948259999976</v>
      </c>
      <c r="I81" s="21">
        <f t="shared" si="11"/>
        <v>71.64957557215303</v>
      </c>
      <c r="J81" s="21">
        <v>142771.2</v>
      </c>
      <c r="K81" s="21">
        <f t="shared" si="12"/>
        <v>0</v>
      </c>
      <c r="L81" s="21">
        <f t="shared" si="13"/>
        <v>100</v>
      </c>
      <c r="M81" s="21">
        <v>142771.2</v>
      </c>
      <c r="N81" s="21">
        <f t="shared" si="14"/>
        <v>0</v>
      </c>
      <c r="O81" s="21">
        <f t="shared" si="15"/>
        <v>100</v>
      </c>
    </row>
    <row r="82" spans="1:15" ht="15.75">
      <c r="A82" s="5"/>
      <c r="B82" s="14" t="s">
        <v>154</v>
      </c>
      <c r="C82" s="22">
        <f>C8+C18+C20+C25+C35+C40+C45+C53+C56+C62+C68+C73+C76+C78</f>
        <v>46209930.19905999</v>
      </c>
      <c r="D82" s="22">
        <f>D8+D18+D20+D25+D35+D40+D45+D53+D56+D62+D68+D73+D76+D78</f>
        <v>52825792.87832</v>
      </c>
      <c r="E82" s="22">
        <v>47537216</v>
      </c>
      <c r="F82" s="22">
        <v>1327285.800940007</v>
      </c>
      <c r="G82" s="22">
        <f t="shared" si="9"/>
        <v>102.87229561962639</v>
      </c>
      <c r="H82" s="22">
        <f>H8+H18+H20+H25+H35+H40+H45+H53+H56+H62+H68+H73+H76+H78</f>
        <v>-5288576.935190003</v>
      </c>
      <c r="I82" s="22">
        <f>E82/D82*100</f>
        <v>89.98864647332069</v>
      </c>
      <c r="J82" s="22">
        <f>J8+J18+J20+J25+J35+J40+J45+J53+J56+J62+J68+J73+J76+J78</f>
        <v>45004288.800000004</v>
      </c>
      <c r="K82" s="22">
        <v>-2532927.1999999955</v>
      </c>
      <c r="L82" s="22">
        <f>J82/E82*100</f>
        <v>94.6716963820515</v>
      </c>
      <c r="M82" s="22">
        <f>M8+M18+M20+M25+M35+M40+M45+M53+M56+M62+M68+M73+M76+M78</f>
        <v>36125672.2</v>
      </c>
      <c r="N82" s="22">
        <f t="shared" si="14"/>
        <v>-8878616.600000001</v>
      </c>
      <c r="O82" s="22">
        <f>M82/J82*100</f>
        <v>80.27162113491725</v>
      </c>
    </row>
    <row r="83" spans="6:14" ht="15">
      <c r="F83" s="27"/>
      <c r="H83" s="27"/>
      <c r="K83" s="27"/>
      <c r="N83" s="27"/>
    </row>
  </sheetData>
  <sheetProtection/>
  <mergeCells count="15">
    <mergeCell ref="N3:O3"/>
    <mergeCell ref="N4:O4"/>
    <mergeCell ref="A1:O1"/>
    <mergeCell ref="A3:A5"/>
    <mergeCell ref="B3:B5"/>
    <mergeCell ref="C3:C5"/>
    <mergeCell ref="D3:D5"/>
    <mergeCell ref="E3:E5"/>
    <mergeCell ref="F3:I3"/>
    <mergeCell ref="F4:G4"/>
    <mergeCell ref="H4:I4"/>
    <mergeCell ref="J3:J5"/>
    <mergeCell ref="M3:M5"/>
    <mergeCell ref="K3:L3"/>
    <mergeCell ref="K4:L4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ФИРСОВА ЛЮДМИЛА ВЛАДИМИРОВНА</dc:creator>
  <cp:keywords/>
  <dc:description/>
  <cp:lastModifiedBy>MF-KudEA</cp:lastModifiedBy>
  <cp:lastPrinted>2019-11-07T11:05:08Z</cp:lastPrinted>
  <dcterms:created xsi:type="dcterms:W3CDTF">2017-08-31T14:26:51Z</dcterms:created>
  <dcterms:modified xsi:type="dcterms:W3CDTF">2022-10-31T15:32:14Z</dcterms:modified>
  <cp:category/>
  <cp:version/>
  <cp:contentType/>
  <cp:contentStatus/>
</cp:coreProperties>
</file>