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0" activeTab="0"/>
  </bookViews>
  <sheets>
    <sheet name="Алекс" sheetId="1" r:id="rId1"/>
  </sheets>
  <definedNames>
    <definedName name="_xlnm.Print_Area" localSheetId="0">'Алекс'!$A$1:$D$67</definedName>
  </definedNames>
  <calcPr fullCalcOnLoad="1"/>
</workbook>
</file>

<file path=xl/sharedStrings.xml><?xml version="1.0" encoding="utf-8"?>
<sst xmlns="http://schemas.openxmlformats.org/spreadsheetml/2006/main" count="66" uniqueCount="65">
  <si>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</si>
  <si>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</si>
  <si>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>на 1 июля  2023 г.</t>
  </si>
  <si>
    <t>Показатели</t>
  </si>
  <si>
    <t>План 2023 г.</t>
  </si>
  <si>
    <t>Факт на 01.07.23 г.</t>
  </si>
  <si>
    <t>% исп к плану года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</si>
  <si>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</si>
  <si>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</si>
  <si>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</si>
  <si>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</si>
  <si>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</si>
  <si>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</si>
  <si>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</si>
  <si>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</si>
  <si>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</si>
  <si>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903 114 06 025 10 0000 430 Доходы от продажи земельных участков, находящихся в собственности поселений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</si>
  <si>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</si>
  <si>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</si>
  <si>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904 117 05 050 10 0000 180 прочие неналоговые доходы  в бюджеты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</si>
  <si>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</si>
  <si>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</si>
  <si>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904 117 01050 10 0000 180 Невыясненные поступления, зачисляемые в бюджеты сельских поселений</t>
  </si>
  <si>
    <t>00020000000000000000 Безвозмездные поступления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</si>
  <si>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</si>
  <si>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</si>
  <si>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</si>
  <si>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25 555 10 0000 150 Субсидии бюджетам сельских поселений на реализацию программ формирования современной городской среды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</si>
  <si>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</si>
  <si>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</si>
  <si>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</si>
  <si>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</si>
  <si>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</si>
  <si>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</si>
  <si>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</si>
  <si>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</si>
  <si>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</si>
  <si>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</si>
  <si>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</si>
  <si>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</si>
  <si>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ДОХОДЫ, ВСЕГО</t>
  </si>
  <si>
    <t>РАСХОДЫ ВСЕГО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</si>
  <si>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</si>
  <si>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</si>
  <si>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</si>
  <si>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</si>
  <si>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</si>
  <si>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</si>
  <si>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>0300 Национальная безопасность и правоохранительная деятельность</t>
  </si>
  <si>
    <t>0309 Защита населения и территории от чрезвычайных ситуаций природного и техногенного характера, гражданская оборона</t>
  </si>
  <si>
    <t>0310 Защита населения и территории от чрезвычайных ситуаций природного и техногенного характера, пожарная безопасность</t>
  </si>
  <si>
    <t>0400 Национальная экономика</t>
  </si>
  <si>
    <t>0405 Сельское хозяйство и рыболовство</t>
  </si>
  <si>
    <t>0409 Дорожное хозяйство (дорожные фонды)</t>
  </si>
  <si>
    <t>0412 Другие вопросы в области национальной экономики</t>
  </si>
  <si>
    <t>0500 Жилищно-коммунальное хозяйство</t>
  </si>
  <si>
    <t>0501 Жилищное хозяйство</t>
  </si>
  <si>
    <t>0502 Коммунальное хозяйство</t>
  </si>
  <si>
    <t>0503 Благоустройство</t>
  </si>
  <si>
    <t>1000 Социальная политика</t>
  </si>
  <si>
    <t>1001 Пенсионное обеспечение</t>
  </si>
  <si>
    <t>Дефицит (-), профицит (+) бюджета</t>
  </si>
  <si>
    <t xml:space="preserve">Руководитель финансового управления </t>
  </si>
  <si>
    <t>администрации  Советского муниципального района</t>
  </si>
  <si>
    <t>Е.С. Кропотова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</si>
</sst>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"/>
    <numFmt numFmtId="167" formatCode="0%"/>
    <numFmt numFmtId="168" formatCode="#,##0"/>
    <numFmt numFmtId="169" formatCode="#,##0.0"/>
    <numFmt numFmtId="170" formatCode="@"/>
  </numFmts>
  <fonts count="8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2" fillId="2" borderId="1">
      <alignment horizontal="right" vertical="top" shrinkToFit="1"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37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justify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5" fillId="0" borderId="0" xfId="19" applyNumberFormat="1" applyFont="1" applyFill="1" applyBorder="1" applyAlignment="1" applyProtection="1">
      <alignment horizontal="right" vertical="top" wrapText="1"/>
      <protection/>
    </xf>
    <xf numFmtId="164" fontId="6" fillId="0" borderId="0" xfId="0" applyFont="1" applyBorder="1" applyAlignment="1">
      <alignment horizontal="justify" vertical="top" wrapText="1"/>
    </xf>
    <xf numFmtId="166" fontId="6" fillId="0" borderId="0" xfId="0" applyNumberFormat="1" applyFont="1" applyBorder="1" applyAlignment="1" applyProtection="1">
      <alignment horizontal="right" vertical="top" wrapText="1"/>
      <protection locked="0"/>
    </xf>
    <xf numFmtId="166" fontId="6" fillId="3" borderId="0" xfId="0" applyNumberFormat="1" applyFont="1" applyFill="1" applyBorder="1" applyAlignment="1" applyProtection="1">
      <alignment horizontal="right" vertical="top" wrapText="1"/>
      <protection locked="0"/>
    </xf>
    <xf numFmtId="166" fontId="6" fillId="0" borderId="0" xfId="19" applyNumberFormat="1" applyFont="1" applyFill="1" applyBorder="1" applyAlignment="1" applyProtection="1">
      <alignment horizontal="right" vertical="top" wrapText="1"/>
      <protection/>
    </xf>
    <xf numFmtId="168" fontId="6" fillId="0" borderId="0" xfId="0" applyNumberFormat="1" applyFont="1" applyBorder="1" applyAlignment="1">
      <alignment horizontal="justify" vertical="top" wrapText="1"/>
    </xf>
    <xf numFmtId="166" fontId="6" fillId="0" borderId="0" xfId="0" applyNumberFormat="1" applyFont="1" applyBorder="1" applyAlignment="1">
      <alignment vertical="top" wrapText="1"/>
    </xf>
    <xf numFmtId="166" fontId="6" fillId="0" borderId="0" xfId="0" applyNumberFormat="1" applyFont="1" applyBorder="1" applyAlignment="1">
      <alignment horizontal="justify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Fill="1" applyBorder="1" applyAlignment="1">
      <alignment vertical="top" wrapText="1"/>
    </xf>
    <xf numFmtId="168" fontId="6" fillId="0" borderId="0" xfId="0" applyNumberFormat="1" applyFont="1" applyBorder="1" applyAlignment="1">
      <alignment vertical="top" wrapText="1"/>
    </xf>
    <xf numFmtId="166" fontId="5" fillId="0" borderId="0" xfId="0" applyNumberFormat="1" applyFont="1" applyBorder="1" applyAlignment="1" applyProtection="1">
      <alignment horizontal="right" vertical="top"/>
      <protection locked="0"/>
    </xf>
    <xf numFmtId="166" fontId="6" fillId="0" borderId="0" xfId="0" applyNumberFormat="1" applyFont="1" applyBorder="1" applyAlignment="1">
      <alignment horizontal="right" vertical="top" wrapText="1"/>
    </xf>
    <xf numFmtId="164" fontId="6" fillId="0" borderId="0" xfId="0" applyFont="1" applyAlignment="1">
      <alignment horizontal="justify"/>
    </xf>
    <xf numFmtId="164" fontId="6" fillId="0" borderId="0" xfId="0" applyFont="1" applyAlignment="1">
      <alignment horizontal="justify" vertical="top"/>
    </xf>
    <xf numFmtId="169" fontId="5" fillId="0" borderId="0" xfId="0" applyNumberFormat="1" applyFont="1" applyBorder="1" applyAlignment="1">
      <alignment horizontal="right" vertical="top" wrapText="1"/>
    </xf>
    <xf numFmtId="169" fontId="5" fillId="0" borderId="0" xfId="19" applyNumberFormat="1" applyFont="1" applyFill="1" applyBorder="1" applyAlignment="1" applyProtection="1">
      <alignment horizontal="right" vertical="top" wrapText="1"/>
      <protection/>
    </xf>
    <xf numFmtId="164" fontId="6" fillId="0" borderId="0" xfId="0" applyFont="1" applyBorder="1" applyAlignment="1">
      <alignment horizontal="justify" wrapText="1"/>
    </xf>
    <xf numFmtId="166" fontId="6" fillId="3" borderId="0" xfId="0" applyNumberFormat="1" applyFont="1" applyFill="1" applyBorder="1" applyAlignment="1">
      <alignment horizontal="right" vertical="top" wrapText="1"/>
    </xf>
    <xf numFmtId="166" fontId="5" fillId="3" borderId="0" xfId="0" applyNumberFormat="1" applyFont="1" applyFill="1" applyBorder="1" applyAlignment="1">
      <alignment horizontal="right" vertical="top" wrapText="1"/>
    </xf>
    <xf numFmtId="170" fontId="5" fillId="0" borderId="0" xfId="0" applyNumberFormat="1" applyFont="1" applyBorder="1" applyAlignment="1">
      <alignment horizontal="justify" vertical="top" wrapText="1"/>
    </xf>
    <xf numFmtId="170" fontId="6" fillId="0" borderId="0" xfId="0" applyNumberFormat="1" applyFont="1" applyBorder="1" applyAlignment="1">
      <alignment horizontal="justify" vertical="top" wrapText="1"/>
    </xf>
    <xf numFmtId="164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8" xfId="20"/>
    <cellStyle name="Обычный 2" xfId="21"/>
    <cellStyle name="Обычный 2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D70"/>
  <sheetViews>
    <sheetView tabSelected="1" view="pageBreakPreview" zoomScaleSheetLayoutView="100" workbookViewId="0" topLeftCell="A1">
      <pane xSplit="1" topLeftCell="B1" activePane="topRight" state="frozen"/>
      <selection pane="topLeft" activeCell="A1" sqref="A1"/>
      <selection pane="topRight" activeCell="C40" sqref="C40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8.25" customHeight="1">
      <c r="A4" s="2"/>
      <c r="B4" s="2"/>
      <c r="C4" s="2"/>
      <c r="D4" s="2"/>
    </row>
    <row r="5" spans="1:4" ht="31.5" customHeight="1">
      <c r="A5" s="3" t="s">
        <v>3</v>
      </c>
      <c r="B5" s="4" t="s">
        <v>4</v>
      </c>
      <c r="C5" s="5" t="s">
        <v>5</v>
      </c>
      <c r="D5" s="6" t="s">
        <v>6</v>
      </c>
    </row>
    <row r="6" spans="1:4" ht="11.25" customHeight="1">
      <c r="A6" s="7"/>
      <c r="B6" s="8"/>
      <c r="C6" s="8"/>
      <c r="D6" s="9"/>
    </row>
    <row r="7" spans="1:4" ht="5.25" customHeight="1" hidden="1">
      <c r="A7" s="10"/>
      <c r="B7" s="11"/>
      <c r="C7" s="11"/>
      <c r="D7" s="11"/>
    </row>
    <row r="8" spans="1:4" ht="19.5" customHeight="1">
      <c r="A8" s="12" t="s">
        <v>7</v>
      </c>
      <c r="B8" s="13">
        <f>SUM(B9:B23)</f>
        <v>1170</v>
      </c>
      <c r="C8" s="13">
        <f>SUM(C9:C24)</f>
        <v>365.27133</v>
      </c>
      <c r="D8" s="14">
        <f aca="true" t="shared" si="0" ref="D8:D14">C8/B8*100</f>
        <v>31.219771794871793</v>
      </c>
    </row>
    <row r="9" spans="1:4" ht="18" customHeight="1">
      <c r="A9" s="15" t="s">
        <v>8</v>
      </c>
      <c r="B9" s="16">
        <v>417</v>
      </c>
      <c r="C9" s="17">
        <v>202.09282</v>
      </c>
      <c r="D9" s="18">
        <f t="shared" si="0"/>
        <v>48.46350599520383</v>
      </c>
    </row>
    <row r="10" spans="1:4" ht="15.75" customHeight="1">
      <c r="A10" s="15" t="s">
        <v>9</v>
      </c>
      <c r="B10" s="16">
        <v>139</v>
      </c>
      <c r="C10" s="16">
        <v>-0.70572</v>
      </c>
      <c r="D10" s="18">
        <f t="shared" si="0"/>
        <v>-0.5077122302158273</v>
      </c>
    </row>
    <row r="11" spans="1:4" ht="21.75" customHeight="1">
      <c r="A11" s="15" t="s">
        <v>10</v>
      </c>
      <c r="B11" s="16">
        <v>386</v>
      </c>
      <c r="C11" s="16">
        <v>77.17549</v>
      </c>
      <c r="D11" s="18">
        <f t="shared" si="0"/>
        <v>19.993650259067355</v>
      </c>
    </row>
    <row r="12" spans="1:4" ht="1.5" customHeight="1" hidden="1">
      <c r="A12" s="19" t="s">
        <v>11</v>
      </c>
      <c r="B12" s="16">
        <v>0</v>
      </c>
      <c r="C12" s="16">
        <v>0</v>
      </c>
      <c r="D12" s="18">
        <v>0</v>
      </c>
    </row>
    <row r="13" spans="1:4" ht="32.25" customHeight="1">
      <c r="A13" s="15" t="s">
        <v>12</v>
      </c>
      <c r="B13" s="16">
        <v>4</v>
      </c>
      <c r="C13" s="16">
        <v>2.57052</v>
      </c>
      <c r="D13" s="18">
        <v>0</v>
      </c>
    </row>
    <row r="14" spans="1:4" ht="32.25" customHeight="1">
      <c r="A14" s="20" t="s">
        <v>13</v>
      </c>
      <c r="B14" s="16">
        <v>125</v>
      </c>
      <c r="C14" s="16">
        <v>26.6128</v>
      </c>
      <c r="D14" s="18">
        <f t="shared" si="0"/>
        <v>21.29024</v>
      </c>
    </row>
    <row r="15" spans="1:4" ht="58.5" customHeight="1">
      <c r="A15" s="21" t="s">
        <v>14</v>
      </c>
      <c r="B15" s="16">
        <v>99</v>
      </c>
      <c r="C15" s="16">
        <v>57.52542</v>
      </c>
      <c r="D15" s="18">
        <f>C15/B15*100</f>
        <v>58.10648484848484</v>
      </c>
    </row>
    <row r="16" spans="1:4" ht="30" customHeight="1" hidden="1">
      <c r="A16" s="15" t="s">
        <v>15</v>
      </c>
      <c r="B16" s="16">
        <v>0</v>
      </c>
      <c r="C16" s="16">
        <v>0</v>
      </c>
      <c r="D16" s="18">
        <v>0</v>
      </c>
    </row>
    <row r="17" spans="1:4" ht="0.75" customHeight="1" hidden="1">
      <c r="A17" s="22" t="s">
        <v>16</v>
      </c>
      <c r="B17" s="16">
        <v>0</v>
      </c>
      <c r="C17" s="16">
        <v>0</v>
      </c>
      <c r="D17" s="18">
        <v>0</v>
      </c>
    </row>
    <row r="18" spans="1:4" ht="32.25" customHeight="1" hidden="1">
      <c r="A18" s="23" t="s">
        <v>17</v>
      </c>
      <c r="B18" s="16"/>
      <c r="C18" s="16"/>
      <c r="D18" s="18"/>
    </row>
    <row r="19" spans="1:4" ht="1.5" customHeight="1" hidden="1">
      <c r="A19" s="22" t="s">
        <v>18</v>
      </c>
      <c r="B19" s="16">
        <v>0</v>
      </c>
      <c r="C19" s="16">
        <v>0</v>
      </c>
      <c r="D19" s="18">
        <v>0</v>
      </c>
    </row>
    <row r="20" spans="1:4" ht="1.5" customHeight="1" hidden="1">
      <c r="A20" s="22" t="s">
        <v>19</v>
      </c>
      <c r="B20" s="16">
        <v>0</v>
      </c>
      <c r="C20" s="16">
        <v>0</v>
      </c>
      <c r="D20" s="18">
        <v>0</v>
      </c>
    </row>
    <row r="21" spans="1:4" ht="62.25" customHeight="1" hidden="1">
      <c r="A21" s="24" t="s">
        <v>20</v>
      </c>
      <c r="B21" s="16"/>
      <c r="C21" s="16"/>
      <c r="D21" s="18" t="e">
        <f>C21/B21*100</f>
        <v>#DIV/0!</v>
      </c>
    </row>
    <row r="22" spans="1:4" ht="60" customHeight="1" hidden="1">
      <c r="A22" s="24" t="s">
        <v>21</v>
      </c>
      <c r="B22" s="16"/>
      <c r="C22" s="16"/>
      <c r="D22" s="18" t="e">
        <f>C22/B22*100</f>
        <v>#DIV/0!</v>
      </c>
    </row>
    <row r="23" spans="1:4" ht="63" customHeight="1" hidden="1">
      <c r="A23" s="24"/>
      <c r="B23" s="16"/>
      <c r="C23" s="16"/>
      <c r="D23" s="18"/>
    </row>
    <row r="24" spans="1:4" ht="32.25" customHeight="1" hidden="1">
      <c r="A24" s="24" t="s">
        <v>22</v>
      </c>
      <c r="B24" s="16">
        <v>0</v>
      </c>
      <c r="C24" s="16">
        <v>0</v>
      </c>
      <c r="D24" s="18">
        <v>0</v>
      </c>
    </row>
    <row r="25" spans="1:4" ht="15.75" customHeight="1">
      <c r="A25" s="12" t="s">
        <v>23</v>
      </c>
      <c r="B25" s="25">
        <f>B26+B27+B34+B37+B35+B36+B33+B29+B38+B40+B41+B28+B30+B31+B39+B32</f>
        <v>4876.25762</v>
      </c>
      <c r="C25" s="25">
        <f>C26+C27+C29+C33+C34+C35+C36+C37+C38+C40+C41+C28+C30+C39+C31+C42</f>
        <v>1872.39549</v>
      </c>
      <c r="D25" s="14">
        <f aca="true" t="shared" si="1" ref="D25:D33">C25/B25*100</f>
        <v>38.398206901956094</v>
      </c>
    </row>
    <row r="26" spans="1:4" ht="37.5" customHeight="1">
      <c r="A26" s="15" t="s">
        <v>24</v>
      </c>
      <c r="B26" s="16">
        <v>1131.48349</v>
      </c>
      <c r="C26" s="16">
        <v>660.1</v>
      </c>
      <c r="D26" s="18">
        <f t="shared" si="1"/>
        <v>58.33933997569862</v>
      </c>
    </row>
    <row r="27" spans="1:4" ht="50.25" customHeight="1">
      <c r="A27" s="15" t="s">
        <v>25</v>
      </c>
      <c r="B27" s="26">
        <v>138.6</v>
      </c>
      <c r="C27" s="26">
        <v>63.68735</v>
      </c>
      <c r="D27" s="18">
        <f t="shared" si="1"/>
        <v>45.95046897546898</v>
      </c>
    </row>
    <row r="28" spans="1:4" ht="55.5" customHeight="1" hidden="1">
      <c r="A28" s="15" t="s">
        <v>26</v>
      </c>
      <c r="B28" s="26"/>
      <c r="C28" s="26"/>
      <c r="D28" s="18"/>
    </row>
    <row r="29" spans="1:4" ht="32.25" customHeight="1">
      <c r="A29" s="27" t="s">
        <v>27</v>
      </c>
      <c r="B29" s="26">
        <v>705.04979</v>
      </c>
      <c r="C29" s="26">
        <v>705.04979</v>
      </c>
      <c r="D29" s="18">
        <f t="shared" si="1"/>
        <v>100</v>
      </c>
    </row>
    <row r="30" spans="1:4" ht="31.5" customHeight="1">
      <c r="A30" s="28" t="s">
        <v>28</v>
      </c>
      <c r="B30" s="26">
        <v>1419.806</v>
      </c>
      <c r="C30" s="26">
        <v>0</v>
      </c>
      <c r="D30" s="18">
        <f t="shared" si="1"/>
        <v>0</v>
      </c>
    </row>
    <row r="31" spans="1:4" ht="31.5" customHeight="1">
      <c r="A31" s="28" t="s">
        <v>29</v>
      </c>
      <c r="B31" s="26">
        <v>145.9427</v>
      </c>
      <c r="C31" s="26">
        <v>72.97135</v>
      </c>
      <c r="D31" s="18">
        <f t="shared" si="1"/>
        <v>50</v>
      </c>
    </row>
    <row r="32" spans="1:4" ht="31.5" customHeight="1">
      <c r="A32" s="28" t="s">
        <v>30</v>
      </c>
      <c r="B32" s="26">
        <v>499.8</v>
      </c>
      <c r="C32" s="26">
        <v>0</v>
      </c>
      <c r="D32" s="18">
        <f t="shared" si="1"/>
        <v>0</v>
      </c>
    </row>
    <row r="33" spans="1:4" ht="125.25" customHeight="1">
      <c r="A33" s="15" t="s">
        <v>31</v>
      </c>
      <c r="B33" s="26">
        <v>230.2</v>
      </c>
      <c r="C33" s="26">
        <v>108</v>
      </c>
      <c r="D33" s="18">
        <f t="shared" si="1"/>
        <v>46.91572545612511</v>
      </c>
    </row>
    <row r="34" spans="1:4" ht="0.75" customHeight="1">
      <c r="A34" s="15" t="s">
        <v>32</v>
      </c>
      <c r="B34" s="26"/>
      <c r="C34" s="26"/>
      <c r="D34" s="18" t="e">
        <f>C34/B34*100</f>
        <v>#DIV/0!</v>
      </c>
    </row>
    <row r="35" spans="1:4" ht="126.75" customHeight="1">
      <c r="A35" s="15" t="s">
        <v>33</v>
      </c>
      <c r="B35" s="26">
        <v>0.1</v>
      </c>
      <c r="C35" s="26">
        <v>0</v>
      </c>
      <c r="D35" s="18">
        <f>C35/B35*100</f>
        <v>0</v>
      </c>
    </row>
    <row r="36" spans="1:4" ht="111.75" customHeight="1" hidden="1">
      <c r="A36" s="15" t="s">
        <v>34</v>
      </c>
      <c r="B36" s="26">
        <v>0</v>
      </c>
      <c r="C36" s="26">
        <v>0</v>
      </c>
      <c r="D36" s="18">
        <v>0</v>
      </c>
    </row>
    <row r="37" spans="1:4" ht="95.25" customHeight="1">
      <c r="A37" s="15" t="s">
        <v>35</v>
      </c>
      <c r="B37" s="26">
        <v>271.97564</v>
      </c>
      <c r="C37" s="26">
        <v>242.587</v>
      </c>
      <c r="D37" s="18">
        <f>C37/B37*100</f>
        <v>89.19438520302774</v>
      </c>
    </row>
    <row r="38" spans="1:4" ht="101.25" customHeight="1" hidden="1">
      <c r="A38" s="15" t="s">
        <v>36</v>
      </c>
      <c r="B38" s="26">
        <v>0</v>
      </c>
      <c r="C38" s="26"/>
      <c r="D38" s="18"/>
    </row>
    <row r="39" spans="1:4" ht="101.25" customHeight="1">
      <c r="A39" s="15" t="s">
        <v>36</v>
      </c>
      <c r="B39" s="26">
        <v>333.2</v>
      </c>
      <c r="C39" s="26">
        <v>20</v>
      </c>
      <c r="D39" s="18">
        <f>C39/B39*100</f>
        <v>6.002400960384153</v>
      </c>
    </row>
    <row r="40" spans="1:4" ht="93.75" customHeight="1">
      <c r="A40" s="15" t="s">
        <v>37</v>
      </c>
      <c r="B40" s="26">
        <v>0.1</v>
      </c>
      <c r="C40" s="26">
        <v>0</v>
      </c>
      <c r="D40" s="18">
        <f>C40/B40*100</f>
        <v>0</v>
      </c>
    </row>
    <row r="41" spans="1:4" ht="48.75" customHeight="1" hidden="1">
      <c r="A41" s="15" t="s">
        <v>38</v>
      </c>
      <c r="B41" s="26"/>
      <c r="C41" s="26"/>
      <c r="D41" s="18" t="e">
        <f>C41/B41*100</f>
        <v>#DIV/0!</v>
      </c>
    </row>
    <row r="42" spans="1:4" ht="38.25" customHeight="1" hidden="1">
      <c r="A42" s="15" t="s">
        <v>39</v>
      </c>
      <c r="B42" s="26">
        <v>0</v>
      </c>
      <c r="C42" s="26"/>
      <c r="D42" s="18">
        <v>0</v>
      </c>
    </row>
    <row r="43" spans="1:4" ht="21.75" customHeight="1">
      <c r="A43" s="12" t="s">
        <v>40</v>
      </c>
      <c r="B43" s="29">
        <f>B25+B8</f>
        <v>6046.25762</v>
      </c>
      <c r="C43" s="29">
        <f>C25+C8</f>
        <v>2237.66682</v>
      </c>
      <c r="D43" s="30">
        <f aca="true" t="shared" si="2" ref="D43:D63">C43/B43*100</f>
        <v>37.00912135464052</v>
      </c>
    </row>
    <row r="44" spans="1:4" ht="12.75">
      <c r="A44" s="12" t="s">
        <v>41</v>
      </c>
      <c r="B44" s="13">
        <f>B45+B49+B51+B54+B58+B62</f>
        <v>6396.257619999999</v>
      </c>
      <c r="C44" s="13">
        <f>C45+C49+C51+C54+C58+C62</f>
        <v>2588.01563</v>
      </c>
      <c r="D44" s="14">
        <f t="shared" si="2"/>
        <v>40.461403898237606</v>
      </c>
    </row>
    <row r="45" spans="1:4" ht="12.75">
      <c r="A45" s="12" t="s">
        <v>42</v>
      </c>
      <c r="B45" s="13">
        <f>B46+B47+B48</f>
        <v>1950.1000000000001</v>
      </c>
      <c r="C45" s="13">
        <f>C46+C47+C48</f>
        <v>1008.53552</v>
      </c>
      <c r="D45" s="14">
        <f t="shared" si="2"/>
        <v>51.71711809650786</v>
      </c>
    </row>
    <row r="46" spans="1:4" ht="12.75">
      <c r="A46" s="31" t="s">
        <v>43</v>
      </c>
      <c r="B46" s="26">
        <v>1545.9</v>
      </c>
      <c r="C46" s="26">
        <v>899.31922</v>
      </c>
      <c r="D46" s="14">
        <f t="shared" si="2"/>
        <v>58.17447570994242</v>
      </c>
    </row>
    <row r="47" spans="1:4" ht="12.75">
      <c r="A47" s="31" t="s">
        <v>44</v>
      </c>
      <c r="B47" s="32">
        <v>2</v>
      </c>
      <c r="C47" s="32">
        <v>0</v>
      </c>
      <c r="D47" s="14">
        <f t="shared" si="2"/>
        <v>0</v>
      </c>
    </row>
    <row r="48" spans="1:4" ht="15" customHeight="1">
      <c r="A48" s="15" t="s">
        <v>45</v>
      </c>
      <c r="B48" s="32">
        <v>402.2</v>
      </c>
      <c r="C48" s="32">
        <v>109.2163</v>
      </c>
      <c r="D48" s="14">
        <f t="shared" si="2"/>
        <v>27.154724017901543</v>
      </c>
    </row>
    <row r="49" spans="1:4" ht="12.75">
      <c r="A49" s="12" t="s">
        <v>46</v>
      </c>
      <c r="B49" s="33">
        <f>B50</f>
        <v>138.6</v>
      </c>
      <c r="C49" s="33">
        <f>C50</f>
        <v>63.68735</v>
      </c>
      <c r="D49" s="14">
        <f t="shared" si="2"/>
        <v>45.95046897546898</v>
      </c>
    </row>
    <row r="50" spans="1:4" ht="16.5" customHeight="1">
      <c r="A50" s="15" t="s">
        <v>47</v>
      </c>
      <c r="B50" s="32">
        <v>138.6</v>
      </c>
      <c r="C50" s="32">
        <v>63.68735</v>
      </c>
      <c r="D50" s="14">
        <f t="shared" si="2"/>
        <v>45.95046897546898</v>
      </c>
    </row>
    <row r="51" spans="1:4" ht="13.5" customHeight="1">
      <c r="A51" s="12" t="s">
        <v>48</v>
      </c>
      <c r="B51" s="33">
        <f>B52+B53</f>
        <v>12.1</v>
      </c>
      <c r="C51" s="33">
        <f>C52+C53</f>
        <v>0</v>
      </c>
      <c r="D51" s="14">
        <f t="shared" si="2"/>
        <v>0</v>
      </c>
    </row>
    <row r="52" spans="1:4" ht="19.5" customHeight="1" hidden="1">
      <c r="A52" s="15" t="s">
        <v>49</v>
      </c>
      <c r="B52" s="32">
        <v>0</v>
      </c>
      <c r="C52" s="32">
        <v>0</v>
      </c>
      <c r="D52" s="14" t="e">
        <f t="shared" si="2"/>
        <v>#DIV/0!</v>
      </c>
    </row>
    <row r="53" spans="1:4" ht="12.75">
      <c r="A53" s="15" t="s">
        <v>50</v>
      </c>
      <c r="B53" s="32">
        <v>12.1</v>
      </c>
      <c r="C53" s="32">
        <v>0</v>
      </c>
      <c r="D53" s="14">
        <f t="shared" si="2"/>
        <v>0</v>
      </c>
    </row>
    <row r="54" spans="1:4" ht="12.75">
      <c r="A54" s="12" t="s">
        <v>51</v>
      </c>
      <c r="B54" s="33">
        <f>B55+B57+B56</f>
        <v>3014.9179599999998</v>
      </c>
      <c r="C54" s="33">
        <f>C55+C57+C56</f>
        <v>554.05516</v>
      </c>
      <c r="D54" s="14">
        <f t="shared" si="2"/>
        <v>18.377122274995507</v>
      </c>
    </row>
    <row r="55" spans="1:4" ht="12.75" hidden="1">
      <c r="A55" s="15" t="s">
        <v>52</v>
      </c>
      <c r="B55" s="32"/>
      <c r="C55" s="32"/>
      <c r="D55" s="14">
        <v>0</v>
      </c>
    </row>
    <row r="56" spans="1:4" ht="12.75">
      <c r="A56" s="15" t="s">
        <v>53</v>
      </c>
      <c r="B56" s="32">
        <v>1921.98164</v>
      </c>
      <c r="C56" s="32">
        <v>350.587</v>
      </c>
      <c r="D56" s="14">
        <f t="shared" si="2"/>
        <v>18.24091306095931</v>
      </c>
    </row>
    <row r="57" spans="1:4" ht="12.75">
      <c r="A57" s="15" t="s">
        <v>54</v>
      </c>
      <c r="B57" s="32">
        <v>1092.93632</v>
      </c>
      <c r="C57" s="32">
        <v>203.46816</v>
      </c>
      <c r="D57" s="14">
        <f t="shared" si="2"/>
        <v>18.616652798216094</v>
      </c>
    </row>
    <row r="58" spans="1:4" ht="12.75">
      <c r="A58" s="34" t="s">
        <v>55</v>
      </c>
      <c r="B58" s="33">
        <f>B59+B60+B61</f>
        <v>1175.83566</v>
      </c>
      <c r="C58" s="33">
        <f>C59+C60+C61</f>
        <v>913.12464</v>
      </c>
      <c r="D58" s="14">
        <f t="shared" si="2"/>
        <v>77.65750530137859</v>
      </c>
    </row>
    <row r="59" spans="1:4" ht="12.75">
      <c r="A59" s="35" t="s">
        <v>56</v>
      </c>
      <c r="B59" s="32">
        <v>237.5</v>
      </c>
      <c r="C59" s="32">
        <v>75.29794</v>
      </c>
      <c r="D59" s="14">
        <f t="shared" si="2"/>
        <v>31.704395789473683</v>
      </c>
    </row>
    <row r="60" spans="1:4" ht="12.75">
      <c r="A60" s="35" t="s">
        <v>57</v>
      </c>
      <c r="B60" s="32">
        <v>0.1</v>
      </c>
      <c r="C60" s="32">
        <v>0</v>
      </c>
      <c r="D60" s="14">
        <f t="shared" si="2"/>
        <v>0</v>
      </c>
    </row>
    <row r="61" spans="1:4" ht="12.75">
      <c r="A61" s="15" t="s">
        <v>58</v>
      </c>
      <c r="B61" s="32">
        <v>938.23566</v>
      </c>
      <c r="C61" s="32">
        <v>837.8267</v>
      </c>
      <c r="D61" s="14">
        <f t="shared" si="2"/>
        <v>89.2981087502046</v>
      </c>
    </row>
    <row r="62" spans="1:4" ht="12.75">
      <c r="A62" s="12" t="s">
        <v>59</v>
      </c>
      <c r="B62" s="33">
        <f>B63</f>
        <v>104.704</v>
      </c>
      <c r="C62" s="33">
        <f>C63</f>
        <v>48.61296</v>
      </c>
      <c r="D62" s="14">
        <f t="shared" si="2"/>
        <v>46.42894254278729</v>
      </c>
    </row>
    <row r="63" spans="1:4" ht="12.75">
      <c r="A63" s="15" t="s">
        <v>60</v>
      </c>
      <c r="B63" s="32">
        <v>104.704</v>
      </c>
      <c r="C63" s="32">
        <v>48.61296</v>
      </c>
      <c r="D63" s="14">
        <f t="shared" si="2"/>
        <v>46.42894254278729</v>
      </c>
    </row>
    <row r="64" spans="1:4" ht="12.75">
      <c r="A64" s="15" t="s">
        <v>61</v>
      </c>
      <c r="B64" s="32">
        <f>B43-B44</f>
        <v>-349.9999999999991</v>
      </c>
      <c r="C64" s="32">
        <f>C43-C44</f>
        <v>-350.34880999999996</v>
      </c>
      <c r="D64" s="18"/>
    </row>
    <row r="65" spans="1:4" ht="12.75">
      <c r="A65" s="36"/>
      <c r="B65" s="26"/>
      <c r="C65" s="26"/>
      <c r="D65" s="18"/>
    </row>
    <row r="66" spans="1:4" ht="15" customHeight="1">
      <c r="A66" s="2" t="s">
        <v>62</v>
      </c>
      <c r="B66" s="2"/>
      <c r="C66" s="2"/>
      <c r="D66" s="2"/>
    </row>
    <row r="67" spans="1:4" ht="12.75">
      <c r="A67" s="2" t="s">
        <v>63</v>
      </c>
      <c r="B67" s="2"/>
      <c r="C67" s="2" t="s">
        <v>64</v>
      </c>
      <c r="D67" s="2"/>
    </row>
    <row r="68" spans="2:4" ht="12.75">
      <c r="B68" s="2"/>
      <c r="C68" s="2"/>
      <c r="D68" s="2"/>
    </row>
    <row r="69" spans="2:4" ht="12.75">
      <c r="B69" s="36"/>
      <c r="C69" s="36"/>
      <c r="D69" s="36"/>
    </row>
    <row r="70" spans="2:4" ht="12.75">
      <c r="B70" s="36"/>
      <c r="C70" s="36"/>
      <c r="D70" s="36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Ирина Коновалова</cp:lastModifiedBy>
  <cp:lastPrinted>2023-07-05T10:16:26Z</cp:lastPrinted>
  <dcterms:created xsi:type="dcterms:W3CDTF">2007-03-05T11:59:24Z</dcterms:created>
  <dcterms:modified xsi:type="dcterms:W3CDTF">2023-07-05T10:16:32Z</dcterms:modified>
  <cp:category/>
  <cp:version/>
  <cp:contentType/>
  <cp:contentStatus/>
  <cp:revision>1</cp:revision>
</cp:coreProperties>
</file>