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835" yWindow="65371" windowWidth="13995" windowHeight="12690" tabRatio="1000" activeTab="0"/>
  </bookViews>
  <sheets>
    <sheet name="табл. 1" sheetId="1" r:id="rId1"/>
    <sheet name="табл. 2" sheetId="2" r:id="rId2"/>
    <sheet name="табл. 3" sheetId="3" r:id="rId3"/>
    <sheet name="табл 4" sheetId="4" r:id="rId4"/>
    <sheet name="табл.5" sheetId="5" r:id="rId5"/>
    <sheet name="табл. 6" sheetId="6" r:id="rId6"/>
    <sheet name="табл. 7" sheetId="7" r:id="rId7"/>
    <sheet name="табл 8" sheetId="8" r:id="rId8"/>
    <sheet name="табл. 9" sheetId="9" r:id="rId9"/>
    <sheet name="табл. 10" sheetId="10" r:id="rId10"/>
    <sheet name="табл. 11" sheetId="11" r:id="rId11"/>
    <sheet name="табл. 12" sheetId="12" r:id="rId12"/>
    <sheet name="табл 13" sheetId="13" r:id="rId13"/>
    <sheet name="табл. 14" sheetId="14" r:id="rId14"/>
    <sheet name="табл. 15" sheetId="15" r:id="rId15"/>
    <sheet name="табл. 16" sheetId="16" r:id="rId16"/>
    <sheet name="табл. 17" sheetId="17" r:id="rId17"/>
    <sheet name="табл 18" sheetId="18" r:id="rId18"/>
    <sheet name="табл. 19" sheetId="19" r:id="rId19"/>
    <sheet name="табл. 20" sheetId="20" r:id="rId20"/>
    <sheet name="табл. 21" sheetId="21" r:id="rId21"/>
    <sheet name="табл. 22" sheetId="22" r:id="rId22"/>
    <sheet name="табл. 23" sheetId="23" r:id="rId23"/>
    <sheet name="табл. 24" sheetId="24" r:id="rId24"/>
    <sheet name="табл. 25" sheetId="25" r:id="rId25"/>
    <sheet name="табл. 26" sheetId="26" r:id="rId26"/>
    <sheet name="табл. 27" sheetId="27" r:id="rId27"/>
    <sheet name="табл. 28" sheetId="28" r:id="rId28"/>
    <sheet name="табл. 29" sheetId="29" r:id="rId29"/>
    <sheet name="табл. 30" sheetId="30" r:id="rId30"/>
    <sheet name="таб.31" sheetId="31" r:id="rId31"/>
    <sheet name="табл. 32" sheetId="32" r:id="rId32"/>
  </sheets>
  <definedNames>
    <definedName name="Z_11E27D0E_EAA3_4BB5_8F76_4BBAB6497F9E_.wvu.PrintArea" localSheetId="13" hidden="1">'табл. 14'!#REF!</definedName>
    <definedName name="Z_11E27D0E_EAA3_4BB5_8F76_4BBAB6497F9E_.wvu.PrintArea" localSheetId="25" hidden="1">'табл. 26'!$A$1:$B$18</definedName>
    <definedName name="Z_11E27D0E_EAA3_4BB5_8F76_4BBAB6497F9E_.wvu.PrintTitles" localSheetId="13" hidden="1">'табл. 14'!#REF!</definedName>
    <definedName name="Z_11E27D0E_EAA3_4BB5_8F76_4BBAB6497F9E_.wvu.PrintTitles" localSheetId="24" hidden="1">'табл. 25'!$14:$15</definedName>
    <definedName name="Z_4ECD7326_1E50_4CFC_9073_9217FBF30A25_.wvu.Cols" localSheetId="12" hidden="1">'табл 13'!$C:$E</definedName>
    <definedName name="Z_4ECD7326_1E50_4CFC_9073_9217FBF30A25_.wvu.Cols" localSheetId="7" hidden="1">'табл 8'!#REF!</definedName>
    <definedName name="Z_4ECD7326_1E50_4CFC_9073_9217FBF30A25_.wvu.Cols" localSheetId="0" hidden="1">'табл. 1'!$C:$D</definedName>
    <definedName name="Z_4ECD7326_1E50_4CFC_9073_9217FBF30A25_.wvu.Cols" localSheetId="9" hidden="1">'табл. 10'!#REF!</definedName>
    <definedName name="Z_4ECD7326_1E50_4CFC_9073_9217FBF30A25_.wvu.Cols" localSheetId="10" hidden="1">'табл. 11'!$C:$E</definedName>
    <definedName name="Z_4ECD7326_1E50_4CFC_9073_9217FBF30A25_.wvu.Cols" localSheetId="11" hidden="1">'табл. 12'!#REF!</definedName>
    <definedName name="Z_4ECD7326_1E50_4CFC_9073_9217FBF30A25_.wvu.Cols" localSheetId="14" hidden="1">'табл. 15'!$C:$E</definedName>
    <definedName name="Z_4ECD7326_1E50_4CFC_9073_9217FBF30A25_.wvu.Cols" localSheetId="1" hidden="1">'табл. 2'!#REF!</definedName>
    <definedName name="Z_4ECD7326_1E50_4CFC_9073_9217FBF30A25_.wvu.Cols" localSheetId="25" hidden="1">'табл. 26'!$C:$E</definedName>
    <definedName name="Z_4ECD7326_1E50_4CFC_9073_9217FBF30A25_.wvu.PrintArea" localSheetId="12" hidden="1">'табл 13'!$A$1:$B$23</definedName>
    <definedName name="Z_4ECD7326_1E50_4CFC_9073_9217FBF30A25_.wvu.PrintArea" localSheetId="7" hidden="1">'табл 8'!#REF!</definedName>
    <definedName name="Z_4ECD7326_1E50_4CFC_9073_9217FBF30A25_.wvu.PrintArea" localSheetId="0" hidden="1">'табл. 1'!$A$10:$B$37</definedName>
    <definedName name="Z_4ECD7326_1E50_4CFC_9073_9217FBF30A25_.wvu.PrintArea" localSheetId="9" hidden="1">'табл. 10'!#REF!</definedName>
    <definedName name="Z_4ECD7326_1E50_4CFC_9073_9217FBF30A25_.wvu.PrintArea" localSheetId="10" hidden="1">'табл. 11'!$A$1:$B$28</definedName>
    <definedName name="Z_4ECD7326_1E50_4CFC_9073_9217FBF30A25_.wvu.PrintArea" localSheetId="11" hidden="1">'табл. 12'!#REF!</definedName>
    <definedName name="Z_4ECD7326_1E50_4CFC_9073_9217FBF30A25_.wvu.PrintArea" localSheetId="13" hidden="1">'табл. 14'!#REF!</definedName>
    <definedName name="Z_4ECD7326_1E50_4CFC_9073_9217FBF30A25_.wvu.PrintArea" localSheetId="14" hidden="1">'табл. 15'!#REF!</definedName>
    <definedName name="Z_4ECD7326_1E50_4CFC_9073_9217FBF30A25_.wvu.PrintArea" localSheetId="1" hidden="1">'табл. 2'!#REF!</definedName>
    <definedName name="Z_4ECD7326_1E50_4CFC_9073_9217FBF30A25_.wvu.PrintArea" localSheetId="25" hidden="1">'табл. 26'!$A$1:$B$18</definedName>
    <definedName name="Z_4ECD7326_1E50_4CFC_9073_9217FBF30A25_.wvu.PrintTitles" localSheetId="13" hidden="1">'табл. 14'!#REF!</definedName>
    <definedName name="Z_4ECD7326_1E50_4CFC_9073_9217FBF30A25_.wvu.PrintTitles" localSheetId="24" hidden="1">'табл. 25'!$14:$15</definedName>
    <definedName name="Z_4ECD7326_1E50_4CFC_9073_9217FBF30A25_.wvu.Rows" localSheetId="12" hidden="1">'табл 13'!#REF!,'табл 13'!#REF!,'табл 13'!$9:$9,'табл 13'!#REF!,'табл 13'!#REF!,'табл 13'!#REF!</definedName>
    <definedName name="Z_4ECD7326_1E50_4CFC_9073_9217FBF30A25_.wvu.Rows" localSheetId="7" hidden="1">'табл 8'!#REF!,'табл 8'!#REF!,'табл 8'!#REF!,'табл 8'!#REF!,'табл 8'!#REF!,'табл 8'!#REF!</definedName>
    <definedName name="Z_4ECD7326_1E50_4CFC_9073_9217FBF30A25_.wvu.Rows" localSheetId="0" hidden="1">'табл. 1'!#REF!,'табл. 1'!#REF!,'табл. 1'!#REF!,'табл. 1'!#REF!,'табл. 1'!#REF!,'табл. 1'!#REF!</definedName>
    <definedName name="Z_4ECD7326_1E50_4CFC_9073_9217FBF30A25_.wvu.Rows" localSheetId="9" hidden="1">'табл. 10'!#REF!,'табл. 10'!#REF!,'табл. 10'!#REF!,'табл. 10'!#REF!,'табл. 10'!#REF!,'табл. 10'!#REF!</definedName>
    <definedName name="Z_4ECD7326_1E50_4CFC_9073_9217FBF30A25_.wvu.Rows" localSheetId="10" hidden="1">'табл. 11'!#REF!,'табл. 11'!#REF!,'табл. 11'!$12:$12,'табл. 11'!#REF!,'табл. 11'!#REF!,'табл. 11'!#REF!</definedName>
    <definedName name="Z_4ECD7326_1E50_4CFC_9073_9217FBF30A25_.wvu.Rows" localSheetId="11" hidden="1">'табл. 12'!#REF!,'табл. 12'!#REF!,'табл. 12'!#REF!,'табл. 12'!#REF!,'табл. 12'!#REF!,'табл. 12'!#REF!</definedName>
    <definedName name="Z_4ECD7326_1E50_4CFC_9073_9217FBF30A25_.wvu.Rows" localSheetId="14" hidden="1">'табл. 15'!#REF!,'табл. 15'!#REF!,'табл. 15'!#REF!,'табл. 15'!#REF!,'табл. 15'!#REF!,'табл. 15'!#REF!</definedName>
    <definedName name="Z_4ECD7326_1E50_4CFC_9073_9217FBF30A25_.wvu.Rows" localSheetId="1" hidden="1">'табл. 2'!#REF!,'табл. 2'!#REF!,'табл. 2'!#REF!,'табл. 2'!#REF!,'табл. 2'!#REF!,'табл. 2'!#REF!</definedName>
    <definedName name="Z_5520FE02_EF4A_40E7_87AE_14411A50042D_.wvu.Cols" localSheetId="25" hidden="1">'табл. 26'!$C:$E</definedName>
    <definedName name="Z_5520FE02_EF4A_40E7_87AE_14411A50042D_.wvu.PrintArea" localSheetId="13" hidden="1">'табл. 14'!#REF!</definedName>
    <definedName name="Z_5520FE02_EF4A_40E7_87AE_14411A50042D_.wvu.PrintArea" localSheetId="25" hidden="1">'табл. 26'!$A$1:$B$18</definedName>
    <definedName name="Z_5520FE02_EF4A_40E7_87AE_14411A50042D_.wvu.PrintTitles" localSheetId="13" hidden="1">'табл. 14'!#REF!</definedName>
    <definedName name="Z_5520FE02_EF4A_40E7_87AE_14411A50042D_.wvu.PrintTitles" localSheetId="24" hidden="1">'табл. 25'!$14:$15</definedName>
    <definedName name="Z_5CBBF48D_C109_47C6_A89A_24DC624F28FA_.wvu.PrintArea" localSheetId="12" hidden="1">'табл 13'!$A$1:$D$25</definedName>
    <definedName name="Z_5CBBF48D_C109_47C6_A89A_24DC624F28FA_.wvu.PrintArea" localSheetId="17" hidden="1">'табл 18'!$A$1:$D$17</definedName>
    <definedName name="Z_5CBBF48D_C109_47C6_A89A_24DC624F28FA_.wvu.PrintArea" localSheetId="7" hidden="1">'табл 8'!$A$1:$D$18</definedName>
    <definedName name="Z_5CBBF48D_C109_47C6_A89A_24DC624F28FA_.wvu.PrintArea" localSheetId="0" hidden="1">'табл. 1'!$A$1:$B$36</definedName>
    <definedName name="Z_5CBBF48D_C109_47C6_A89A_24DC624F28FA_.wvu.PrintArea" localSheetId="9" hidden="1">'табл. 10'!$A$1:$B$40</definedName>
    <definedName name="Z_5CBBF48D_C109_47C6_A89A_24DC624F28FA_.wvu.PrintArea" localSheetId="11" hidden="1">'табл. 12'!$A$1:$E$20</definedName>
    <definedName name="Z_5CBBF48D_C109_47C6_A89A_24DC624F28FA_.wvu.PrintArea" localSheetId="13" hidden="1">'табл. 14'!$A$1:$B$19</definedName>
    <definedName name="Z_5CBBF48D_C109_47C6_A89A_24DC624F28FA_.wvu.PrintArea" localSheetId="15" hidden="1">'табл. 16'!$A$1:$D$19</definedName>
    <definedName name="Z_5CBBF48D_C109_47C6_A89A_24DC624F28FA_.wvu.PrintArea" localSheetId="16" hidden="1">'табл. 17'!$A$1:$D$19</definedName>
    <definedName name="Z_5CBBF48D_C109_47C6_A89A_24DC624F28FA_.wvu.PrintArea" localSheetId="18" hidden="1">'табл. 19'!$A$1:$D$20</definedName>
    <definedName name="Z_5CBBF48D_C109_47C6_A89A_24DC624F28FA_.wvu.PrintArea" localSheetId="1" hidden="1">'табл. 2'!$A$1:$B$16</definedName>
    <definedName name="Z_5CBBF48D_C109_47C6_A89A_24DC624F28FA_.wvu.PrintArea" localSheetId="19" hidden="1">'табл. 20'!$A$1:$B$38</definedName>
    <definedName name="Z_5CBBF48D_C109_47C6_A89A_24DC624F28FA_.wvu.PrintArea" localSheetId="20" hidden="1">'табл. 21'!$A$1:$B$17</definedName>
    <definedName name="Z_5CBBF48D_C109_47C6_A89A_24DC624F28FA_.wvu.PrintArea" localSheetId="21" hidden="1">'табл. 22'!$A$1:$B$17</definedName>
    <definedName name="Z_5CBBF48D_C109_47C6_A89A_24DC624F28FA_.wvu.PrintArea" localSheetId="22" hidden="1">'табл. 23'!$A$1:$B$17</definedName>
    <definedName name="Z_5CBBF48D_C109_47C6_A89A_24DC624F28FA_.wvu.PrintArea" localSheetId="2" hidden="1">'табл. 3'!$A$1:$D$33</definedName>
    <definedName name="Z_5CBBF48D_C109_47C6_A89A_24DC624F28FA_.wvu.PrintArea" localSheetId="6" hidden="1">'табл. 7'!$A$1:$D$30</definedName>
    <definedName name="Z_5CBBF48D_C109_47C6_A89A_24DC624F28FA_.wvu.PrintArea" localSheetId="4" hidden="1">'табл.5'!$A$1:$D$18</definedName>
    <definedName name="Z_5CBBF48D_C109_47C6_A89A_24DC624F28FA_.wvu.PrintTitles" localSheetId="9" hidden="1">'табл. 10'!$14:$14</definedName>
    <definedName name="Z_5CBBF48D_C109_47C6_A89A_24DC624F28FA_.wvu.PrintTitles" localSheetId="1" hidden="1">'табл. 2'!#REF!</definedName>
    <definedName name="Z_5CBBF48D_C109_47C6_A89A_24DC624F28FA_.wvu.PrintTitles" localSheetId="19" hidden="1">'табл. 20'!$14:$14</definedName>
    <definedName name="Z_5CBBF48D_C109_47C6_A89A_24DC624F28FA_.wvu.PrintTitles" localSheetId="2" hidden="1">'табл. 3'!#REF!</definedName>
    <definedName name="Z_5CBBF48D_C109_47C6_A89A_24DC624F28FA_.wvu.PrintTitles" localSheetId="8" hidden="1">'табл. 9'!$15:$16</definedName>
    <definedName name="Z_5CBBF48D_C109_47C6_A89A_24DC624F28FA_.wvu.Rows" localSheetId="3" hidden="1">'табл 4'!$1:$7</definedName>
    <definedName name="Z_5CBBF48D_C109_47C6_A89A_24DC624F28FA_.wvu.Rows" localSheetId="31" hidden="1">'табл. 32'!$1:$7</definedName>
    <definedName name="Z_5EB2EB79_0F2D_4965_A866_C30A47681700_.wvu.Cols" localSheetId="12" hidden="1">'табл 13'!$C:$E</definedName>
    <definedName name="Z_5EB2EB79_0F2D_4965_A866_C30A47681700_.wvu.Cols" localSheetId="7" hidden="1">'табл 8'!#REF!</definedName>
    <definedName name="Z_5EB2EB79_0F2D_4965_A866_C30A47681700_.wvu.Cols" localSheetId="0" hidden="1">'табл. 1'!$C:$D</definedName>
    <definedName name="Z_5EB2EB79_0F2D_4965_A866_C30A47681700_.wvu.Cols" localSheetId="9" hidden="1">'табл. 10'!#REF!</definedName>
    <definedName name="Z_5EB2EB79_0F2D_4965_A866_C30A47681700_.wvu.Cols" localSheetId="10" hidden="1">'табл. 11'!$C:$E</definedName>
    <definedName name="Z_5EB2EB79_0F2D_4965_A866_C30A47681700_.wvu.Cols" localSheetId="11" hidden="1">'табл. 12'!#REF!</definedName>
    <definedName name="Z_5EB2EB79_0F2D_4965_A866_C30A47681700_.wvu.Cols" localSheetId="14" hidden="1">'табл. 15'!$C:$E</definedName>
    <definedName name="Z_5EB2EB79_0F2D_4965_A866_C30A47681700_.wvu.Cols" localSheetId="1" hidden="1">'табл. 2'!#REF!</definedName>
    <definedName name="Z_5EB2EB79_0F2D_4965_A866_C30A47681700_.wvu.Cols" localSheetId="25" hidden="1">'табл. 26'!$C:$E</definedName>
    <definedName name="Z_5EB2EB79_0F2D_4965_A866_C30A47681700_.wvu.PrintArea" localSheetId="12" hidden="1">'табл 13'!$A$1:$B$23</definedName>
    <definedName name="Z_5EB2EB79_0F2D_4965_A866_C30A47681700_.wvu.PrintArea" localSheetId="7" hidden="1">'табл 8'!#REF!</definedName>
    <definedName name="Z_5EB2EB79_0F2D_4965_A866_C30A47681700_.wvu.PrintArea" localSheetId="0" hidden="1">'табл. 1'!$A$10:$B$37</definedName>
    <definedName name="Z_5EB2EB79_0F2D_4965_A866_C30A47681700_.wvu.PrintArea" localSheetId="9" hidden="1">'табл. 10'!#REF!</definedName>
    <definedName name="Z_5EB2EB79_0F2D_4965_A866_C30A47681700_.wvu.PrintArea" localSheetId="10" hidden="1">'табл. 11'!$A$1:$B$28</definedName>
    <definedName name="Z_5EB2EB79_0F2D_4965_A866_C30A47681700_.wvu.PrintArea" localSheetId="11" hidden="1">'табл. 12'!#REF!</definedName>
    <definedName name="Z_5EB2EB79_0F2D_4965_A866_C30A47681700_.wvu.PrintArea" localSheetId="14" hidden="1">'табл. 15'!#REF!</definedName>
    <definedName name="Z_5EB2EB79_0F2D_4965_A866_C30A47681700_.wvu.PrintArea" localSheetId="1" hidden="1">'табл. 2'!#REF!</definedName>
    <definedName name="Z_5EB2EB79_0F2D_4965_A866_C30A47681700_.wvu.PrintArea" localSheetId="25" hidden="1">'табл. 26'!$A$1:$B$18</definedName>
    <definedName name="Z_5EB2EB79_0F2D_4965_A866_C30A47681700_.wvu.Rows" localSheetId="12" hidden="1">'табл 13'!#REF!,'табл 13'!#REF!,'табл 13'!$9:$9,'табл 13'!#REF!,'табл 13'!#REF!,'табл 13'!#REF!</definedName>
    <definedName name="Z_5EB2EB79_0F2D_4965_A866_C30A47681700_.wvu.Rows" localSheetId="7" hidden="1">'табл 8'!#REF!,'табл 8'!#REF!,'табл 8'!#REF!,'табл 8'!#REF!,'табл 8'!#REF!,'табл 8'!#REF!</definedName>
    <definedName name="Z_5EB2EB79_0F2D_4965_A866_C30A47681700_.wvu.Rows" localSheetId="0" hidden="1">'табл. 1'!#REF!,'табл. 1'!#REF!,'табл. 1'!#REF!,'табл. 1'!#REF!,'табл. 1'!#REF!,'табл. 1'!#REF!</definedName>
    <definedName name="Z_5EB2EB79_0F2D_4965_A866_C30A47681700_.wvu.Rows" localSheetId="9" hidden="1">'табл. 10'!#REF!,'табл. 10'!#REF!,'табл. 10'!#REF!,'табл. 10'!#REF!,'табл. 10'!#REF!,'табл. 10'!#REF!</definedName>
    <definedName name="Z_5EB2EB79_0F2D_4965_A866_C30A47681700_.wvu.Rows" localSheetId="10" hidden="1">'табл. 11'!#REF!,'табл. 11'!#REF!,'табл. 11'!$12:$12,'табл. 11'!#REF!,'табл. 11'!#REF!,'табл. 11'!#REF!</definedName>
    <definedName name="Z_5EB2EB79_0F2D_4965_A866_C30A47681700_.wvu.Rows" localSheetId="11" hidden="1">'табл. 12'!#REF!,'табл. 12'!#REF!,'табл. 12'!#REF!,'табл. 12'!#REF!,'табл. 12'!#REF!,'табл. 12'!#REF!</definedName>
    <definedName name="Z_5EB2EB79_0F2D_4965_A866_C30A47681700_.wvu.Rows" localSheetId="14" hidden="1">'табл. 15'!#REF!,'табл. 15'!#REF!,'табл. 15'!#REF!,'табл. 15'!#REF!,'табл. 15'!#REF!,'табл. 15'!#REF!</definedName>
    <definedName name="Z_5EB2EB79_0F2D_4965_A866_C30A47681700_.wvu.Rows" localSheetId="1" hidden="1">'табл. 2'!#REF!,'табл. 2'!#REF!,'табл. 2'!#REF!,'табл. 2'!#REF!,'табл. 2'!#REF!,'табл. 2'!#REF!</definedName>
    <definedName name="Z_5EB2EB79_0F2D_4965_A866_C30A47681700_.wvu.Rows" localSheetId="25" hidden="1">'табл. 26'!#REF!,'табл. 26'!#REF!,'табл. 26'!#REF!,'табл. 26'!#REF!,'табл. 26'!#REF!,'табл. 26'!#REF!</definedName>
    <definedName name="Z_641C36C7_4804_495E_88A7_4D822050C964_.wvu.PrintArea" localSheetId="13" hidden="1">'табл. 14'!#REF!</definedName>
    <definedName name="Z_641C36C7_4804_495E_88A7_4D822050C964_.wvu.PrintArea" localSheetId="25" hidden="1">'табл. 26'!$A$1:$B$18</definedName>
    <definedName name="Z_641C36C7_4804_495E_88A7_4D822050C964_.wvu.PrintTitles" localSheetId="13" hidden="1">'табл. 14'!#REF!</definedName>
    <definedName name="Z_641C36C7_4804_495E_88A7_4D822050C964_.wvu.PrintTitles" localSheetId="24" hidden="1">'табл. 25'!$14:$15</definedName>
    <definedName name="Z_8A956A1D_DA7C_41CC_A5EF_8716F2348DE0_.wvu.Cols" localSheetId="12" hidden="1">'табл 13'!$C:$E</definedName>
    <definedName name="Z_8A956A1D_DA7C_41CC_A5EF_8716F2348DE0_.wvu.Cols" localSheetId="7" hidden="1">'табл 8'!#REF!</definedName>
    <definedName name="Z_8A956A1D_DA7C_41CC_A5EF_8716F2348DE0_.wvu.Cols" localSheetId="0" hidden="1">'табл. 1'!$C:$D</definedName>
    <definedName name="Z_8A956A1D_DA7C_41CC_A5EF_8716F2348DE0_.wvu.Cols" localSheetId="9" hidden="1">'табл. 10'!#REF!</definedName>
    <definedName name="Z_8A956A1D_DA7C_41CC_A5EF_8716F2348DE0_.wvu.Cols" localSheetId="10" hidden="1">'табл. 11'!$C:$E</definedName>
    <definedName name="Z_8A956A1D_DA7C_41CC_A5EF_8716F2348DE0_.wvu.Cols" localSheetId="11" hidden="1">'табл. 12'!#REF!</definedName>
    <definedName name="Z_8A956A1D_DA7C_41CC_A5EF_8716F2348DE0_.wvu.Cols" localSheetId="14" hidden="1">'табл. 15'!$C:$E</definedName>
    <definedName name="Z_8A956A1D_DA7C_41CC_A5EF_8716F2348DE0_.wvu.Cols" localSheetId="1" hidden="1">'табл. 2'!#REF!</definedName>
    <definedName name="Z_8A956A1D_DA7C_41CC_A5EF_8716F2348DE0_.wvu.Cols" localSheetId="25" hidden="1">'табл. 26'!$C:$E</definedName>
    <definedName name="Z_8A956A1D_DA7C_41CC_A5EF_8716F2348DE0_.wvu.PrintArea" localSheetId="12" hidden="1">'табл 13'!$A$1:$B$23</definedName>
    <definedName name="Z_8A956A1D_DA7C_41CC_A5EF_8716F2348DE0_.wvu.PrintArea" localSheetId="7" hidden="1">'табл 8'!#REF!</definedName>
    <definedName name="Z_8A956A1D_DA7C_41CC_A5EF_8716F2348DE0_.wvu.PrintArea" localSheetId="0" hidden="1">'табл. 1'!$A$10:$B$37</definedName>
    <definedName name="Z_8A956A1D_DA7C_41CC_A5EF_8716F2348DE0_.wvu.PrintArea" localSheetId="9" hidden="1">'табл. 10'!#REF!</definedName>
    <definedName name="Z_8A956A1D_DA7C_41CC_A5EF_8716F2348DE0_.wvu.PrintArea" localSheetId="10" hidden="1">'табл. 11'!$A$1:$B$28</definedName>
    <definedName name="Z_8A956A1D_DA7C_41CC_A5EF_8716F2348DE0_.wvu.PrintArea" localSheetId="11" hidden="1">'табл. 12'!#REF!</definedName>
    <definedName name="Z_8A956A1D_DA7C_41CC_A5EF_8716F2348DE0_.wvu.PrintArea" localSheetId="13" hidden="1">'табл. 14'!#REF!</definedName>
    <definedName name="Z_8A956A1D_DA7C_41CC_A5EF_8716F2348DE0_.wvu.PrintArea" localSheetId="14" hidden="1">'табл. 15'!#REF!</definedName>
    <definedName name="Z_8A956A1D_DA7C_41CC_A5EF_8716F2348DE0_.wvu.PrintArea" localSheetId="1" hidden="1">'табл. 2'!#REF!</definedName>
    <definedName name="Z_8A956A1D_DA7C_41CC_A5EF_8716F2348DE0_.wvu.PrintArea" localSheetId="25" hidden="1">'табл. 26'!$A$1:$B$18</definedName>
    <definedName name="Z_8A956A1D_DA7C_41CC_A5EF_8716F2348DE0_.wvu.PrintTitles" localSheetId="13" hidden="1">'табл. 14'!#REF!</definedName>
    <definedName name="Z_8A956A1D_DA7C_41CC_A5EF_8716F2348DE0_.wvu.PrintTitles" localSheetId="24" hidden="1">'табл. 25'!$14:$15</definedName>
    <definedName name="Z_8A956A1D_DA7C_41CC_A5EF_8716F2348DE0_.wvu.Rows" localSheetId="12" hidden="1">'табл 13'!#REF!,'табл 13'!#REF!,'табл 13'!$9:$9,'табл 13'!#REF!,'табл 13'!#REF!,'табл 13'!#REF!</definedName>
    <definedName name="Z_8A956A1D_DA7C_41CC_A5EF_8716F2348DE0_.wvu.Rows" localSheetId="7" hidden="1">'табл 8'!#REF!,'табл 8'!#REF!,'табл 8'!#REF!,'табл 8'!#REF!,'табл 8'!#REF!,'табл 8'!#REF!</definedName>
    <definedName name="Z_8A956A1D_DA7C_41CC_A5EF_8716F2348DE0_.wvu.Rows" localSheetId="0" hidden="1">'табл. 1'!#REF!,'табл. 1'!#REF!,'табл. 1'!#REF!,'табл. 1'!#REF!,'табл. 1'!#REF!,'табл. 1'!#REF!</definedName>
    <definedName name="Z_8A956A1D_DA7C_41CC_A5EF_8716F2348DE0_.wvu.Rows" localSheetId="9" hidden="1">'табл. 10'!#REF!,'табл. 10'!#REF!,'табл. 10'!#REF!,'табл. 10'!#REF!,'табл. 10'!#REF!,'табл. 10'!#REF!</definedName>
    <definedName name="Z_8A956A1D_DA7C_41CC_A5EF_8716F2348DE0_.wvu.Rows" localSheetId="10" hidden="1">'табл. 11'!#REF!,'табл. 11'!#REF!,'табл. 11'!$12:$12,'табл. 11'!#REF!,'табл. 11'!#REF!,'табл. 11'!#REF!</definedName>
    <definedName name="Z_8A956A1D_DA7C_41CC_A5EF_8716F2348DE0_.wvu.Rows" localSheetId="11" hidden="1">'табл. 12'!#REF!,'табл. 12'!#REF!,'табл. 12'!#REF!,'табл. 12'!#REF!,'табл. 12'!#REF!,'табл. 12'!#REF!</definedName>
    <definedName name="Z_8A956A1D_DA7C_41CC_A5EF_8716F2348DE0_.wvu.Rows" localSheetId="14" hidden="1">'табл. 15'!#REF!,'табл. 15'!#REF!,'табл. 15'!#REF!,'табл. 15'!#REF!,'табл. 15'!#REF!,'табл. 15'!#REF!</definedName>
    <definedName name="Z_8A956A1D_DA7C_41CC_A5EF_8716F2348DE0_.wvu.Rows" localSheetId="1" hidden="1">'табл. 2'!#REF!,'табл. 2'!#REF!,'табл. 2'!#REF!,'табл. 2'!#REF!,'табл. 2'!#REF!,'табл. 2'!#REF!</definedName>
    <definedName name="Z_8B90A436_C3FC_462A_BD8C_A1C7AAC24317_.wvu.PrintArea" localSheetId="12" hidden="1">'табл 13'!$A$1:$D$25</definedName>
    <definedName name="Z_8B90A436_C3FC_462A_BD8C_A1C7AAC24317_.wvu.PrintArea" localSheetId="7" hidden="1">'табл 8'!$A$1:$D$18</definedName>
    <definedName name="Z_8B90A436_C3FC_462A_BD8C_A1C7AAC24317_.wvu.PrintArea" localSheetId="0" hidden="1">'табл. 1'!$A$1:$B$36</definedName>
    <definedName name="Z_8B90A436_C3FC_462A_BD8C_A1C7AAC24317_.wvu.PrintArea" localSheetId="9" hidden="1">'табл. 10'!$A$1:$B$40</definedName>
    <definedName name="Z_8B90A436_C3FC_462A_BD8C_A1C7AAC24317_.wvu.PrintArea" localSheetId="10" hidden="1">'табл. 11'!$A$1:$C$27</definedName>
    <definedName name="Z_8B90A436_C3FC_462A_BD8C_A1C7AAC24317_.wvu.PrintArea" localSheetId="11" hidden="1">'табл. 12'!$A$1:$E$20</definedName>
    <definedName name="Z_8B90A436_C3FC_462A_BD8C_A1C7AAC24317_.wvu.PrintArea" localSheetId="13" hidden="1">'табл. 14'!$A$1:$B$19</definedName>
    <definedName name="Z_8B90A436_C3FC_462A_BD8C_A1C7AAC24317_.wvu.PrintArea" localSheetId="14" hidden="1">'табл. 15'!$A$1:$D$19</definedName>
    <definedName name="Z_8B90A436_C3FC_462A_BD8C_A1C7AAC24317_.wvu.PrintArea" localSheetId="1" hidden="1">'табл. 2'!$A$1:$B$16</definedName>
    <definedName name="Z_8B90A436_C3FC_462A_BD8C_A1C7AAC24317_.wvu.PrintArea" localSheetId="2" hidden="1">'табл. 3'!$A$1:$D$33</definedName>
    <definedName name="Z_8B90A436_C3FC_462A_BD8C_A1C7AAC24317_.wvu.PrintArea" localSheetId="6" hidden="1">'табл. 7'!$A$1:$D$30</definedName>
    <definedName name="Z_8B90A436_C3FC_462A_BD8C_A1C7AAC24317_.wvu.PrintTitles" localSheetId="9" hidden="1">'табл. 10'!$14:$14</definedName>
    <definedName name="Z_8B90A436_C3FC_462A_BD8C_A1C7AAC24317_.wvu.PrintTitles" localSheetId="1" hidden="1">'табл. 2'!#REF!</definedName>
    <definedName name="Z_8B90A436_C3FC_462A_BD8C_A1C7AAC24317_.wvu.PrintTitles" localSheetId="2" hidden="1">'табл. 3'!$13:$14</definedName>
    <definedName name="Z_8B90A436_C3FC_462A_BD8C_A1C7AAC24317_.wvu.PrintTitles" localSheetId="8" hidden="1">'табл. 9'!$13:$16</definedName>
    <definedName name="Z_8B90A436_C3FC_462A_BD8C_A1C7AAC24317_.wvu.Rows" localSheetId="3" hidden="1">'табл 4'!$1:$7</definedName>
    <definedName name="Z_8B90A436_C3FC_462A_BD8C_A1C7AAC24317_.wvu.Rows" localSheetId="31" hidden="1">'табл. 32'!$1:$7</definedName>
    <definedName name="Z_AB58A742_7048_444B_8E4A_D2DA1CC2D935_.wvu.Cols" localSheetId="25" hidden="1">'табл. 26'!$C:$E</definedName>
    <definedName name="Z_AB58A742_7048_444B_8E4A_D2DA1CC2D935_.wvu.PrintArea" localSheetId="13" hidden="1">'табл. 14'!#REF!</definedName>
    <definedName name="Z_AB58A742_7048_444B_8E4A_D2DA1CC2D935_.wvu.PrintArea" localSheetId="25" hidden="1">'табл. 26'!$A$1:$B$18</definedName>
    <definedName name="Z_AB58A742_7048_444B_8E4A_D2DA1CC2D935_.wvu.PrintTitles" localSheetId="13" hidden="1">'табл. 14'!#REF!</definedName>
    <definedName name="Z_AB58A742_7048_444B_8E4A_D2DA1CC2D935_.wvu.PrintTitles" localSheetId="24" hidden="1">'табл. 25'!$14:$15</definedName>
    <definedName name="Z_B8860172_E7AC_47F0_9097_F957433B85F7_.wvu.Cols" localSheetId="12" hidden="1">'табл 13'!$C:$E</definedName>
    <definedName name="Z_B8860172_E7AC_47F0_9097_F957433B85F7_.wvu.Cols" localSheetId="7" hidden="1">'табл 8'!#REF!</definedName>
    <definedName name="Z_B8860172_E7AC_47F0_9097_F957433B85F7_.wvu.Cols" localSheetId="0" hidden="1">'табл. 1'!$C:$D</definedName>
    <definedName name="Z_B8860172_E7AC_47F0_9097_F957433B85F7_.wvu.Cols" localSheetId="9" hidden="1">'табл. 10'!#REF!</definedName>
    <definedName name="Z_B8860172_E7AC_47F0_9097_F957433B85F7_.wvu.Cols" localSheetId="10" hidden="1">'табл. 11'!$C:$E</definedName>
    <definedName name="Z_B8860172_E7AC_47F0_9097_F957433B85F7_.wvu.Cols" localSheetId="11" hidden="1">'табл. 12'!#REF!</definedName>
    <definedName name="Z_B8860172_E7AC_47F0_9097_F957433B85F7_.wvu.Cols" localSheetId="14" hidden="1">'табл. 15'!$C:$E</definedName>
    <definedName name="Z_B8860172_E7AC_47F0_9097_F957433B85F7_.wvu.Cols" localSheetId="1" hidden="1">'табл. 2'!#REF!</definedName>
    <definedName name="Z_B8860172_E7AC_47F0_9097_F957433B85F7_.wvu.Cols" localSheetId="25" hidden="1">'табл. 26'!$C:$E</definedName>
    <definedName name="Z_B8860172_E7AC_47F0_9097_F957433B85F7_.wvu.PrintArea" localSheetId="12" hidden="1">'табл 13'!$A$1:$B$23</definedName>
    <definedName name="Z_B8860172_E7AC_47F0_9097_F957433B85F7_.wvu.PrintArea" localSheetId="7" hidden="1">'табл 8'!#REF!</definedName>
    <definedName name="Z_B8860172_E7AC_47F0_9097_F957433B85F7_.wvu.PrintArea" localSheetId="0" hidden="1">'табл. 1'!$A$10:$B$37</definedName>
    <definedName name="Z_B8860172_E7AC_47F0_9097_F957433B85F7_.wvu.PrintArea" localSheetId="9" hidden="1">'табл. 10'!#REF!</definedName>
    <definedName name="Z_B8860172_E7AC_47F0_9097_F957433B85F7_.wvu.PrintArea" localSheetId="10" hidden="1">'табл. 11'!$A$1:$B$28</definedName>
    <definedName name="Z_B8860172_E7AC_47F0_9097_F957433B85F7_.wvu.PrintArea" localSheetId="11" hidden="1">'табл. 12'!#REF!</definedName>
    <definedName name="Z_B8860172_E7AC_47F0_9097_F957433B85F7_.wvu.PrintArea" localSheetId="14" hidden="1">'табл. 15'!#REF!</definedName>
    <definedName name="Z_B8860172_E7AC_47F0_9097_F957433B85F7_.wvu.PrintArea" localSheetId="1" hidden="1">'табл. 2'!#REF!</definedName>
    <definedName name="Z_B8860172_E7AC_47F0_9097_F957433B85F7_.wvu.PrintArea" localSheetId="25" hidden="1">'табл. 26'!$A$1:$B$18</definedName>
    <definedName name="Z_B8860172_E7AC_47F0_9097_F957433B85F7_.wvu.Rows" localSheetId="12" hidden="1">'табл 13'!#REF!,'табл 13'!#REF!,'табл 13'!$9:$9,'табл 13'!#REF!,'табл 13'!#REF!,'табл 13'!#REF!</definedName>
    <definedName name="Z_B8860172_E7AC_47F0_9097_F957433B85F7_.wvu.Rows" localSheetId="7" hidden="1">'табл 8'!#REF!,'табл 8'!#REF!,'табл 8'!#REF!,'табл 8'!#REF!,'табл 8'!#REF!,'табл 8'!#REF!</definedName>
    <definedName name="Z_B8860172_E7AC_47F0_9097_F957433B85F7_.wvu.Rows" localSheetId="0" hidden="1">'табл. 1'!#REF!,'табл. 1'!#REF!,'табл. 1'!#REF!,'табл. 1'!#REF!,'табл. 1'!#REF!,'табл. 1'!#REF!</definedName>
    <definedName name="Z_B8860172_E7AC_47F0_9097_F957433B85F7_.wvu.Rows" localSheetId="9" hidden="1">'табл. 10'!#REF!,'табл. 10'!#REF!,'табл. 10'!#REF!,'табл. 10'!#REF!,'табл. 10'!#REF!,'табл. 10'!#REF!</definedName>
    <definedName name="Z_B8860172_E7AC_47F0_9097_F957433B85F7_.wvu.Rows" localSheetId="10" hidden="1">'табл. 11'!#REF!,'табл. 11'!#REF!,'табл. 11'!$12:$12,'табл. 11'!#REF!,'табл. 11'!#REF!,'табл. 11'!#REF!</definedName>
    <definedName name="Z_B8860172_E7AC_47F0_9097_F957433B85F7_.wvu.Rows" localSheetId="11" hidden="1">'табл. 12'!#REF!,'табл. 12'!#REF!,'табл. 12'!#REF!,'табл. 12'!#REF!,'табл. 12'!#REF!,'табл. 12'!#REF!</definedName>
    <definedName name="Z_B8860172_E7AC_47F0_9097_F957433B85F7_.wvu.Rows" localSheetId="14" hidden="1">'табл. 15'!#REF!,'табл. 15'!#REF!,'табл. 15'!#REF!,'табл. 15'!#REF!,'табл. 15'!#REF!,'табл. 15'!#REF!</definedName>
    <definedName name="Z_B8860172_E7AC_47F0_9097_F957433B85F7_.wvu.Rows" localSheetId="1" hidden="1">'табл. 2'!#REF!,'табл. 2'!#REF!,'табл. 2'!#REF!,'табл. 2'!#REF!,'табл. 2'!#REF!,'табл. 2'!#REF!</definedName>
    <definedName name="Z_B8860172_E7AC_47F0_9097_F957433B85F7_.wvu.Rows" localSheetId="25" hidden="1">'табл. 26'!#REF!,'табл. 26'!#REF!,'табл. 26'!#REF!,'табл. 26'!#REF!,'табл. 26'!#REF!,'табл. 26'!#REF!</definedName>
    <definedName name="Z_BE844A41_15CD_44E3_A430_A98ED6972DD6_.wvu.PrintArea" localSheetId="12" hidden="1">'табл 13'!$A$1:$D$25</definedName>
    <definedName name="Z_BE844A41_15CD_44E3_A430_A98ED6972DD6_.wvu.PrintArea" localSheetId="17" hidden="1">'табл 18'!$A$1:$D$17</definedName>
    <definedName name="Z_BE844A41_15CD_44E3_A430_A98ED6972DD6_.wvu.PrintArea" localSheetId="7" hidden="1">'табл 8'!$A$1:$D$18</definedName>
    <definedName name="Z_BE844A41_15CD_44E3_A430_A98ED6972DD6_.wvu.PrintArea" localSheetId="0" hidden="1">'табл. 1'!$A$1:$B$36</definedName>
    <definedName name="Z_BE844A41_15CD_44E3_A430_A98ED6972DD6_.wvu.PrintArea" localSheetId="9" hidden="1">'табл. 10'!$A$1:$B$40</definedName>
    <definedName name="Z_BE844A41_15CD_44E3_A430_A98ED6972DD6_.wvu.PrintArea" localSheetId="11" hidden="1">'табл. 12'!$A$1:$E$20</definedName>
    <definedName name="Z_BE844A41_15CD_44E3_A430_A98ED6972DD6_.wvu.PrintArea" localSheetId="13" hidden="1">'табл. 14'!$A$1:$B$19</definedName>
    <definedName name="Z_BE844A41_15CD_44E3_A430_A98ED6972DD6_.wvu.PrintArea" localSheetId="14" hidden="1">'табл. 15'!$A$1:$D$21</definedName>
    <definedName name="Z_BE844A41_15CD_44E3_A430_A98ED6972DD6_.wvu.PrintArea" localSheetId="15" hidden="1">'табл. 16'!$A$1:$D$19</definedName>
    <definedName name="Z_BE844A41_15CD_44E3_A430_A98ED6972DD6_.wvu.PrintArea" localSheetId="16" hidden="1">'табл. 17'!$A$1:$D$19</definedName>
    <definedName name="Z_BE844A41_15CD_44E3_A430_A98ED6972DD6_.wvu.PrintArea" localSheetId="18" hidden="1">'табл. 19'!$A$1:$D$20</definedName>
    <definedName name="Z_BE844A41_15CD_44E3_A430_A98ED6972DD6_.wvu.PrintArea" localSheetId="1" hidden="1">'табл. 2'!$A$1:$B$16</definedName>
    <definedName name="Z_BE844A41_15CD_44E3_A430_A98ED6972DD6_.wvu.PrintArea" localSheetId="19" hidden="1">'табл. 20'!$A$1:$B$38</definedName>
    <definedName name="Z_BE844A41_15CD_44E3_A430_A98ED6972DD6_.wvu.PrintArea" localSheetId="20" hidden="1">'табл. 21'!$A$1:$B$17</definedName>
    <definedName name="Z_BE844A41_15CD_44E3_A430_A98ED6972DD6_.wvu.PrintArea" localSheetId="21" hidden="1">'табл. 22'!$A$1:$B$17</definedName>
    <definedName name="Z_BE844A41_15CD_44E3_A430_A98ED6972DD6_.wvu.PrintArea" localSheetId="22" hidden="1">'табл. 23'!$A$1:$B$17</definedName>
    <definedName name="Z_BE844A41_15CD_44E3_A430_A98ED6972DD6_.wvu.PrintArea" localSheetId="2" hidden="1">'табл. 3'!$A$1:$D$33</definedName>
    <definedName name="Z_BE844A41_15CD_44E3_A430_A98ED6972DD6_.wvu.PrintArea" localSheetId="6" hidden="1">'табл. 7'!$A$1:$D$30</definedName>
    <definedName name="Z_BE844A41_15CD_44E3_A430_A98ED6972DD6_.wvu.PrintArea" localSheetId="4" hidden="1">'табл.5'!$A$1:$D$18</definedName>
    <definedName name="Z_BE844A41_15CD_44E3_A430_A98ED6972DD6_.wvu.PrintTitles" localSheetId="9" hidden="1">'табл. 10'!$14:$14</definedName>
    <definedName name="Z_BE844A41_15CD_44E3_A430_A98ED6972DD6_.wvu.PrintTitles" localSheetId="1" hidden="1">'табл. 2'!#REF!</definedName>
    <definedName name="Z_BE844A41_15CD_44E3_A430_A98ED6972DD6_.wvu.PrintTitles" localSheetId="19" hidden="1">'табл. 20'!$14:$14</definedName>
    <definedName name="Z_BE844A41_15CD_44E3_A430_A98ED6972DD6_.wvu.PrintTitles" localSheetId="2" hidden="1">'табл. 3'!#REF!</definedName>
    <definedName name="Z_BE844A41_15CD_44E3_A430_A98ED6972DD6_.wvu.PrintTitles" localSheetId="8" hidden="1">'табл. 9'!$15:$16</definedName>
    <definedName name="Z_BE844A41_15CD_44E3_A430_A98ED6972DD6_.wvu.Rows" localSheetId="3" hidden="1">'табл 4'!$1:$7</definedName>
    <definedName name="Z_BE844A41_15CD_44E3_A430_A98ED6972DD6_.wvu.Rows" localSheetId="31" hidden="1">'табл. 32'!$1:$7</definedName>
    <definedName name="Z_C23DD893_3336_43B8_AE1F_FF2E5D99179A_.wvu.PrintArea" localSheetId="12" hidden="1">'табл 13'!$A$1:$D$25</definedName>
    <definedName name="Z_C23DD893_3336_43B8_AE1F_FF2E5D99179A_.wvu.PrintArea" localSheetId="7" hidden="1">'табл 8'!$A$1:$D$18</definedName>
    <definedName name="Z_C23DD893_3336_43B8_AE1F_FF2E5D99179A_.wvu.PrintArea" localSheetId="0" hidden="1">'табл. 1'!$A$1:$B$36</definedName>
    <definedName name="Z_C23DD893_3336_43B8_AE1F_FF2E5D99179A_.wvu.PrintArea" localSheetId="9" hidden="1">'табл. 10'!$A$1:$B$40</definedName>
    <definedName name="Z_C23DD893_3336_43B8_AE1F_FF2E5D99179A_.wvu.PrintArea" localSheetId="10" hidden="1">'табл. 11'!$A$1:$C$27</definedName>
    <definedName name="Z_C23DD893_3336_43B8_AE1F_FF2E5D99179A_.wvu.PrintArea" localSheetId="11" hidden="1">'табл. 12'!$A$1:$E$20</definedName>
    <definedName name="Z_C23DD893_3336_43B8_AE1F_FF2E5D99179A_.wvu.PrintArea" localSheetId="13" hidden="1">'табл. 14'!$A$1:$B$19</definedName>
    <definedName name="Z_C23DD893_3336_43B8_AE1F_FF2E5D99179A_.wvu.PrintArea" localSheetId="14" hidden="1">'табл. 15'!$A$1:$D$19</definedName>
    <definedName name="Z_C23DD893_3336_43B8_AE1F_FF2E5D99179A_.wvu.PrintArea" localSheetId="1" hidden="1">'табл. 2'!$A$1:$B$16</definedName>
    <definedName name="Z_C23DD893_3336_43B8_AE1F_FF2E5D99179A_.wvu.PrintArea" localSheetId="2" hidden="1">'табл. 3'!$A$1:$D$33</definedName>
    <definedName name="Z_C23DD893_3336_43B8_AE1F_FF2E5D99179A_.wvu.PrintArea" localSheetId="6" hidden="1">'табл. 7'!$A$1:$D$30</definedName>
    <definedName name="Z_C23DD893_3336_43B8_AE1F_FF2E5D99179A_.wvu.PrintTitles" localSheetId="9" hidden="1">'табл. 10'!$14:$14</definedName>
    <definedName name="Z_C23DD893_3336_43B8_AE1F_FF2E5D99179A_.wvu.PrintTitles" localSheetId="1" hidden="1">'табл. 2'!#REF!</definedName>
    <definedName name="Z_C23DD893_3336_43B8_AE1F_FF2E5D99179A_.wvu.PrintTitles" localSheetId="2" hidden="1">'табл. 3'!$13:$14</definedName>
    <definedName name="Z_C23DD893_3336_43B8_AE1F_FF2E5D99179A_.wvu.PrintTitles" localSheetId="8" hidden="1">'табл. 9'!$13:$16</definedName>
    <definedName name="Z_C23DD893_3336_43B8_AE1F_FF2E5D99179A_.wvu.Rows" localSheetId="3" hidden="1">'табл 4'!$1:$7</definedName>
    <definedName name="Z_C23DD893_3336_43B8_AE1F_FF2E5D99179A_.wvu.Rows" localSheetId="31" hidden="1">'табл. 32'!$1:$7</definedName>
    <definedName name="Z_C5581D15_B17B_4881_B3D2_FAAE911F4857_.wvu.PrintArea" localSheetId="12" hidden="1">'табл 13'!$A$1:$D$25</definedName>
    <definedName name="Z_C5581D15_B17B_4881_B3D2_FAAE911F4857_.wvu.PrintArea" localSheetId="7" hidden="1">'табл 8'!$A$1:$D$18</definedName>
    <definedName name="Z_C5581D15_B17B_4881_B3D2_FAAE911F4857_.wvu.PrintArea" localSheetId="0" hidden="1">'табл. 1'!$A$1:$B$36</definedName>
    <definedName name="Z_C5581D15_B17B_4881_B3D2_FAAE911F4857_.wvu.PrintArea" localSheetId="9" hidden="1">'табл. 10'!$A$1:$B$40</definedName>
    <definedName name="Z_C5581D15_B17B_4881_B3D2_FAAE911F4857_.wvu.PrintArea" localSheetId="10" hidden="1">'табл. 11'!$A$1:$C$27</definedName>
    <definedName name="Z_C5581D15_B17B_4881_B3D2_FAAE911F4857_.wvu.PrintArea" localSheetId="11" hidden="1">'табл. 12'!$A$1:$E$20</definedName>
    <definedName name="Z_C5581D15_B17B_4881_B3D2_FAAE911F4857_.wvu.PrintArea" localSheetId="13" hidden="1">'табл. 14'!$A$1:$B$19</definedName>
    <definedName name="Z_C5581D15_B17B_4881_B3D2_FAAE911F4857_.wvu.PrintArea" localSheetId="14" hidden="1">'табл. 15'!$A$1:$D$19</definedName>
    <definedName name="Z_C5581D15_B17B_4881_B3D2_FAAE911F4857_.wvu.PrintArea" localSheetId="1" hidden="1">'табл. 2'!$A$1:$B$16</definedName>
    <definedName name="Z_C5581D15_B17B_4881_B3D2_FAAE911F4857_.wvu.PrintArea" localSheetId="2" hidden="1">'табл. 3'!$A$1:$D$33</definedName>
    <definedName name="Z_C5581D15_B17B_4881_B3D2_FAAE911F4857_.wvu.PrintArea" localSheetId="6" hidden="1">'табл. 7'!$A$1:$D$30</definedName>
    <definedName name="Z_C5581D15_B17B_4881_B3D2_FAAE911F4857_.wvu.PrintTitles" localSheetId="9" hidden="1">'табл. 10'!$14:$14</definedName>
    <definedName name="Z_C5581D15_B17B_4881_B3D2_FAAE911F4857_.wvu.PrintTitles" localSheetId="1" hidden="1">'табл. 2'!#REF!</definedName>
    <definedName name="Z_C5581D15_B17B_4881_B3D2_FAAE911F4857_.wvu.PrintTitles" localSheetId="2" hidden="1">'табл. 3'!$13:$14</definedName>
    <definedName name="Z_C5581D15_B17B_4881_B3D2_FAAE911F4857_.wvu.PrintTitles" localSheetId="8" hidden="1">'табл. 9'!$13:$16</definedName>
    <definedName name="Z_C5581D15_B17B_4881_B3D2_FAAE911F4857_.wvu.Rows" localSheetId="3" hidden="1">'табл 4'!$1:$7</definedName>
    <definedName name="Z_C5581D15_B17B_4881_B3D2_FAAE911F4857_.wvu.Rows" localSheetId="31" hidden="1">'табл. 32'!$1:$7</definedName>
    <definedName name="Z_C8506E7E_F259_4EB9_BD79_24DC27E4D4D6_.wvu.Cols" localSheetId="12" hidden="1">'табл 13'!$C:$E</definedName>
    <definedName name="Z_C8506E7E_F259_4EB9_BD79_24DC27E4D4D6_.wvu.Cols" localSheetId="7" hidden="1">'табл 8'!#REF!</definedName>
    <definedName name="Z_C8506E7E_F259_4EB9_BD79_24DC27E4D4D6_.wvu.Cols" localSheetId="0" hidden="1">'табл. 1'!$C:$D</definedName>
    <definedName name="Z_C8506E7E_F259_4EB9_BD79_24DC27E4D4D6_.wvu.Cols" localSheetId="9" hidden="1">'табл. 10'!#REF!</definedName>
    <definedName name="Z_C8506E7E_F259_4EB9_BD79_24DC27E4D4D6_.wvu.Cols" localSheetId="10" hidden="1">'табл. 11'!$C:$E</definedName>
    <definedName name="Z_C8506E7E_F259_4EB9_BD79_24DC27E4D4D6_.wvu.Cols" localSheetId="11" hidden="1">'табл. 12'!#REF!</definedName>
    <definedName name="Z_C8506E7E_F259_4EB9_BD79_24DC27E4D4D6_.wvu.Cols" localSheetId="14" hidden="1">'табл. 15'!$C:$E</definedName>
    <definedName name="Z_C8506E7E_F259_4EB9_BD79_24DC27E4D4D6_.wvu.Cols" localSheetId="1" hidden="1">'табл. 2'!#REF!</definedName>
    <definedName name="Z_C8506E7E_F259_4EB9_BD79_24DC27E4D4D6_.wvu.Cols" localSheetId="25" hidden="1">'табл. 26'!$C:$E</definedName>
    <definedName name="Z_C8506E7E_F259_4EB9_BD79_24DC27E4D4D6_.wvu.PrintArea" localSheetId="12" hidden="1">'табл 13'!$A$1:$B$23</definedName>
    <definedName name="Z_C8506E7E_F259_4EB9_BD79_24DC27E4D4D6_.wvu.PrintArea" localSheetId="7" hidden="1">'табл 8'!#REF!</definedName>
    <definedName name="Z_C8506E7E_F259_4EB9_BD79_24DC27E4D4D6_.wvu.PrintArea" localSheetId="0" hidden="1">'табл. 1'!$A$10:$B$37</definedName>
    <definedName name="Z_C8506E7E_F259_4EB9_BD79_24DC27E4D4D6_.wvu.PrintArea" localSheetId="9" hidden="1">'табл. 10'!#REF!</definedName>
    <definedName name="Z_C8506E7E_F259_4EB9_BD79_24DC27E4D4D6_.wvu.PrintArea" localSheetId="10" hidden="1">'табл. 11'!$A$1:$B$28</definedName>
    <definedName name="Z_C8506E7E_F259_4EB9_BD79_24DC27E4D4D6_.wvu.PrintArea" localSheetId="11" hidden="1">'табл. 12'!#REF!</definedName>
    <definedName name="Z_C8506E7E_F259_4EB9_BD79_24DC27E4D4D6_.wvu.PrintArea" localSheetId="14" hidden="1">'табл. 15'!#REF!</definedName>
    <definedName name="Z_C8506E7E_F259_4EB9_BD79_24DC27E4D4D6_.wvu.PrintArea" localSheetId="1" hidden="1">'табл. 2'!#REF!</definedName>
    <definedName name="Z_C8506E7E_F259_4EB9_BD79_24DC27E4D4D6_.wvu.PrintArea" localSheetId="25" hidden="1">'табл. 26'!$A$1:$B$18</definedName>
    <definedName name="Z_C8506E7E_F259_4EB9_BD79_24DC27E4D4D6_.wvu.Rows" localSheetId="12" hidden="1">'табл 13'!#REF!,'табл 13'!#REF!,'табл 13'!$9:$9,'табл 13'!#REF!,'табл 13'!#REF!,'табл 13'!#REF!</definedName>
    <definedName name="Z_C8506E7E_F259_4EB9_BD79_24DC27E4D4D6_.wvu.Rows" localSheetId="7" hidden="1">'табл 8'!#REF!,'табл 8'!#REF!,'табл 8'!#REF!,'табл 8'!#REF!,'табл 8'!#REF!,'табл 8'!#REF!</definedName>
    <definedName name="Z_C8506E7E_F259_4EB9_BD79_24DC27E4D4D6_.wvu.Rows" localSheetId="0" hidden="1">'табл. 1'!#REF!,'табл. 1'!#REF!,'табл. 1'!#REF!,'табл. 1'!#REF!,'табл. 1'!#REF!,'табл. 1'!#REF!</definedName>
    <definedName name="Z_C8506E7E_F259_4EB9_BD79_24DC27E4D4D6_.wvu.Rows" localSheetId="9" hidden="1">'табл. 10'!#REF!,'табл. 10'!#REF!,'табл. 10'!#REF!,'табл. 10'!#REF!,'табл. 10'!#REF!,'табл. 10'!#REF!</definedName>
    <definedName name="Z_C8506E7E_F259_4EB9_BD79_24DC27E4D4D6_.wvu.Rows" localSheetId="10" hidden="1">'табл. 11'!#REF!,'табл. 11'!#REF!,'табл. 11'!$12:$12,'табл. 11'!#REF!,'табл. 11'!#REF!,'табл. 11'!#REF!</definedName>
    <definedName name="Z_C8506E7E_F259_4EB9_BD79_24DC27E4D4D6_.wvu.Rows" localSheetId="11" hidden="1">'табл. 12'!#REF!,'табл. 12'!#REF!,'табл. 12'!#REF!,'табл. 12'!#REF!,'табл. 12'!#REF!,'табл. 12'!#REF!</definedName>
    <definedName name="Z_C8506E7E_F259_4EB9_BD79_24DC27E4D4D6_.wvu.Rows" localSheetId="14" hidden="1">'табл. 15'!#REF!,'табл. 15'!#REF!,'табл. 15'!#REF!,'табл. 15'!#REF!,'табл. 15'!#REF!,'табл. 15'!#REF!</definedName>
    <definedName name="Z_C8506E7E_F259_4EB9_BD79_24DC27E4D4D6_.wvu.Rows" localSheetId="1" hidden="1">'табл. 2'!#REF!,'табл. 2'!#REF!,'табл. 2'!#REF!,'табл. 2'!#REF!,'табл. 2'!#REF!,'табл. 2'!#REF!</definedName>
    <definedName name="Z_C8506E7E_F259_4EB9_BD79_24DC27E4D4D6_.wvu.Rows" localSheetId="25" hidden="1">'табл. 26'!#REF!,'табл. 26'!#REF!,'табл. 26'!#REF!,'табл. 26'!#REF!,'табл. 26'!#REF!,'табл. 26'!#REF!</definedName>
    <definedName name="Z_D36AFA47_0267_4BA0_B80E_85C1BB1060DB_.wvu.PrintArea" localSheetId="12" hidden="1">'табл 13'!$A$1:$D$25</definedName>
    <definedName name="Z_D36AFA47_0267_4BA0_B80E_85C1BB1060DB_.wvu.PrintArea" localSheetId="7" hidden="1">'табл 8'!$A$1:$D$18</definedName>
    <definedName name="Z_D36AFA47_0267_4BA0_B80E_85C1BB1060DB_.wvu.PrintArea" localSheetId="0" hidden="1">'табл. 1'!$A$1:$B$36</definedName>
    <definedName name="Z_D36AFA47_0267_4BA0_B80E_85C1BB1060DB_.wvu.PrintArea" localSheetId="9" hidden="1">'табл. 10'!$A$1:$B$40</definedName>
    <definedName name="Z_D36AFA47_0267_4BA0_B80E_85C1BB1060DB_.wvu.PrintArea" localSheetId="10" hidden="1">'табл. 11'!$A$1:$C$27</definedName>
    <definedName name="Z_D36AFA47_0267_4BA0_B80E_85C1BB1060DB_.wvu.PrintArea" localSheetId="11" hidden="1">'табл. 12'!$A$1:$E$20</definedName>
    <definedName name="Z_D36AFA47_0267_4BA0_B80E_85C1BB1060DB_.wvu.PrintArea" localSheetId="13" hidden="1">'табл. 14'!$A$1:$B$19</definedName>
    <definedName name="Z_D36AFA47_0267_4BA0_B80E_85C1BB1060DB_.wvu.PrintArea" localSheetId="14" hidden="1">'табл. 15'!$A$1:$D$19</definedName>
    <definedName name="Z_D36AFA47_0267_4BA0_B80E_85C1BB1060DB_.wvu.PrintArea" localSheetId="15" hidden="1">'табл. 16'!$A$1:$D$19</definedName>
    <definedName name="Z_D36AFA47_0267_4BA0_B80E_85C1BB1060DB_.wvu.PrintArea" localSheetId="18" hidden="1">'табл. 19'!$A$1:$D$20</definedName>
    <definedName name="Z_D36AFA47_0267_4BA0_B80E_85C1BB1060DB_.wvu.PrintArea" localSheetId="1" hidden="1">'табл. 2'!$A$1:$B$16</definedName>
    <definedName name="Z_D36AFA47_0267_4BA0_B80E_85C1BB1060DB_.wvu.PrintArea" localSheetId="19" hidden="1">'табл. 20'!$A$1:$B$38</definedName>
    <definedName name="Z_D36AFA47_0267_4BA0_B80E_85C1BB1060DB_.wvu.PrintArea" localSheetId="20" hidden="1">'табл. 21'!$A$1:$B$17</definedName>
    <definedName name="Z_D36AFA47_0267_4BA0_B80E_85C1BB1060DB_.wvu.PrintArea" localSheetId="21" hidden="1">'табл. 22'!$A$1:$B$17</definedName>
    <definedName name="Z_D36AFA47_0267_4BA0_B80E_85C1BB1060DB_.wvu.PrintArea" localSheetId="22" hidden="1">'табл. 23'!$A$1:$B$17</definedName>
    <definedName name="Z_D36AFA47_0267_4BA0_B80E_85C1BB1060DB_.wvu.PrintArea" localSheetId="2" hidden="1">'табл. 3'!$A$1:$D$33</definedName>
    <definedName name="Z_D36AFA47_0267_4BA0_B80E_85C1BB1060DB_.wvu.PrintArea" localSheetId="6" hidden="1">'табл. 7'!$A$1:$D$30</definedName>
    <definedName name="Z_D36AFA47_0267_4BA0_B80E_85C1BB1060DB_.wvu.PrintArea" localSheetId="4" hidden="1">'табл.5'!$A$1:$D$18</definedName>
    <definedName name="Z_D36AFA47_0267_4BA0_B80E_85C1BB1060DB_.wvu.PrintTitles" localSheetId="9" hidden="1">'табл. 10'!$14:$14</definedName>
    <definedName name="Z_D36AFA47_0267_4BA0_B80E_85C1BB1060DB_.wvu.PrintTitles" localSheetId="1" hidden="1">'табл. 2'!#REF!</definedName>
    <definedName name="Z_D36AFA47_0267_4BA0_B80E_85C1BB1060DB_.wvu.PrintTitles" localSheetId="19" hidden="1">'табл. 20'!$14:$14</definedName>
    <definedName name="Z_D36AFA47_0267_4BA0_B80E_85C1BB1060DB_.wvu.PrintTitles" localSheetId="2" hidden="1">'табл. 3'!$15:$15</definedName>
    <definedName name="Z_D36AFA47_0267_4BA0_B80E_85C1BB1060DB_.wvu.PrintTitles" localSheetId="8" hidden="1">'табл. 9'!$13:$16</definedName>
    <definedName name="Z_D36AFA47_0267_4BA0_B80E_85C1BB1060DB_.wvu.Rows" localSheetId="3" hidden="1">'табл 4'!$1:$7</definedName>
    <definedName name="Z_D36AFA47_0267_4BA0_B80E_85C1BB1060DB_.wvu.Rows" localSheetId="31" hidden="1">'табл. 32'!$1:$7</definedName>
    <definedName name="Z_E0204226_5038_49AF_948F_DAAEA77392FD_.wvu.Cols" localSheetId="10" hidden="1">'табл. 11'!$C:$E</definedName>
    <definedName name="Z_E0204226_5038_49AF_948F_DAAEA77392FD_.wvu.Cols" localSheetId="25" hidden="1">'табл. 26'!$C:$E</definedName>
    <definedName name="Z_E0204226_5038_49AF_948F_DAAEA77392FD_.wvu.PrintArea" localSheetId="12" hidden="1">'табл 13'!$A$1:$D$25</definedName>
    <definedName name="Z_E0204226_5038_49AF_948F_DAAEA77392FD_.wvu.PrintArea" localSheetId="7" hidden="1">'табл 8'!$A$1:$D$18</definedName>
    <definedName name="Z_E0204226_5038_49AF_948F_DAAEA77392FD_.wvu.PrintArea" localSheetId="0" hidden="1">'табл. 1'!$A$1:$B$36</definedName>
    <definedName name="Z_E0204226_5038_49AF_948F_DAAEA77392FD_.wvu.PrintArea" localSheetId="9" hidden="1">'табл. 10'!$A$1:$B$33</definedName>
    <definedName name="Z_E0204226_5038_49AF_948F_DAAEA77392FD_.wvu.PrintArea" localSheetId="10" hidden="1">'табл. 11'!$A$1:$B$28</definedName>
    <definedName name="Z_E0204226_5038_49AF_948F_DAAEA77392FD_.wvu.PrintArea" localSheetId="11" hidden="1">'табл. 12'!$A$1:$E$20</definedName>
    <definedName name="Z_E0204226_5038_49AF_948F_DAAEA77392FD_.wvu.PrintArea" localSheetId="13" hidden="1">'табл. 14'!$A$1:$D$18</definedName>
    <definedName name="Z_E0204226_5038_49AF_948F_DAAEA77392FD_.wvu.PrintArea" localSheetId="14" hidden="1">'табл. 15'!$A$1:$D$21</definedName>
    <definedName name="Z_E0204226_5038_49AF_948F_DAAEA77392FD_.wvu.PrintArea" localSheetId="15" hidden="1">'табл. 16'!$A$1:$D$19</definedName>
    <definedName name="Z_E0204226_5038_49AF_948F_DAAEA77392FD_.wvu.PrintArea" localSheetId="18" hidden="1">'табл. 19'!$A$1:$D$20</definedName>
    <definedName name="Z_E0204226_5038_49AF_948F_DAAEA77392FD_.wvu.PrintArea" localSheetId="1" hidden="1">'табл. 2'!$A$1:$B$16</definedName>
    <definedName name="Z_E0204226_5038_49AF_948F_DAAEA77392FD_.wvu.PrintArea" localSheetId="19" hidden="1">'табл. 20'!$A$1:$B$38</definedName>
    <definedName name="Z_E0204226_5038_49AF_948F_DAAEA77392FD_.wvu.PrintArea" localSheetId="20" hidden="1">'табл. 21'!$A$1:$B$17</definedName>
    <definedName name="Z_E0204226_5038_49AF_948F_DAAEA77392FD_.wvu.PrintArea" localSheetId="21" hidden="1">'табл. 22'!$A$1:$B$17</definedName>
    <definedName name="Z_E0204226_5038_49AF_948F_DAAEA77392FD_.wvu.PrintArea" localSheetId="22" hidden="1">'табл. 23'!$A$1:$B$17</definedName>
    <definedName name="Z_E0204226_5038_49AF_948F_DAAEA77392FD_.wvu.PrintArea" localSheetId="25" hidden="1">'табл. 26'!$A$1:$B$18</definedName>
    <definedName name="Z_E0204226_5038_49AF_948F_DAAEA77392FD_.wvu.PrintArea" localSheetId="2" hidden="1">'табл. 3'!$A$1:$D$33</definedName>
    <definedName name="Z_E0204226_5038_49AF_948F_DAAEA77392FD_.wvu.PrintArea" localSheetId="6" hidden="1">'табл. 7'!$A$1:$D$30</definedName>
    <definedName name="Z_E0204226_5038_49AF_948F_DAAEA77392FD_.wvu.PrintArea" localSheetId="4" hidden="1">'табл.5'!$A$1:$D$18</definedName>
    <definedName name="Z_E0204226_5038_49AF_948F_DAAEA77392FD_.wvu.PrintTitles" localSheetId="1" hidden="1">'табл. 2'!#REF!</definedName>
    <definedName name="Z_E0204226_5038_49AF_948F_DAAEA77392FD_.wvu.PrintTitles" localSheetId="19" hidden="1">'табл. 20'!$14:$14</definedName>
    <definedName name="Z_E0204226_5038_49AF_948F_DAAEA77392FD_.wvu.PrintTitles" localSheetId="24" hidden="1">'табл. 25'!$14:$15</definedName>
    <definedName name="Z_E0204226_5038_49AF_948F_DAAEA77392FD_.wvu.PrintTitles" localSheetId="2" hidden="1">'табл. 3'!$15:$15</definedName>
    <definedName name="Z_E0204226_5038_49AF_948F_DAAEA77392FD_.wvu.PrintTitles" localSheetId="8" hidden="1">'табл. 9'!$15:$15</definedName>
    <definedName name="Z_E0204226_5038_49AF_948F_DAAEA77392FD_.wvu.Rows" localSheetId="3" hidden="1">'табл 4'!$1:$7</definedName>
    <definedName name="Z_E0204226_5038_49AF_948F_DAAEA77392FD_.wvu.Rows" localSheetId="10" hidden="1">'табл. 11'!#REF!,'табл. 11'!#REF!,'табл. 11'!$12:$12,'табл. 11'!#REF!,'табл. 11'!#REF!,'табл. 11'!#REF!</definedName>
    <definedName name="Z_E0204226_5038_49AF_948F_DAAEA77392FD_.wvu.Rows" localSheetId="31" hidden="1">'табл. 32'!$1:$7</definedName>
    <definedName name="Z_E7448637_9F0C_4632_88F1_91BA32E2C8B2_.wvu.PrintArea" localSheetId="13" hidden="1">'табл. 14'!#REF!</definedName>
    <definedName name="Z_E7448637_9F0C_4632_88F1_91BA32E2C8B2_.wvu.PrintArea" localSheetId="25" hidden="1">'табл. 26'!$A$1:$B$18</definedName>
    <definedName name="Z_E7448637_9F0C_4632_88F1_91BA32E2C8B2_.wvu.PrintTitles" localSheetId="13" hidden="1">'табл. 14'!#REF!</definedName>
    <definedName name="Z_E7448637_9F0C_4632_88F1_91BA32E2C8B2_.wvu.PrintTitles" localSheetId="24" hidden="1">'табл. 25'!$14:$15</definedName>
    <definedName name="Z_ECBD26FC_1D71_4A19_B0AB_E2035D5F6E3A_.wvu.PrintArea" localSheetId="12" hidden="1">'табл 13'!$A$1:$D$25</definedName>
    <definedName name="Z_ECBD26FC_1D71_4A19_B0AB_E2035D5F6E3A_.wvu.PrintArea" localSheetId="17" hidden="1">'табл 18'!$A$1:$D$17</definedName>
    <definedName name="Z_ECBD26FC_1D71_4A19_B0AB_E2035D5F6E3A_.wvu.PrintArea" localSheetId="7" hidden="1">'табл 8'!$A$1:$D$18</definedName>
    <definedName name="Z_ECBD26FC_1D71_4A19_B0AB_E2035D5F6E3A_.wvu.PrintArea" localSheetId="0" hidden="1">'табл. 1'!$A$1:$B$36</definedName>
    <definedName name="Z_ECBD26FC_1D71_4A19_B0AB_E2035D5F6E3A_.wvu.PrintArea" localSheetId="9" hidden="1">'табл. 10'!$A$1:$B$40</definedName>
    <definedName name="Z_ECBD26FC_1D71_4A19_B0AB_E2035D5F6E3A_.wvu.PrintArea" localSheetId="11" hidden="1">'табл. 12'!$A$1:$E$20</definedName>
    <definedName name="Z_ECBD26FC_1D71_4A19_B0AB_E2035D5F6E3A_.wvu.PrintArea" localSheetId="13" hidden="1">'табл. 14'!$A$1:$B$19</definedName>
    <definedName name="Z_ECBD26FC_1D71_4A19_B0AB_E2035D5F6E3A_.wvu.PrintArea" localSheetId="15" hidden="1">'табл. 16'!$A$1:$D$19</definedName>
    <definedName name="Z_ECBD26FC_1D71_4A19_B0AB_E2035D5F6E3A_.wvu.PrintArea" localSheetId="16" hidden="1">'табл. 17'!$A$1:$D$19</definedName>
    <definedName name="Z_ECBD26FC_1D71_4A19_B0AB_E2035D5F6E3A_.wvu.PrintArea" localSheetId="18" hidden="1">'табл. 19'!$A$1:$D$20</definedName>
    <definedName name="Z_ECBD26FC_1D71_4A19_B0AB_E2035D5F6E3A_.wvu.PrintArea" localSheetId="1" hidden="1">'табл. 2'!$A$1:$B$16</definedName>
    <definedName name="Z_ECBD26FC_1D71_4A19_B0AB_E2035D5F6E3A_.wvu.PrintArea" localSheetId="19" hidden="1">'табл. 20'!$A$1:$B$38</definedName>
    <definedName name="Z_ECBD26FC_1D71_4A19_B0AB_E2035D5F6E3A_.wvu.PrintArea" localSheetId="20" hidden="1">'табл. 21'!$A$1:$B$17</definedName>
    <definedName name="Z_ECBD26FC_1D71_4A19_B0AB_E2035D5F6E3A_.wvu.PrintArea" localSheetId="21" hidden="1">'табл. 22'!$A$1:$B$17</definedName>
    <definedName name="Z_ECBD26FC_1D71_4A19_B0AB_E2035D5F6E3A_.wvu.PrintArea" localSheetId="22" hidden="1">'табл. 23'!$A$1:$B$17</definedName>
    <definedName name="Z_ECBD26FC_1D71_4A19_B0AB_E2035D5F6E3A_.wvu.PrintArea" localSheetId="2" hidden="1">'табл. 3'!$A$1:$D$33</definedName>
    <definedName name="Z_ECBD26FC_1D71_4A19_B0AB_E2035D5F6E3A_.wvu.PrintArea" localSheetId="6" hidden="1">'табл. 7'!$A$1:$D$30</definedName>
    <definedName name="Z_ECBD26FC_1D71_4A19_B0AB_E2035D5F6E3A_.wvu.PrintArea" localSheetId="4" hidden="1">'табл.5'!$A$1:$D$18</definedName>
    <definedName name="Z_ECBD26FC_1D71_4A19_B0AB_E2035D5F6E3A_.wvu.PrintTitles" localSheetId="9" hidden="1">'табл. 10'!$14:$14</definedName>
    <definedName name="Z_ECBD26FC_1D71_4A19_B0AB_E2035D5F6E3A_.wvu.PrintTitles" localSheetId="1" hidden="1">'табл. 2'!#REF!</definedName>
    <definedName name="Z_ECBD26FC_1D71_4A19_B0AB_E2035D5F6E3A_.wvu.PrintTitles" localSheetId="19" hidden="1">'табл. 20'!$14:$14</definedName>
    <definedName name="Z_ECBD26FC_1D71_4A19_B0AB_E2035D5F6E3A_.wvu.PrintTitles" localSheetId="2" hidden="1">'табл. 3'!#REF!</definedName>
    <definedName name="Z_ECBD26FC_1D71_4A19_B0AB_E2035D5F6E3A_.wvu.PrintTitles" localSheetId="8" hidden="1">'табл. 9'!$15:$16</definedName>
    <definedName name="Z_ECBD26FC_1D71_4A19_B0AB_E2035D5F6E3A_.wvu.Rows" localSheetId="3" hidden="1">'табл 4'!$1:$7</definedName>
    <definedName name="Z_ECBD26FC_1D71_4A19_B0AB_E2035D5F6E3A_.wvu.Rows" localSheetId="31" hidden="1">'табл. 32'!$1:$7</definedName>
    <definedName name="Z_F47FC9E6_BFF1_4B03_A722_40340206359D_.wvu.Cols" localSheetId="25" hidden="1">'табл. 26'!$C:$E</definedName>
    <definedName name="Z_F47FC9E6_BFF1_4B03_A722_40340206359D_.wvu.PrintArea" localSheetId="13" hidden="1">'табл. 14'!#REF!</definedName>
    <definedName name="Z_F47FC9E6_BFF1_4B03_A722_40340206359D_.wvu.PrintArea" localSheetId="25" hidden="1">'табл. 26'!$A$1:$B$18</definedName>
    <definedName name="Z_F47FC9E6_BFF1_4B03_A722_40340206359D_.wvu.PrintTitles" localSheetId="13" hidden="1">'табл. 14'!#REF!</definedName>
    <definedName name="Z_F47FC9E6_BFF1_4B03_A722_40340206359D_.wvu.PrintTitles" localSheetId="24" hidden="1">'табл. 25'!$14:$15</definedName>
    <definedName name="Z_F4C00528_8BE0_408D_B56E_CC306CE14D9C_.wvu.PrintArea" localSheetId="10" hidden="1">'табл. 11'!$A$1:$C$27</definedName>
    <definedName name="Z_F4C00528_8BE0_408D_B56E_CC306CE14D9C_.wvu.PrintArea" localSheetId="14" hidden="1">'табл. 15'!$A$1:$D$19</definedName>
    <definedName name="Z_F4C00528_8BE0_408D_B56E_CC306CE14D9C_.wvu.PrintArea" localSheetId="15" hidden="1">'табл. 16'!$A$1:$D$19</definedName>
    <definedName name="Z_F4C00528_8BE0_408D_B56E_CC306CE14D9C_.wvu.PrintArea" localSheetId="18" hidden="1">'табл. 19'!$A$1:$D$20</definedName>
    <definedName name="Z_F4C00528_8BE0_408D_B56E_CC306CE14D9C_.wvu.PrintArea" localSheetId="1" hidden="1">'табл. 2'!$A$1:$B$16</definedName>
    <definedName name="Z_F4C00528_8BE0_408D_B56E_CC306CE14D9C_.wvu.PrintArea" localSheetId="19" hidden="1">'табл. 20'!$A$1:$B$38</definedName>
    <definedName name="Z_F4C00528_8BE0_408D_B56E_CC306CE14D9C_.wvu.PrintArea" localSheetId="20" hidden="1">'табл. 21'!$A$1:$B$17</definedName>
    <definedName name="Z_F4C00528_8BE0_408D_B56E_CC306CE14D9C_.wvu.PrintArea" localSheetId="21" hidden="1">'табл. 22'!$A$1:$B$17</definedName>
    <definedName name="Z_F4C00528_8BE0_408D_B56E_CC306CE14D9C_.wvu.PrintArea" localSheetId="22" hidden="1">'табл. 23'!$A$1:$B$17</definedName>
    <definedName name="Z_F4C00528_8BE0_408D_B56E_CC306CE14D9C_.wvu.PrintArea" localSheetId="4" hidden="1">'табл.5'!$A$1:$D$18</definedName>
    <definedName name="Z_F4C00528_8BE0_408D_B56E_CC306CE14D9C_.wvu.PrintTitles" localSheetId="1" hidden="1">'табл. 2'!#REF!</definedName>
    <definedName name="Z_F4C00528_8BE0_408D_B56E_CC306CE14D9C_.wvu.PrintTitles" localSheetId="19" hidden="1">'табл. 20'!$14:$14</definedName>
    <definedName name="_xlnm.Print_Titles" localSheetId="9">'табл. 10'!$14:$15</definedName>
    <definedName name="_xlnm.Print_Titles" localSheetId="19">'табл. 20'!$14:$15</definedName>
    <definedName name="_xlnm.Print_Titles" localSheetId="24">'табл. 25'!$14:$15</definedName>
    <definedName name="_xlnm.Print_Titles" localSheetId="26">'табл. 27'!$14:$14</definedName>
    <definedName name="_xlnm.Print_Titles" localSheetId="28">'табл. 29'!$17:$17</definedName>
    <definedName name="_xlnm.Print_Titles" localSheetId="2">'табл. 3'!$15:$15</definedName>
    <definedName name="_xlnm.Print_Titles" localSheetId="8">'табл. 9'!$15:$16</definedName>
    <definedName name="_xlnm.Print_Area" localSheetId="12">'табл 13'!$A$1:$D$25</definedName>
    <definedName name="_xlnm.Print_Area" localSheetId="7">'табл 8'!$A$1:$D$18</definedName>
    <definedName name="_xlnm.Print_Area" localSheetId="0">'табл. 1'!$A$1:$C$36</definedName>
    <definedName name="_xlnm.Print_Area" localSheetId="9">'табл. 10'!$A$1:$B$40</definedName>
    <definedName name="_xlnm.Print_Area" localSheetId="10">'табл. 11'!$A$1:$C$27</definedName>
    <definedName name="_xlnm.Print_Area" localSheetId="11">'табл. 12'!$A$1:$E$20</definedName>
    <definedName name="_xlnm.Print_Area" localSheetId="13">'табл. 14'!$A$1:$B$19</definedName>
    <definedName name="_xlnm.Print_Area" localSheetId="14">'табл. 15'!$A$1:$D$19</definedName>
    <definedName name="_xlnm.Print_Area" localSheetId="15">'табл. 16'!$A$1:$D$19</definedName>
    <definedName name="_xlnm.Print_Area" localSheetId="18">'табл. 19'!$A$1:$D$20</definedName>
    <definedName name="_xlnm.Print_Area" localSheetId="1">'табл. 2'!$A$1:$B$16</definedName>
    <definedName name="_xlnm.Print_Area" localSheetId="19">'табл. 20'!$A$1:$B$38</definedName>
    <definedName name="_xlnm.Print_Area" localSheetId="20">'табл. 21'!$A$1:$B$20</definedName>
    <definedName name="_xlnm.Print_Area" localSheetId="21">'табл. 22'!$A$1:$B$20</definedName>
    <definedName name="_xlnm.Print_Area" localSheetId="22">'табл. 23'!$A$1:$B$20</definedName>
    <definedName name="_xlnm.Print_Area" localSheetId="23">'табл. 24'!$A$1:$B$17</definedName>
    <definedName name="_xlnm.Print_Area" localSheetId="25">'табл. 26'!$A$1:$B$18</definedName>
    <definedName name="_xlnm.Print_Area" localSheetId="26">'табл. 27'!$A$1:$B$62</definedName>
    <definedName name="_xlnm.Print_Area" localSheetId="28">'табл. 29'!$A$1:$D$71</definedName>
    <definedName name="_xlnm.Print_Area" localSheetId="2">'табл. 3'!$A$1:$D$33</definedName>
    <definedName name="_xlnm.Print_Area" localSheetId="29">'табл. 30'!$A$1:$B$21</definedName>
    <definedName name="_xlnm.Print_Area" localSheetId="31">'табл. 32'!$A$1:$D$27</definedName>
    <definedName name="_xlnm.Print_Area" localSheetId="5">'табл. 6'!$A$1:$D$22</definedName>
    <definedName name="_xlnm.Print_Area" localSheetId="6">'табл. 7'!$A$1:$D$30</definedName>
    <definedName name="_xlnm.Print_Area" localSheetId="4">'табл.5'!$A$1:$D$19</definedName>
  </definedNames>
  <calcPr fullCalcOnLoad="1" fullPrecision="0"/>
</workbook>
</file>

<file path=xl/sharedStrings.xml><?xml version="1.0" encoding="utf-8"?>
<sst xmlns="http://schemas.openxmlformats.org/spreadsheetml/2006/main" count="671" uniqueCount="298">
  <si>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</si>
  <si>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</si>
  <si>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</si>
  <si>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</si>
  <si>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</si>
  <si>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</si>
  <si>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</si>
  <si>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Горномарийский 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</si>
  <si>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</si>
  <si>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</si>
  <si>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</si>
  <si>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</si>
  <si>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</si>
  <si>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</si>
  <si>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</si>
  <si>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</si>
  <si>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</si>
  <si>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Параньгинский </t>
  </si>
  <si>
    <t xml:space="preserve">Советский </t>
  </si>
  <si>
    <t xml:space="preserve">Юринский </t>
  </si>
  <si>
    <t xml:space="preserve">Мари-Турекский </t>
  </si>
  <si>
    <t>Город Йошкар-Ола</t>
  </si>
  <si>
    <t>Таблица 1</t>
  </si>
  <si>
    <t>Наименование муниципального района</t>
  </si>
  <si>
    <t>Оршанский</t>
  </si>
  <si>
    <t>Сернурский</t>
  </si>
  <si>
    <t>Звениговский</t>
  </si>
  <si>
    <t>Килемарский</t>
  </si>
  <si>
    <t>Мари-Турекский</t>
  </si>
  <si>
    <t>Наименование 
муниципального района</t>
  </si>
  <si>
    <t>В том числе за счет средств</t>
  </si>
  <si>
    <t>федерального бюджета</t>
  </si>
  <si>
    <t>республиканского бюджета Республики          Марий Эл</t>
  </si>
  <si>
    <t>Медведевский</t>
  </si>
  <si>
    <t xml:space="preserve">Р А С П Р Е Д Е Л Е Н И Е </t>
  </si>
  <si>
    <t>республиканского бюджета Республики Марий Эл</t>
  </si>
  <si>
    <t>Волжский</t>
  </si>
  <si>
    <t>Моркинский</t>
  </si>
  <si>
    <t>Куженерский</t>
  </si>
  <si>
    <t>Параньгинский</t>
  </si>
  <si>
    <t>Наименование 
городского округа, муниципального района</t>
  </si>
  <si>
    <t>республикан-ского бюджета               Республики Марий Эл</t>
  </si>
  <si>
    <t>Горномарийский</t>
  </si>
  <si>
    <t>Советский</t>
  </si>
  <si>
    <t>Таблица 12</t>
  </si>
  <si>
    <t>Таблица 14</t>
  </si>
  <si>
    <t>Таблица 7</t>
  </si>
  <si>
    <t>Наименование муниципального образования</t>
  </si>
  <si>
    <t>Наименование 
 муниципального района</t>
  </si>
  <si>
    <t xml:space="preserve">федерального
бюджета </t>
  </si>
  <si>
    <t>республиканского бюджета               
Республики Марий Эл</t>
  </si>
  <si>
    <t>Таблица 15</t>
  </si>
  <si>
    <t>Юринский</t>
  </si>
  <si>
    <t>Таблица 18</t>
  </si>
  <si>
    <t>Наименование городского округа, 
городского поселения</t>
  </si>
  <si>
    <t xml:space="preserve">Городское поселение Оршанка </t>
  </si>
  <si>
    <t xml:space="preserve">Городское поселение Советский </t>
  </si>
  <si>
    <t>Таблица 9</t>
  </si>
  <si>
    <t>Наименование городского округа,
 муниципального района</t>
  </si>
  <si>
    <t>Таблица 13</t>
  </si>
  <si>
    <t>Городское поселение Медведево</t>
  </si>
  <si>
    <t>Городской округ "Город Йошкар-Ола" 
Республики Марий Эл</t>
  </si>
  <si>
    <t>Городской округ "Город Волжск" 
Республики Марий Эл</t>
  </si>
  <si>
    <t>Волжский муниципальный район 
Республики Марий Эл</t>
  </si>
  <si>
    <t>Горномарийский муниципальный район 
Республики Марий Эл</t>
  </si>
  <si>
    <t xml:space="preserve">Медведевский муниципальный район 
Республики Марий Эл </t>
  </si>
  <si>
    <t>Новоторъяльский муниципальный район 
Республики Марий Эл</t>
  </si>
  <si>
    <t>Городское поселение Звенигово Звениговского муниципального района Республики Марий Эл</t>
  </si>
  <si>
    <t>Городское поселение Килемары Килемарского муниципального района Республики Марий Эл</t>
  </si>
  <si>
    <t>Городское поселение Красногорский Звениговского муниципального района Республики Марий Эл</t>
  </si>
  <si>
    <t>Городское поселение Мари-Турек Мари-Турекского муниципального района Республики Марий Эл</t>
  </si>
  <si>
    <t>Городское поселение Морки Моркинского муниципального района Республики Марий Эл</t>
  </si>
  <si>
    <t>Городское поселение Новый Торъял Новоторъяльского муниципального района Республики Марий Эл</t>
  </si>
  <si>
    <t>Городское поселение Оршанка Оршанского муниципального района Республики Марий Эл</t>
  </si>
  <si>
    <t>Городское поселение Параньга Параньгинского муниципального района Республики Марий Эл</t>
  </si>
  <si>
    <t>Городское поселение Приволжский Волжского муниципального района Республики Марий Эл</t>
  </si>
  <si>
    <t>Городское поселение Сернур Сернурского муниципального района Республики Марий Эл</t>
  </si>
  <si>
    <t>Городское поселение Юрино Юринского муниципального района Республики Марий Эл</t>
  </si>
  <si>
    <t>Городской округ "Город Козьмодемьянск"
Республики Марий Эл</t>
  </si>
  <si>
    <t>Городское поселение Куженер</t>
  </si>
  <si>
    <t>Городское поселение Оршанка</t>
  </si>
  <si>
    <t>Верх-Ушнурское сельское поселение</t>
  </si>
  <si>
    <t>Вятское сельское поселение</t>
  </si>
  <si>
    <t>Казанское сельское поселение</t>
  </si>
  <si>
    <t>Кужмаринское сельское поселение</t>
  </si>
  <si>
    <t>Михайловское сельское поселение</t>
  </si>
  <si>
    <t>Шиньшинское сельское поселение</t>
  </si>
  <si>
    <t>республиканского бюджета Республики               Марий Эл</t>
  </si>
  <si>
    <t>Городское поселение Мари-Турек</t>
  </si>
  <si>
    <t>Городское поселение Советский</t>
  </si>
  <si>
    <t>Ронгинское сельское поселение</t>
  </si>
  <si>
    <t>Русско-Шойское сельское поселение</t>
  </si>
  <si>
    <t>Наименование  муниципального района</t>
  </si>
  <si>
    <t xml:space="preserve">                                                                  Приложение № 14</t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</si>
  <si>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</si>
  <si>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</si>
  <si>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</si>
  <si>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</si>
  <si>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>Таблица 21</t>
  </si>
  <si>
    <t>субсидии из республиканского бюджета Республики 
Марий Эл бюджетам городских (сельских) поселений 
в Республике Марий Эл в целях софинансирования расходных обязательств, возникающих при декларировании безопасности гидротехнических сооружений, находящихся в муниципальной собственности, на 2024 год</t>
  </si>
  <si>
    <t>Наименование городского (сельского) поселения</t>
  </si>
  <si>
    <t>Васильевское сельское поселение</t>
  </si>
  <si>
    <t xml:space="preserve">Куракинское сельское поселение </t>
  </si>
  <si>
    <t xml:space="preserve">Марковское сельское поселение </t>
  </si>
  <si>
    <t xml:space="preserve">Марийское сельское поселение </t>
  </si>
  <si>
    <t>Семисолинское сельское поселение</t>
  </si>
  <si>
    <t>Шудумарское сельское поселение</t>
  </si>
  <si>
    <t>Шулкинское сельское поселение</t>
  </si>
  <si>
    <t>Юледурское сельское поселение</t>
  </si>
  <si>
    <t>Наименование  городского округа</t>
  </si>
  <si>
    <t>субсидий бюджетам муниципальных образований 
в Республике Марий Эл на развитие транспортной инфраструктуры 
на сельских территориях на 2024 год</t>
  </si>
  <si>
    <t>субсидий бюджетам муниципальных образований 
в Республике Марий Эл на осуществление целевых мероприятий 
в отношении автомобильных дорог общего пользования 
местного значения на 2024 год</t>
  </si>
  <si>
    <t xml:space="preserve">Звениговский муниципальный район 
Республики Марий Эл </t>
  </si>
  <si>
    <t xml:space="preserve">Куженерский муниципальный район 
Республики Марий Эл </t>
  </si>
  <si>
    <t>Оршанский муниципальный район 
Республики Марий Эл</t>
  </si>
  <si>
    <t>Советский муниципальный район 
Республики Марий Эл</t>
  </si>
  <si>
    <t xml:space="preserve">субсидий бюджетам муниципальных образований 
в Республике Марий Эл на приведение в нормативное состояние автомобильных дорог и искусственных дорожных сооружений 
на 2024 год </t>
  </si>
  <si>
    <t>Наименование                                                       муниципального образования</t>
  </si>
  <si>
    <t xml:space="preserve">субсидий из республиканского бюджета Республики Марий Эл бюджетам городских округов и муниципальных районов в Республике Марий Эл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на 2024 год
</t>
  </si>
  <si>
    <t>приложения № 11</t>
  </si>
  <si>
    <t xml:space="preserve">Таблица 2 </t>
  </si>
  <si>
    <t xml:space="preserve">приложения № 11 </t>
  </si>
  <si>
    <t>Таблица 8</t>
  </si>
  <si>
    <t>Таблица 10</t>
  </si>
  <si>
    <t>Таблица 11</t>
  </si>
  <si>
    <t>Таблица 4</t>
  </si>
  <si>
    <t xml:space="preserve">                       приложения № 11</t>
  </si>
  <si>
    <t>субсидий из республиканского бюджета Республики Марий Эл бюджетам муниципальных районов в Республике Марий Эл 
на техническое оснащение муниципальных музеев на 2024 год</t>
  </si>
  <si>
    <t>субсидий из республиканского бюджета Республики Марий Эл бюджетам муниципальных районов в Республике Марий Эл 
на реконструкцию и капитальный ремонт 
региональных и муниципальных музеев на 2024 год</t>
  </si>
  <si>
    <t>субсидий бюджетам городских округов и муниципальных районов                                                       на реализацию мероприятий по обеспечению жильем молодых семей      на 2024 год</t>
  </si>
  <si>
    <t>субсидий из республиканского бюджета Республики Марий Эл бюджетам городских округов и муниципальных районов 
в Республике Марий Эл на государственную поддержку 
отрасли культуры на 2024 год</t>
  </si>
  <si>
    <t>субсидий из республиканского бюджета Республики Марий Эл бюджетам муниципальных районов в Республике Марий Эл 
на развитие сети учреждений культурно-досугового типа на 2024 год</t>
  </si>
  <si>
    <t>субсидий из республиканского бюджета Республики Марий Эл бюджетам муниципальных образований в Республике Марий Эл 
на создание и модернизацию объектов спортивной инфраструктуры региональной собственности (муниципальной собственности) 
для занятий физической культурой и спортом на 2024 год</t>
  </si>
  <si>
    <t>субсидий из республиканского бюджета Республики Марий Эл бюджетам муниципальных районов 
в Республике Марий Эл на строительство и реконструкцию (модернизацию) объектов питьевого водоснабжения на 2024 год</t>
  </si>
  <si>
    <t>субсидий из республиканского бюджета Республики Марий Эл бюджетам муниципальных образований в Республике Марий Эл 
на реализацию мероприятий индивидуальных программ социально-экономического развития субъектов Российской Федерации в части строительства и жилищно-коммунального хозяйства на 2024 год</t>
  </si>
  <si>
    <t>Таблица 3</t>
  </si>
  <si>
    <t xml:space="preserve">                     Таблица 16</t>
  </si>
  <si>
    <t>Таблица 17</t>
  </si>
  <si>
    <t xml:space="preserve">                     Таблица 19</t>
  </si>
  <si>
    <t>Таблица 20</t>
  </si>
  <si>
    <t>Таблица 5</t>
  </si>
  <si>
    <t>субсидий из республиканского бюджета Республики Марий Эл бюджетам муниципальных районов на обеспечение развития                          и укрепления материально-технической базы домов культуры                         в населенных пунктах с числом жителей до 50 тысяч человек                                               на 2024 год</t>
  </si>
  <si>
    <t>____________</t>
  </si>
  <si>
    <t>Юринский муниципальный район 
Республики Марий Эл</t>
  </si>
  <si>
    <t>субсидий бюджетам муниципальных районов на реализацию мероприятий по улучшению жилищных условий граждан, проживающих на сельских территориях, в рамках государственной программы Республики Марий Эл "Комплексное развитие сельских территорий" на 2024 год</t>
  </si>
  <si>
    <t>Таблица 32</t>
  </si>
  <si>
    <t>субсидий из республиканского бюджета Республики Марий Эл бюджетам городских округов и муниципальных районов 
в Республике Марий Эл на создание 
модельных муниципальных библиотек на 2024 год</t>
  </si>
  <si>
    <t>Таблица 6</t>
  </si>
  <si>
    <t>субсидий из республиканского бюджета Республики Марий Эл бюджетам муниципальных образований в Республике Марий Эл 
в рамках реализации мероприятий по стимулирование программ развития жилищного строительства субъектов Российской Федерации
на 2024 год</t>
  </si>
  <si>
    <t>Таблица 22</t>
  </si>
  <si>
    <t>Таблица 23</t>
  </si>
  <si>
    <t>субсидий из республиканского бюджета Республики Марий Эл бюджетам муниципальных образований в Республике Марий Эл 
на строительство и реконструкцию (модернизацию) объектов коммунальной инфраструктуры
на 2024 год</t>
  </si>
  <si>
    <t xml:space="preserve">           Таблица 29</t>
  </si>
  <si>
    <t xml:space="preserve">           приложения № 11</t>
  </si>
  <si>
    <t>Городское поселение Звенигово</t>
  </si>
  <si>
    <t>Городское поселение Красногорский</t>
  </si>
  <si>
    <t>Городское поселение Килемары</t>
  </si>
  <si>
    <t>Городское поселение Морки</t>
  </si>
  <si>
    <t>Городское поселение Новый Торъял</t>
  </si>
  <si>
    <t>Городское поселение Параньга</t>
  </si>
  <si>
    <t>Городское поселение Приволжский</t>
  </si>
  <si>
    <t>Городское поселение Сернур</t>
  </si>
  <si>
    <t>Городское поселение Суслонгер</t>
  </si>
  <si>
    <t>Городское поселение Юрино</t>
  </si>
  <si>
    <t xml:space="preserve">Краснооктябрьское городское поселение </t>
  </si>
  <si>
    <t>Азановское сельское поселение</t>
  </si>
  <si>
    <t>Алексеевское сельское поселение</t>
  </si>
  <si>
    <t>Большепаратское сельское поселение</t>
  </si>
  <si>
    <t>Визимьярское сельское поселение</t>
  </si>
  <si>
    <t>Виловатовское сельское поселение</t>
  </si>
  <si>
    <t>Ежовское сельское поселение</t>
  </si>
  <si>
    <t>Знаменское сельское поселение</t>
  </si>
  <si>
    <t>Исменецкое сельское поселение</t>
  </si>
  <si>
    <t>Косолаповское сельское поселение</t>
  </si>
  <si>
    <t>Красноярское сельское поселение</t>
  </si>
  <si>
    <t>Кужмарское  сельское поселение</t>
  </si>
  <si>
    <t>Кундышское сельское поселение</t>
  </si>
  <si>
    <t>Куярское сельское поселение</t>
  </si>
  <si>
    <t>Люльпанское сельское поселение</t>
  </si>
  <si>
    <t>Нурминское сельское поселение</t>
  </si>
  <si>
    <t>Озеркинское сельское поселение</t>
  </si>
  <si>
    <t>Октябрьское сельское поселение</t>
  </si>
  <si>
    <t>Пектубаевское сельское поселение</t>
  </si>
  <si>
    <t>Пекшиксолинское сельское поселение</t>
  </si>
  <si>
    <t>Помарское сельское поселение</t>
  </si>
  <si>
    <t>Русско-Кукморское сельское поселение</t>
  </si>
  <si>
    <t>Руэмское сельское поселение</t>
  </si>
  <si>
    <t>Солнечное сельское поселение</t>
  </si>
  <si>
    <t>Шелангерское сельское поселение</t>
  </si>
  <si>
    <t>Шойбулакское сельское поселение</t>
  </si>
  <si>
    <t>Эмековское сельское поселение</t>
  </si>
  <si>
    <t>Юбилейное сельское поселение</t>
  </si>
  <si>
    <t>Таблица 26</t>
  </si>
  <si>
    <t>субсидий из республиканского бюджета Республики Марий Эл бюджетам муниципальных районов в Республике Марий Эл 
на проведение кадастровых работ по образованию земельных участков сельскохозяйственного назначения в счет земельных долей муниципальной собственности на 2024 год</t>
  </si>
  <si>
    <t>Таблица 25</t>
  </si>
  <si>
    <t>субсидий из республиканского бюджета Республики Марий Эл бюджетам городских округов, городских и сельских поселений
в Республике Марий Эл на софинансирование проектов                                      и программ развития территорий муниципальных образований                    в Республике Марий Эл, основанных на местных инициативах,                               на 2024 год</t>
  </si>
  <si>
    <t>Наименование  городского округа,                                                                                     городского (сельского) поселения</t>
  </si>
  <si>
    <t>Городское поселение Краснооктябрьский</t>
  </si>
  <si>
    <t>Верхнекугенерское сельское поселение</t>
  </si>
  <si>
    <t>Ильпанурское сельское поселение</t>
  </si>
  <si>
    <t>Иштымбальское сельское поселение</t>
  </si>
  <si>
    <t>Карлыганское сельское поселение</t>
  </si>
  <si>
    <t>Кокшайское сельское поселение</t>
  </si>
  <si>
    <t>Кокшамарское сельское поселение</t>
  </si>
  <si>
    <t>Коркатовское сельское поселение</t>
  </si>
  <si>
    <t>Красностекловарское сельское поселение</t>
  </si>
  <si>
    <t>Кужмарское сельское поселение</t>
  </si>
  <si>
    <t>Кузнецовское сельское поселение (Медведевский муниципальный район)</t>
  </si>
  <si>
    <t>Кукнурское сельское поселение</t>
  </si>
  <si>
    <t>Кумьинское сельское поселение</t>
  </si>
  <si>
    <t>Мари-Биляморское сельское поселение</t>
  </si>
  <si>
    <t>Марийское сельское поселение</t>
  </si>
  <si>
    <t>Марковское сельское поселение</t>
  </si>
  <si>
    <t>Масканурское сельское поселение</t>
  </si>
  <si>
    <t>Русско-Ляжмаринское сельское поселение</t>
  </si>
  <si>
    <t>Сенькинское сельское поселение</t>
  </si>
  <si>
    <t>Сотнурское сельское поселение</t>
  </si>
  <si>
    <t>Староторъяльское сельское поселение</t>
  </si>
  <si>
    <t>Троицко-Посадское сельское поселение</t>
  </si>
  <si>
    <t>Усолинское сельское поселение (Горномарийский муниципальный район)</t>
  </si>
  <si>
    <t>Хлебниковское сельское поселение</t>
  </si>
  <si>
    <t>Чендемеровское сельское поселение</t>
  </si>
  <si>
    <t>Шорсолинское сельское поселение</t>
  </si>
  <si>
    <t>Шоруньжинское сельское поселение</t>
  </si>
  <si>
    <t xml:space="preserve">                     Таблица 28</t>
  </si>
  <si>
    <t>субсидий из республиканского бюджета Республики Марий Эл бюджетам муниципальных образований в Республике                                 Марий Эл на реализацию мероприятий по благоустройству сельских территорий на 2024 год</t>
  </si>
  <si>
    <t>Наименование городского                 (сельского) поселения</t>
  </si>
  <si>
    <t xml:space="preserve">Городское поселение Морки </t>
  </si>
  <si>
    <t xml:space="preserve">Ежовское сельское поселение  </t>
  </si>
  <si>
    <t xml:space="preserve">Казанское сельское поселение  </t>
  </si>
  <si>
    <t xml:space="preserve">Нурминское сельское поселение </t>
  </si>
  <si>
    <t xml:space="preserve">Юбилейное сельское поселение </t>
  </si>
  <si>
    <t>Таблица 30</t>
  </si>
  <si>
    <t xml:space="preserve">субсидий из республиканского бюджета Республики Марий Эл бюджетам городских округов и муниципальных районов 
в Республике Марий Эл на проведение мероприятий 
по подготовке объектов жизнеобеспечения населения 
и социальной сферы в Республике Марий Эл 
к работе в осенне-зимний период на 2024 год
</t>
  </si>
  <si>
    <t xml:space="preserve">Городское поселение Килемары  </t>
  </si>
  <si>
    <t xml:space="preserve">Городское поселение Мари-Турек </t>
  </si>
  <si>
    <t xml:space="preserve">Городское поселение Параньга </t>
  </si>
  <si>
    <t xml:space="preserve">Городское поселение Сернур </t>
  </si>
  <si>
    <t xml:space="preserve">Азановское сельское поселение </t>
  </si>
  <si>
    <t xml:space="preserve">Азяковское сельское поселение </t>
  </si>
  <si>
    <t xml:space="preserve">Алашайское сельское поселение </t>
  </si>
  <si>
    <t xml:space="preserve">Алексеевское сельское поселение </t>
  </si>
  <si>
    <t xml:space="preserve">Великопольское  сельское поселение </t>
  </si>
  <si>
    <t xml:space="preserve">Верхнекугенерское сельское поселение </t>
  </si>
  <si>
    <t xml:space="preserve">Верх-Ушнурское сельское поселение </t>
  </si>
  <si>
    <t xml:space="preserve">Вятское сельское поселение </t>
  </si>
  <si>
    <t xml:space="preserve">Дубниковское сельское поселение </t>
  </si>
  <si>
    <t xml:space="preserve">Еласовское сельское поселение </t>
  </si>
  <si>
    <t xml:space="preserve">Зашижемское сельское поселение </t>
  </si>
  <si>
    <t xml:space="preserve">Знаменское сельское поселение </t>
  </si>
  <si>
    <t xml:space="preserve">Ильпанурское сельское поселение </t>
  </si>
  <si>
    <t xml:space="preserve">Казанское сельское поселение </t>
  </si>
  <si>
    <t xml:space="preserve">Коркатовское сельское поселение </t>
  </si>
  <si>
    <t xml:space="preserve">Красноярское сельское поселение </t>
  </si>
  <si>
    <t xml:space="preserve">Кужмарское сельское поселение </t>
  </si>
  <si>
    <t>Кузнецовское сельское поселение 
(Медведевского  муниципального района)</t>
  </si>
  <si>
    <t xml:space="preserve">Масканурское сельское поселение </t>
  </si>
  <si>
    <t xml:space="preserve">Микряковское сельское поселение </t>
  </si>
  <si>
    <t xml:space="preserve">Пектубаевское сельское поселение </t>
  </si>
  <si>
    <t xml:space="preserve">Пекшиксолинское сельское поселение </t>
  </si>
  <si>
    <t xml:space="preserve">Помарское сельское поселение </t>
  </si>
  <si>
    <t xml:space="preserve">Русско-Кукморское сельское поселение </t>
  </si>
  <si>
    <t>Себеусадское сельское поселение</t>
  </si>
  <si>
    <t>Токтайбелякское сельское поселение</t>
  </si>
  <si>
    <t>Чуксолинское сельское поселение</t>
  </si>
  <si>
    <t xml:space="preserve">Шелангерское сельское поселение </t>
  </si>
  <si>
    <t xml:space="preserve">Шойбулакское сельское поселение </t>
  </si>
  <si>
    <t xml:space="preserve">Шудумарское сельское поселение </t>
  </si>
  <si>
    <t xml:space="preserve">Шулкинское сельское поселение </t>
  </si>
  <si>
    <t xml:space="preserve">                                                               Таблица 27 </t>
  </si>
  <si>
    <t xml:space="preserve">                                                            приложения № 11</t>
  </si>
  <si>
    <t>субсидий из республиканского бюджета Республики Марий Эл бюджетам муниципальных образований в Республике Марий Эл 
в целях софинансирования расходных обязательств, возникающих 
при реализации мероприятий по рекультивации объектов захоронения отходов, выведенных из эксплуатации, на 2024 год</t>
  </si>
  <si>
    <t>Таблица 24</t>
  </si>
  <si>
    <t>субсидий из республиканского бюджета Республики 
Марий Эл бюджетам муниципальных образований 
в Республике Марий Эл на реализацию мероприятий в области использования и охраны гидротехнических сооружений, находящихся 
в собственности муниципальных образований, на 2024 год</t>
  </si>
  <si>
    <t>Наименование городского поселения</t>
  </si>
  <si>
    <t>Наименование городского округа, муниципального района</t>
  </si>
  <si>
    <t>Таблица  31</t>
  </si>
  <si>
    <t xml:space="preserve">субсидий из республиканского бюджета Республики Марий Эл бюджетам городских округов                                          и муниципальных районов в Республике Марий Эл на реализацию мероприятий по модернизации                                                                                        школьных систем образования на 2024 год
</t>
  </si>
  <si>
    <t xml:space="preserve">Медведевский  </t>
  </si>
  <si>
    <t xml:space="preserve">субсидий бюджетам муниципальных районов на оснащение (обновление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 на 2024 год
</t>
  </si>
  <si>
    <t>субсидий из республиканского бюджета Республики Марий Эл бюджетам муниципальных образований в Республике Марий Эл
на выполнение работ по предотвращению распространения сорного растения борщевика Сосновского на 2024 год</t>
  </si>
  <si>
    <t>субсидий бюджетам муниципальных районов на формирование объема дотаций на выравнивание бюджетной обеспеченности поселений
 в Республике Марий Эл на 2024 год</t>
  </si>
  <si>
    <t>субсидий из республиканского бюджета Республики Марий Эл бюджетам городских округов и муниципальных районов в Республике Марий Эл на организацию отдыха детей и их оздоровление в каникулярное время на 2024 год</t>
  </si>
  <si>
    <t>Наименование  муниципального образования</t>
  </si>
  <si>
    <t>Городское поселение Медведево Медведевского муниципального района Республики Марий Эл</t>
  </si>
  <si>
    <t xml:space="preserve">                                                            и на плановый период 2025 и 2026 годов"</t>
  </si>
  <si>
    <t xml:space="preserve">                                                                  Республики Марий Эл на 2024 год</t>
  </si>
  <si>
    <t xml:space="preserve">                                                                "О республиканском бюджете</t>
  </si>
  <si>
    <t xml:space="preserve">                                                               к Закону Республики Марий Эл</t>
  </si>
  <si>
    <t xml:space="preserve">                                                                  ПРИЛОЖЕНИЕ № 11</t>
  </si>
  <si>
    <t>субсидий бюджетам городских округов и муниципальных районов 
на модернизацию инфраструктуры общего образования
 в отдельных субъектах Российской Федерации на 2024 год</t>
  </si>
  <si>
    <t>Городское поселение Суслонгер Звениговского муниципального района Республики Марий Эл</t>
  </si>
  <si>
    <t xml:space="preserve">Мари-Биляморское сельское поселение </t>
  </si>
  <si>
    <t>Наименование  муниципального образованя</t>
  </si>
  <si>
    <t>субсидий из республиканского бюджета Республики Марий Эл бюджетам муниципальных образований в Республике Марий Эл
на реализацию программ формирования современной городской среды на 2024 год</t>
  </si>
  <si>
    <t>республиканского бюджета Республики Марий Эл (софинансирование)</t>
  </si>
  <si>
    <t>субсидий из республиканского бюджета Республики Марий Эл бюджетам муниципальных образований в Республике Марий Эл 
в рамках реализации мероприятий по строительству (реконструкции) социально значимых объектов, источником финансового обеспечения которых являются бюджетные кредиты 
из федерального бюджета на финансовое обеспечение реализации инфраструктурных проектов,
на 2024 год</t>
  </si>
  <si>
    <r>
      <t xml:space="preserve">                                                                 от 4 декабря 2023 года  №</t>
    </r>
    <r>
      <rPr>
        <sz val="14"/>
        <color indexed="9"/>
        <rFont val="Times New Roman"/>
        <family val="1"/>
      </rPr>
      <t xml:space="preserve"> </t>
    </r>
    <r>
      <rPr>
        <sz val="14"/>
        <rFont val="Times New Roman"/>
        <family val="1"/>
      </rPr>
      <t>51-З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</si>
</sst>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#,##0.0000000"/>
    <numFmt numFmtId="180" formatCode="#,##0.000000_р_."/>
    <numFmt numFmtId="181" formatCode="#,##0.00000000"/>
    <numFmt numFmtId="182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4"/>
      <color indexed="9"/>
      <name val="Times New Roman"/>
      <family val="1"/>
    </font>
    <font>
      <sz val="14"/>
      <color indexed="8"/>
      <name val="Times New Roman"/>
      <family val="1"/>
    </font>
    <font>
      <sz val="13.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174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right"/>
    </xf>
    <xf numFmtId="172" fontId="2" fillId="34" borderId="0" xfId="0" applyNumberFormat="1" applyFont="1" applyFill="1" applyAlignment="1">
      <alignment/>
    </xf>
    <xf numFmtId="2" fontId="2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/>
    </xf>
    <xf numFmtId="172" fontId="4" fillId="34" borderId="0" xfId="0" applyNumberFormat="1" applyFont="1" applyFill="1" applyAlignment="1">
      <alignment horizontal="right"/>
    </xf>
    <xf numFmtId="174" fontId="2" fillId="34" borderId="0" xfId="0" applyNumberFormat="1" applyFont="1" applyFill="1" applyAlignment="1">
      <alignment horizontal="right" vertical="top" wrapText="1"/>
    </xf>
    <xf numFmtId="0" fontId="2" fillId="34" borderId="0" xfId="0" applyFont="1" applyFill="1" applyBorder="1" applyAlignment="1">
      <alignment/>
    </xf>
    <xf numFmtId="174" fontId="2" fillId="34" borderId="0" xfId="0" applyNumberFormat="1" applyFont="1" applyFill="1" applyBorder="1" applyAlignment="1">
      <alignment horizontal="right"/>
    </xf>
    <xf numFmtId="173" fontId="4" fillId="34" borderId="0" xfId="0" applyNumberFormat="1" applyFont="1" applyFill="1" applyAlignment="1">
      <alignment/>
    </xf>
    <xf numFmtId="4" fontId="2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174" fontId="2" fillId="34" borderId="0" xfId="0" applyNumberFormat="1" applyFont="1" applyFill="1" applyAlignment="1">
      <alignment/>
    </xf>
    <xf numFmtId="0" fontId="2" fillId="34" borderId="0" xfId="0" applyFont="1" applyFill="1" applyAlignment="1">
      <alignment wrapText="1"/>
    </xf>
    <xf numFmtId="174" fontId="2" fillId="34" borderId="0" xfId="0" applyNumberFormat="1" applyFont="1" applyFill="1" applyAlignment="1">
      <alignment horizontal="right"/>
    </xf>
    <xf numFmtId="172" fontId="4" fillId="34" borderId="0" xfId="0" applyNumberFormat="1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73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left"/>
    </xf>
    <xf numFmtId="174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vertical="top"/>
    </xf>
    <xf numFmtId="174" fontId="2" fillId="33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 wrapText="1"/>
    </xf>
    <xf numFmtId="175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3" borderId="0" xfId="0" applyFont="1" applyFill="1" applyAlignment="1">
      <alignment horizontal="right" vertical="top" wrapText="1"/>
    </xf>
    <xf numFmtId="0" fontId="2" fillId="33" borderId="13" xfId="0" applyFont="1" applyFill="1" applyBorder="1" applyAlignment="1">
      <alignment horizontal="right" vertical="top" wrapText="1"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33" borderId="0" xfId="0" applyFont="1" applyFill="1" applyBorder="1" applyAlignment="1">
      <alignment horizontal="justify" vertical="top" wrapText="1"/>
    </xf>
    <xf numFmtId="175" fontId="2" fillId="33" borderId="0" xfId="0" applyNumberFormat="1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/>
    </xf>
    <xf numFmtId="175" fontId="2" fillId="33" borderId="0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/>
    </xf>
    <xf numFmtId="0" fontId="2" fillId="33" borderId="0" xfId="53" applyFont="1" applyFill="1" applyBorder="1" applyAlignment="1">
      <alignment/>
      <protection/>
    </xf>
    <xf numFmtId="0" fontId="0" fillId="33" borderId="0" xfId="0" applyFill="1" applyAlignment="1">
      <alignment/>
    </xf>
    <xf numFmtId="0" fontId="2" fillId="33" borderId="0" xfId="53" applyFont="1" applyFill="1" applyBorder="1" applyAlignment="1">
      <alignment horizontal="justify" vertical="top" wrapText="1"/>
      <protection/>
    </xf>
    <xf numFmtId="172" fontId="2" fillId="33" borderId="0" xfId="53" applyNumberFormat="1" applyFont="1" applyFill="1" applyBorder="1" applyAlignment="1">
      <alignment horizontal="right" vertical="top" wrapText="1"/>
      <protection/>
    </xf>
    <xf numFmtId="175" fontId="2" fillId="33" borderId="0" xfId="53" applyNumberFormat="1" applyFont="1" applyFill="1" applyBorder="1" applyAlignment="1">
      <alignment horizontal="right" vertical="top" wrapText="1"/>
      <protection/>
    </xf>
    <xf numFmtId="175" fontId="2" fillId="33" borderId="0" xfId="53" applyNumberFormat="1" applyFont="1" applyFill="1" applyBorder="1" applyAlignment="1">
      <alignment horizontal="justify" vertical="top" wrapText="1"/>
      <protection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3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3" borderId="0" xfId="0" applyFont="1" applyFill="1" applyBorder="1" applyAlignment="1">
      <alignment/>
    </xf>
    <xf numFmtId="175" fontId="2" fillId="33" borderId="0" xfId="55" applyNumberFormat="1" applyFont="1" applyFill="1" applyBorder="1" applyAlignment="1">
      <alignment horizontal="right"/>
      <protection/>
    </xf>
    <xf numFmtId="0" fontId="2" fillId="33" borderId="0" xfId="0" applyFont="1" applyFill="1" applyAlignment="1">
      <alignment horizontal="center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justify" wrapText="1"/>
    </xf>
    <xf numFmtId="175" fontId="2" fillId="33" borderId="0" xfId="0" applyNumberFormat="1" applyFont="1" applyFill="1" applyAlignment="1">
      <alignment horizontal="right" wrapText="1"/>
    </xf>
    <xf numFmtId="49" fontId="48" fillId="33" borderId="0" xfId="0" applyNumberFormat="1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left" vertical="center" wrapText="1"/>
    </xf>
    <xf numFmtId="0" fontId="5" fillId="33" borderId="0" xfId="0" applyFont="1" applyFill="1" applyAlignment="1">
      <alignment/>
    </xf>
    <xf numFmtId="2" fontId="2" fillId="33" borderId="0" xfId="0" applyNumberFormat="1" applyFont="1" applyFill="1" applyAlignment="1">
      <alignment/>
    </xf>
    <xf numFmtId="0" fontId="3" fillId="33" borderId="0" xfId="54" applyFont="1" applyFill="1" applyAlignment="1">
      <alignment horizontal="center" vertical="top" wrapText="1"/>
      <protection/>
    </xf>
    <xf numFmtId="0" fontId="2" fillId="33" borderId="0" xfId="0" applyFont="1" applyFill="1" applyBorder="1" applyAlignment="1">
      <alignment horizontal="right" vertical="top"/>
    </xf>
    <xf numFmtId="1" fontId="2" fillId="33" borderId="0" xfId="0" applyNumberFormat="1" applyFont="1" applyFill="1" applyBorder="1" applyAlignment="1">
      <alignment horizontal="center"/>
    </xf>
    <xf numFmtId="0" fontId="2" fillId="33" borderId="0" xfId="53" applyFont="1" applyFill="1" applyAlignment="1">
      <alignment horizontal="justify" wrapText="1"/>
      <protection/>
    </xf>
    <xf numFmtId="175" fontId="2" fillId="33" borderId="0" xfId="53" applyNumberFormat="1" applyFont="1" applyFill="1" applyAlignment="1">
      <alignment horizontal="right" wrapText="1"/>
      <protection/>
    </xf>
    <xf numFmtId="174" fontId="2" fillId="33" borderId="0" xfId="0" applyNumberFormat="1" applyFont="1" applyFill="1" applyAlignment="1">
      <alignment horizontal="right" vertical="top" wrapText="1"/>
    </xf>
    <xf numFmtId="0" fontId="2" fillId="33" borderId="0" xfId="0" applyFont="1" applyFill="1" applyAlignment="1">
      <alignment wrapText="1"/>
    </xf>
    <xf numFmtId="174" fontId="2" fillId="33" borderId="0" xfId="0" applyNumberFormat="1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 wrapText="1"/>
    </xf>
    <xf numFmtId="175" fontId="49" fillId="33" borderId="0" xfId="0" applyNumberFormat="1" applyFont="1" applyFill="1" applyAlignment="1">
      <alignment horizontal="right" vertical="top" wrapText="1"/>
    </xf>
    <xf numFmtId="0" fontId="48" fillId="33" borderId="0" xfId="0" applyFont="1" applyFill="1" applyBorder="1" applyAlignment="1">
      <alignment horizontal="justify" vertical="top" wrapText="1"/>
    </xf>
    <xf numFmtId="0" fontId="2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175" fontId="2" fillId="33" borderId="0" xfId="0" applyNumberFormat="1" applyFont="1" applyFill="1" applyBorder="1" applyAlignment="1">
      <alignment horizontal="right" vertical="top"/>
    </xf>
    <xf numFmtId="0" fontId="2" fillId="33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5" fontId="2" fillId="0" borderId="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 horizontal="right"/>
    </xf>
    <xf numFmtId="175" fontId="2" fillId="0" borderId="0" xfId="0" applyNumberFormat="1" applyFont="1" applyFill="1" applyBorder="1" applyAlignment="1">
      <alignment horizontal="right"/>
    </xf>
    <xf numFmtId="0" fontId="2" fillId="0" borderId="0" xfId="53" applyFont="1" applyFill="1" applyAlignment="1">
      <alignment horizontal="right" vertical="top" wrapText="1"/>
      <protection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 applyAlignment="1">
      <alignment horizontal="right"/>
      <protection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0" xfId="53" applyFont="1" applyFill="1" applyAlignment="1">
      <alignment vertical="top" wrapText="1"/>
      <protection/>
    </xf>
    <xf numFmtId="0" fontId="2" fillId="0" borderId="0" xfId="53" applyFont="1" applyFill="1" applyBorder="1" applyAlignment="1">
      <alignment horizontal="right" vertical="top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0" xfId="53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justify" vertical="top" wrapText="1"/>
      <protection/>
    </xf>
    <xf numFmtId="172" fontId="2" fillId="0" borderId="0" xfId="53" applyNumberFormat="1" applyFont="1" applyFill="1" applyBorder="1" applyAlignment="1">
      <alignment horizontal="right" vertical="top" wrapText="1"/>
      <protection/>
    </xf>
    <xf numFmtId="175" fontId="2" fillId="0" borderId="0" xfId="53" applyNumberFormat="1" applyFont="1" applyFill="1" applyBorder="1" applyAlignment="1">
      <alignment horizontal="right" vertical="top" wrapText="1"/>
      <protection/>
    </xf>
    <xf numFmtId="175" fontId="2" fillId="0" borderId="0" xfId="53" applyNumberFormat="1" applyFont="1" applyFill="1" applyBorder="1" applyAlignment="1">
      <alignment/>
      <protection/>
    </xf>
    <xf numFmtId="175" fontId="2" fillId="0" borderId="0" xfId="53" applyNumberFormat="1" applyFont="1" applyFill="1" applyBorder="1" applyAlignment="1">
      <alignment horizontal="justify" vertical="top" wrapText="1"/>
      <protection/>
    </xf>
    <xf numFmtId="0" fontId="2" fillId="0" borderId="0" xfId="53" applyFont="1" applyFill="1" applyAlignment="1">
      <alignment horizontal="justify" vertical="top" wrapText="1"/>
      <protection/>
    </xf>
    <xf numFmtId="175" fontId="2" fillId="0" borderId="0" xfId="53" applyNumberFormat="1" applyFont="1" applyFill="1" applyAlignment="1">
      <alignment horizontal="right" vertical="top" wrapText="1"/>
      <protection/>
    </xf>
    <xf numFmtId="172" fontId="2" fillId="0" borderId="0" xfId="53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175" fontId="2" fillId="0" borderId="0" xfId="0" applyNumberFormat="1" applyFont="1" applyFill="1" applyBorder="1" applyAlignment="1">
      <alignment horizontal="right" vertical="center"/>
    </xf>
    <xf numFmtId="175" fontId="2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vertical="top"/>
    </xf>
    <xf numFmtId="175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 wrapText="1"/>
    </xf>
    <xf numFmtId="4" fontId="49" fillId="33" borderId="0" xfId="0" applyNumberFormat="1" applyFont="1" applyFill="1" applyAlignment="1">
      <alignment horizontal="right" vertical="top" wrapText="1"/>
    </xf>
    <xf numFmtId="4" fontId="2" fillId="33" borderId="0" xfId="53" applyNumberFormat="1" applyFont="1" applyFill="1" applyBorder="1" applyAlignment="1">
      <alignment horizontal="right" vertical="top" wrapText="1"/>
      <protection/>
    </xf>
    <xf numFmtId="4" fontId="2" fillId="33" borderId="0" xfId="53" applyNumberFormat="1" applyFont="1" applyFill="1" applyAlignment="1">
      <alignment horizontal="right" wrapText="1"/>
      <protection/>
    </xf>
    <xf numFmtId="172" fontId="49" fillId="33" borderId="0" xfId="0" applyNumberFormat="1" applyFont="1" applyFill="1" applyAlignment="1">
      <alignment horizontal="right" vertical="top" wrapText="1"/>
    </xf>
    <xf numFmtId="172" fontId="2" fillId="33" borderId="0" xfId="0" applyNumberFormat="1" applyFont="1" applyFill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172" fontId="2" fillId="0" borderId="0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174" fontId="2" fillId="33" borderId="0" xfId="0" applyNumberFormat="1" applyFont="1" applyFill="1" applyBorder="1" applyAlignment="1">
      <alignment horizontal="right" vertical="top"/>
    </xf>
    <xf numFmtId="175" fontId="2" fillId="33" borderId="0" xfId="0" applyNumberFormat="1" applyFont="1" applyFill="1" applyBorder="1" applyAlignment="1">
      <alignment horizontal="right" wrapText="1"/>
    </xf>
    <xf numFmtId="175" fontId="2" fillId="33" borderId="0" xfId="0" applyNumberFormat="1" applyFont="1" applyFill="1" applyAlignment="1">
      <alignment wrapText="1"/>
    </xf>
    <xf numFmtId="49" fontId="2" fillId="33" borderId="0" xfId="0" applyNumberFormat="1" applyFont="1" applyFill="1" applyBorder="1" applyAlignment="1">
      <alignment horizontal="left" wrapText="1"/>
    </xf>
    <xf numFmtId="0" fontId="2" fillId="33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3" xfId="0" applyFont="1" applyFill="1" applyBorder="1" applyAlignment="1">
      <alignment horizontal="right" vertical="top" wrapText="1"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vertical="justify" wrapText="1"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 horizontal="right"/>
    </xf>
    <xf numFmtId="173" fontId="4" fillId="33" borderId="0" xfId="0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right" vertical="center"/>
    </xf>
    <xf numFmtId="172" fontId="2" fillId="35" borderId="0" xfId="0" applyNumberFormat="1" applyFont="1" applyFill="1" applyBorder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4" fontId="2" fillId="0" borderId="0" xfId="0" applyNumberFormat="1" applyFont="1" applyFill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5" fontId="49" fillId="0" borderId="0" xfId="0" applyNumberFormat="1" applyFont="1" applyFill="1" applyAlignment="1">
      <alignment horizontal="right" vertical="top" wrapText="1"/>
    </xf>
    <xf numFmtId="0" fontId="49" fillId="0" borderId="0" xfId="0" applyFont="1" applyFill="1" applyAlignment="1">
      <alignment vertical="top" wrapText="1"/>
    </xf>
    <xf numFmtId="175" fontId="50" fillId="0" borderId="0" xfId="0" applyNumberFormat="1" applyFont="1" applyFill="1" applyAlignment="1">
      <alignment vertical="top" wrapText="1"/>
    </xf>
    <xf numFmtId="175" fontId="49" fillId="0" borderId="0" xfId="0" applyNumberFormat="1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175" fontId="2" fillId="0" borderId="0" xfId="0" applyNumberFormat="1" applyFont="1" applyFill="1" applyAlignment="1">
      <alignment horizontal="right" vertical="top"/>
    </xf>
    <xf numFmtId="175" fontId="2" fillId="0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right" vertical="top"/>
    </xf>
    <xf numFmtId="172" fontId="4" fillId="0" borderId="0" xfId="0" applyNumberFormat="1" applyFont="1" applyFill="1" applyAlignment="1">
      <alignment/>
    </xf>
    <xf numFmtId="4" fontId="2" fillId="33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vertical="top"/>
    </xf>
    <xf numFmtId="175" fontId="8" fillId="0" borderId="0" xfId="0" applyNumberFormat="1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175" fontId="0" fillId="0" borderId="0" xfId="0" applyNumberFormat="1" applyFill="1" applyAlignment="1">
      <alignment/>
    </xf>
    <xf numFmtId="175" fontId="2" fillId="0" borderId="0" xfId="0" applyNumberFormat="1" applyFont="1" applyFill="1" applyBorder="1" applyAlignment="1">
      <alignment horizontal="left"/>
    </xf>
    <xf numFmtId="175" fontId="2" fillId="0" borderId="0" xfId="0" applyNumberFormat="1" applyFont="1" applyFill="1" applyAlignment="1">
      <alignment horizontal="right" vertical="top" wrapText="1"/>
    </xf>
    <xf numFmtId="175" fontId="2" fillId="0" borderId="0" xfId="0" applyNumberFormat="1" applyFont="1" applyFill="1" applyAlignment="1">
      <alignment vertical="top"/>
    </xf>
    <xf numFmtId="175" fontId="2" fillId="0" borderId="0" xfId="0" applyNumberFormat="1" applyFont="1" applyFill="1" applyAlignment="1">
      <alignment vertical="top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Border="1" applyAlignment="1">
      <alignment horizontal="left" vertical="top" wrapText="1"/>
    </xf>
    <xf numFmtId="0" fontId="48" fillId="0" borderId="0" xfId="0" applyFont="1" applyFill="1" applyBorder="1" applyAlignment="1">
      <alignment horizontal="justify" vertical="top" wrapText="1"/>
    </xf>
    <xf numFmtId="172" fontId="2" fillId="0" borderId="0" xfId="0" applyNumberFormat="1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75" fontId="2" fillId="33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175" fontId="2" fillId="0" borderId="0" xfId="0" applyNumberFormat="1" applyFont="1" applyFill="1" applyAlignment="1">
      <alignment horizontal="center"/>
    </xf>
    <xf numFmtId="175" fontId="2" fillId="0" borderId="0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175" fontId="2" fillId="0" borderId="0" xfId="0" applyNumberFormat="1" applyFont="1" applyFill="1" applyBorder="1" applyAlignment="1">
      <alignment horizontal="right" vertical="top"/>
    </xf>
    <xf numFmtId="175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0" fontId="3" fillId="33" borderId="0" xfId="0" applyFont="1" applyFill="1" applyAlignment="1">
      <alignment horizontal="center" vertical="top" wrapText="1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175" fontId="2" fillId="33" borderId="0" xfId="0" applyNumberFormat="1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top" wrapText="1"/>
    </xf>
    <xf numFmtId="0" fontId="3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1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top" wrapText="1"/>
    </xf>
    <xf numFmtId="0" fontId="2" fillId="0" borderId="13" xfId="0" applyFont="1" applyFill="1" applyBorder="1" applyAlignment="1">
      <alignment horizontal="right" vertical="top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53" applyFont="1" applyFill="1" applyBorder="1" applyAlignment="1">
      <alignment horizontal="center" vertical="top" wrapText="1"/>
      <protection/>
    </xf>
    <xf numFmtId="0" fontId="3" fillId="0" borderId="0" xfId="53" applyFont="1" applyFill="1" applyAlignment="1">
      <alignment horizontal="center" vertical="top" wrapText="1"/>
      <protection/>
    </xf>
    <xf numFmtId="0" fontId="2" fillId="0" borderId="15" xfId="53" applyFont="1" applyFill="1" applyBorder="1" applyAlignment="1">
      <alignment horizontal="center" vertical="center" wrapText="1"/>
      <protection/>
    </xf>
    <xf numFmtId="0" fontId="2" fillId="0" borderId="16" xfId="53" applyFont="1" applyFill="1" applyBorder="1" applyAlignment="1">
      <alignment horizontal="center" vertical="center" wrapText="1"/>
      <protection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1" xfId="53" applyFont="1" applyFill="1" applyBorder="1" applyAlignment="1">
      <alignment horizontal="center" vertical="center" wrapText="1"/>
      <protection/>
    </xf>
    <xf numFmtId="0" fontId="2" fillId="0" borderId="0" xfId="53" applyFont="1" applyFill="1" applyAlignment="1">
      <alignment horizontal="center" vertical="top" wrapText="1"/>
      <protection/>
    </xf>
    <xf numFmtId="0" fontId="2" fillId="33" borderId="13" xfId="0" applyFont="1" applyFill="1" applyBorder="1" applyAlignment="1">
      <alignment horizontal="right" vertical="top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54" applyFont="1" applyFill="1" applyBorder="1" applyAlignment="1">
      <alignment horizontal="center" vertical="center" wrapText="1"/>
      <protection/>
    </xf>
    <xf numFmtId="0" fontId="2" fillId="33" borderId="12" xfId="54" applyFont="1" applyFill="1" applyBorder="1" applyAlignment="1">
      <alignment horizontal="center" vertical="center" wrapText="1"/>
      <protection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34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33" borderId="0" xfId="53" applyFont="1" applyFill="1" applyAlignment="1">
      <alignment horizontal="center" vertical="top" wrapText="1"/>
      <protection/>
    </xf>
    <xf numFmtId="0" fontId="2" fillId="33" borderId="15" xfId="53" applyFont="1" applyFill="1" applyBorder="1" applyAlignment="1">
      <alignment horizontal="center" vertical="center" wrapText="1"/>
      <protection/>
    </xf>
    <xf numFmtId="0" fontId="2" fillId="33" borderId="16" xfId="53" applyFont="1" applyFill="1" applyBorder="1" applyAlignment="1">
      <alignment horizontal="center" vertical="center" wrapText="1"/>
      <protection/>
    </xf>
    <xf numFmtId="0" fontId="2" fillId="33" borderId="12" xfId="53" applyFont="1" applyFill="1" applyBorder="1" applyAlignment="1">
      <alignment horizontal="center" vertical="center" wrapText="1"/>
      <protection/>
    </xf>
    <xf numFmtId="0" fontId="2" fillId="33" borderId="11" xfId="53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/>
    </xf>
    <xf numFmtId="0" fontId="2" fillId="33" borderId="15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Реестр потребности средств на возмещение расходов по оплате ЖКУ детям-сиротам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37"/>
  <sheetViews>
    <sheetView tabSelected="1" view="pageBreakPreview" zoomScale="90" zoomScaleSheetLayoutView="90" zoomScalePageLayoutView="0" workbookViewId="0" topLeftCell="A1">
      <selection activeCell="A8" sqref="A8:B8"/>
    </sheetView>
  </sheetViews>
  <sheetFormatPr defaultColWidth="9.00390625" defaultRowHeight="12.75"/>
  <cols>
    <col min="1" max="1" width="59.25390625" style="7" customWidth="1"/>
    <col min="2" max="2" width="21.125" style="13" customWidth="1"/>
    <col min="3" max="3" width="3.625" style="2" customWidth="1"/>
    <col min="4" max="4" width="9.125" style="1" customWidth="1"/>
    <col min="5" max="5" width="14.125" style="1" customWidth="1"/>
    <col min="6" max="6" width="9.75390625" style="1" bestFit="1" customWidth="1"/>
    <col min="7" max="16384" width="9.125" style="1" customWidth="1"/>
  </cols>
  <sheetData>
    <row r="1" spans="1:3" ht="18.75">
      <c r="A1" s="256" t="s">
        <v>289</v>
      </c>
      <c r="B1" s="256"/>
      <c r="C1" s="256"/>
    </row>
    <row r="2" spans="1:3" ht="18.75">
      <c r="A2" s="256" t="s">
        <v>288</v>
      </c>
      <c r="B2" s="256"/>
      <c r="C2" s="256"/>
    </row>
    <row r="3" spans="1:3" ht="18.75">
      <c r="A3" s="256" t="s">
        <v>287</v>
      </c>
      <c r="B3" s="256"/>
      <c r="C3" s="256"/>
    </row>
    <row r="4" spans="1:2" ht="18.75">
      <c r="A4" s="8" t="s">
        <v>286</v>
      </c>
      <c r="B4" s="8"/>
    </row>
    <row r="5" spans="1:2" ht="18.75">
      <c r="A5" s="8" t="s">
        <v>285</v>
      </c>
      <c r="B5" s="8"/>
    </row>
    <row r="6" spans="1:2" ht="18.75">
      <c r="A6" s="8" t="s">
        <v>297</v>
      </c>
      <c r="B6" s="8"/>
    </row>
    <row r="7" spans="1:2" ht="15" customHeight="1">
      <c r="A7" s="17"/>
      <c r="B7" s="17"/>
    </row>
    <row r="8" spans="1:2" ht="15" customHeight="1">
      <c r="A8" s="256"/>
      <c r="B8" s="256"/>
    </row>
    <row r="9" spans="1:2" ht="15" customHeight="1">
      <c r="A9" s="256"/>
      <c r="B9" s="256"/>
    </row>
    <row r="10" spans="1:3" ht="21" customHeight="1">
      <c r="A10" s="8"/>
      <c r="B10" s="255" t="s">
        <v>22</v>
      </c>
      <c r="C10" s="255"/>
    </row>
    <row r="11" spans="1:3" ht="21" customHeight="1">
      <c r="A11" s="8"/>
      <c r="B11" s="255" t="s">
        <v>119</v>
      </c>
      <c r="C11" s="255"/>
    </row>
    <row r="12" spans="1:2" ht="15.75" customHeight="1">
      <c r="A12" s="8"/>
      <c r="B12" s="18"/>
    </row>
    <row r="13" spans="1:2" ht="15.75" customHeight="1">
      <c r="A13" s="8"/>
      <c r="B13" s="18"/>
    </row>
    <row r="14" spans="1:2" ht="15.75" customHeight="1">
      <c r="A14" s="8"/>
      <c r="B14" s="15"/>
    </row>
    <row r="15" spans="1:3" ht="18.75">
      <c r="A15" s="254" t="s">
        <v>5</v>
      </c>
      <c r="B15" s="254"/>
      <c r="C15" s="254"/>
    </row>
    <row r="16" spans="1:2" ht="3.75" customHeight="1">
      <c r="A16" s="16"/>
      <c r="B16" s="9"/>
    </row>
    <row r="17" spans="1:3" ht="57" customHeight="1">
      <c r="A17" s="253" t="s">
        <v>281</v>
      </c>
      <c r="B17" s="253"/>
      <c r="C17" s="253"/>
    </row>
    <row r="18" spans="1:2" ht="40.5" customHeight="1">
      <c r="A18" s="8"/>
      <c r="B18" s="5"/>
    </row>
    <row r="19" spans="1:3" ht="22.5" customHeight="1">
      <c r="A19" s="257" t="s">
        <v>0</v>
      </c>
      <c r="B19" s="257"/>
      <c r="C19" s="257"/>
    </row>
    <row r="20" spans="1:3" ht="42.75" customHeight="1">
      <c r="A20" s="10" t="s">
        <v>23</v>
      </c>
      <c r="B20" s="251" t="s">
        <v>6</v>
      </c>
      <c r="C20" s="252"/>
    </row>
    <row r="21" spans="1:2" ht="4.5" customHeight="1">
      <c r="A21" s="11"/>
      <c r="B21" s="12"/>
    </row>
    <row r="22" spans="1:2" ht="19.5" customHeight="1">
      <c r="A22" s="3" t="s">
        <v>13</v>
      </c>
      <c r="B22" s="183">
        <v>9086.8</v>
      </c>
    </row>
    <row r="23" spans="1:2" ht="19.5" customHeight="1">
      <c r="A23" s="3" t="s">
        <v>7</v>
      </c>
      <c r="B23" s="183">
        <v>13580.2</v>
      </c>
    </row>
    <row r="24" spans="1:2" ht="19.5" customHeight="1">
      <c r="A24" s="3" t="s">
        <v>14</v>
      </c>
      <c r="B24" s="183">
        <v>13206.3</v>
      </c>
    </row>
    <row r="25" spans="1:2" ht="19.5" customHeight="1">
      <c r="A25" s="3" t="s">
        <v>8</v>
      </c>
      <c r="B25" s="183">
        <v>7109.1</v>
      </c>
    </row>
    <row r="26" spans="1:2" ht="19.5" customHeight="1">
      <c r="A26" s="3" t="s">
        <v>9</v>
      </c>
      <c r="B26" s="183">
        <v>7068.4</v>
      </c>
    </row>
    <row r="27" spans="1:2" ht="19.5" customHeight="1">
      <c r="A27" s="3" t="s">
        <v>20</v>
      </c>
      <c r="B27" s="183">
        <v>11437.5</v>
      </c>
    </row>
    <row r="28" spans="1:2" ht="19.5" customHeight="1">
      <c r="A28" s="3" t="s">
        <v>15</v>
      </c>
      <c r="B28" s="183">
        <v>25438.3</v>
      </c>
    </row>
    <row r="29" spans="1:2" ht="19.5" customHeight="1">
      <c r="A29" s="3" t="s">
        <v>10</v>
      </c>
      <c r="B29" s="183">
        <v>22230.8</v>
      </c>
    </row>
    <row r="30" spans="1:2" ht="19.5" customHeight="1">
      <c r="A30" s="3" t="s">
        <v>11</v>
      </c>
      <c r="B30" s="183">
        <v>10521.5</v>
      </c>
    </row>
    <row r="31" spans="1:5" ht="19.5" customHeight="1">
      <c r="A31" s="3" t="s">
        <v>16</v>
      </c>
      <c r="B31" s="183">
        <v>4925.1</v>
      </c>
      <c r="E31" s="14"/>
    </row>
    <row r="32" spans="1:2" ht="19.5" customHeight="1">
      <c r="A32" s="3" t="s">
        <v>17</v>
      </c>
      <c r="B32" s="183">
        <v>9778.9</v>
      </c>
    </row>
    <row r="33" spans="1:2" ht="19.5" customHeight="1">
      <c r="A33" s="3" t="s">
        <v>12</v>
      </c>
      <c r="B33" s="183">
        <v>5253</v>
      </c>
    </row>
    <row r="34" spans="1:2" ht="19.5" customHeight="1">
      <c r="A34" s="3" t="s">
        <v>18</v>
      </c>
      <c r="B34" s="183">
        <v>7687.8</v>
      </c>
    </row>
    <row r="35" spans="1:2" ht="19.5" customHeight="1">
      <c r="A35" s="3" t="s">
        <v>19</v>
      </c>
      <c r="B35" s="183">
        <v>8327.7</v>
      </c>
    </row>
    <row r="36" spans="1:4" ht="26.25" customHeight="1">
      <c r="A36" s="6" t="s">
        <v>3</v>
      </c>
      <c r="B36" s="182">
        <f>SUM(B22:B35)</f>
        <v>155651.4</v>
      </c>
      <c r="D36" s="2"/>
    </row>
    <row r="37" spans="1:2" ht="18.75">
      <c r="A37" s="3"/>
      <c r="B37" s="4"/>
    </row>
  </sheetData>
  <sheetProtection/>
  <mergeCells count="11">
    <mergeCell ref="A1:C1"/>
    <mergeCell ref="A2:C2"/>
    <mergeCell ref="A3:C3"/>
    <mergeCell ref="A19:C19"/>
    <mergeCell ref="A9:B9"/>
    <mergeCell ref="B20:C20"/>
    <mergeCell ref="A17:C17"/>
    <mergeCell ref="A15:C15"/>
    <mergeCell ref="B10:C10"/>
    <mergeCell ref="B11:C11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G40"/>
  <sheetViews>
    <sheetView view="pageBreakPreview" zoomScale="90" zoomScaleSheetLayoutView="90" workbookViewId="0" topLeftCell="A34">
      <selection activeCell="C55" sqref="C55"/>
    </sheetView>
  </sheetViews>
  <sheetFormatPr defaultColWidth="9.00390625" defaultRowHeight="12.75"/>
  <cols>
    <col min="1" max="1" width="63.375" style="7" customWidth="1"/>
    <col min="2" max="2" width="20.125" style="13" customWidth="1"/>
    <col min="3" max="3" width="13.625" style="7" customWidth="1"/>
    <col min="4" max="4" width="9.00390625" style="21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2" ht="18.75">
      <c r="A1" s="6"/>
      <c r="B1" s="165" t="s">
        <v>123</v>
      </c>
    </row>
    <row r="2" spans="1:2" ht="18.75">
      <c r="A2" s="6"/>
      <c r="B2" s="117" t="s">
        <v>119</v>
      </c>
    </row>
    <row r="3" spans="1:2" ht="18.75">
      <c r="A3" s="6"/>
      <c r="B3" s="19"/>
    </row>
    <row r="4" spans="1:2" ht="18.75">
      <c r="A4" s="6"/>
      <c r="B4" s="19"/>
    </row>
    <row r="5" spans="1:2" ht="18.75">
      <c r="A5" s="8"/>
      <c r="B5" s="19"/>
    </row>
    <row r="6" spans="1:7" ht="18.75">
      <c r="A6" s="254" t="s">
        <v>5</v>
      </c>
      <c r="B6" s="254"/>
      <c r="F6" s="22"/>
      <c r="G6" s="22"/>
    </row>
    <row r="7" spans="1:2" ht="19.5" customHeight="1">
      <c r="A7" s="54"/>
      <c r="B7" s="9"/>
    </row>
    <row r="8" spans="1:2" ht="75" customHeight="1">
      <c r="A8" s="253" t="s">
        <v>111</v>
      </c>
      <c r="B8" s="253"/>
    </row>
    <row r="9" spans="1:2" ht="20.25" customHeight="1">
      <c r="A9" s="55"/>
      <c r="B9" s="55"/>
    </row>
    <row r="10" spans="1:2" ht="20.25" customHeight="1">
      <c r="A10" s="55"/>
      <c r="B10" s="55"/>
    </row>
    <row r="11" spans="1:2" ht="20.25" customHeight="1">
      <c r="A11" s="8"/>
      <c r="B11" s="19"/>
    </row>
    <row r="12" spans="1:2" ht="18.75">
      <c r="A12" s="3"/>
      <c r="B12" s="56" t="s">
        <v>0</v>
      </c>
    </row>
    <row r="13" spans="1:3" ht="40.5" customHeight="1">
      <c r="A13" s="172" t="s">
        <v>47</v>
      </c>
      <c r="B13" s="66" t="s">
        <v>6</v>
      </c>
      <c r="C13" s="23"/>
    </row>
    <row r="14" spans="1:2" ht="23.25" customHeight="1">
      <c r="A14" s="10">
        <v>1</v>
      </c>
      <c r="B14" s="57">
        <v>2</v>
      </c>
    </row>
    <row r="15" spans="1:2" ht="10.5" customHeight="1">
      <c r="A15" s="11"/>
      <c r="B15" s="12"/>
    </row>
    <row r="16" spans="1:6" ht="37.5" customHeight="1">
      <c r="A16" s="59" t="s">
        <v>61</v>
      </c>
      <c r="B16" s="166">
        <v>57596.037</v>
      </c>
      <c r="F16" s="31"/>
    </row>
    <row r="17" spans="1:6" ht="37.5" customHeight="1">
      <c r="A17" s="59" t="s">
        <v>62</v>
      </c>
      <c r="B17" s="166">
        <v>9297.031</v>
      </c>
      <c r="F17" s="31"/>
    </row>
    <row r="18" spans="1:6" ht="37.5" customHeight="1">
      <c r="A18" s="59" t="s">
        <v>78</v>
      </c>
      <c r="B18" s="166">
        <v>5215.767</v>
      </c>
      <c r="F18" s="31"/>
    </row>
    <row r="19" spans="1:6" ht="37.5" customHeight="1">
      <c r="A19" s="59" t="s">
        <v>63</v>
      </c>
      <c r="B19" s="166">
        <v>5359.983</v>
      </c>
      <c r="F19" s="31"/>
    </row>
    <row r="20" spans="1:6" ht="37.5" customHeight="1">
      <c r="A20" s="59" t="s">
        <v>64</v>
      </c>
      <c r="B20" s="166">
        <v>103978.128</v>
      </c>
      <c r="F20" s="31"/>
    </row>
    <row r="21" spans="1:6" ht="37.5" customHeight="1">
      <c r="A21" s="59" t="s">
        <v>112</v>
      </c>
      <c r="B21" s="166">
        <v>5925.971</v>
      </c>
      <c r="F21" s="31"/>
    </row>
    <row r="22" spans="1:6" ht="37.5" customHeight="1">
      <c r="A22" s="59" t="s">
        <v>113</v>
      </c>
      <c r="B22" s="166">
        <v>6195.565</v>
      </c>
      <c r="F22" s="31"/>
    </row>
    <row r="23" spans="1:6" ht="37.5" customHeight="1">
      <c r="A23" s="59" t="s">
        <v>65</v>
      </c>
      <c r="B23" s="166">
        <v>23588.823</v>
      </c>
      <c r="F23" s="31"/>
    </row>
    <row r="24" spans="1:6" ht="37.5" customHeight="1">
      <c r="A24" s="59" t="s">
        <v>66</v>
      </c>
      <c r="B24" s="166">
        <v>2915.851</v>
      </c>
      <c r="F24" s="31"/>
    </row>
    <row r="25" spans="1:6" ht="37.5" customHeight="1">
      <c r="A25" s="59" t="s">
        <v>114</v>
      </c>
      <c r="B25" s="166">
        <v>3300</v>
      </c>
      <c r="F25" s="31"/>
    </row>
    <row r="26" spans="1:6" ht="37.5" customHeight="1">
      <c r="A26" s="59" t="s">
        <v>115</v>
      </c>
      <c r="B26" s="166">
        <v>3734.283</v>
      </c>
      <c r="F26" s="31"/>
    </row>
    <row r="27" spans="1:6" ht="37.5" customHeight="1">
      <c r="A27" s="178" t="s">
        <v>143</v>
      </c>
      <c r="B27" s="166">
        <v>1001.079</v>
      </c>
      <c r="F27" s="31"/>
    </row>
    <row r="28" spans="1:6" ht="37.5" customHeight="1">
      <c r="A28" s="59" t="s">
        <v>67</v>
      </c>
      <c r="B28" s="166">
        <v>2642.941</v>
      </c>
      <c r="F28" s="31"/>
    </row>
    <row r="29" spans="1:6" ht="37.5" customHeight="1">
      <c r="A29" s="59" t="s">
        <v>68</v>
      </c>
      <c r="B29" s="166">
        <v>2475.279</v>
      </c>
      <c r="F29" s="31"/>
    </row>
    <row r="30" spans="1:6" ht="37.5" customHeight="1">
      <c r="A30" s="59" t="s">
        <v>69</v>
      </c>
      <c r="B30" s="166">
        <v>2857.68</v>
      </c>
      <c r="F30" s="31"/>
    </row>
    <row r="31" spans="1:6" ht="37.5" customHeight="1">
      <c r="A31" s="59" t="s">
        <v>70</v>
      </c>
      <c r="B31" s="166">
        <v>8678.212</v>
      </c>
      <c r="F31" s="31"/>
    </row>
    <row r="32" spans="1:6" ht="37.5" customHeight="1">
      <c r="A32" s="59" t="s">
        <v>71</v>
      </c>
      <c r="B32" s="166">
        <v>6976.457</v>
      </c>
      <c r="F32" s="31"/>
    </row>
    <row r="33" spans="1:6" ht="37.5" customHeight="1">
      <c r="A33" s="59" t="s">
        <v>72</v>
      </c>
      <c r="B33" s="166">
        <v>7000</v>
      </c>
      <c r="F33" s="31"/>
    </row>
    <row r="34" spans="1:6" ht="37.5" customHeight="1">
      <c r="A34" s="59" t="s">
        <v>73</v>
      </c>
      <c r="B34" s="166">
        <v>1550.369</v>
      </c>
      <c r="F34" s="31"/>
    </row>
    <row r="35" spans="1:6" ht="37.5" customHeight="1">
      <c r="A35" s="59" t="s">
        <v>74</v>
      </c>
      <c r="B35" s="166">
        <v>8339.334</v>
      </c>
      <c r="F35" s="31"/>
    </row>
    <row r="36" spans="1:6" ht="37.5" customHeight="1">
      <c r="A36" s="59" t="s">
        <v>75</v>
      </c>
      <c r="B36" s="166">
        <v>445.136</v>
      </c>
      <c r="F36" s="31"/>
    </row>
    <row r="37" spans="1:6" ht="37.5" customHeight="1">
      <c r="A37" s="59" t="s">
        <v>76</v>
      </c>
      <c r="B37" s="166">
        <v>10556.772</v>
      </c>
      <c r="F37" s="31"/>
    </row>
    <row r="38" spans="1:6" ht="37.5" customHeight="1">
      <c r="A38" s="59" t="s">
        <v>291</v>
      </c>
      <c r="B38" s="166">
        <v>949.807</v>
      </c>
      <c r="F38" s="31"/>
    </row>
    <row r="39" spans="1:6" ht="37.5" customHeight="1">
      <c r="A39" s="59" t="s">
        <v>77</v>
      </c>
      <c r="B39" s="166">
        <f>2320.574-1001.079+50000</f>
        <v>51319.495</v>
      </c>
      <c r="F39" s="31"/>
    </row>
    <row r="40" spans="1:2" ht="24.75" customHeight="1">
      <c r="A40" s="6" t="s">
        <v>3</v>
      </c>
      <c r="B40" s="43">
        <f>SUM(B16:B39)</f>
        <v>331900</v>
      </c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G28"/>
  <sheetViews>
    <sheetView view="pageBreakPreview" zoomScale="90" zoomScaleSheetLayoutView="90" zoomScalePageLayoutView="0" workbookViewId="0" topLeftCell="A1">
      <selection activeCell="A20" sqref="A20"/>
    </sheetView>
  </sheetViews>
  <sheetFormatPr defaultColWidth="9.00390625" defaultRowHeight="12.75"/>
  <cols>
    <col min="1" max="1" width="61.00390625" style="7" customWidth="1"/>
    <col min="2" max="2" width="20.75390625" style="159" customWidth="1"/>
    <col min="3" max="3" width="2.75390625" style="1" customWidth="1"/>
    <col min="4" max="4" width="9.00390625" style="2" customWidth="1"/>
    <col min="5" max="5" width="9.1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7" s="2" customFormat="1" ht="19.5" customHeight="1">
      <c r="A1" s="8"/>
      <c r="B1" s="283" t="s">
        <v>124</v>
      </c>
      <c r="C1" s="283"/>
      <c r="E1" s="1"/>
      <c r="F1" s="1"/>
      <c r="G1" s="1"/>
    </row>
    <row r="2" spans="1:7" s="2" customFormat="1" ht="21" customHeight="1">
      <c r="A2" s="8"/>
      <c r="B2" s="255" t="s">
        <v>119</v>
      </c>
      <c r="C2" s="255"/>
      <c r="E2" s="1"/>
      <c r="F2" s="1"/>
      <c r="G2" s="1"/>
    </row>
    <row r="3" spans="1:7" s="2" customFormat="1" ht="42" customHeight="1">
      <c r="A3" s="8"/>
      <c r="B3" s="158"/>
      <c r="C3" s="158"/>
      <c r="E3" s="1"/>
      <c r="F3" s="1"/>
      <c r="G3" s="1"/>
    </row>
    <row r="4" spans="1:7" s="2" customFormat="1" ht="18.75">
      <c r="A4" s="258" t="s">
        <v>5</v>
      </c>
      <c r="B4" s="258"/>
      <c r="C4" s="258"/>
      <c r="E4" s="1"/>
      <c r="F4" s="1"/>
      <c r="G4" s="1"/>
    </row>
    <row r="5" spans="1:7" s="2" customFormat="1" ht="19.5" customHeight="1">
      <c r="A5" s="47"/>
      <c r="B5" s="49"/>
      <c r="C5" s="1"/>
      <c r="E5" s="1"/>
      <c r="F5" s="1"/>
      <c r="G5" s="1"/>
    </row>
    <row r="6" spans="1:7" s="2" customFormat="1" ht="83.25" customHeight="1">
      <c r="A6" s="259" t="s">
        <v>282</v>
      </c>
      <c r="B6" s="259"/>
      <c r="C6" s="259"/>
      <c r="E6" s="1"/>
      <c r="F6" s="1"/>
      <c r="G6" s="1"/>
    </row>
    <row r="7" spans="1:7" s="2" customFormat="1" ht="48" customHeight="1">
      <c r="A7" s="44"/>
      <c r="B7" s="45"/>
      <c r="C7" s="1"/>
      <c r="E7" s="1"/>
      <c r="F7" s="1"/>
      <c r="G7" s="1"/>
    </row>
    <row r="8" spans="1:7" s="2" customFormat="1" ht="22.5" customHeight="1">
      <c r="A8" s="260" t="s">
        <v>0</v>
      </c>
      <c r="B8" s="260"/>
      <c r="C8" s="260"/>
      <c r="E8" s="1"/>
      <c r="F8" s="1"/>
      <c r="G8" s="1"/>
    </row>
    <row r="9" spans="1:7" s="2" customFormat="1" ht="42.75" customHeight="1">
      <c r="A9" s="123" t="s">
        <v>4</v>
      </c>
      <c r="B9" s="280" t="s">
        <v>6</v>
      </c>
      <c r="C9" s="281"/>
      <c r="E9" s="1"/>
      <c r="F9" s="1"/>
      <c r="G9" s="1"/>
    </row>
    <row r="10" spans="1:2" ht="7.5" customHeight="1">
      <c r="A10" s="38"/>
      <c r="B10" s="39"/>
    </row>
    <row r="11" spans="1:2" ht="19.5" customHeight="1">
      <c r="A11" s="118" t="s">
        <v>1</v>
      </c>
      <c r="B11" s="161">
        <v>1597.5</v>
      </c>
    </row>
    <row r="12" spans="1:2" ht="19.5" customHeight="1">
      <c r="A12" s="118" t="s">
        <v>2</v>
      </c>
      <c r="B12" s="161">
        <v>957.6</v>
      </c>
    </row>
    <row r="13" spans="1:2" ht="19.5" customHeight="1">
      <c r="A13" s="1" t="s">
        <v>13</v>
      </c>
      <c r="B13" s="161">
        <v>766.2</v>
      </c>
    </row>
    <row r="14" spans="1:2" ht="19.5" customHeight="1">
      <c r="A14" s="1" t="s">
        <v>7</v>
      </c>
      <c r="B14" s="162">
        <v>373.4</v>
      </c>
    </row>
    <row r="15" spans="1:2" ht="19.5" customHeight="1">
      <c r="A15" s="1" t="s">
        <v>14</v>
      </c>
      <c r="B15" s="162">
        <v>1342.6</v>
      </c>
    </row>
    <row r="16" spans="1:2" ht="19.5" customHeight="1">
      <c r="A16" s="1" t="s">
        <v>8</v>
      </c>
      <c r="B16" s="2">
        <v>444.8</v>
      </c>
    </row>
    <row r="17" spans="1:2" ht="19.5" customHeight="1">
      <c r="A17" s="1" t="s">
        <v>9</v>
      </c>
      <c r="B17" s="2">
        <v>370.2</v>
      </c>
    </row>
    <row r="18" spans="1:2" ht="19.5" customHeight="1">
      <c r="A18" s="1" t="s">
        <v>20</v>
      </c>
      <c r="B18" s="2">
        <v>524.4</v>
      </c>
    </row>
    <row r="19" spans="1:2" ht="19.5" customHeight="1">
      <c r="A19" s="1" t="s">
        <v>15</v>
      </c>
      <c r="B19" s="2">
        <v>1662.4</v>
      </c>
    </row>
    <row r="20" spans="1:2" ht="19.5" customHeight="1">
      <c r="A20" s="1" t="s">
        <v>10</v>
      </c>
      <c r="B20" s="2">
        <v>405.9</v>
      </c>
    </row>
    <row r="21" spans="1:2" ht="19.5" customHeight="1">
      <c r="A21" s="1" t="s">
        <v>11</v>
      </c>
      <c r="B21" s="2">
        <v>496.8</v>
      </c>
    </row>
    <row r="22" spans="1:6" ht="19.5" customHeight="1">
      <c r="A22" s="1" t="s">
        <v>16</v>
      </c>
      <c r="B22" s="2">
        <v>362</v>
      </c>
      <c r="F22" s="14"/>
    </row>
    <row r="23" spans="1:2" ht="19.5" customHeight="1">
      <c r="A23" s="1" t="s">
        <v>17</v>
      </c>
      <c r="B23" s="2">
        <v>459.5</v>
      </c>
    </row>
    <row r="24" spans="1:2" ht="19.5" customHeight="1">
      <c r="A24" s="1" t="s">
        <v>12</v>
      </c>
      <c r="B24" s="2">
        <v>901</v>
      </c>
    </row>
    <row r="25" spans="1:2" ht="19.5" customHeight="1">
      <c r="A25" s="1" t="s">
        <v>18</v>
      </c>
      <c r="B25" s="2">
        <v>698.1</v>
      </c>
    </row>
    <row r="26" spans="1:2" ht="19.5" customHeight="1">
      <c r="A26" s="1" t="s">
        <v>19</v>
      </c>
      <c r="B26" s="2">
        <v>259.8</v>
      </c>
    </row>
    <row r="27" spans="1:5" ht="24.75" customHeight="1">
      <c r="A27" s="118" t="s">
        <v>3</v>
      </c>
      <c r="B27" s="163">
        <f>SUM(B11:B26)</f>
        <v>11622.2</v>
      </c>
      <c r="C27" s="164"/>
      <c r="E27" s="2"/>
    </row>
    <row r="28" spans="2:3" ht="18.75">
      <c r="B28" s="21"/>
      <c r="C28" s="7"/>
    </row>
  </sheetData>
  <sheetProtection/>
  <mergeCells count="6">
    <mergeCell ref="B1:C1"/>
    <mergeCell ref="B2:C2"/>
    <mergeCell ref="A4:C4"/>
    <mergeCell ref="A6:C6"/>
    <mergeCell ref="A8:C8"/>
    <mergeCell ref="B9:C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H66"/>
  <sheetViews>
    <sheetView view="pageBreakPreview" zoomScale="90" zoomScaleSheetLayoutView="90" zoomScalePageLayoutView="0" workbookViewId="0" topLeftCell="A1">
      <selection activeCell="E18" sqref="E18"/>
    </sheetView>
  </sheetViews>
  <sheetFormatPr defaultColWidth="9.00390625" defaultRowHeight="12.75"/>
  <cols>
    <col min="1" max="1" width="33.375" style="3" customWidth="1"/>
    <col min="2" max="2" width="18.875" style="78" customWidth="1"/>
    <col min="3" max="3" width="25.75390625" style="3" customWidth="1"/>
    <col min="4" max="4" width="25.375" style="3" customWidth="1"/>
    <col min="5" max="5" width="25.25390625" style="4" customWidth="1"/>
    <col min="6" max="6" width="9.125" style="3" customWidth="1"/>
    <col min="7" max="7" width="11.375" style="3" customWidth="1"/>
    <col min="8" max="8" width="9.75390625" style="3" bestFit="1" customWidth="1"/>
    <col min="9" max="16384" width="9.125" style="3" customWidth="1"/>
  </cols>
  <sheetData>
    <row r="1" spans="1:5" ht="18.75">
      <c r="A1" s="6"/>
      <c r="B1" s="85"/>
      <c r="C1" s="97"/>
      <c r="D1" s="97"/>
      <c r="E1" s="165" t="s">
        <v>44</v>
      </c>
    </row>
    <row r="2" spans="1:5" ht="18.75">
      <c r="A2" s="6"/>
      <c r="B2" s="85"/>
      <c r="C2" s="97"/>
      <c r="D2" s="97"/>
      <c r="E2" s="117" t="s">
        <v>119</v>
      </c>
    </row>
    <row r="3" spans="1:5" ht="18.75">
      <c r="A3" s="6"/>
      <c r="B3" s="85"/>
      <c r="C3" s="97"/>
      <c r="D3" s="97"/>
      <c r="E3" s="85"/>
    </row>
    <row r="4" spans="1:5" ht="18.75">
      <c r="A4" s="6"/>
      <c r="B4" s="85"/>
      <c r="C4" s="97"/>
      <c r="D4" s="97"/>
      <c r="E4" s="85"/>
    </row>
    <row r="5" spans="1:5" ht="18.75">
      <c r="A5" s="6"/>
      <c r="C5" s="97"/>
      <c r="D5" s="97"/>
      <c r="E5" s="73"/>
    </row>
    <row r="6" spans="1:8" ht="18.75">
      <c r="A6" s="253" t="s">
        <v>34</v>
      </c>
      <c r="B6" s="253"/>
      <c r="C6" s="253"/>
      <c r="D6" s="253"/>
      <c r="E6" s="253"/>
      <c r="G6" s="98"/>
      <c r="H6" s="98"/>
    </row>
    <row r="7" spans="1:8" ht="9" customHeight="1">
      <c r="A7" s="80"/>
      <c r="B7" s="80"/>
      <c r="C7" s="80"/>
      <c r="D7" s="247"/>
      <c r="E7" s="80"/>
      <c r="G7" s="98"/>
      <c r="H7" s="98"/>
    </row>
    <row r="8" spans="1:5" ht="61.5" customHeight="1">
      <c r="A8" s="284" t="s">
        <v>133</v>
      </c>
      <c r="B8" s="284"/>
      <c r="C8" s="284"/>
      <c r="D8" s="284"/>
      <c r="E8" s="284"/>
    </row>
    <row r="9" spans="1:5" ht="10.5" customHeight="1">
      <c r="A9" s="83"/>
      <c r="B9" s="83"/>
      <c r="C9" s="83"/>
      <c r="D9" s="248"/>
      <c r="E9" s="83"/>
    </row>
    <row r="10" spans="1:5" ht="19.5" customHeight="1">
      <c r="A10" s="83"/>
      <c r="B10" s="83"/>
      <c r="C10" s="83"/>
      <c r="D10" s="248"/>
      <c r="E10" s="83"/>
    </row>
    <row r="11" spans="1:5" ht="12" customHeight="1">
      <c r="A11" s="99"/>
      <c r="B11" s="99"/>
      <c r="C11" s="99"/>
      <c r="D11" s="99"/>
      <c r="E11" s="99"/>
    </row>
    <row r="12" spans="1:5" ht="18.75">
      <c r="A12" s="6"/>
      <c r="B12" s="100"/>
      <c r="C12" s="100"/>
      <c r="D12" s="100"/>
      <c r="E12" s="100" t="s">
        <v>0</v>
      </c>
    </row>
    <row r="13" spans="1:5" ht="18.75">
      <c r="A13" s="285" t="s">
        <v>23</v>
      </c>
      <c r="B13" s="285" t="s">
        <v>3</v>
      </c>
      <c r="C13" s="287" t="s">
        <v>30</v>
      </c>
      <c r="D13" s="288"/>
      <c r="E13" s="288"/>
    </row>
    <row r="14" spans="1:5" ht="93.75">
      <c r="A14" s="286"/>
      <c r="B14" s="286"/>
      <c r="C14" s="84" t="s">
        <v>31</v>
      </c>
      <c r="D14" s="249" t="s">
        <v>295</v>
      </c>
      <c r="E14" s="249" t="s">
        <v>35</v>
      </c>
    </row>
    <row r="15" spans="1:5" ht="10.5" customHeight="1">
      <c r="A15" s="101"/>
      <c r="B15" s="101"/>
      <c r="C15" s="101"/>
      <c r="D15" s="101"/>
      <c r="E15" s="101"/>
    </row>
    <row r="16" spans="1:5" ht="18.75">
      <c r="A16" s="95" t="s">
        <v>26</v>
      </c>
      <c r="B16" s="76">
        <f>C16+D16+E16</f>
        <v>4761.53211</v>
      </c>
      <c r="C16" s="76">
        <v>4666.3</v>
      </c>
      <c r="D16" s="76">
        <v>95.23211</v>
      </c>
      <c r="E16" s="76"/>
    </row>
    <row r="17" spans="1:5" ht="18.75">
      <c r="A17" s="96" t="s">
        <v>33</v>
      </c>
      <c r="B17" s="76">
        <f>C17+D17+E17</f>
        <v>26497.14286</v>
      </c>
      <c r="C17" s="76">
        <v>25967.2</v>
      </c>
      <c r="D17" s="76">
        <v>529.94286</v>
      </c>
      <c r="E17" s="76"/>
    </row>
    <row r="18" spans="1:5" ht="18.75">
      <c r="A18" s="95" t="s">
        <v>52</v>
      </c>
      <c r="B18" s="76">
        <f>C18+D18+E18</f>
        <v>17483.91964</v>
      </c>
      <c r="C18" s="76">
        <v>11204.1</v>
      </c>
      <c r="D18" s="76">
        <v>228.73225</v>
      </c>
      <c r="E18" s="76">
        <v>6051.08739</v>
      </c>
    </row>
    <row r="19" spans="1:5" ht="24.75" customHeight="1">
      <c r="A19" s="102" t="s">
        <v>3</v>
      </c>
      <c r="B19" s="103">
        <f>SUM(B16:B18)</f>
        <v>48742.59461</v>
      </c>
      <c r="C19" s="103">
        <f>SUM(C16:C18)</f>
        <v>41837.6</v>
      </c>
      <c r="D19" s="103">
        <f>SUM(D16:D18)</f>
        <v>853.90722</v>
      </c>
      <c r="E19" s="103">
        <f>SUM(E16:E18)</f>
        <v>6051.08739</v>
      </c>
    </row>
    <row r="20" spans="1:6" ht="18.75">
      <c r="A20" s="74"/>
      <c r="B20" s="77"/>
      <c r="C20" s="77"/>
      <c r="D20" s="77"/>
      <c r="E20" s="76"/>
      <c r="F20" s="4"/>
    </row>
    <row r="21" spans="2:5" ht="18.75">
      <c r="B21" s="3"/>
      <c r="E21" s="3"/>
    </row>
    <row r="22" spans="2:5" ht="19.5" customHeight="1">
      <c r="B22" s="3"/>
      <c r="E22" s="3"/>
    </row>
    <row r="23" spans="2:5" ht="19.5" customHeight="1">
      <c r="B23" s="3"/>
      <c r="E23" s="3"/>
    </row>
    <row r="24" spans="2:5" ht="18.75">
      <c r="B24" s="3"/>
      <c r="E24" s="250"/>
    </row>
    <row r="25" spans="2:5" ht="18.75">
      <c r="B25" s="3"/>
      <c r="E25" s="3"/>
    </row>
    <row r="26" spans="2:5" ht="18.75">
      <c r="B26" s="3"/>
      <c r="E26" s="3"/>
    </row>
    <row r="27" spans="2:5" ht="18.75">
      <c r="B27" s="3"/>
      <c r="E27" s="3"/>
    </row>
    <row r="28" spans="2:5" ht="18.75">
      <c r="B28" s="3"/>
      <c r="E28" s="3"/>
    </row>
    <row r="29" spans="2:5" ht="18.75">
      <c r="B29" s="3"/>
      <c r="E29" s="3"/>
    </row>
    <row r="30" spans="2:5" ht="18.75">
      <c r="B30" s="3"/>
      <c r="E30" s="3"/>
    </row>
    <row r="31" spans="2:5" ht="18.75">
      <c r="B31" s="3"/>
      <c r="E31" s="3"/>
    </row>
    <row r="32" ht="18.75">
      <c r="B32" s="104"/>
    </row>
    <row r="33" ht="18.75">
      <c r="B33" s="104"/>
    </row>
    <row r="34" ht="18.75">
      <c r="B34" s="104"/>
    </row>
    <row r="35" ht="18.75">
      <c r="B35" s="104"/>
    </row>
    <row r="36" ht="18.75">
      <c r="B36" s="104"/>
    </row>
    <row r="37" ht="18.75">
      <c r="B37" s="104"/>
    </row>
    <row r="38" ht="18.75">
      <c r="B38" s="104"/>
    </row>
    <row r="39" ht="18.75">
      <c r="B39" s="104"/>
    </row>
    <row r="40" ht="18.75">
      <c r="B40" s="104"/>
    </row>
    <row r="41" ht="18.75">
      <c r="B41" s="104"/>
    </row>
    <row r="42" ht="18.75">
      <c r="B42" s="104"/>
    </row>
    <row r="43" ht="18.75">
      <c r="B43" s="104"/>
    </row>
    <row r="44" ht="18.75">
      <c r="B44" s="104"/>
    </row>
    <row r="45" ht="18.75">
      <c r="B45" s="104"/>
    </row>
    <row r="46" ht="18.75">
      <c r="B46" s="104"/>
    </row>
    <row r="47" spans="1:2" ht="18.75">
      <c r="A47" s="105"/>
      <c r="B47" s="106"/>
    </row>
    <row r="48" ht="18.75">
      <c r="B48" s="104"/>
    </row>
    <row r="49" ht="18.75">
      <c r="B49" s="104"/>
    </row>
    <row r="50" ht="18.75">
      <c r="B50" s="104"/>
    </row>
    <row r="51" ht="18.75">
      <c r="B51" s="104"/>
    </row>
    <row r="52" ht="18.75">
      <c r="B52" s="104"/>
    </row>
    <row r="53" ht="18.75">
      <c r="B53" s="104"/>
    </row>
    <row r="54" ht="18.75">
      <c r="B54" s="104"/>
    </row>
    <row r="55" ht="18.75">
      <c r="B55" s="104"/>
    </row>
    <row r="56" ht="18.75">
      <c r="B56" s="104"/>
    </row>
    <row r="57" ht="18.75">
      <c r="B57" s="104"/>
    </row>
    <row r="58" ht="18.75">
      <c r="B58" s="104"/>
    </row>
    <row r="59" ht="18.75">
      <c r="B59" s="104"/>
    </row>
    <row r="60" ht="18.75">
      <c r="B60" s="104"/>
    </row>
    <row r="61" ht="18.75">
      <c r="B61" s="104"/>
    </row>
    <row r="62" ht="18.75">
      <c r="B62" s="104"/>
    </row>
    <row r="63" ht="18.75">
      <c r="B63" s="104"/>
    </row>
    <row r="64" ht="18.75">
      <c r="B64" s="104"/>
    </row>
    <row r="65" ht="18.75">
      <c r="B65" s="104"/>
    </row>
    <row r="66" spans="1:2" ht="18.75">
      <c r="A66" s="6"/>
      <c r="B66" s="43"/>
    </row>
  </sheetData>
  <sheetProtection/>
  <mergeCells count="5">
    <mergeCell ref="A6:E6"/>
    <mergeCell ref="A8:E8"/>
    <mergeCell ref="A13:A14"/>
    <mergeCell ref="B13:B14"/>
    <mergeCell ref="C13:E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E54"/>
  <sheetViews>
    <sheetView view="pageBreakPreview" zoomScale="90" zoomScaleSheetLayoutView="90" zoomScalePageLayoutView="0" workbookViewId="0" topLeftCell="A1">
      <selection activeCell="A6" sqref="A6:D6"/>
    </sheetView>
  </sheetViews>
  <sheetFormatPr defaultColWidth="9.00390625" defaultRowHeight="12.75"/>
  <cols>
    <col min="1" max="1" width="28.75390625" style="7" customWidth="1"/>
    <col min="2" max="2" width="18.75390625" style="13" customWidth="1"/>
    <col min="3" max="3" width="17.75390625" style="7" customWidth="1"/>
    <col min="4" max="4" width="19.00390625" style="21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4" ht="18.75">
      <c r="A1" s="60"/>
      <c r="B1" s="8"/>
      <c r="C1" s="71"/>
      <c r="D1" s="165" t="s">
        <v>59</v>
      </c>
    </row>
    <row r="2" spans="1:4" ht="18.75">
      <c r="A2" s="60"/>
      <c r="B2" s="8"/>
      <c r="C2" s="71"/>
      <c r="D2" s="117" t="s">
        <v>119</v>
      </c>
    </row>
    <row r="3" spans="1:4" ht="53.25" customHeight="1">
      <c r="A3" s="59"/>
      <c r="B3" s="59"/>
      <c r="C3" s="89"/>
      <c r="D3" s="89"/>
    </row>
    <row r="4" spans="1:4" ht="18.75">
      <c r="A4" s="289" t="s">
        <v>5</v>
      </c>
      <c r="B4" s="289"/>
      <c r="C4" s="289"/>
      <c r="D4" s="289"/>
    </row>
    <row r="5" spans="1:4" ht="18.75" customHeight="1">
      <c r="A5" s="90"/>
      <c r="B5" s="90"/>
      <c r="C5" s="289"/>
      <c r="D5" s="289"/>
    </row>
    <row r="6" spans="1:4" ht="57.75" customHeight="1">
      <c r="A6" s="253" t="s">
        <v>129</v>
      </c>
      <c r="B6" s="253"/>
      <c r="C6" s="253"/>
      <c r="D6" s="253"/>
    </row>
    <row r="7" spans="1:4" ht="50.25" customHeight="1">
      <c r="A7" s="69"/>
      <c r="B7" s="69"/>
      <c r="C7" s="69"/>
      <c r="D7" s="69"/>
    </row>
    <row r="8" spans="1:4" ht="18.75">
      <c r="A8" s="59"/>
      <c r="B8" s="59"/>
      <c r="C8" s="91"/>
      <c r="D8" s="91" t="s">
        <v>0</v>
      </c>
    </row>
    <row r="9" spans="1:4" ht="20.25" customHeight="1">
      <c r="A9" s="290" t="s">
        <v>40</v>
      </c>
      <c r="B9" s="276" t="s">
        <v>3</v>
      </c>
      <c r="C9" s="292" t="s">
        <v>30</v>
      </c>
      <c r="D9" s="276"/>
    </row>
    <row r="10" spans="1:4" ht="78" customHeight="1">
      <c r="A10" s="291"/>
      <c r="B10" s="277"/>
      <c r="C10" s="92" t="s">
        <v>31</v>
      </c>
      <c r="D10" s="70" t="s">
        <v>41</v>
      </c>
    </row>
    <row r="11" spans="1:4" ht="21.75" customHeight="1">
      <c r="A11" s="87" t="s">
        <v>21</v>
      </c>
      <c r="B11" s="167">
        <f>C11+D11</f>
        <v>6260.814</v>
      </c>
      <c r="C11" s="88">
        <v>4176.58902</v>
      </c>
      <c r="D11" s="168">
        <v>2084.22498</v>
      </c>
    </row>
    <row r="12" spans="1:5" ht="18.75" customHeight="1">
      <c r="A12" s="169" t="s">
        <v>1</v>
      </c>
      <c r="B12" s="167">
        <f aca="true" t="shared" si="0" ref="B12:B24">C12+D12</f>
        <v>2086.938</v>
      </c>
      <c r="C12" s="88">
        <v>1392.19634</v>
      </c>
      <c r="D12" s="168">
        <v>694.74166</v>
      </c>
      <c r="E12" s="21"/>
    </row>
    <row r="13" spans="1:5" ht="18.75" customHeight="1">
      <c r="A13" s="169" t="s">
        <v>2</v>
      </c>
      <c r="B13" s="167">
        <f t="shared" si="0"/>
        <v>3339.1008</v>
      </c>
      <c r="C13" s="88">
        <v>2227.51414</v>
      </c>
      <c r="D13" s="168">
        <v>1111.58666</v>
      </c>
      <c r="E13" s="21"/>
    </row>
    <row r="14" spans="1:4" ht="18.75" customHeight="1">
      <c r="A14" s="170" t="s">
        <v>36</v>
      </c>
      <c r="B14" s="167">
        <f>C14+D14</f>
        <v>2086.938</v>
      </c>
      <c r="C14" s="88">
        <v>1392.19634</v>
      </c>
      <c r="D14" s="168">
        <v>694.74166</v>
      </c>
    </row>
    <row r="15" spans="1:4" ht="18.75" customHeight="1">
      <c r="A15" s="170" t="s">
        <v>42</v>
      </c>
      <c r="B15" s="167">
        <f t="shared" si="0"/>
        <v>2086.938</v>
      </c>
      <c r="C15" s="88">
        <v>1392.19634</v>
      </c>
      <c r="D15" s="168">
        <v>694.74166</v>
      </c>
    </row>
    <row r="16" spans="1:4" ht="18.75" customHeight="1">
      <c r="A16" s="170" t="s">
        <v>26</v>
      </c>
      <c r="B16" s="167">
        <f t="shared" si="0"/>
        <v>1669.5504</v>
      </c>
      <c r="C16" s="88">
        <v>1113.75707</v>
      </c>
      <c r="D16" s="168">
        <v>555.79333</v>
      </c>
    </row>
    <row r="17" spans="1:4" ht="18.75" customHeight="1">
      <c r="A17" s="170" t="s">
        <v>27</v>
      </c>
      <c r="B17" s="167">
        <f t="shared" si="0"/>
        <v>2086.938</v>
      </c>
      <c r="C17" s="88">
        <v>1392.19634</v>
      </c>
      <c r="D17" s="168">
        <v>694.74166</v>
      </c>
    </row>
    <row r="18" spans="1:4" ht="18.75" customHeight="1">
      <c r="A18" s="170" t="s">
        <v>38</v>
      </c>
      <c r="B18" s="167">
        <f t="shared" si="0"/>
        <v>5426.0388</v>
      </c>
      <c r="C18" s="88">
        <v>3619.71048</v>
      </c>
      <c r="D18" s="168">
        <v>1806.32832</v>
      </c>
    </row>
    <row r="19" spans="1:4" ht="18.75" customHeight="1">
      <c r="A19" s="170" t="s">
        <v>28</v>
      </c>
      <c r="B19" s="167">
        <f t="shared" si="0"/>
        <v>7930.3644</v>
      </c>
      <c r="C19" s="88">
        <v>5290.34609</v>
      </c>
      <c r="D19" s="168">
        <v>2640.01831</v>
      </c>
    </row>
    <row r="20" spans="1:4" ht="18.75" customHeight="1">
      <c r="A20" s="170" t="s">
        <v>33</v>
      </c>
      <c r="B20" s="167">
        <f t="shared" si="0"/>
        <v>8347.752</v>
      </c>
      <c r="C20" s="88">
        <v>5568.78536</v>
      </c>
      <c r="D20" s="168">
        <v>2778.96664</v>
      </c>
    </row>
    <row r="21" spans="1:4" ht="18.75" customHeight="1">
      <c r="A21" s="170" t="s">
        <v>37</v>
      </c>
      <c r="B21" s="167">
        <f t="shared" si="0"/>
        <v>17575.00327</v>
      </c>
      <c r="C21" s="88">
        <v>11724.28469</v>
      </c>
      <c r="D21" s="168">
        <v>5850.71858</v>
      </c>
    </row>
    <row r="22" spans="1:4" ht="18.75" customHeight="1">
      <c r="A22" s="170" t="s">
        <v>24</v>
      </c>
      <c r="B22" s="167">
        <f t="shared" si="0"/>
        <v>8347.752</v>
      </c>
      <c r="C22" s="88">
        <v>5568.78536</v>
      </c>
      <c r="D22" s="168">
        <v>2778.96664</v>
      </c>
    </row>
    <row r="23" spans="1:4" ht="18.75" customHeight="1">
      <c r="A23" s="170" t="s">
        <v>39</v>
      </c>
      <c r="B23" s="167">
        <f t="shared" si="0"/>
        <v>2086.938</v>
      </c>
      <c r="C23" s="88">
        <v>1392.19634</v>
      </c>
      <c r="D23" s="168">
        <v>694.74166</v>
      </c>
    </row>
    <row r="24" spans="1:4" ht="18.75" customHeight="1">
      <c r="A24" s="170" t="s">
        <v>43</v>
      </c>
      <c r="B24" s="167">
        <f t="shared" si="0"/>
        <v>7930.3644</v>
      </c>
      <c r="C24" s="88">
        <v>5290.34609</v>
      </c>
      <c r="D24" s="168">
        <v>2640.01831</v>
      </c>
    </row>
    <row r="25" spans="1:4" ht="27.75" customHeight="1">
      <c r="A25" s="93" t="s">
        <v>3</v>
      </c>
      <c r="B25" s="94">
        <f>SUM(B11:B24)</f>
        <v>77261.43007</v>
      </c>
      <c r="C25" s="88">
        <f>SUM(C11:C24)</f>
        <v>51541.1</v>
      </c>
      <c r="D25" s="94">
        <f>SUM(D11:D24)</f>
        <v>25720.33007</v>
      </c>
    </row>
    <row r="26" ht="18.75">
      <c r="B26" s="25"/>
    </row>
    <row r="27" ht="18.75">
      <c r="B27" s="25"/>
    </row>
    <row r="28" ht="18.75">
      <c r="B28" s="25"/>
    </row>
    <row r="29" ht="18.75">
      <c r="B29" s="25"/>
    </row>
    <row r="30" ht="18.75">
      <c r="B30" s="25"/>
    </row>
    <row r="31" ht="18.75">
      <c r="B31" s="25"/>
    </row>
    <row r="32" ht="18.75">
      <c r="B32" s="25"/>
    </row>
    <row r="33" ht="18.75">
      <c r="B33" s="25"/>
    </row>
    <row r="34" ht="18.75">
      <c r="B34" s="25"/>
    </row>
    <row r="35" spans="1:2" ht="18.75">
      <c r="A35" s="32"/>
      <c r="B35" s="33"/>
    </row>
    <row r="36" ht="18.75">
      <c r="B36" s="25"/>
    </row>
    <row r="37" ht="18.75">
      <c r="B37" s="25"/>
    </row>
    <row r="38" ht="18.75">
      <c r="B38" s="25"/>
    </row>
    <row r="39" ht="18.75">
      <c r="B39" s="25"/>
    </row>
    <row r="40" ht="18.75">
      <c r="B40" s="25"/>
    </row>
    <row r="41" ht="18.75">
      <c r="B41" s="25"/>
    </row>
    <row r="42" ht="18.75">
      <c r="B42" s="25"/>
    </row>
    <row r="43" ht="18.75">
      <c r="B43" s="25"/>
    </row>
    <row r="44" ht="18.75">
      <c r="B44" s="25"/>
    </row>
    <row r="45" ht="18.75">
      <c r="B45" s="25"/>
    </row>
    <row r="46" ht="18.75">
      <c r="B46" s="25"/>
    </row>
    <row r="47" ht="18.75">
      <c r="B47" s="25"/>
    </row>
    <row r="48" ht="18.75">
      <c r="B48" s="25"/>
    </row>
    <row r="49" ht="18.75">
      <c r="B49" s="25"/>
    </row>
    <row r="50" ht="18.75">
      <c r="B50" s="25"/>
    </row>
    <row r="51" ht="18.75">
      <c r="B51" s="25"/>
    </row>
    <row r="52" ht="18.75">
      <c r="B52" s="25"/>
    </row>
    <row r="53" ht="18.75">
      <c r="B53" s="25"/>
    </row>
    <row r="54" spans="1:2" ht="18.75">
      <c r="A54" s="26"/>
      <c r="B54" s="27"/>
    </row>
  </sheetData>
  <sheetProtection/>
  <mergeCells count="6">
    <mergeCell ref="A4:D4"/>
    <mergeCell ref="A6:D6"/>
    <mergeCell ref="A9:A10"/>
    <mergeCell ref="B9:B10"/>
    <mergeCell ref="C9:D9"/>
    <mergeCell ref="C5:D5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G24"/>
  <sheetViews>
    <sheetView view="pageBreakPreview" zoomScale="60" zoomScalePageLayoutView="0" workbookViewId="0" topLeftCell="A1">
      <selection activeCell="C40" sqref="C40"/>
    </sheetView>
  </sheetViews>
  <sheetFormatPr defaultColWidth="9.00390625" defaultRowHeight="12.75"/>
  <cols>
    <col min="1" max="1" width="60.875" style="7" customWidth="1"/>
    <col min="2" max="2" width="23.125" style="13" customWidth="1"/>
    <col min="3" max="3" width="13.625" style="7" customWidth="1"/>
    <col min="4" max="4" width="9.00390625" style="21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2" ht="18.75">
      <c r="A1" s="3"/>
      <c r="B1" s="165" t="s">
        <v>45</v>
      </c>
    </row>
    <row r="2" spans="1:2" ht="18.75">
      <c r="A2" s="3"/>
      <c r="B2" s="117" t="s">
        <v>119</v>
      </c>
    </row>
    <row r="3" spans="1:2" ht="18.75">
      <c r="A3" s="3"/>
      <c r="B3" s="19"/>
    </row>
    <row r="4" spans="1:2" ht="18.75">
      <c r="A4" s="3"/>
      <c r="B4" s="19"/>
    </row>
    <row r="5" spans="1:2" ht="18.75">
      <c r="A5" s="8"/>
      <c r="B5" s="19"/>
    </row>
    <row r="6" spans="1:7" ht="18.75">
      <c r="A6" s="254" t="s">
        <v>5</v>
      </c>
      <c r="B6" s="254"/>
      <c r="F6" s="22"/>
      <c r="G6" s="22"/>
    </row>
    <row r="7" spans="1:2" ht="9" customHeight="1">
      <c r="A7" s="54"/>
      <c r="B7" s="9"/>
    </row>
    <row r="8" spans="1:2" ht="75.75" customHeight="1">
      <c r="A8" s="253" t="s">
        <v>116</v>
      </c>
      <c r="B8" s="253"/>
    </row>
    <row r="9" spans="1:2" ht="13.5" customHeight="1">
      <c r="A9" s="55"/>
      <c r="B9" s="55"/>
    </row>
    <row r="10" spans="1:2" ht="7.5" customHeight="1">
      <c r="A10" s="55"/>
      <c r="B10" s="55"/>
    </row>
    <row r="11" spans="1:2" ht="11.25" customHeight="1">
      <c r="A11" s="8"/>
      <c r="B11" s="19"/>
    </row>
    <row r="12" spans="1:2" ht="18.75">
      <c r="A12" s="59"/>
      <c r="B12" s="61" t="s">
        <v>0</v>
      </c>
    </row>
    <row r="13" spans="1:3" ht="42" customHeight="1">
      <c r="A13" s="57" t="s">
        <v>54</v>
      </c>
      <c r="B13" s="66" t="s">
        <v>6</v>
      </c>
      <c r="C13" s="23"/>
    </row>
    <row r="14" spans="1:5" ht="3.75" customHeight="1">
      <c r="A14" s="64"/>
      <c r="B14" s="68"/>
      <c r="C14" s="24"/>
      <c r="E14" s="21"/>
    </row>
    <row r="15" spans="1:2" ht="19.5" customHeight="1">
      <c r="A15" s="3" t="s">
        <v>21</v>
      </c>
      <c r="B15" s="58">
        <f>54000+246000</f>
        <v>300000</v>
      </c>
    </row>
    <row r="16" spans="1:2" ht="19.5" customHeight="1">
      <c r="A16" s="3" t="s">
        <v>60</v>
      </c>
      <c r="B16" s="58">
        <v>29631.256</v>
      </c>
    </row>
    <row r="17" spans="1:2" ht="19.5" customHeight="1">
      <c r="A17" s="3" t="s">
        <v>55</v>
      </c>
      <c r="B17" s="58">
        <v>53698.218</v>
      </c>
    </row>
    <row r="18" spans="1:2" ht="19.5" customHeight="1">
      <c r="A18" s="3" t="s">
        <v>56</v>
      </c>
      <c r="B18" s="58">
        <v>98817.56892</v>
      </c>
    </row>
    <row r="19" spans="1:5" ht="24.75" customHeight="1">
      <c r="A19" s="6" t="s">
        <v>3</v>
      </c>
      <c r="B19" s="67">
        <f>SUM(B15:B18)</f>
        <v>482147.04292</v>
      </c>
      <c r="C19" s="28"/>
      <c r="E19" s="21"/>
    </row>
    <row r="20" spans="1:5" ht="24.75" customHeight="1">
      <c r="A20" s="26"/>
      <c r="B20" s="29"/>
      <c r="C20" s="28"/>
      <c r="E20" s="21"/>
    </row>
    <row r="21" ht="19.5" customHeight="1">
      <c r="B21" s="29"/>
    </row>
    <row r="22" spans="1:2" ht="19.5" customHeight="1">
      <c r="A22" s="282"/>
      <c r="B22" s="282"/>
    </row>
    <row r="24" spans="1:2" ht="18.75">
      <c r="A24" s="282"/>
      <c r="B24" s="282"/>
    </row>
  </sheetData>
  <sheetProtection/>
  <mergeCells count="4">
    <mergeCell ref="A22:B22"/>
    <mergeCell ref="A24:B24"/>
    <mergeCell ref="A6:B6"/>
    <mergeCell ref="A8:B8"/>
  </mergeCells>
  <printOptions/>
  <pageMargins left="0.984251968503937" right="0.7874015748031497" top="0.984251968503937" bottom="0.7874015748031497" header="0.5118110236220472" footer="0.5118110236220472"/>
  <pageSetup fitToHeight="0" horizontalDpi="600" verticalDpi="600" orientation="portrait" paperSize="9" r:id="rId1"/>
  <headerFooter differentFirst="1" scaleWithDoc="0">
    <oddHeader>&amp;R&amp;"Times New Roman,обычный"&amp;14&amp;P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E21"/>
  <sheetViews>
    <sheetView view="pageBreakPreview" zoomScaleSheetLayoutView="100" zoomScalePageLayoutView="0" workbookViewId="0" topLeftCell="A1">
      <selection activeCell="A6" sqref="A6:D6"/>
    </sheetView>
  </sheetViews>
  <sheetFormatPr defaultColWidth="9.00390625" defaultRowHeight="12.75"/>
  <cols>
    <col min="1" max="1" width="45.75390625" style="7" customWidth="1"/>
    <col min="2" max="2" width="22.00390625" style="160" customWidth="1"/>
    <col min="3" max="3" width="29.625" style="1" customWidth="1"/>
    <col min="4" max="4" width="34.25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ht="18.75">
      <c r="A1" s="118"/>
      <c r="B1" s="45"/>
      <c r="D1" s="45" t="s">
        <v>51</v>
      </c>
    </row>
    <row r="2" spans="1:4" ht="18.75">
      <c r="A2" s="118"/>
      <c r="B2" s="45"/>
      <c r="D2" s="45" t="s">
        <v>119</v>
      </c>
    </row>
    <row r="3" spans="1:2" ht="49.5" customHeight="1">
      <c r="A3" s="44"/>
      <c r="B3" s="45"/>
    </row>
    <row r="4" spans="1:4" ht="21.75" customHeight="1">
      <c r="A4" s="293" t="s">
        <v>5</v>
      </c>
      <c r="B4" s="293"/>
      <c r="C4" s="293"/>
      <c r="D4" s="293"/>
    </row>
    <row r="5" spans="1:2" ht="3.75" customHeight="1">
      <c r="A5" s="47"/>
      <c r="B5" s="49"/>
    </row>
    <row r="6" spans="1:4" ht="57.75" customHeight="1">
      <c r="A6" s="259" t="s">
        <v>279</v>
      </c>
      <c r="B6" s="259"/>
      <c r="C6" s="259"/>
      <c r="D6" s="259"/>
    </row>
    <row r="7" spans="1:2" ht="49.5" customHeight="1">
      <c r="A7" s="44"/>
      <c r="B7" s="45"/>
    </row>
    <row r="8" spans="1:4" ht="18.75">
      <c r="A8" s="42"/>
      <c r="B8" s="120"/>
      <c r="D8" s="120" t="s">
        <v>0</v>
      </c>
    </row>
    <row r="9" spans="1:4" ht="18.75" customHeight="1">
      <c r="A9" s="261" t="s">
        <v>48</v>
      </c>
      <c r="B9" s="263" t="s">
        <v>3</v>
      </c>
      <c r="C9" s="280" t="s">
        <v>30</v>
      </c>
      <c r="D9" s="281"/>
    </row>
    <row r="10" spans="1:4" ht="50.25" customHeight="1">
      <c r="A10" s="262"/>
      <c r="B10" s="264"/>
      <c r="C10" s="122" t="s">
        <v>31</v>
      </c>
      <c r="D10" s="121" t="s">
        <v>35</v>
      </c>
    </row>
    <row r="11" spans="1:4" ht="6.75" customHeight="1">
      <c r="A11" s="152"/>
      <c r="B11" s="152"/>
      <c r="C11" s="152"/>
      <c r="D11" s="152"/>
    </row>
    <row r="12" spans="1:4" ht="16.5" customHeight="1">
      <c r="A12" s="1" t="s">
        <v>9</v>
      </c>
      <c r="B12" s="125">
        <f>C12+D12</f>
        <v>2738.86735</v>
      </c>
      <c r="C12" s="125">
        <v>2684.09</v>
      </c>
      <c r="D12" s="125">
        <v>54.77735</v>
      </c>
    </row>
    <row r="13" spans="1:4" ht="19.5" customHeight="1">
      <c r="A13" s="1" t="s">
        <v>20</v>
      </c>
      <c r="B13" s="125">
        <f>C13+D13</f>
        <v>2738.86735</v>
      </c>
      <c r="C13" s="125">
        <v>2684.09</v>
      </c>
      <c r="D13" s="125">
        <v>54.77735</v>
      </c>
    </row>
    <row r="14" spans="1:4" ht="19.5" customHeight="1">
      <c r="A14" s="1" t="s">
        <v>15</v>
      </c>
      <c r="B14" s="125">
        <f>C14+D14</f>
        <v>2738.86735</v>
      </c>
      <c r="C14" s="125">
        <v>2684.09</v>
      </c>
      <c r="D14" s="125">
        <v>54.77735</v>
      </c>
    </row>
    <row r="15" spans="1:4" ht="19.5" customHeight="1">
      <c r="A15" s="1" t="s">
        <v>10</v>
      </c>
      <c r="B15" s="125">
        <f>C15+D15</f>
        <v>2738.86735</v>
      </c>
      <c r="C15" s="125">
        <v>2684.09</v>
      </c>
      <c r="D15" s="125">
        <v>54.77735</v>
      </c>
    </row>
    <row r="16" spans="1:4" ht="19.5" customHeight="1">
      <c r="A16" s="1" t="s">
        <v>18</v>
      </c>
      <c r="B16" s="125">
        <f>C16+D16</f>
        <v>1531.87755</v>
      </c>
      <c r="C16" s="125">
        <v>1501.24</v>
      </c>
      <c r="D16" s="125">
        <v>30.63755</v>
      </c>
    </row>
    <row r="17" spans="1:5" ht="24.75" customHeight="1">
      <c r="A17" s="1" t="s">
        <v>3</v>
      </c>
      <c r="B17" s="125">
        <f>SUM(B12:B16)</f>
        <v>12487.34695</v>
      </c>
      <c r="C17" s="125">
        <f>SUM(C12:C16)</f>
        <v>12237.6</v>
      </c>
      <c r="D17" s="125">
        <f>SUM(D12:D16)</f>
        <v>249.74695</v>
      </c>
      <c r="E17" s="2"/>
    </row>
    <row r="18" spans="1:4" ht="19.5" customHeight="1">
      <c r="A18" s="1"/>
      <c r="B18" s="125"/>
      <c r="C18" s="125"/>
      <c r="D18" s="125"/>
    </row>
    <row r="19" spans="1:4" ht="19.5" customHeight="1">
      <c r="A19" s="118"/>
      <c r="B19" s="126"/>
      <c r="C19" s="126"/>
      <c r="D19" s="126"/>
    </row>
    <row r="20" spans="1:2" ht="19.5" customHeight="1">
      <c r="A20" s="118"/>
      <c r="B20" s="144"/>
    </row>
    <row r="21" spans="1:2" ht="19.5" customHeight="1">
      <c r="A21" s="118"/>
      <c r="B21" s="144"/>
    </row>
  </sheetData>
  <sheetProtection/>
  <mergeCells count="5">
    <mergeCell ref="A4:D4"/>
    <mergeCell ref="A6:D6"/>
    <mergeCell ref="A9:A10"/>
    <mergeCell ref="B9:B10"/>
    <mergeCell ref="C9:D9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landscape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H16"/>
  <sheetViews>
    <sheetView view="pageBreakPreview" zoomScale="80" zoomScaleSheetLayoutView="80" zoomScalePageLayoutView="0" workbookViewId="0" topLeftCell="A1">
      <selection activeCell="B27" sqref="B27"/>
    </sheetView>
  </sheetViews>
  <sheetFormatPr defaultColWidth="9.00390625" defaultRowHeight="12.75"/>
  <cols>
    <col min="1" max="1" width="29.625" style="73" customWidth="1"/>
    <col min="2" max="2" width="17.125" style="73" customWidth="1"/>
    <col min="3" max="3" width="16.75390625" style="73" customWidth="1"/>
    <col min="4" max="4" width="20.75390625" style="73" customWidth="1"/>
    <col min="5" max="16384" width="9.125" style="73" customWidth="1"/>
  </cols>
  <sheetData>
    <row r="1" spans="1:4" ht="18.75">
      <c r="A1" s="107"/>
      <c r="B1" s="304" t="s">
        <v>136</v>
      </c>
      <c r="C1" s="304"/>
      <c r="D1" s="304"/>
    </row>
    <row r="2" spans="1:4" ht="18.75">
      <c r="A2" s="108"/>
      <c r="B2" s="304" t="s">
        <v>126</v>
      </c>
      <c r="C2" s="304"/>
      <c r="D2" s="304"/>
    </row>
    <row r="3" spans="1:4" ht="18.75">
      <c r="A3" s="108"/>
      <c r="B3" s="305"/>
      <c r="C3" s="305"/>
      <c r="D3" s="305"/>
    </row>
    <row r="4" spans="1:4" ht="18.75">
      <c r="A4" s="107"/>
      <c r="B4" s="305"/>
      <c r="C4" s="305"/>
      <c r="D4" s="305"/>
    </row>
    <row r="5" spans="1:4" ht="18.75">
      <c r="A5" s="107"/>
      <c r="B5" s="305"/>
      <c r="C5" s="305"/>
      <c r="D5" s="305"/>
    </row>
    <row r="6" spans="1:4" ht="18.75">
      <c r="A6" s="254" t="s">
        <v>34</v>
      </c>
      <c r="B6" s="254"/>
      <c r="C6" s="254"/>
      <c r="D6" s="254"/>
    </row>
    <row r="7" spans="1:4" ht="15.75" customHeight="1">
      <c r="A7" s="79"/>
      <c r="B7" s="79"/>
      <c r="C7" s="3"/>
      <c r="D7" s="3"/>
    </row>
    <row r="8" spans="1:8" ht="109.5" customHeight="1">
      <c r="A8" s="289" t="s">
        <v>148</v>
      </c>
      <c r="B8" s="289"/>
      <c r="C8" s="289"/>
      <c r="D8" s="289"/>
      <c r="H8" s="3"/>
    </row>
    <row r="9" spans="1:8" ht="40.5" customHeight="1">
      <c r="A9" s="78"/>
      <c r="B9" s="78"/>
      <c r="C9" s="11"/>
      <c r="D9" s="11"/>
      <c r="H9" s="3"/>
    </row>
    <row r="10" spans="1:4" ht="18.75">
      <c r="A10" s="109"/>
      <c r="B10" s="110"/>
      <c r="C10" s="109"/>
      <c r="D10" s="110" t="s">
        <v>0</v>
      </c>
    </row>
    <row r="11" spans="1:4" ht="19.5" customHeight="1">
      <c r="A11" s="294" t="s">
        <v>47</v>
      </c>
      <c r="B11" s="297" t="s">
        <v>3</v>
      </c>
      <c r="C11" s="300" t="s">
        <v>30</v>
      </c>
      <c r="D11" s="301"/>
    </row>
    <row r="12" spans="1:4" ht="33.75" customHeight="1">
      <c r="A12" s="295"/>
      <c r="B12" s="298"/>
      <c r="C12" s="298" t="s">
        <v>31</v>
      </c>
      <c r="D12" s="302" t="s">
        <v>87</v>
      </c>
    </row>
    <row r="13" spans="1:4" ht="51" customHeight="1">
      <c r="A13" s="296"/>
      <c r="B13" s="299"/>
      <c r="C13" s="299"/>
      <c r="D13" s="303"/>
    </row>
    <row r="14" spans="1:4" ht="7.5" customHeight="1">
      <c r="A14" s="111"/>
      <c r="B14" s="111"/>
      <c r="C14" s="112"/>
      <c r="D14" s="112"/>
    </row>
    <row r="15" spans="1:4" ht="25.5" customHeight="1">
      <c r="A15" s="113" t="s">
        <v>21</v>
      </c>
      <c r="B15" s="153">
        <f>SUM(C15:D15)</f>
        <v>658273.72</v>
      </c>
      <c r="C15" s="154">
        <v>640768.1</v>
      </c>
      <c r="D15" s="154">
        <v>17505.62</v>
      </c>
    </row>
    <row r="16" spans="1:4" ht="18.75">
      <c r="A16" s="102" t="s">
        <v>3</v>
      </c>
      <c r="B16" s="155">
        <f>SUM(B15:B15)</f>
        <v>658273.72</v>
      </c>
      <c r="C16" s="155">
        <f>SUM(C15:C15)</f>
        <v>640768.1</v>
      </c>
      <c r="D16" s="155">
        <f>SUM(D15:D15)</f>
        <v>17505.62</v>
      </c>
    </row>
  </sheetData>
  <sheetProtection/>
  <mergeCells count="12">
    <mergeCell ref="B1:D1"/>
    <mergeCell ref="B2:D2"/>
    <mergeCell ref="B3:D3"/>
    <mergeCell ref="B4:D4"/>
    <mergeCell ref="B5:D5"/>
    <mergeCell ref="A6:D6"/>
    <mergeCell ref="A8:D8"/>
    <mergeCell ref="A11:A13"/>
    <mergeCell ref="B11:B13"/>
    <mergeCell ref="C11:D11"/>
    <mergeCell ref="C12:C13"/>
    <mergeCell ref="D12:D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E19"/>
  <sheetViews>
    <sheetView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0.25390625" style="1" customWidth="1"/>
    <col min="2" max="2" width="17.375" style="144" customWidth="1"/>
    <col min="3" max="3" width="18.875" style="1" customWidth="1"/>
    <col min="4" max="4" width="17.875" style="2" customWidth="1"/>
    <col min="5" max="5" width="13.253906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8.75">
      <c r="A1" s="44"/>
      <c r="C1" s="44"/>
      <c r="D1" s="45" t="s">
        <v>137</v>
      </c>
    </row>
    <row r="2" spans="1:4" ht="18.75">
      <c r="A2" s="44"/>
      <c r="C2" s="44"/>
      <c r="D2" s="45" t="s">
        <v>119</v>
      </c>
    </row>
    <row r="3" spans="1:4" ht="18.75">
      <c r="A3" s="44"/>
      <c r="C3" s="44"/>
      <c r="D3" s="45"/>
    </row>
    <row r="4" spans="1:4" ht="18.75">
      <c r="A4" s="44"/>
      <c r="C4" s="44"/>
      <c r="D4" s="45"/>
    </row>
    <row r="5" spans="1:3" ht="18.75">
      <c r="A5" s="44"/>
      <c r="C5" s="144"/>
    </row>
    <row r="6" spans="1:4" ht="18.75">
      <c r="A6" s="258" t="s">
        <v>5</v>
      </c>
      <c r="B6" s="258"/>
      <c r="C6" s="258"/>
      <c r="D6" s="258"/>
    </row>
    <row r="7" spans="1:2" ht="18.75">
      <c r="A7" s="47"/>
      <c r="B7" s="49"/>
    </row>
    <row r="8" spans="1:4" ht="57" customHeight="1">
      <c r="A8" s="259" t="s">
        <v>127</v>
      </c>
      <c r="B8" s="259"/>
      <c r="C8" s="259"/>
      <c r="D8" s="259"/>
    </row>
    <row r="9" spans="1:2" ht="18.75">
      <c r="A9" s="44"/>
      <c r="B9" s="45"/>
    </row>
    <row r="10" spans="1:2" ht="18.75">
      <c r="A10" s="44"/>
      <c r="B10" s="45"/>
    </row>
    <row r="11" spans="1:2" ht="18.75">
      <c r="A11" s="44"/>
      <c r="B11" s="45"/>
    </row>
    <row r="12" spans="1:4" ht="18.75">
      <c r="A12" s="260" t="s">
        <v>0</v>
      </c>
      <c r="B12" s="260"/>
      <c r="C12" s="260"/>
      <c r="D12" s="260"/>
    </row>
    <row r="13" spans="1:5" ht="18.75">
      <c r="A13" s="261" t="s">
        <v>23</v>
      </c>
      <c r="B13" s="263" t="s">
        <v>3</v>
      </c>
      <c r="C13" s="280" t="s">
        <v>30</v>
      </c>
      <c r="D13" s="281"/>
      <c r="E13" s="118"/>
    </row>
    <row r="14" spans="1:5" ht="93.75">
      <c r="A14" s="262"/>
      <c r="B14" s="264"/>
      <c r="C14" s="122" t="s">
        <v>31</v>
      </c>
      <c r="D14" s="121" t="s">
        <v>41</v>
      </c>
      <c r="E14" s="118"/>
    </row>
    <row r="15" spans="1:5" ht="25.5" customHeight="1">
      <c r="A15" s="44" t="s">
        <v>38</v>
      </c>
      <c r="B15" s="147">
        <f>C15+D15</f>
        <v>4081.63265</v>
      </c>
      <c r="C15" s="126">
        <v>4000</v>
      </c>
      <c r="D15" s="126">
        <v>81.63265</v>
      </c>
      <c r="E15" s="118"/>
    </row>
    <row r="16" spans="1:5" ht="18.75">
      <c r="A16" s="44" t="s">
        <v>12</v>
      </c>
      <c r="B16" s="147">
        <f>C16+D16</f>
        <v>4081.63265</v>
      </c>
      <c r="C16" s="126">
        <v>4000</v>
      </c>
      <c r="D16" s="126">
        <v>81.63265</v>
      </c>
      <c r="E16" s="118"/>
    </row>
    <row r="17" spans="1:4" ht="18.75">
      <c r="A17" s="44" t="s">
        <v>19</v>
      </c>
      <c r="B17" s="147">
        <f>C17+D17</f>
        <v>4591.83674</v>
      </c>
      <c r="C17" s="126">
        <v>4500</v>
      </c>
      <c r="D17" s="126">
        <v>91.83674</v>
      </c>
    </row>
    <row r="18" spans="1:5" ht="26.25" customHeight="1">
      <c r="A18" s="171" t="s">
        <v>3</v>
      </c>
      <c r="B18" s="126">
        <f>SUM(B15:B17)</f>
        <v>12755.10204</v>
      </c>
      <c r="C18" s="126">
        <f>SUM(C15:C17)</f>
        <v>12500</v>
      </c>
      <c r="D18" s="126">
        <f>SUM(D15:D17)</f>
        <v>255.10204</v>
      </c>
      <c r="E18" s="2"/>
    </row>
    <row r="19" ht="18.75">
      <c r="B19" s="2"/>
    </row>
  </sheetData>
  <sheetProtection/>
  <mergeCells count="6">
    <mergeCell ref="A6:D6"/>
    <mergeCell ref="A8:D8"/>
    <mergeCell ref="A12:D12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E17"/>
  <sheetViews>
    <sheetView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30.25390625" style="1" customWidth="1"/>
    <col min="2" max="2" width="17.375" style="144" customWidth="1"/>
    <col min="3" max="3" width="18.875" style="1" customWidth="1"/>
    <col min="4" max="4" width="17.875" style="2" customWidth="1"/>
    <col min="5" max="5" width="13.25390625" style="1" customWidth="1"/>
    <col min="6" max="6" width="14.125" style="1" customWidth="1"/>
    <col min="7" max="7" width="9.75390625" style="1" bestFit="1" customWidth="1"/>
    <col min="8" max="16384" width="9.125" style="1" customWidth="1"/>
  </cols>
  <sheetData>
    <row r="1" spans="1:4" ht="18.75">
      <c r="A1" s="44"/>
      <c r="C1" s="44"/>
      <c r="D1" s="45" t="s">
        <v>53</v>
      </c>
    </row>
    <row r="2" spans="1:4" ht="18.75">
      <c r="A2" s="44"/>
      <c r="C2" s="44"/>
      <c r="D2" s="45" t="s">
        <v>119</v>
      </c>
    </row>
    <row r="3" spans="1:4" ht="18.75">
      <c r="A3" s="44"/>
      <c r="C3" s="44"/>
      <c r="D3" s="45"/>
    </row>
    <row r="4" spans="1:4" ht="18.75">
      <c r="A4" s="44"/>
      <c r="C4" s="44"/>
      <c r="D4" s="45"/>
    </row>
    <row r="5" spans="1:3" ht="18.75">
      <c r="A5" s="44"/>
      <c r="C5" s="144"/>
    </row>
    <row r="6" spans="1:4" ht="18.75">
      <c r="A6" s="258" t="s">
        <v>5</v>
      </c>
      <c r="B6" s="258"/>
      <c r="C6" s="258"/>
      <c r="D6" s="258"/>
    </row>
    <row r="7" spans="1:2" ht="18.75">
      <c r="A7" s="47"/>
      <c r="B7" s="49"/>
    </row>
    <row r="8" spans="1:4" ht="75" customHeight="1">
      <c r="A8" s="259" t="s">
        <v>128</v>
      </c>
      <c r="B8" s="259"/>
      <c r="C8" s="259"/>
      <c r="D8" s="259"/>
    </row>
    <row r="9" spans="1:2" ht="18.75">
      <c r="A9" s="44"/>
      <c r="B9" s="45"/>
    </row>
    <row r="10" spans="1:2" ht="18.75">
      <c r="A10" s="44"/>
      <c r="B10" s="45"/>
    </row>
    <row r="11" spans="1:2" ht="18.75">
      <c r="A11" s="44"/>
      <c r="B11" s="45"/>
    </row>
    <row r="12" spans="1:4" ht="18.75">
      <c r="A12" s="260" t="s">
        <v>0</v>
      </c>
      <c r="B12" s="260"/>
      <c r="C12" s="260"/>
      <c r="D12" s="260"/>
    </row>
    <row r="13" spans="1:5" ht="18.75">
      <c r="A13" s="261" t="s">
        <v>92</v>
      </c>
      <c r="B13" s="263" t="s">
        <v>3</v>
      </c>
      <c r="C13" s="280" t="s">
        <v>30</v>
      </c>
      <c r="D13" s="281"/>
      <c r="E13" s="118"/>
    </row>
    <row r="14" spans="1:5" ht="93.75">
      <c r="A14" s="262"/>
      <c r="B14" s="264"/>
      <c r="C14" s="122" t="s">
        <v>31</v>
      </c>
      <c r="D14" s="121" t="s">
        <v>41</v>
      </c>
      <c r="E14" s="118"/>
    </row>
    <row r="15" spans="1:4" ht="24" customHeight="1">
      <c r="A15" s="44" t="s">
        <v>37</v>
      </c>
      <c r="B15" s="147">
        <f>C15+D15</f>
        <v>11326.93878</v>
      </c>
      <c r="C15" s="126">
        <v>11100.4</v>
      </c>
      <c r="D15" s="126">
        <v>226.53878</v>
      </c>
    </row>
    <row r="16" spans="1:5" ht="26.25" customHeight="1">
      <c r="A16" s="171" t="s">
        <v>3</v>
      </c>
      <c r="B16" s="126">
        <f>SUM(B15:B15)</f>
        <v>11326.93878</v>
      </c>
      <c r="C16" s="126">
        <f>SUM(C15:C15)</f>
        <v>11100.4</v>
      </c>
      <c r="D16" s="126">
        <f>SUM(D15:D15)</f>
        <v>226.53878</v>
      </c>
      <c r="E16" s="2"/>
    </row>
    <row r="17" ht="18.75">
      <c r="B17" s="2"/>
    </row>
  </sheetData>
  <sheetProtection/>
  <mergeCells count="6">
    <mergeCell ref="A6:D6"/>
    <mergeCell ref="A8:D8"/>
    <mergeCell ref="A12:D12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/>
  </sheetPr>
  <dimension ref="A1:H20"/>
  <sheetViews>
    <sheetView view="pageBreakPreview" zoomScale="85" zoomScaleSheetLayoutView="85" zoomScalePageLayoutView="0" workbookViewId="0" topLeftCell="A1">
      <selection activeCell="A8" sqref="A8:D8"/>
    </sheetView>
  </sheetViews>
  <sheetFormatPr defaultColWidth="9.00390625" defaultRowHeight="12.75"/>
  <cols>
    <col min="1" max="1" width="26.625" style="73" customWidth="1"/>
    <col min="2" max="2" width="15.625" style="73" customWidth="1"/>
    <col min="3" max="3" width="19.75390625" style="73" customWidth="1"/>
    <col min="4" max="4" width="20.75390625" style="73" customWidth="1"/>
    <col min="5" max="5" width="100.625" style="73" customWidth="1"/>
    <col min="6" max="16384" width="9.125" style="73" customWidth="1"/>
  </cols>
  <sheetData>
    <row r="1" spans="1:4" ht="18.75">
      <c r="A1" s="107"/>
      <c r="B1" s="304" t="s">
        <v>138</v>
      </c>
      <c r="C1" s="304"/>
      <c r="D1" s="304"/>
    </row>
    <row r="2" spans="1:4" ht="18.75">
      <c r="A2" s="108"/>
      <c r="B2" s="304" t="s">
        <v>126</v>
      </c>
      <c r="C2" s="304"/>
      <c r="D2" s="304"/>
    </row>
    <row r="3" spans="1:4" ht="18.75">
      <c r="A3" s="108"/>
      <c r="B3" s="305"/>
      <c r="C3" s="305"/>
      <c r="D3" s="305"/>
    </row>
    <row r="4" spans="1:4" ht="18.75">
      <c r="A4" s="107"/>
      <c r="B4" s="305"/>
      <c r="C4" s="305"/>
      <c r="D4" s="305"/>
    </row>
    <row r="5" spans="1:4" ht="18.75">
      <c r="A5" s="107"/>
      <c r="B5" s="305"/>
      <c r="C5" s="305"/>
      <c r="D5" s="305"/>
    </row>
    <row r="6" spans="1:4" ht="18.75">
      <c r="A6" s="254" t="s">
        <v>34</v>
      </c>
      <c r="B6" s="254"/>
      <c r="C6" s="254"/>
      <c r="D6" s="254"/>
    </row>
    <row r="7" spans="1:4" ht="16.5" customHeight="1">
      <c r="A7" s="79"/>
      <c r="B7" s="79"/>
      <c r="C7" s="3"/>
      <c r="D7" s="3"/>
    </row>
    <row r="8" spans="1:8" ht="109.5" customHeight="1">
      <c r="A8" s="289" t="s">
        <v>134</v>
      </c>
      <c r="B8" s="289"/>
      <c r="C8" s="289"/>
      <c r="D8" s="289"/>
      <c r="E8" s="115"/>
      <c r="H8" s="3"/>
    </row>
    <row r="9" spans="1:8" ht="38.25" customHeight="1">
      <c r="A9" s="78"/>
      <c r="B9" s="78"/>
      <c r="C9" s="11"/>
      <c r="D9" s="11"/>
      <c r="H9" s="3"/>
    </row>
    <row r="10" spans="1:4" ht="18.75">
      <c r="A10" s="109"/>
      <c r="B10" s="110"/>
      <c r="C10" s="109"/>
      <c r="D10" s="110" t="s">
        <v>0</v>
      </c>
    </row>
    <row r="11" spans="1:4" ht="19.5" customHeight="1">
      <c r="A11" s="294" t="s">
        <v>47</v>
      </c>
      <c r="B11" s="297" t="s">
        <v>3</v>
      </c>
      <c r="C11" s="300" t="s">
        <v>30</v>
      </c>
      <c r="D11" s="301"/>
    </row>
    <row r="12" spans="1:4" ht="33.75" customHeight="1">
      <c r="A12" s="295"/>
      <c r="B12" s="298"/>
      <c r="C12" s="298" t="s">
        <v>31</v>
      </c>
      <c r="D12" s="302" t="s">
        <v>87</v>
      </c>
    </row>
    <row r="13" spans="1:4" ht="51" customHeight="1">
      <c r="A13" s="296"/>
      <c r="B13" s="299"/>
      <c r="C13" s="299"/>
      <c r="D13" s="303"/>
    </row>
    <row r="14" spans="1:4" ht="7.5" customHeight="1">
      <c r="A14" s="111"/>
      <c r="B14" s="111"/>
      <c r="C14" s="112"/>
      <c r="D14" s="112"/>
    </row>
    <row r="15" spans="1:4" ht="23.25" customHeight="1">
      <c r="A15" s="113" t="s">
        <v>1</v>
      </c>
      <c r="B15" s="156">
        <f>C15+D15</f>
        <v>31213.5</v>
      </c>
      <c r="C15" s="75">
        <v>30901.4</v>
      </c>
      <c r="D15" s="75">
        <v>312.1</v>
      </c>
    </row>
    <row r="16" spans="1:4" ht="6" customHeight="1">
      <c r="A16" s="113"/>
      <c r="B16" s="156"/>
      <c r="C16" s="156"/>
      <c r="D16" s="156"/>
    </row>
    <row r="17" spans="1:4" ht="18.75">
      <c r="A17" s="114" t="s">
        <v>3</v>
      </c>
      <c r="B17" s="157">
        <f>SUM(B15:B15)</f>
        <v>31213.5</v>
      </c>
      <c r="C17" s="157">
        <f>SUM(C15:C15)</f>
        <v>30901.4</v>
      </c>
      <c r="D17" s="157">
        <f>SUM(D15:D15)</f>
        <v>312.1</v>
      </c>
    </row>
    <row r="20" spans="2:3" ht="12.75">
      <c r="B20" s="306"/>
      <c r="C20" s="306"/>
    </row>
  </sheetData>
  <sheetProtection/>
  <mergeCells count="13">
    <mergeCell ref="B1:D1"/>
    <mergeCell ref="B2:D2"/>
    <mergeCell ref="B3:D3"/>
    <mergeCell ref="B4:D4"/>
    <mergeCell ref="B5:D5"/>
    <mergeCell ref="A6:D6"/>
    <mergeCell ref="B20:C20"/>
    <mergeCell ref="A8:D8"/>
    <mergeCell ref="A11:A13"/>
    <mergeCell ref="B11:B13"/>
    <mergeCell ref="C11:D11"/>
    <mergeCell ref="C12:C13"/>
    <mergeCell ref="D12:D13"/>
  </mergeCells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G16"/>
  <sheetViews>
    <sheetView view="pageBreakPreview" zoomScaleSheetLayoutView="100" zoomScalePageLayoutView="0" workbookViewId="0" topLeftCell="A1">
      <selection activeCell="A15" sqref="A15"/>
    </sheetView>
  </sheetViews>
  <sheetFormatPr defaultColWidth="9.00390625" defaultRowHeight="12.75"/>
  <cols>
    <col min="1" max="1" width="63.375" style="7" customWidth="1"/>
    <col min="2" max="2" width="20.125" style="86" customWidth="1"/>
    <col min="3" max="3" width="13.625" style="7" customWidth="1"/>
    <col min="4" max="4" width="9.00390625" style="21" customWidth="1"/>
    <col min="5" max="5" width="9.125" style="7" customWidth="1"/>
    <col min="6" max="6" width="11.375" style="7" customWidth="1"/>
    <col min="7" max="7" width="9.75390625" style="7" bestFit="1" customWidth="1"/>
    <col min="8" max="16384" width="9.125" style="7" customWidth="1"/>
  </cols>
  <sheetData>
    <row r="1" spans="1:2" ht="18.75">
      <c r="A1" s="6"/>
      <c r="B1" s="117" t="s">
        <v>120</v>
      </c>
    </row>
    <row r="2" spans="1:2" ht="18.75">
      <c r="A2" s="6"/>
      <c r="B2" s="117" t="s">
        <v>121</v>
      </c>
    </row>
    <row r="3" spans="1:2" ht="18.75">
      <c r="A3" s="6"/>
      <c r="B3" s="85"/>
    </row>
    <row r="4" spans="1:2" ht="18.75">
      <c r="A4" s="6"/>
      <c r="B4" s="85"/>
    </row>
    <row r="5" spans="1:2" ht="18.75">
      <c r="A5" s="8"/>
      <c r="B5" s="85"/>
    </row>
    <row r="6" spans="1:7" ht="18.75">
      <c r="A6" s="254" t="s">
        <v>5</v>
      </c>
      <c r="B6" s="254"/>
      <c r="F6" s="22"/>
      <c r="G6" s="22"/>
    </row>
    <row r="7" spans="1:2" ht="21.75" customHeight="1">
      <c r="A7" s="79"/>
      <c r="B7" s="9"/>
    </row>
    <row r="8" spans="1:2" ht="90.75" customHeight="1">
      <c r="A8" s="253" t="s">
        <v>132</v>
      </c>
      <c r="B8" s="253"/>
    </row>
    <row r="9" spans="1:2" ht="20.25" customHeight="1">
      <c r="A9" s="80"/>
      <c r="B9" s="80"/>
    </row>
    <row r="10" spans="1:2" ht="20.25" customHeight="1">
      <c r="A10" s="80"/>
      <c r="B10" s="80"/>
    </row>
    <row r="11" spans="1:2" ht="20.25" customHeight="1">
      <c r="A11" s="8"/>
      <c r="B11" s="85"/>
    </row>
    <row r="12" spans="1:2" ht="18.75">
      <c r="A12" s="3"/>
      <c r="B12" s="81" t="s">
        <v>0</v>
      </c>
    </row>
    <row r="13" spans="1:3" ht="40.5" customHeight="1">
      <c r="A13" s="82" t="s">
        <v>117</v>
      </c>
      <c r="B13" s="66" t="s">
        <v>6</v>
      </c>
      <c r="C13" s="23"/>
    </row>
    <row r="14" spans="1:2" ht="10.5" customHeight="1">
      <c r="A14" s="11"/>
      <c r="B14" s="12"/>
    </row>
    <row r="15" spans="1:6" ht="37.5" customHeight="1">
      <c r="A15" s="59" t="s">
        <v>78</v>
      </c>
      <c r="B15" s="116">
        <v>32117.39457</v>
      </c>
      <c r="F15" s="31"/>
    </row>
    <row r="16" spans="1:2" ht="24.75" customHeight="1">
      <c r="A16" s="6" t="s">
        <v>3</v>
      </c>
      <c r="B16" s="67">
        <f>SUM(B15:B15)</f>
        <v>32117.39457</v>
      </c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  <headerFooter differentFirst="1" alignWithMargins="0">
    <oddHeader>&amp;R&amp;"Times New Roman,обычный"&amp;14&amp;P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SheetLayoutView="100" zoomScalePageLayoutView="0" workbookViewId="0" topLeftCell="A1">
      <selection activeCell="O27" sqref="O27"/>
    </sheetView>
  </sheetViews>
  <sheetFormatPr defaultColWidth="9.00390625" defaultRowHeight="12.75"/>
  <cols>
    <col min="1" max="1" width="57.75390625" style="3" customWidth="1"/>
    <col min="2" max="2" width="20.125" style="35" customWidth="1"/>
    <col min="3" max="3" width="9.00390625" style="2" customWidth="1"/>
    <col min="4" max="4" width="9.1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2" ht="18.75">
      <c r="A1" s="44"/>
      <c r="B1" s="165" t="s">
        <v>139</v>
      </c>
    </row>
    <row r="2" spans="1:2" ht="18.75">
      <c r="A2" s="44"/>
      <c r="B2" s="145" t="s">
        <v>119</v>
      </c>
    </row>
    <row r="3" spans="1:2" ht="18.75">
      <c r="A3" s="44"/>
      <c r="B3" s="46"/>
    </row>
    <row r="4" spans="1:2" ht="18.75">
      <c r="A4" s="44"/>
      <c r="B4" s="46"/>
    </row>
    <row r="5" spans="1:2" ht="18.75">
      <c r="A5" s="267"/>
      <c r="B5" s="307"/>
    </row>
    <row r="6" spans="1:6" ht="18.75">
      <c r="A6" s="258" t="s">
        <v>5</v>
      </c>
      <c r="B6" s="258"/>
      <c r="E6" s="48"/>
      <c r="F6" s="48"/>
    </row>
    <row r="7" spans="1:2" ht="18" customHeight="1">
      <c r="A7" s="47"/>
      <c r="B7" s="49"/>
    </row>
    <row r="8" spans="1:3" s="3" customFormat="1" ht="108" customHeight="1">
      <c r="A8" s="259" t="s">
        <v>99</v>
      </c>
      <c r="B8" s="259"/>
      <c r="C8" s="4"/>
    </row>
    <row r="9" spans="1:2" ht="18.75">
      <c r="A9" s="50"/>
      <c r="B9" s="50"/>
    </row>
    <row r="10" spans="1:2" ht="18.75">
      <c r="A10" s="50"/>
      <c r="B10" s="50"/>
    </row>
    <row r="11" spans="1:2" ht="18.75">
      <c r="A11" s="50"/>
      <c r="B11" s="50"/>
    </row>
    <row r="12" spans="1:2" ht="18.75">
      <c r="A12" s="1"/>
      <c r="B12" s="51" t="s">
        <v>0</v>
      </c>
    </row>
    <row r="13" spans="1:2" ht="40.5" customHeight="1">
      <c r="A13" s="36" t="s">
        <v>100</v>
      </c>
      <c r="B13" s="37" t="s">
        <v>6</v>
      </c>
    </row>
    <row r="14" spans="1:2" ht="18.75">
      <c r="A14" s="36">
        <v>1</v>
      </c>
      <c r="B14" s="37">
        <v>2</v>
      </c>
    </row>
    <row r="15" spans="1:2" ht="6.75" customHeight="1">
      <c r="A15" s="38"/>
      <c r="B15" s="39"/>
    </row>
    <row r="16" spans="1:2" ht="19.5" customHeight="1">
      <c r="A16" s="224" t="s">
        <v>79</v>
      </c>
      <c r="B16" s="225">
        <v>31.62735</v>
      </c>
    </row>
    <row r="17" spans="1:2" ht="19.5" customHeight="1">
      <c r="A17" s="226" t="s">
        <v>88</v>
      </c>
      <c r="B17" s="225">
        <v>126.5094</v>
      </c>
    </row>
    <row r="18" spans="1:3" s="3" customFormat="1" ht="19.5" customHeight="1">
      <c r="A18" s="226" t="s">
        <v>80</v>
      </c>
      <c r="B18" s="225">
        <v>31.62735</v>
      </c>
      <c r="C18" s="4"/>
    </row>
    <row r="19" spans="1:3" s="3" customFormat="1" ht="19.5" customHeight="1">
      <c r="A19" s="226" t="s">
        <v>89</v>
      </c>
      <c r="B19" s="225">
        <v>63.2547</v>
      </c>
      <c r="C19" s="4"/>
    </row>
    <row r="20" spans="1:3" s="3" customFormat="1" ht="19.5" customHeight="1">
      <c r="A20" s="226" t="s">
        <v>101</v>
      </c>
      <c r="B20" s="225">
        <v>31.62735</v>
      </c>
      <c r="C20" s="4"/>
    </row>
    <row r="21" spans="1:3" s="3" customFormat="1" ht="19.5" customHeight="1">
      <c r="A21" s="226" t="s">
        <v>81</v>
      </c>
      <c r="B21" s="225">
        <v>94.88205</v>
      </c>
      <c r="C21" s="4"/>
    </row>
    <row r="22" spans="1:3" s="3" customFormat="1" ht="19.5" customHeight="1">
      <c r="A22" s="226" t="s">
        <v>82</v>
      </c>
      <c r="B22" s="225">
        <v>63.2547</v>
      </c>
      <c r="C22" s="4"/>
    </row>
    <row r="23" spans="1:4" s="3" customFormat="1" ht="18.75">
      <c r="A23" s="226" t="s">
        <v>83</v>
      </c>
      <c r="B23" s="225">
        <v>31.62735</v>
      </c>
      <c r="C23" s="4"/>
      <c r="D23" s="4"/>
    </row>
    <row r="24" spans="1:4" s="3" customFormat="1" ht="18.75">
      <c r="A24" s="226" t="s">
        <v>84</v>
      </c>
      <c r="B24" s="225">
        <v>94.88205</v>
      </c>
      <c r="C24" s="4"/>
      <c r="D24" s="4"/>
    </row>
    <row r="25" spans="1:3" s="3" customFormat="1" ht="18.75">
      <c r="A25" s="226" t="s">
        <v>102</v>
      </c>
      <c r="B25" s="225">
        <v>31.62735</v>
      </c>
      <c r="C25" s="4"/>
    </row>
    <row r="26" spans="1:3" s="3" customFormat="1" ht="18.75">
      <c r="A26" s="226" t="s">
        <v>292</v>
      </c>
      <c r="B26" s="225">
        <v>31.62735</v>
      </c>
      <c r="C26" s="4"/>
    </row>
    <row r="27" spans="1:3" s="3" customFormat="1" ht="18.75">
      <c r="A27" s="226" t="s">
        <v>104</v>
      </c>
      <c r="B27" s="225">
        <v>31.62735</v>
      </c>
      <c r="C27" s="4"/>
    </row>
    <row r="28" spans="1:3" s="3" customFormat="1" ht="18.75">
      <c r="A28" s="226" t="s">
        <v>103</v>
      </c>
      <c r="B28" s="225">
        <v>31.62735</v>
      </c>
      <c r="C28" s="4"/>
    </row>
    <row r="29" spans="1:2" ht="18.75">
      <c r="A29" s="226" t="s">
        <v>85</v>
      </c>
      <c r="B29" s="225">
        <v>31.62735</v>
      </c>
    </row>
    <row r="30" spans="1:2" ht="18.75">
      <c r="A30" s="227" t="s">
        <v>90</v>
      </c>
      <c r="B30" s="211">
        <v>63.2547</v>
      </c>
    </row>
    <row r="31" spans="1:2" ht="18.75">
      <c r="A31" s="227" t="s">
        <v>91</v>
      </c>
      <c r="B31" s="225">
        <v>31.62735</v>
      </c>
    </row>
    <row r="32" spans="1:2" ht="18.75">
      <c r="A32" s="226" t="s">
        <v>105</v>
      </c>
      <c r="B32" s="225">
        <v>31.62735</v>
      </c>
    </row>
    <row r="33" spans="1:2" ht="18.75">
      <c r="A33" s="226" t="s">
        <v>86</v>
      </c>
      <c r="B33" s="225">
        <v>31.62735</v>
      </c>
    </row>
    <row r="34" spans="1:2" ht="18.75">
      <c r="A34" s="226" t="s">
        <v>106</v>
      </c>
      <c r="B34" s="225">
        <v>31.62735</v>
      </c>
    </row>
    <row r="35" spans="1:2" ht="18.75">
      <c r="A35" s="226" t="s">
        <v>107</v>
      </c>
      <c r="B35" s="225">
        <v>63.2547</v>
      </c>
    </row>
    <row r="36" spans="1:2" ht="18.75">
      <c r="A36" s="226" t="s">
        <v>108</v>
      </c>
      <c r="B36" s="225">
        <v>31.62735</v>
      </c>
    </row>
    <row r="37" spans="1:2" ht="6" customHeight="1">
      <c r="A37" s="42"/>
      <c r="B37" s="41"/>
    </row>
    <row r="38" spans="1:2" ht="24.75" customHeight="1">
      <c r="A38" s="6" t="s">
        <v>3</v>
      </c>
      <c r="B38" s="67">
        <f>SUM(B16:B37)</f>
        <v>1012.0752</v>
      </c>
    </row>
  </sheetData>
  <sheetProtection/>
  <mergeCells count="3">
    <mergeCell ref="A5:B5"/>
    <mergeCell ref="A6:B6"/>
    <mergeCell ref="A8:B8"/>
  </mergeCells>
  <printOptions horizontalCentered="1"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61.75390625" style="3" customWidth="1"/>
    <col min="2" max="2" width="20.125" style="35" customWidth="1"/>
    <col min="3" max="3" width="9.00390625" style="2" customWidth="1"/>
    <col min="4" max="4" width="9.1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2" ht="18.75">
      <c r="A1" s="44"/>
      <c r="B1" s="165" t="s">
        <v>98</v>
      </c>
    </row>
    <row r="2" spans="1:2" ht="18.75">
      <c r="A2" s="44"/>
      <c r="B2" s="145" t="s">
        <v>119</v>
      </c>
    </row>
    <row r="3" spans="1:2" ht="18.75">
      <c r="A3" s="267"/>
      <c r="B3" s="307"/>
    </row>
    <row r="4" spans="1:2" ht="18.75">
      <c r="A4" s="267"/>
      <c r="B4" s="307"/>
    </row>
    <row r="5" spans="1:2" ht="18.75">
      <c r="A5" s="267"/>
      <c r="B5" s="307"/>
    </row>
    <row r="6" spans="1:6" ht="18.75">
      <c r="A6" s="258" t="s">
        <v>5</v>
      </c>
      <c r="B6" s="258"/>
      <c r="E6" s="48"/>
      <c r="F6" s="48"/>
    </row>
    <row r="7" spans="1:2" ht="22.5" customHeight="1">
      <c r="A7" s="47"/>
      <c r="B7" s="49"/>
    </row>
    <row r="8" spans="1:3" s="3" customFormat="1" ht="95.25" customHeight="1">
      <c r="A8" s="259" t="s">
        <v>271</v>
      </c>
      <c r="B8" s="259"/>
      <c r="C8" s="4"/>
    </row>
    <row r="9" spans="1:2" ht="18.75">
      <c r="A9" s="50"/>
      <c r="B9" s="50"/>
    </row>
    <row r="10" spans="1:2" ht="18.75">
      <c r="A10" s="50"/>
      <c r="B10" s="50"/>
    </row>
    <row r="11" spans="1:2" ht="18.75">
      <c r="A11" s="44"/>
      <c r="B11" s="45"/>
    </row>
    <row r="12" spans="1:2" ht="18.75">
      <c r="A12" s="1"/>
      <c r="B12" s="51" t="s">
        <v>0</v>
      </c>
    </row>
    <row r="13" spans="1:2" ht="40.5" customHeight="1">
      <c r="A13" s="36" t="s">
        <v>109</v>
      </c>
      <c r="B13" s="37" t="s">
        <v>6</v>
      </c>
    </row>
    <row r="14" spans="1:2" ht="10.5" customHeight="1">
      <c r="A14" s="38"/>
      <c r="B14" s="39"/>
    </row>
    <row r="15" spans="1:2" ht="19.5" customHeight="1">
      <c r="A15" s="40" t="s">
        <v>2</v>
      </c>
      <c r="B15" s="225">
        <v>3882.35583</v>
      </c>
    </row>
    <row r="16" spans="1:2" ht="6" customHeight="1">
      <c r="A16" s="40"/>
      <c r="B16" s="52"/>
    </row>
    <row r="17" spans="1:2" ht="18" customHeight="1">
      <c r="A17" s="6" t="s">
        <v>3</v>
      </c>
      <c r="B17" s="67">
        <f>SUM(B15:B15)</f>
        <v>3882.35583</v>
      </c>
    </row>
    <row r="20" spans="1:2" ht="18.75">
      <c r="A20" s="256"/>
      <c r="B20" s="256"/>
    </row>
  </sheetData>
  <sheetProtection/>
  <mergeCells count="6">
    <mergeCell ref="A3:B3"/>
    <mergeCell ref="A4:B4"/>
    <mergeCell ref="A5:B5"/>
    <mergeCell ref="A6:B6"/>
    <mergeCell ref="A8:B8"/>
    <mergeCell ref="A20:B20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1" width="61.75390625" style="3" customWidth="1"/>
    <col min="2" max="2" width="20.125" style="184" customWidth="1"/>
    <col min="3" max="3" width="9.00390625" style="2" customWidth="1"/>
    <col min="4" max="4" width="9.1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2" ht="18.75">
      <c r="A1" s="44"/>
      <c r="B1" s="185" t="s">
        <v>149</v>
      </c>
    </row>
    <row r="2" spans="1:2" ht="18.75">
      <c r="A2" s="44"/>
      <c r="B2" s="185" t="s">
        <v>119</v>
      </c>
    </row>
    <row r="3" spans="1:2" ht="18.75">
      <c r="A3" s="267"/>
      <c r="B3" s="307"/>
    </row>
    <row r="4" spans="1:2" ht="18.75">
      <c r="A4" s="267"/>
      <c r="B4" s="307"/>
    </row>
    <row r="5" spans="1:2" ht="18.75">
      <c r="A5" s="267"/>
      <c r="B5" s="307"/>
    </row>
    <row r="6" spans="1:6" ht="18.75">
      <c r="A6" s="258" t="s">
        <v>5</v>
      </c>
      <c r="B6" s="258"/>
      <c r="E6" s="48"/>
      <c r="F6" s="48"/>
    </row>
    <row r="7" spans="1:2" ht="22.5" customHeight="1">
      <c r="A7" s="47"/>
      <c r="B7" s="49"/>
    </row>
    <row r="8" spans="1:3" s="3" customFormat="1" ht="147" customHeight="1">
      <c r="A8" s="259" t="s">
        <v>296</v>
      </c>
      <c r="B8" s="259"/>
      <c r="C8" s="4"/>
    </row>
    <row r="9" spans="1:2" ht="18.75">
      <c r="A9" s="50"/>
      <c r="B9" s="50"/>
    </row>
    <row r="10" spans="1:2" ht="18.75">
      <c r="A10" s="50"/>
      <c r="B10" s="50"/>
    </row>
    <row r="11" spans="1:2" ht="18.75">
      <c r="A11" s="44"/>
      <c r="B11" s="45"/>
    </row>
    <row r="12" spans="1:2" ht="18.75">
      <c r="A12" s="1"/>
      <c r="B12" s="51" t="s">
        <v>0</v>
      </c>
    </row>
    <row r="13" spans="1:2" ht="40.5" customHeight="1">
      <c r="A13" s="36" t="s">
        <v>283</v>
      </c>
      <c r="B13" s="37" t="s">
        <v>6</v>
      </c>
    </row>
    <row r="14" spans="1:2" ht="10.5" customHeight="1">
      <c r="A14" s="38"/>
      <c r="B14" s="39"/>
    </row>
    <row r="15" spans="1:2" ht="37.5">
      <c r="A15" s="59" t="s">
        <v>284</v>
      </c>
      <c r="B15" s="52">
        <v>236140.5</v>
      </c>
    </row>
    <row r="16" spans="1:2" ht="6" customHeight="1">
      <c r="A16" s="40"/>
      <c r="B16" s="52"/>
    </row>
    <row r="17" spans="1:2" ht="18" customHeight="1">
      <c r="A17" s="6" t="s">
        <v>3</v>
      </c>
      <c r="B17" s="53">
        <f>SUM(B15:B15)</f>
        <v>236140.5</v>
      </c>
    </row>
    <row r="20" spans="1:2" ht="18.75">
      <c r="A20" s="256"/>
      <c r="B20" s="256"/>
    </row>
  </sheetData>
  <sheetProtection/>
  <mergeCells count="6">
    <mergeCell ref="A3:B3"/>
    <mergeCell ref="A4:B4"/>
    <mergeCell ref="A5:B5"/>
    <mergeCell ref="A6:B6"/>
    <mergeCell ref="A8:B8"/>
    <mergeCell ref="A20:B20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/>
  </sheetPr>
  <dimension ref="A1:F20"/>
  <sheetViews>
    <sheetView view="pageBreakPreview" zoomScaleSheetLayoutView="100" zoomScalePageLayoutView="0" workbookViewId="0" topLeftCell="A1">
      <selection activeCell="I13" sqref="I13"/>
    </sheetView>
  </sheetViews>
  <sheetFormatPr defaultColWidth="9.00390625" defaultRowHeight="12.75"/>
  <cols>
    <col min="1" max="1" width="61.75390625" style="3" customWidth="1"/>
    <col min="2" max="2" width="20.125" style="184" customWidth="1"/>
    <col min="3" max="3" width="9.00390625" style="2" customWidth="1"/>
    <col min="4" max="4" width="9.1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2" ht="18.75">
      <c r="A1" s="44"/>
      <c r="B1" s="185" t="s">
        <v>150</v>
      </c>
    </row>
    <row r="2" spans="1:2" ht="18.75">
      <c r="A2" s="44"/>
      <c r="B2" s="185" t="s">
        <v>119</v>
      </c>
    </row>
    <row r="3" spans="1:2" ht="18.75">
      <c r="A3" s="267"/>
      <c r="B3" s="307"/>
    </row>
    <row r="4" spans="1:2" ht="18.75">
      <c r="A4" s="267"/>
      <c r="B4" s="307"/>
    </row>
    <row r="5" spans="1:2" ht="18.75">
      <c r="A5" s="267"/>
      <c r="B5" s="307"/>
    </row>
    <row r="6" spans="1:6" ht="18.75">
      <c r="A6" s="258" t="s">
        <v>5</v>
      </c>
      <c r="B6" s="258"/>
      <c r="E6" s="48"/>
      <c r="F6" s="48"/>
    </row>
    <row r="7" spans="1:2" ht="22.5" customHeight="1">
      <c r="A7" s="47"/>
      <c r="B7" s="49"/>
    </row>
    <row r="8" spans="1:3" s="3" customFormat="1" ht="93.75" customHeight="1">
      <c r="A8" s="259" t="s">
        <v>151</v>
      </c>
      <c r="B8" s="259"/>
      <c r="C8" s="4"/>
    </row>
    <row r="9" spans="1:2" ht="18.75">
      <c r="A9" s="50"/>
      <c r="B9" s="50"/>
    </row>
    <row r="10" spans="1:2" ht="18.75">
      <c r="A10" s="50"/>
      <c r="B10" s="50"/>
    </row>
    <row r="11" spans="1:2" ht="18.75">
      <c r="A11" s="44"/>
      <c r="B11" s="45"/>
    </row>
    <row r="12" spans="1:2" ht="18.75">
      <c r="A12" s="1"/>
      <c r="B12" s="51" t="s">
        <v>0</v>
      </c>
    </row>
    <row r="13" spans="1:2" ht="40.5" customHeight="1">
      <c r="A13" s="36" t="s">
        <v>293</v>
      </c>
      <c r="B13" s="37" t="s">
        <v>6</v>
      </c>
    </row>
    <row r="14" spans="1:2" ht="10.5" customHeight="1">
      <c r="A14" s="38"/>
      <c r="B14" s="39"/>
    </row>
    <row r="15" spans="1:2" ht="42.75" customHeight="1">
      <c r="A15" s="191" t="s">
        <v>67</v>
      </c>
      <c r="B15" s="192">
        <v>37680.42</v>
      </c>
    </row>
    <row r="16" spans="1:2" ht="6" customHeight="1">
      <c r="A16" s="40"/>
      <c r="B16" s="192"/>
    </row>
    <row r="17" spans="1:2" ht="18" customHeight="1">
      <c r="A17" s="6" t="s">
        <v>3</v>
      </c>
      <c r="B17" s="193">
        <f>SUM(B15:B15)</f>
        <v>37680.42</v>
      </c>
    </row>
    <row r="20" spans="1:2" ht="18.75">
      <c r="A20" s="256"/>
      <c r="B20" s="256"/>
    </row>
  </sheetData>
  <sheetProtection/>
  <mergeCells count="6">
    <mergeCell ref="A3:B3"/>
    <mergeCell ref="A4:B4"/>
    <mergeCell ref="A5:B5"/>
    <mergeCell ref="A6:B6"/>
    <mergeCell ref="A8:B8"/>
    <mergeCell ref="A20:B20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18"/>
  <sheetViews>
    <sheetView workbookViewId="0" topLeftCell="A1">
      <selection activeCell="D19" sqref="D19"/>
    </sheetView>
  </sheetViews>
  <sheetFormatPr defaultColWidth="9.00390625" defaultRowHeight="12.75"/>
  <cols>
    <col min="1" max="1" width="57.875" style="3" customWidth="1"/>
    <col min="2" max="2" width="26.75390625" style="188" customWidth="1"/>
    <col min="3" max="3" width="9.00390625" style="2" customWidth="1"/>
    <col min="4" max="4" width="9.125" style="1" customWidth="1"/>
    <col min="5" max="5" width="109.25390625" style="1" customWidth="1"/>
    <col min="6" max="6" width="9.75390625" style="1" bestFit="1" customWidth="1"/>
    <col min="7" max="16384" width="9.125" style="1" customWidth="1"/>
  </cols>
  <sheetData>
    <row r="1" spans="1:2" ht="18.75">
      <c r="A1" s="44"/>
      <c r="B1" s="45" t="s">
        <v>272</v>
      </c>
    </row>
    <row r="2" spans="1:2" ht="18.75">
      <c r="A2" s="44"/>
      <c r="B2" s="45" t="s">
        <v>119</v>
      </c>
    </row>
    <row r="3" spans="1:2" ht="18.75">
      <c r="A3" s="44"/>
      <c r="B3" s="46"/>
    </row>
    <row r="4" spans="1:2" ht="18.75">
      <c r="A4" s="44"/>
      <c r="B4" s="46"/>
    </row>
    <row r="5" spans="1:2" ht="18.75">
      <c r="A5" s="267"/>
      <c r="B5" s="307"/>
    </row>
    <row r="6" spans="1:6" ht="18.75">
      <c r="A6" s="258" t="s">
        <v>5</v>
      </c>
      <c r="B6" s="258"/>
      <c r="E6" s="48"/>
      <c r="F6" s="48"/>
    </row>
    <row r="7" spans="1:2" ht="9" customHeight="1">
      <c r="A7" s="47"/>
      <c r="B7" s="49"/>
    </row>
    <row r="8" spans="1:5" s="3" customFormat="1" ht="95.25" customHeight="1">
      <c r="A8" s="259" t="s">
        <v>273</v>
      </c>
      <c r="B8" s="259"/>
      <c r="C8" s="4"/>
      <c r="E8" s="243"/>
    </row>
    <row r="9" spans="1:2" ht="15" customHeight="1">
      <c r="A9" s="50"/>
      <c r="B9" s="50"/>
    </row>
    <row r="10" spans="1:2" ht="15" customHeight="1">
      <c r="A10" s="50"/>
      <c r="B10" s="50"/>
    </row>
    <row r="11" spans="1:2" ht="15" customHeight="1">
      <c r="A11" s="50"/>
      <c r="B11" s="50"/>
    </row>
    <row r="12" spans="1:2" ht="18.75">
      <c r="A12" s="1"/>
      <c r="B12" s="51" t="s">
        <v>0</v>
      </c>
    </row>
    <row r="13" spans="1:2" ht="40.5" customHeight="1">
      <c r="A13" s="36" t="s">
        <v>274</v>
      </c>
      <c r="B13" s="37" t="s">
        <v>6</v>
      </c>
    </row>
    <row r="14" spans="1:2" ht="8.25" customHeight="1">
      <c r="A14" s="38"/>
      <c r="B14" s="39"/>
    </row>
    <row r="15" spans="1:3" s="3" customFormat="1" ht="19.5" customHeight="1">
      <c r="A15" s="226" t="s">
        <v>80</v>
      </c>
      <c r="B15" s="52">
        <v>76000</v>
      </c>
      <c r="C15" s="4"/>
    </row>
    <row r="16" spans="1:2" ht="6" customHeight="1">
      <c r="A16" s="226"/>
      <c r="B16" s="52"/>
    </row>
    <row r="17" spans="1:2" ht="24.75" customHeight="1">
      <c r="A17" s="124" t="s">
        <v>3</v>
      </c>
      <c r="B17" s="163">
        <f>SUM(B15:B16)</f>
        <v>76000</v>
      </c>
    </row>
    <row r="18" spans="1:2" ht="18.75">
      <c r="A18" s="1"/>
      <c r="B18" s="144"/>
    </row>
  </sheetData>
  <sheetProtection/>
  <mergeCells count="3">
    <mergeCell ref="A5:B5"/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9"/>
  <sheetViews>
    <sheetView view="pageBreakPreview" zoomScaleSheetLayoutView="100" zoomScalePageLayoutView="0" workbookViewId="0" topLeftCell="A1">
      <selection activeCell="I21" sqref="I21"/>
    </sheetView>
  </sheetViews>
  <sheetFormatPr defaultColWidth="9.00390625" defaultRowHeight="12.75"/>
  <cols>
    <col min="1" max="1" width="66.00390625" style="0" customWidth="1"/>
    <col min="2" max="2" width="20.125" style="0" customWidth="1"/>
    <col min="4" max="4" width="19.125" style="0" bestFit="1" customWidth="1"/>
  </cols>
  <sheetData>
    <row r="1" spans="1:2" ht="18.75">
      <c r="A1" s="118"/>
      <c r="B1" s="45" t="s">
        <v>194</v>
      </c>
    </row>
    <row r="2" spans="1:2" ht="18.75">
      <c r="A2" s="118"/>
      <c r="B2" s="45" t="s">
        <v>119</v>
      </c>
    </row>
    <row r="3" spans="1:2" ht="18.75">
      <c r="A3" s="118"/>
      <c r="B3" s="45"/>
    </row>
    <row r="4" spans="1:2" ht="18.75">
      <c r="A4" s="118"/>
      <c r="B4" s="45"/>
    </row>
    <row r="5" spans="1:2" ht="18.75">
      <c r="A5" s="44"/>
      <c r="B5" s="45"/>
    </row>
    <row r="6" spans="1:2" ht="18.75">
      <c r="A6" s="258" t="s">
        <v>5</v>
      </c>
      <c r="B6" s="258"/>
    </row>
    <row r="7" spans="1:2" ht="3.75" customHeight="1">
      <c r="A7" s="47"/>
      <c r="B7" s="49"/>
    </row>
    <row r="8" spans="1:2" ht="113.25" customHeight="1">
      <c r="A8" s="259" t="s">
        <v>195</v>
      </c>
      <c r="B8" s="259"/>
    </row>
    <row r="9" spans="1:2" ht="18.75" customHeight="1">
      <c r="A9" s="50"/>
      <c r="B9" s="50"/>
    </row>
    <row r="10" spans="1:2" ht="18.75" customHeight="1">
      <c r="A10" s="50"/>
      <c r="B10" s="50"/>
    </row>
    <row r="11" spans="1:2" ht="18.75" customHeight="1">
      <c r="A11" s="47"/>
      <c r="B11" s="47"/>
    </row>
    <row r="12" spans="1:2" ht="18.75">
      <c r="A12" s="1"/>
      <c r="B12" s="51" t="s">
        <v>0</v>
      </c>
    </row>
    <row r="13" spans="1:2" ht="37.5">
      <c r="A13" s="36" t="s">
        <v>196</v>
      </c>
      <c r="B13" s="37" t="s">
        <v>6</v>
      </c>
    </row>
    <row r="14" spans="1:2" ht="17.25" customHeight="1">
      <c r="A14" s="217">
        <v>1</v>
      </c>
      <c r="B14" s="218">
        <v>2</v>
      </c>
    </row>
    <row r="15" spans="1:2" ht="9" customHeight="1">
      <c r="A15" s="38"/>
      <c r="B15" s="39"/>
    </row>
    <row r="16" spans="1:4" ht="18.75">
      <c r="A16" s="219" t="s">
        <v>1</v>
      </c>
      <c r="B16" s="220">
        <v>3266.08682</v>
      </c>
      <c r="D16" s="220"/>
    </row>
    <row r="17" spans="1:4" ht="18.75">
      <c r="A17" s="219" t="s">
        <v>2</v>
      </c>
      <c r="B17" s="220">
        <v>815.66075</v>
      </c>
      <c r="D17" s="220"/>
    </row>
    <row r="18" spans="1:4" ht="18.75">
      <c r="A18" s="219" t="s">
        <v>197</v>
      </c>
      <c r="B18" s="220">
        <v>1285.30314</v>
      </c>
      <c r="D18" s="220"/>
    </row>
    <row r="19" spans="1:4" ht="18.75">
      <c r="A19" s="219" t="s">
        <v>79</v>
      </c>
      <c r="B19" s="220">
        <v>1246.71327</v>
      </c>
      <c r="D19" s="220"/>
    </row>
    <row r="20" spans="1:4" ht="18.75">
      <c r="A20" s="219" t="s">
        <v>88</v>
      </c>
      <c r="B20" s="220">
        <v>1820.69502</v>
      </c>
      <c r="D20" s="220"/>
    </row>
    <row r="21" spans="1:4" ht="18.75">
      <c r="A21" s="219" t="s">
        <v>60</v>
      </c>
      <c r="B21" s="220">
        <v>420.56411</v>
      </c>
      <c r="D21" s="220"/>
    </row>
    <row r="22" spans="1:4" ht="18.75">
      <c r="A22" s="219" t="s">
        <v>161</v>
      </c>
      <c r="B22" s="220">
        <v>1849.76962</v>
      </c>
      <c r="D22" s="220"/>
    </row>
    <row r="23" spans="1:4" ht="18.75">
      <c r="A23" s="219" t="s">
        <v>89</v>
      </c>
      <c r="B23" s="220">
        <v>1730.40876</v>
      </c>
      <c r="D23" s="220"/>
    </row>
    <row r="24" spans="1:4" ht="18.75">
      <c r="A24" s="219" t="s">
        <v>162</v>
      </c>
      <c r="B24" s="220">
        <v>981.837</v>
      </c>
      <c r="D24" s="220"/>
    </row>
    <row r="25" spans="1:4" ht="18.75">
      <c r="A25" s="219" t="s">
        <v>163</v>
      </c>
      <c r="B25" s="220">
        <v>981.839</v>
      </c>
      <c r="D25" s="220"/>
    </row>
    <row r="26" spans="1:4" ht="18.75">
      <c r="A26" s="219" t="s">
        <v>165</v>
      </c>
      <c r="B26" s="220">
        <v>251.4318</v>
      </c>
      <c r="D26" s="220"/>
    </row>
    <row r="27" spans="1:4" ht="18.75">
      <c r="A27" s="219" t="s">
        <v>166</v>
      </c>
      <c r="B27" s="220">
        <v>811.08</v>
      </c>
      <c r="D27" s="220"/>
    </row>
    <row r="28" spans="1:4" ht="18.75">
      <c r="A28" s="219" t="s">
        <v>198</v>
      </c>
      <c r="B28" s="220">
        <v>265.86589</v>
      </c>
      <c r="D28" s="220"/>
    </row>
    <row r="29" spans="1:4" ht="18.75">
      <c r="A29" s="219" t="s">
        <v>81</v>
      </c>
      <c r="B29" s="220">
        <v>1440.47702</v>
      </c>
      <c r="D29" s="220"/>
    </row>
    <row r="30" spans="1:4" ht="18.75">
      <c r="A30" s="219" t="s">
        <v>168</v>
      </c>
      <c r="B30" s="220">
        <v>1026.198</v>
      </c>
      <c r="D30" s="220"/>
    </row>
    <row r="31" spans="1:4" ht="18.75">
      <c r="A31" s="219" t="s">
        <v>82</v>
      </c>
      <c r="B31" s="220">
        <v>762.2324</v>
      </c>
      <c r="D31" s="220"/>
    </row>
    <row r="32" spans="1:4" ht="18.75">
      <c r="A32" s="219" t="s">
        <v>170</v>
      </c>
      <c r="B32" s="220">
        <v>94.26438</v>
      </c>
      <c r="D32" s="220"/>
    </row>
    <row r="33" spans="1:4" ht="18.75">
      <c r="A33" s="219" t="s">
        <v>171</v>
      </c>
      <c r="B33" s="220">
        <v>1658.8228</v>
      </c>
      <c r="D33" s="220"/>
    </row>
    <row r="34" spans="1:4" ht="18.75">
      <c r="A34" s="219" t="s">
        <v>199</v>
      </c>
      <c r="B34" s="220">
        <v>1223.042</v>
      </c>
      <c r="D34" s="220"/>
    </row>
    <row r="35" spans="1:4" ht="18.75">
      <c r="A35" s="219" t="s">
        <v>172</v>
      </c>
      <c r="B35" s="220">
        <v>1498.671</v>
      </c>
      <c r="D35" s="220"/>
    </row>
    <row r="36" spans="1:4" ht="18.75">
      <c r="A36" s="219" t="s">
        <v>200</v>
      </c>
      <c r="B36" s="220">
        <v>1644.8</v>
      </c>
      <c r="D36" s="220"/>
    </row>
    <row r="37" spans="1:4" ht="18.75">
      <c r="A37" s="219" t="s">
        <v>201</v>
      </c>
      <c r="B37" s="220">
        <v>606.393</v>
      </c>
      <c r="D37" s="220"/>
    </row>
    <row r="38" spans="1:4" ht="18.75">
      <c r="A38" s="219" t="s">
        <v>202</v>
      </c>
      <c r="B38" s="220">
        <v>732.892</v>
      </c>
      <c r="D38" s="220"/>
    </row>
    <row r="39" spans="1:4" ht="18.75">
      <c r="A39" s="219" t="s">
        <v>203</v>
      </c>
      <c r="B39" s="220">
        <v>1821.6</v>
      </c>
      <c r="D39" s="220"/>
    </row>
    <row r="40" spans="1:4" ht="18.75">
      <c r="A40" s="219" t="s">
        <v>204</v>
      </c>
      <c r="B40" s="220">
        <v>269.3646</v>
      </c>
      <c r="D40" s="220"/>
    </row>
    <row r="41" spans="1:4" ht="18.75">
      <c r="A41" s="219" t="s">
        <v>173</v>
      </c>
      <c r="B41" s="220">
        <v>1865</v>
      </c>
      <c r="D41" s="220"/>
    </row>
    <row r="42" spans="1:4" ht="18.75">
      <c r="A42" s="219" t="s">
        <v>205</v>
      </c>
      <c r="B42" s="220">
        <v>399.826</v>
      </c>
      <c r="D42" s="220"/>
    </row>
    <row r="43" spans="1:4" ht="18.75">
      <c r="A43" s="219" t="s">
        <v>174</v>
      </c>
      <c r="B43" s="220">
        <v>1967.336</v>
      </c>
      <c r="D43" s="220"/>
    </row>
    <row r="44" spans="1:4" ht="18.75">
      <c r="A44" s="219" t="s">
        <v>84</v>
      </c>
      <c r="B44" s="220">
        <v>1240.91104</v>
      </c>
      <c r="D44" s="220"/>
    </row>
    <row r="45" spans="1:4" ht="18.75">
      <c r="A45" s="219" t="s">
        <v>206</v>
      </c>
      <c r="B45" s="220">
        <v>999.861</v>
      </c>
      <c r="D45" s="220"/>
    </row>
    <row r="46" spans="1:4" ht="37.5">
      <c r="A46" s="221" t="s">
        <v>207</v>
      </c>
      <c r="B46" s="220">
        <v>1620.787</v>
      </c>
      <c r="D46" s="220"/>
    </row>
    <row r="47" spans="1:4" ht="18.75">
      <c r="A47" s="219" t="s">
        <v>208</v>
      </c>
      <c r="B47" s="220">
        <v>712.334</v>
      </c>
      <c r="D47" s="220"/>
    </row>
    <row r="48" spans="1:4" ht="18.75">
      <c r="A48" s="219" t="s">
        <v>209</v>
      </c>
      <c r="B48" s="220">
        <v>971.981</v>
      </c>
      <c r="D48" s="220"/>
    </row>
    <row r="49" spans="1:4" ht="18.75">
      <c r="A49" s="219" t="s">
        <v>177</v>
      </c>
      <c r="B49" s="220">
        <v>336.5265</v>
      </c>
      <c r="D49" s="220"/>
    </row>
    <row r="50" spans="1:4" ht="18.75">
      <c r="A50" s="219" t="s">
        <v>178</v>
      </c>
      <c r="B50" s="220">
        <v>877.6</v>
      </c>
      <c r="D50" s="220"/>
    </row>
    <row r="51" spans="1:4" ht="18.75">
      <c r="A51" s="219" t="s">
        <v>210</v>
      </c>
      <c r="B51" s="220">
        <v>1815.27424</v>
      </c>
      <c r="D51" s="220"/>
    </row>
    <row r="52" spans="1:4" ht="18.75">
      <c r="A52" s="219" t="s">
        <v>211</v>
      </c>
      <c r="B52" s="220">
        <v>1417.182</v>
      </c>
      <c r="D52" s="220"/>
    </row>
    <row r="53" spans="1:4" ht="18.75">
      <c r="A53" s="219" t="s">
        <v>212</v>
      </c>
      <c r="B53" s="220">
        <v>1197.2958</v>
      </c>
      <c r="D53" s="220"/>
    </row>
    <row r="54" spans="1:4" ht="18.75">
      <c r="A54" s="219" t="s">
        <v>213</v>
      </c>
      <c r="B54" s="220">
        <v>798.51896</v>
      </c>
      <c r="D54" s="220"/>
    </row>
    <row r="55" spans="1:4" ht="18.75">
      <c r="A55" s="219" t="s">
        <v>85</v>
      </c>
      <c r="B55" s="220">
        <v>919.89</v>
      </c>
      <c r="D55" s="220"/>
    </row>
    <row r="56" spans="1:4" ht="18.75">
      <c r="A56" s="219" t="s">
        <v>179</v>
      </c>
      <c r="B56" s="220">
        <v>484</v>
      </c>
      <c r="D56" s="220"/>
    </row>
    <row r="57" spans="1:4" ht="18.75">
      <c r="A57" s="219" t="s">
        <v>181</v>
      </c>
      <c r="B57" s="220">
        <v>1246.93759</v>
      </c>
      <c r="D57" s="220"/>
    </row>
    <row r="58" spans="1:4" ht="18.75">
      <c r="A58" s="219" t="s">
        <v>182</v>
      </c>
      <c r="B58" s="220">
        <v>468.09973</v>
      </c>
      <c r="D58" s="220"/>
    </row>
    <row r="59" spans="1:4" ht="18.75">
      <c r="A59" s="219" t="s">
        <v>183</v>
      </c>
      <c r="B59" s="220">
        <v>1494.368</v>
      </c>
      <c r="D59" s="220"/>
    </row>
    <row r="60" spans="1:4" ht="18.75">
      <c r="A60" s="219" t="s">
        <v>184</v>
      </c>
      <c r="B60" s="220">
        <v>1676.492</v>
      </c>
      <c r="D60" s="220"/>
    </row>
    <row r="61" spans="1:4" ht="18.75">
      <c r="A61" s="219" t="s">
        <v>90</v>
      </c>
      <c r="B61" s="220">
        <v>1640</v>
      </c>
      <c r="D61" s="220"/>
    </row>
    <row r="62" spans="1:4" ht="18.75">
      <c r="A62" s="219" t="s">
        <v>185</v>
      </c>
      <c r="B62" s="220">
        <v>864.9018</v>
      </c>
      <c r="D62" s="220"/>
    </row>
    <row r="63" spans="1:4" ht="18.75">
      <c r="A63" s="219" t="s">
        <v>214</v>
      </c>
      <c r="B63" s="220">
        <v>612.14082</v>
      </c>
      <c r="D63" s="220"/>
    </row>
    <row r="64" spans="1:4" ht="18.75">
      <c r="A64" s="219" t="s">
        <v>215</v>
      </c>
      <c r="B64" s="220">
        <v>1573.702</v>
      </c>
      <c r="D64" s="220"/>
    </row>
    <row r="65" spans="1:4" ht="18.75">
      <c r="A65" s="219" t="s">
        <v>187</v>
      </c>
      <c r="B65" s="220">
        <v>1192.15576</v>
      </c>
      <c r="D65" s="220"/>
    </row>
    <row r="66" spans="1:4" ht="18.75">
      <c r="A66" s="219" t="s">
        <v>216</v>
      </c>
      <c r="B66" s="220">
        <v>1168.46652</v>
      </c>
      <c r="D66" s="220"/>
    </row>
    <row r="67" spans="1:4" ht="18.75">
      <c r="A67" s="219" t="s">
        <v>217</v>
      </c>
      <c r="B67" s="220">
        <v>1875.808</v>
      </c>
      <c r="D67" s="220"/>
    </row>
    <row r="68" spans="1:4" ht="18.75">
      <c r="A68" s="219" t="s">
        <v>218</v>
      </c>
      <c r="B68" s="220">
        <v>321.237</v>
      </c>
      <c r="D68" s="220"/>
    </row>
    <row r="69" spans="1:4" ht="37.5">
      <c r="A69" s="221" t="s">
        <v>219</v>
      </c>
      <c r="B69" s="220">
        <v>481.8</v>
      </c>
      <c r="D69" s="220"/>
    </row>
    <row r="70" spans="1:4" ht="18.75">
      <c r="A70" s="221" t="s">
        <v>220</v>
      </c>
      <c r="B70" s="220">
        <v>2000</v>
      </c>
      <c r="D70" s="220"/>
    </row>
    <row r="71" spans="1:4" ht="18.75">
      <c r="A71" s="219" t="s">
        <v>221</v>
      </c>
      <c r="B71" s="220">
        <v>320.06392</v>
      </c>
      <c r="D71" s="220"/>
    </row>
    <row r="72" spans="1:4" ht="18.75">
      <c r="A72" s="219" t="s">
        <v>222</v>
      </c>
      <c r="B72" s="220">
        <v>1345.50116</v>
      </c>
      <c r="D72" s="220"/>
    </row>
    <row r="73" spans="1:4" ht="18.75">
      <c r="A73" s="219" t="s">
        <v>223</v>
      </c>
      <c r="B73" s="220">
        <v>1331.57028</v>
      </c>
      <c r="D73" s="220"/>
    </row>
    <row r="74" spans="1:4" ht="18.75">
      <c r="A74" s="219" t="s">
        <v>106</v>
      </c>
      <c r="B74" s="220">
        <v>1425.036</v>
      </c>
      <c r="D74" s="220"/>
    </row>
    <row r="75" spans="1:4" ht="18.75">
      <c r="A75" s="219" t="s">
        <v>107</v>
      </c>
      <c r="B75" s="220">
        <v>1300</v>
      </c>
      <c r="D75" s="220"/>
    </row>
    <row r="76" spans="1:4" ht="18.75">
      <c r="A76" s="219" t="s">
        <v>190</v>
      </c>
      <c r="B76" s="220">
        <v>1411.39873</v>
      </c>
      <c r="D76" s="220"/>
    </row>
    <row r="77" spans="1:4" ht="18.75">
      <c r="A77" s="219" t="s">
        <v>191</v>
      </c>
      <c r="B77" s="220">
        <v>481</v>
      </c>
      <c r="D77" s="220"/>
    </row>
    <row r="78" spans="1:2" ht="18.75">
      <c r="A78" s="219"/>
      <c r="B78" s="220"/>
    </row>
    <row r="79" spans="1:3" s="119" customFormat="1" ht="24.75" customHeight="1">
      <c r="A79" s="222" t="s">
        <v>3</v>
      </c>
      <c r="B79" s="220">
        <f>SUM(B16:B77)</f>
        <v>70361.01523</v>
      </c>
      <c r="C79" s="223"/>
    </row>
  </sheetData>
  <sheetProtection/>
  <mergeCells count="2">
    <mergeCell ref="A6:B6"/>
    <mergeCell ref="A8:B8"/>
  </mergeCells>
  <printOptions/>
  <pageMargins left="0.984251968503937" right="0.7874015748031497" top="0.984251968503937" bottom="0.7874015748031497" header="0.5511811023622047" footer="0.5118110236220472"/>
  <pageSetup fitToHeight="2" horizontalDpi="600" verticalDpi="600" orientation="portrait" paperSize="9" scale="98" r:id="rId1"/>
  <headerFooter differentFirst="1">
    <oddHeader>&amp;R&amp;"Times New Roman,обычный"&amp;14&amp;P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90" zoomScaleSheetLayoutView="90" zoomScalePageLayoutView="0" workbookViewId="0" topLeftCell="A1">
      <selection activeCell="A18" sqref="A18"/>
    </sheetView>
  </sheetViews>
  <sheetFormatPr defaultColWidth="9.00390625" defaultRowHeight="12.75"/>
  <cols>
    <col min="1" max="1" width="67.125" style="3" customWidth="1"/>
    <col min="2" max="2" width="20.125" style="188" customWidth="1"/>
    <col min="3" max="3" width="13.625" style="1" customWidth="1"/>
    <col min="4" max="4" width="9.00390625" style="2" customWidth="1"/>
    <col min="5" max="5" width="9.125" style="1" customWidth="1"/>
    <col min="6" max="6" width="11.375" style="1" customWidth="1"/>
    <col min="7" max="7" width="9.75390625" style="1" bestFit="1" customWidth="1"/>
    <col min="8" max="16384" width="9.125" style="1" customWidth="1"/>
  </cols>
  <sheetData>
    <row r="1" spans="1:4" s="3" customFormat="1" ht="18.75">
      <c r="A1" s="6"/>
      <c r="B1" s="45" t="s">
        <v>192</v>
      </c>
      <c r="D1" s="4"/>
    </row>
    <row r="2" spans="1:2" ht="18.75">
      <c r="A2" s="6"/>
      <c r="B2" s="45" t="s">
        <v>119</v>
      </c>
    </row>
    <row r="3" spans="1:2" ht="54.75" customHeight="1">
      <c r="A3" s="8"/>
      <c r="B3" s="189"/>
    </row>
    <row r="4" spans="1:4" s="3" customFormat="1" ht="18.75">
      <c r="A4" s="258" t="s">
        <v>5</v>
      </c>
      <c r="B4" s="258"/>
      <c r="D4" s="4"/>
    </row>
    <row r="5" spans="1:2" ht="3.75" customHeight="1">
      <c r="A5" s="187"/>
      <c r="B5" s="9"/>
    </row>
    <row r="6" spans="1:4" s="3" customFormat="1" ht="97.5" customHeight="1">
      <c r="A6" s="259" t="s">
        <v>193</v>
      </c>
      <c r="B6" s="259"/>
      <c r="D6" s="4"/>
    </row>
    <row r="7" spans="1:4" s="3" customFormat="1" ht="18.75">
      <c r="A7" s="50"/>
      <c r="B7" s="50"/>
      <c r="D7" s="4"/>
    </row>
    <row r="8" spans="1:4" s="3" customFormat="1" ht="14.25" customHeight="1">
      <c r="A8" s="50"/>
      <c r="B8" s="50"/>
      <c r="D8" s="4"/>
    </row>
    <row r="9" spans="1:4" s="3" customFormat="1" ht="18.75">
      <c r="A9" s="187"/>
      <c r="B9" s="187"/>
      <c r="D9" s="4"/>
    </row>
    <row r="10" spans="2:4" s="3" customFormat="1" ht="18.75">
      <c r="B10" s="213" t="s">
        <v>0</v>
      </c>
      <c r="D10" s="4"/>
    </row>
    <row r="11" spans="1:3" ht="34.5" customHeight="1">
      <c r="A11" s="186" t="s">
        <v>23</v>
      </c>
      <c r="B11" s="66" t="s">
        <v>6</v>
      </c>
      <c r="C11" s="214"/>
    </row>
    <row r="12" spans="1:2" ht="7.5" customHeight="1">
      <c r="A12" s="190"/>
      <c r="B12" s="12"/>
    </row>
    <row r="13" spans="1:4" s="3" customFormat="1" ht="19.5" customHeight="1">
      <c r="A13" s="3" t="s">
        <v>18</v>
      </c>
      <c r="B13" s="215">
        <v>3536.78</v>
      </c>
      <c r="D13" s="4"/>
    </row>
    <row r="14" spans="1:5" ht="24.75" customHeight="1">
      <c r="A14" s="6" t="s">
        <v>3</v>
      </c>
      <c r="B14" s="193">
        <f>B13</f>
        <v>3536.78</v>
      </c>
      <c r="C14" s="216"/>
      <c r="E14" s="2"/>
    </row>
    <row r="15" spans="1:4" s="3" customFormat="1" ht="18.75">
      <c r="A15" s="6"/>
      <c r="B15" s="188"/>
      <c r="D15" s="4"/>
    </row>
    <row r="16" spans="1:4" s="3" customFormat="1" ht="18.75">
      <c r="A16" s="6"/>
      <c r="B16" s="188"/>
      <c r="D16" s="4"/>
    </row>
    <row r="17" spans="1:4" s="3" customFormat="1" ht="18.75">
      <c r="A17" s="6"/>
      <c r="B17" s="188"/>
      <c r="D17" s="4"/>
    </row>
    <row r="18" ht="18.75">
      <c r="A18" s="6"/>
    </row>
  </sheetData>
  <sheetProtection/>
  <mergeCells count="2">
    <mergeCell ref="A4:B4"/>
    <mergeCell ref="A6:B6"/>
  </mergeCells>
  <printOptions horizontalCentered="1"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6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31">
      <selection activeCell="F42" sqref="F42"/>
    </sheetView>
  </sheetViews>
  <sheetFormatPr defaultColWidth="9.00390625" defaultRowHeight="12.75"/>
  <cols>
    <col min="1" max="1" width="61.00390625" style="3" customWidth="1"/>
    <col min="2" max="2" width="23.125" style="188" customWidth="1"/>
    <col min="3" max="3" width="26.125" style="2" customWidth="1"/>
    <col min="4" max="4" width="24.00390625" style="1" customWidth="1"/>
    <col min="5" max="5" width="11.375" style="1" customWidth="1"/>
    <col min="6" max="6" width="9.75390625" style="1" bestFit="1" customWidth="1"/>
    <col min="7" max="16384" width="9.125" style="1" customWidth="1"/>
  </cols>
  <sheetData>
    <row r="1" spans="1:2" ht="18.75">
      <c r="A1" s="283" t="s">
        <v>269</v>
      </c>
      <c r="B1" s="308"/>
    </row>
    <row r="2" spans="1:2" ht="18.75">
      <c r="A2" s="283" t="s">
        <v>270</v>
      </c>
      <c r="B2" s="308"/>
    </row>
    <row r="3" spans="1:2" ht="18.75">
      <c r="A3" s="283"/>
      <c r="B3" s="308"/>
    </row>
    <row r="4" spans="1:2" ht="18.75">
      <c r="A4" s="283"/>
      <c r="B4" s="309"/>
    </row>
    <row r="5" spans="1:2" ht="18.75">
      <c r="A5" s="267"/>
      <c r="B5" s="307"/>
    </row>
    <row r="6" spans="1:6" ht="18.75">
      <c r="A6" s="258" t="s">
        <v>5</v>
      </c>
      <c r="B6" s="258"/>
      <c r="E6" s="48"/>
      <c r="F6" s="48"/>
    </row>
    <row r="7" spans="1:2" ht="9" customHeight="1">
      <c r="A7" s="47"/>
      <c r="B7" s="49"/>
    </row>
    <row r="8" spans="1:3" s="3" customFormat="1" ht="73.5" customHeight="1">
      <c r="A8" s="259" t="s">
        <v>280</v>
      </c>
      <c r="B8" s="259"/>
      <c r="C8" s="4"/>
    </row>
    <row r="9" spans="1:2" ht="18.75">
      <c r="A9" s="50"/>
      <c r="B9" s="50"/>
    </row>
    <row r="10" spans="1:2" ht="18.75">
      <c r="A10" s="50"/>
      <c r="B10" s="50"/>
    </row>
    <row r="11" spans="1:2" ht="18.75" customHeight="1">
      <c r="A11" s="50"/>
      <c r="B11" s="50"/>
    </row>
    <row r="12" spans="1:2" ht="18.75">
      <c r="A12" s="1"/>
      <c r="B12" s="51" t="s">
        <v>0</v>
      </c>
    </row>
    <row r="13" spans="1:2" ht="40.5" customHeight="1">
      <c r="A13" s="36" t="s">
        <v>196</v>
      </c>
      <c r="B13" s="37" t="s">
        <v>6</v>
      </c>
    </row>
    <row r="14" spans="1:2" ht="21.75" customHeight="1">
      <c r="A14" s="36">
        <v>1</v>
      </c>
      <c r="B14" s="37">
        <v>2</v>
      </c>
    </row>
    <row r="15" spans="1:2" ht="10.5" customHeight="1">
      <c r="A15" s="38"/>
      <c r="B15" s="39"/>
    </row>
    <row r="16" spans="1:2" ht="18.75" customHeight="1">
      <c r="A16" s="150" t="s">
        <v>21</v>
      </c>
      <c r="B16" s="239">
        <v>264.56801</v>
      </c>
    </row>
    <row r="17" spans="1:4" ht="19.5" customHeight="1">
      <c r="A17" s="40" t="s">
        <v>234</v>
      </c>
      <c r="B17" s="239">
        <v>992.13005</v>
      </c>
      <c r="C17" s="40"/>
      <c r="D17" s="239"/>
    </row>
    <row r="18" spans="1:2" ht="19.5" customHeight="1">
      <c r="A18" s="150" t="s">
        <v>235</v>
      </c>
      <c r="B18" s="239">
        <v>1058.27205</v>
      </c>
    </row>
    <row r="19" spans="1:2" ht="19.5" customHeight="1">
      <c r="A19" s="150" t="s">
        <v>227</v>
      </c>
      <c r="B19" s="239">
        <v>39.6852</v>
      </c>
    </row>
    <row r="20" spans="1:3" s="3" customFormat="1" ht="19.5" customHeight="1">
      <c r="A20" s="150" t="s">
        <v>236</v>
      </c>
      <c r="B20" s="239">
        <v>396.85202</v>
      </c>
      <c r="C20" s="4"/>
    </row>
    <row r="21" spans="1:3" s="3" customFormat="1" ht="19.5" customHeight="1">
      <c r="A21" s="150" t="s">
        <v>237</v>
      </c>
      <c r="B21" s="239">
        <v>115.74851</v>
      </c>
      <c r="C21" s="4"/>
    </row>
    <row r="22" spans="1:3" s="3" customFormat="1" ht="19.5" customHeight="1">
      <c r="A22" s="150" t="s">
        <v>56</v>
      </c>
      <c r="B22" s="239">
        <v>100.57553</v>
      </c>
      <c r="C22" s="4"/>
    </row>
    <row r="23" spans="1:3" s="3" customFormat="1" ht="19.5" customHeight="1">
      <c r="A23" s="150" t="s">
        <v>238</v>
      </c>
      <c r="B23" s="239">
        <v>82.6775</v>
      </c>
      <c r="C23" s="4"/>
    </row>
    <row r="24" spans="1:3" s="3" customFormat="1" ht="19.5" customHeight="1">
      <c r="A24" s="150" t="s">
        <v>239</v>
      </c>
      <c r="B24" s="239">
        <v>99.213</v>
      </c>
      <c r="C24" s="4"/>
    </row>
    <row r="25" spans="1:3" s="3" customFormat="1" ht="19.5" customHeight="1">
      <c r="A25" s="150" t="s">
        <v>240</v>
      </c>
      <c r="B25" s="239">
        <v>363.78102</v>
      </c>
      <c r="C25" s="4"/>
    </row>
    <row r="26" spans="1:3" s="3" customFormat="1" ht="19.5" customHeight="1">
      <c r="A26" s="150" t="s">
        <v>241</v>
      </c>
      <c r="B26" s="239">
        <v>165.35501</v>
      </c>
      <c r="C26" s="4"/>
    </row>
    <row r="27" spans="1:4" s="3" customFormat="1" ht="18.75">
      <c r="A27" s="150" t="s">
        <v>242</v>
      </c>
      <c r="B27" s="239">
        <v>33.071</v>
      </c>
      <c r="C27" s="4"/>
      <c r="D27" s="4"/>
    </row>
    <row r="28" spans="1:4" s="3" customFormat="1" ht="18.75">
      <c r="A28" s="150" t="s">
        <v>243</v>
      </c>
      <c r="B28" s="239">
        <v>132.28401</v>
      </c>
      <c r="C28" s="4"/>
      <c r="D28" s="4"/>
    </row>
    <row r="29" spans="1:4" s="3" customFormat="1" ht="18.75">
      <c r="A29" s="150" t="s">
        <v>244</v>
      </c>
      <c r="B29" s="239">
        <v>49.6065</v>
      </c>
      <c r="C29" s="4"/>
      <c r="D29" s="4"/>
    </row>
    <row r="30" spans="1:4" s="3" customFormat="1" ht="18.75">
      <c r="A30" s="150" t="s">
        <v>169</v>
      </c>
      <c r="B30" s="239">
        <v>82.6775</v>
      </c>
      <c r="C30" s="4"/>
      <c r="D30" s="4"/>
    </row>
    <row r="31" spans="1:3" s="3" customFormat="1" ht="19.5" customHeight="1">
      <c r="A31" s="150" t="s">
        <v>245</v>
      </c>
      <c r="B31" s="239">
        <v>142.20531</v>
      </c>
      <c r="C31" s="4"/>
    </row>
    <row r="32" spans="1:3" s="3" customFormat="1" ht="18.75">
      <c r="A32" s="150" t="s">
        <v>246</v>
      </c>
      <c r="B32" s="239">
        <v>198.42601</v>
      </c>
      <c r="C32" s="4"/>
    </row>
    <row r="33" spans="1:3" s="3" customFormat="1" ht="18.75">
      <c r="A33" s="150" t="s">
        <v>247</v>
      </c>
      <c r="B33" s="239">
        <v>562.20703</v>
      </c>
      <c r="C33" s="4"/>
    </row>
    <row r="34" spans="1:2" ht="18.75">
      <c r="A34" s="150" t="s">
        <v>248</v>
      </c>
      <c r="B34" s="239">
        <v>330.7034</v>
      </c>
    </row>
    <row r="35" spans="1:2" ht="18.75">
      <c r="A35" s="150" t="s">
        <v>249</v>
      </c>
      <c r="B35" s="239">
        <v>330.71002</v>
      </c>
    </row>
    <row r="36" spans="1:2" ht="18.75">
      <c r="A36" s="150" t="s">
        <v>250</v>
      </c>
      <c r="B36" s="239">
        <v>1058.27205</v>
      </c>
    </row>
    <row r="37" spans="1:2" ht="18.75">
      <c r="A37" s="150" t="s">
        <v>251</v>
      </c>
      <c r="B37" s="239">
        <v>99.213</v>
      </c>
    </row>
    <row r="38" spans="1:2" ht="18.75">
      <c r="A38" s="150" t="s">
        <v>252</v>
      </c>
      <c r="B38" s="239">
        <v>1124.41405</v>
      </c>
    </row>
    <row r="39" spans="1:2" ht="18.75">
      <c r="A39" s="150" t="s">
        <v>253</v>
      </c>
      <c r="B39" s="239">
        <v>67.46485</v>
      </c>
    </row>
    <row r="40" spans="1:2" ht="18.75">
      <c r="A40" s="240" t="s">
        <v>84</v>
      </c>
      <c r="B40" s="239">
        <v>1058.27205</v>
      </c>
    </row>
    <row r="41" spans="1:2" ht="18.75">
      <c r="A41" s="240" t="s">
        <v>254</v>
      </c>
      <c r="B41" s="241">
        <v>1119.23136</v>
      </c>
    </row>
    <row r="42" spans="1:2" ht="37.5">
      <c r="A42" s="240" t="s">
        <v>255</v>
      </c>
      <c r="B42" s="239">
        <v>1124.41405</v>
      </c>
    </row>
    <row r="43" spans="1:2" ht="18.75">
      <c r="A43" s="150" t="s">
        <v>208</v>
      </c>
      <c r="B43" s="239">
        <v>992.13005</v>
      </c>
    </row>
    <row r="44" spans="1:2" ht="18.75">
      <c r="A44" s="150" t="s">
        <v>102</v>
      </c>
      <c r="B44" s="239">
        <v>165.35501</v>
      </c>
    </row>
    <row r="45" spans="1:2" ht="18.75">
      <c r="A45" s="150" t="s">
        <v>292</v>
      </c>
      <c r="B45" s="239">
        <v>49.6065</v>
      </c>
    </row>
    <row r="46" spans="1:2" ht="18.75">
      <c r="A46" s="150" t="s">
        <v>256</v>
      </c>
      <c r="B46" s="239">
        <v>99.213</v>
      </c>
    </row>
    <row r="47" spans="1:3" ht="18.75">
      <c r="A47" s="150" t="s">
        <v>257</v>
      </c>
      <c r="B47" s="239">
        <v>77.61433</v>
      </c>
      <c r="C47" s="1"/>
    </row>
    <row r="48" spans="1:2" ht="18.75">
      <c r="A48" s="150" t="s">
        <v>85</v>
      </c>
      <c r="B48" s="239">
        <v>1124.41405</v>
      </c>
    </row>
    <row r="49" spans="1:2" ht="18.75">
      <c r="A49" s="150" t="s">
        <v>258</v>
      </c>
      <c r="B49" s="239">
        <v>66.142</v>
      </c>
    </row>
    <row r="50" spans="1:2" ht="18.75">
      <c r="A50" s="150" t="s">
        <v>259</v>
      </c>
      <c r="B50" s="239">
        <v>9.9213</v>
      </c>
    </row>
    <row r="51" spans="1:2" ht="18.75">
      <c r="A51" s="240" t="s">
        <v>260</v>
      </c>
      <c r="B51" s="239">
        <v>138.8982</v>
      </c>
    </row>
    <row r="52" spans="1:2" ht="18.75">
      <c r="A52" s="150" t="s">
        <v>261</v>
      </c>
      <c r="B52" s="239">
        <v>403.46622</v>
      </c>
    </row>
    <row r="53" spans="1:2" ht="18.75">
      <c r="A53" s="150" t="s">
        <v>262</v>
      </c>
      <c r="B53" s="239">
        <v>72.7562</v>
      </c>
    </row>
    <row r="54" spans="1:2" ht="18.75">
      <c r="A54" s="150" t="s">
        <v>263</v>
      </c>
      <c r="B54" s="239">
        <v>314.17452</v>
      </c>
    </row>
    <row r="55" spans="1:2" ht="18.75">
      <c r="A55" s="150" t="s">
        <v>264</v>
      </c>
      <c r="B55" s="239">
        <v>33.73242</v>
      </c>
    </row>
    <row r="56" spans="1:2" ht="18.75">
      <c r="A56" s="150" t="s">
        <v>265</v>
      </c>
      <c r="B56" s="239">
        <v>105.16579</v>
      </c>
    </row>
    <row r="57" spans="1:2" ht="18.75">
      <c r="A57" s="150" t="s">
        <v>266</v>
      </c>
      <c r="B57" s="239">
        <v>191.81181</v>
      </c>
    </row>
    <row r="58" spans="1:2" ht="18.75">
      <c r="A58" s="150" t="s">
        <v>222</v>
      </c>
      <c r="B58" s="239">
        <v>396.85202</v>
      </c>
    </row>
    <row r="59" spans="1:2" ht="18.75">
      <c r="A59" s="150" t="s">
        <v>267</v>
      </c>
      <c r="B59" s="239">
        <v>886.30285</v>
      </c>
    </row>
    <row r="60" spans="1:2" ht="18.75">
      <c r="A60" s="150" t="s">
        <v>268</v>
      </c>
      <c r="B60" s="239">
        <v>215.95364</v>
      </c>
    </row>
    <row r="61" ht="18.75">
      <c r="B61" s="242"/>
    </row>
    <row r="62" spans="1:2" ht="18.75">
      <c r="A62" s="3" t="s">
        <v>3</v>
      </c>
      <c r="B62" s="235">
        <f>SUM(B16:B61)</f>
        <v>16535.54</v>
      </c>
    </row>
  </sheetData>
  <sheetProtection/>
  <mergeCells count="7">
    <mergeCell ref="A8:B8"/>
    <mergeCell ref="A1:B1"/>
    <mergeCell ref="A2:B2"/>
    <mergeCell ref="A3:B3"/>
    <mergeCell ref="A4:B4"/>
    <mergeCell ref="A5:B5"/>
    <mergeCell ref="A6:B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  <headerFooter differentFirst="1">
    <oddHeader>&amp;R&amp;"Times New Roman,обычный"&amp;14&amp;P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E24"/>
  <sheetViews>
    <sheetView view="pageBreakPreview" zoomScaleSheetLayoutView="100" zoomScalePageLayoutView="0" workbookViewId="0" topLeftCell="A1">
      <selection activeCell="X31" sqref="X31"/>
    </sheetView>
  </sheetViews>
  <sheetFormatPr defaultColWidth="9.00390625" defaultRowHeight="12.75"/>
  <cols>
    <col min="1" max="1" width="28.625" style="195" customWidth="1"/>
    <col min="2" max="2" width="16.75390625" style="195" customWidth="1"/>
    <col min="3" max="3" width="17.75390625" style="195" customWidth="1"/>
    <col min="4" max="4" width="21.125" style="194" customWidth="1"/>
    <col min="5" max="16384" width="9.125" style="195" customWidth="1"/>
  </cols>
  <sheetData>
    <row r="1" spans="1:4" ht="18.75">
      <c r="A1" s="194"/>
      <c r="B1" s="320" t="s">
        <v>224</v>
      </c>
      <c r="C1" s="320"/>
      <c r="D1" s="320"/>
    </row>
    <row r="2" spans="2:5" s="196" customFormat="1" ht="18.75">
      <c r="B2" s="320" t="s">
        <v>126</v>
      </c>
      <c r="C2" s="320"/>
      <c r="D2" s="320"/>
      <c r="E2" s="197"/>
    </row>
    <row r="3" spans="2:4" s="196" customFormat="1" ht="18.75">
      <c r="B3" s="321"/>
      <c r="C3" s="321"/>
      <c r="D3" s="321"/>
    </row>
    <row r="4" spans="2:4" s="194" customFormat="1" ht="18.75">
      <c r="B4" s="321"/>
      <c r="C4" s="321"/>
      <c r="D4" s="321"/>
    </row>
    <row r="5" spans="2:4" s="194" customFormat="1" ht="18.75">
      <c r="B5" s="321"/>
      <c r="C5" s="321"/>
      <c r="D5" s="321"/>
    </row>
    <row r="6" spans="1:4" s="1" customFormat="1" ht="18.75" customHeight="1">
      <c r="A6" s="258" t="s">
        <v>34</v>
      </c>
      <c r="B6" s="258"/>
      <c r="C6" s="258"/>
      <c r="D6" s="258"/>
    </row>
    <row r="7" spans="1:2" s="1" customFormat="1" ht="4.5" customHeight="1">
      <c r="A7" s="47"/>
      <c r="B7" s="47"/>
    </row>
    <row r="8" spans="1:4" s="1" customFormat="1" ht="76.5" customHeight="1">
      <c r="A8" s="259" t="s">
        <v>225</v>
      </c>
      <c r="B8" s="259"/>
      <c r="C8" s="259"/>
      <c r="D8" s="259"/>
    </row>
    <row r="9" spans="1:4" s="196" customFormat="1" ht="18.75" customHeight="1">
      <c r="A9" s="144"/>
      <c r="B9" s="144"/>
      <c r="C9" s="38"/>
      <c r="D9" s="38"/>
    </row>
    <row r="10" spans="1:4" s="196" customFormat="1" ht="18.75" customHeight="1">
      <c r="A10" s="144"/>
      <c r="B10" s="144"/>
      <c r="C10" s="38"/>
      <c r="D10" s="38"/>
    </row>
    <row r="11" spans="1:4" s="196" customFormat="1" ht="18.75" customHeight="1">
      <c r="A11" s="144"/>
      <c r="B11" s="144"/>
      <c r="C11" s="38"/>
      <c r="D11" s="38"/>
    </row>
    <row r="12" spans="2:4" s="199" customFormat="1" ht="18.75" customHeight="1">
      <c r="B12" s="200"/>
      <c r="D12" s="200" t="s">
        <v>0</v>
      </c>
    </row>
    <row r="13" spans="1:4" s="196" customFormat="1" ht="19.5" customHeight="1">
      <c r="A13" s="310" t="s">
        <v>226</v>
      </c>
      <c r="B13" s="313" t="s">
        <v>3</v>
      </c>
      <c r="C13" s="316" t="s">
        <v>30</v>
      </c>
      <c r="D13" s="317"/>
    </row>
    <row r="14" spans="1:4" s="196" customFormat="1" ht="33.75" customHeight="1">
      <c r="A14" s="311"/>
      <c r="B14" s="314"/>
      <c r="C14" s="314" t="s">
        <v>31</v>
      </c>
      <c r="D14" s="318" t="s">
        <v>87</v>
      </c>
    </row>
    <row r="15" spans="1:4" s="196" customFormat="1" ht="51" customHeight="1">
      <c r="A15" s="312"/>
      <c r="B15" s="315"/>
      <c r="C15" s="315"/>
      <c r="D15" s="319"/>
    </row>
    <row r="16" spans="1:4" s="196" customFormat="1" ht="11.25" customHeight="1">
      <c r="A16" s="205"/>
      <c r="B16" s="205"/>
      <c r="C16" s="206"/>
      <c r="D16" s="206"/>
    </row>
    <row r="17" spans="1:4" s="196" customFormat="1" ht="39" customHeight="1">
      <c r="A17" s="228" t="s">
        <v>227</v>
      </c>
      <c r="B17" s="206">
        <f aca="true" t="shared" si="0" ref="B17:B22">C17+D17</f>
        <v>1622.76686</v>
      </c>
      <c r="C17" s="206">
        <v>1590.31152</v>
      </c>
      <c r="D17" s="206">
        <v>32.45534</v>
      </c>
    </row>
    <row r="18" spans="1:4" ht="39" customHeight="1">
      <c r="A18" s="228" t="s">
        <v>171</v>
      </c>
      <c r="B18" s="206">
        <f t="shared" si="0"/>
        <v>621.28812</v>
      </c>
      <c r="C18" s="206">
        <v>608.86236</v>
      </c>
      <c r="D18" s="206">
        <v>12.42576</v>
      </c>
    </row>
    <row r="19" spans="1:4" ht="39" customHeight="1">
      <c r="A19" s="229" t="s">
        <v>228</v>
      </c>
      <c r="B19" s="206">
        <f t="shared" si="0"/>
        <v>965.244</v>
      </c>
      <c r="C19" s="206">
        <v>945.93912</v>
      </c>
      <c r="D19" s="206">
        <v>19.30488</v>
      </c>
    </row>
    <row r="20" spans="1:4" ht="39" customHeight="1">
      <c r="A20" s="229" t="s">
        <v>229</v>
      </c>
      <c r="B20" s="206">
        <f t="shared" si="0"/>
        <v>556.722</v>
      </c>
      <c r="C20" s="206">
        <v>545.58756</v>
      </c>
      <c r="D20" s="206">
        <v>11.13444</v>
      </c>
    </row>
    <row r="21" spans="1:4" ht="39" customHeight="1">
      <c r="A21" s="229" t="s">
        <v>230</v>
      </c>
      <c r="B21" s="206">
        <f t="shared" si="0"/>
        <v>1709</v>
      </c>
      <c r="C21" s="206">
        <v>1674.82</v>
      </c>
      <c r="D21" s="206">
        <v>34.18</v>
      </c>
    </row>
    <row r="22" spans="1:4" ht="39" customHeight="1">
      <c r="A22" s="229" t="s">
        <v>231</v>
      </c>
      <c r="B22" s="206">
        <f t="shared" si="0"/>
        <v>822.428</v>
      </c>
      <c r="C22" s="206">
        <v>805.97944</v>
      </c>
      <c r="D22" s="206">
        <v>16.44856</v>
      </c>
    </row>
    <row r="23" spans="1:4" ht="15.75" customHeight="1">
      <c r="A23" s="230"/>
      <c r="B23" s="206"/>
      <c r="C23" s="206"/>
      <c r="D23" s="206"/>
    </row>
    <row r="24" spans="1:4" s="194" customFormat="1" ht="26.25" customHeight="1">
      <c r="A24" s="42" t="s">
        <v>3</v>
      </c>
      <c r="B24" s="211">
        <f>SUM(B17:B22)</f>
        <v>6297.44898</v>
      </c>
      <c r="C24" s="211">
        <f>SUM(C17:C22)</f>
        <v>6171.5</v>
      </c>
      <c r="D24" s="211">
        <f>SUM(D17:D22)</f>
        <v>125.94898</v>
      </c>
    </row>
    <row r="25" s="194" customFormat="1" ht="18"/>
    <row r="26" s="194" customFormat="1" ht="18"/>
  </sheetData>
  <sheetProtection/>
  <mergeCells count="12">
    <mergeCell ref="B1:D1"/>
    <mergeCell ref="B2:D2"/>
    <mergeCell ref="B3:D3"/>
    <mergeCell ref="B4:D4"/>
    <mergeCell ref="B5:D5"/>
    <mergeCell ref="A6:D6"/>
    <mergeCell ref="A8:D8"/>
    <mergeCell ref="A13:A15"/>
    <mergeCell ref="B13:B15"/>
    <mergeCell ref="C13:D13"/>
    <mergeCell ref="C14:C15"/>
    <mergeCell ref="D14:D15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SheetLayoutView="100" zoomScalePageLayoutView="0" workbookViewId="0" topLeftCell="A49">
      <selection activeCell="J52" sqref="J52"/>
    </sheetView>
  </sheetViews>
  <sheetFormatPr defaultColWidth="31.25390625" defaultRowHeight="12.75"/>
  <cols>
    <col min="1" max="1" width="28.00390625" style="195" customWidth="1"/>
    <col min="2" max="2" width="16.875" style="195" customWidth="1"/>
    <col min="3" max="3" width="18.00390625" style="195" customWidth="1"/>
    <col min="4" max="4" width="21.375" style="194" customWidth="1"/>
    <col min="5" max="255" width="9.125" style="195" customWidth="1"/>
    <col min="256" max="16384" width="31.25390625" style="195" customWidth="1"/>
  </cols>
  <sheetData>
    <row r="1" spans="1:5" ht="18.75">
      <c r="A1" s="194"/>
      <c r="B1" s="320" t="s">
        <v>152</v>
      </c>
      <c r="C1" s="320"/>
      <c r="D1" s="320"/>
      <c r="E1" s="194"/>
    </row>
    <row r="2" spans="2:7" s="196" customFormat="1" ht="18.75">
      <c r="B2" s="320" t="s">
        <v>153</v>
      </c>
      <c r="C2" s="320"/>
      <c r="D2" s="320"/>
      <c r="G2" s="197"/>
    </row>
    <row r="3" spans="1:4" s="196" customFormat="1" ht="18.75">
      <c r="A3" s="144"/>
      <c r="B3" s="144"/>
      <c r="C3" s="38"/>
      <c r="D3" s="38"/>
    </row>
    <row r="4" spans="1:4" s="196" customFormat="1" ht="18.75">
      <c r="A4" s="144"/>
      <c r="B4" s="144"/>
      <c r="C4" s="38"/>
      <c r="D4" s="38"/>
    </row>
    <row r="5" spans="1:4" s="196" customFormat="1" ht="18.75">
      <c r="A5" s="144"/>
      <c r="B5" s="144"/>
      <c r="C5" s="38"/>
      <c r="D5" s="38"/>
    </row>
    <row r="6" spans="1:4" s="1" customFormat="1" ht="16.5" customHeight="1">
      <c r="A6" s="258" t="s">
        <v>34</v>
      </c>
      <c r="B6" s="258"/>
      <c r="C6" s="258"/>
      <c r="D6" s="258"/>
    </row>
    <row r="7" spans="1:2" s="1" customFormat="1" ht="4.5" customHeight="1">
      <c r="A7" s="47"/>
      <c r="B7" s="47"/>
    </row>
    <row r="8" spans="1:4" s="1" customFormat="1" ht="16.5" customHeight="1">
      <c r="A8" s="259" t="s">
        <v>294</v>
      </c>
      <c r="B8" s="259"/>
      <c r="C8" s="259"/>
      <c r="D8" s="259"/>
    </row>
    <row r="9" spans="1:4" s="1" customFormat="1" ht="59.25" customHeight="1">
      <c r="A9" s="259"/>
      <c r="B9" s="259"/>
      <c r="C9" s="259"/>
      <c r="D9" s="259"/>
    </row>
    <row r="10" spans="1:4" s="1" customFormat="1" ht="15" customHeight="1">
      <c r="A10" s="50"/>
      <c r="B10" s="50"/>
      <c r="C10" s="50"/>
      <c r="D10" s="50"/>
    </row>
    <row r="11" spans="1:4" s="1" customFormat="1" ht="15" customHeight="1">
      <c r="A11" s="50"/>
      <c r="B11" s="50"/>
      <c r="C11" s="50"/>
      <c r="D11" s="50"/>
    </row>
    <row r="12" s="196" customFormat="1" ht="9.75" customHeight="1">
      <c r="C12" s="198"/>
    </row>
    <row r="13" spans="2:4" s="199" customFormat="1" ht="20.25" customHeight="1">
      <c r="B13" s="200"/>
      <c r="D13" s="201" t="s">
        <v>0</v>
      </c>
    </row>
    <row r="14" spans="1:4" s="196" customFormat="1" ht="19.5" customHeight="1">
      <c r="A14" s="323" t="s">
        <v>47</v>
      </c>
      <c r="B14" s="326" t="s">
        <v>3</v>
      </c>
      <c r="C14" s="329" t="s">
        <v>30</v>
      </c>
      <c r="D14" s="330"/>
    </row>
    <row r="15" spans="1:4" s="196" customFormat="1" ht="33.75" customHeight="1">
      <c r="A15" s="324"/>
      <c r="B15" s="327"/>
      <c r="C15" s="327" t="s">
        <v>31</v>
      </c>
      <c r="D15" s="331" t="s">
        <v>87</v>
      </c>
    </row>
    <row r="16" spans="1:4" s="196" customFormat="1" ht="37.5" customHeight="1">
      <c r="A16" s="325"/>
      <c r="B16" s="328"/>
      <c r="C16" s="328"/>
      <c r="D16" s="332"/>
    </row>
    <row r="17" spans="1:4" s="196" customFormat="1" ht="16.5" customHeight="1">
      <c r="A17" s="202">
        <v>1</v>
      </c>
      <c r="B17" s="203">
        <v>2</v>
      </c>
      <c r="C17" s="203">
        <v>3</v>
      </c>
      <c r="D17" s="204">
        <v>4</v>
      </c>
    </row>
    <row r="18" spans="1:4" s="196" customFormat="1" ht="6.75" customHeight="1">
      <c r="A18" s="205"/>
      <c r="B18" s="205"/>
      <c r="C18" s="206"/>
      <c r="D18" s="206"/>
    </row>
    <row r="19" spans="1:5" ht="18.75">
      <c r="A19" s="207" t="s">
        <v>21</v>
      </c>
      <c r="B19" s="206">
        <f>C19+D19</f>
        <v>72045.06541</v>
      </c>
      <c r="C19" s="206">
        <v>70604.16314</v>
      </c>
      <c r="D19" s="206">
        <v>1440.90227</v>
      </c>
      <c r="E19" s="208"/>
    </row>
    <row r="20" spans="1:5" ht="18.75">
      <c r="A20" s="207" t="s">
        <v>1</v>
      </c>
      <c r="B20" s="206">
        <f aca="true" t="shared" si="0" ref="B20:B68">C20+D20</f>
        <v>15932.20158</v>
      </c>
      <c r="C20" s="206">
        <v>15613.55734</v>
      </c>
      <c r="D20" s="206">
        <v>318.64424</v>
      </c>
      <c r="E20" s="209"/>
    </row>
    <row r="21" spans="1:5" ht="18.75" customHeight="1">
      <c r="A21" s="207" t="s">
        <v>2</v>
      </c>
      <c r="B21" s="206">
        <f t="shared" si="0"/>
        <v>8228.7195</v>
      </c>
      <c r="C21" s="206">
        <v>8064.145</v>
      </c>
      <c r="D21" s="206">
        <v>164.5745</v>
      </c>
      <c r="E21" s="209"/>
    </row>
    <row r="22" spans="1:5" ht="37.5">
      <c r="A22" s="207" t="s">
        <v>154</v>
      </c>
      <c r="B22" s="206">
        <f t="shared" si="0"/>
        <v>4114.35975</v>
      </c>
      <c r="C22" s="206">
        <v>4032.0725</v>
      </c>
      <c r="D22" s="209">
        <v>82.28725</v>
      </c>
      <c r="E22" s="209"/>
    </row>
    <row r="23" spans="1:5" ht="37.5">
      <c r="A23" s="207" t="s">
        <v>155</v>
      </c>
      <c r="B23" s="206">
        <f t="shared" si="0"/>
        <v>3151.42449</v>
      </c>
      <c r="C23" s="206">
        <v>3088.39596</v>
      </c>
      <c r="D23" s="209">
        <v>63.02853</v>
      </c>
      <c r="E23" s="209"/>
    </row>
    <row r="24" spans="1:5" ht="37.5">
      <c r="A24" s="207" t="s">
        <v>156</v>
      </c>
      <c r="B24" s="206">
        <f t="shared" si="0"/>
        <v>1313.09354</v>
      </c>
      <c r="C24" s="206">
        <v>1286.83165</v>
      </c>
      <c r="D24" s="209">
        <v>26.26189</v>
      </c>
      <c r="E24" s="209"/>
    </row>
    <row r="25" spans="1:5" ht="37.5">
      <c r="A25" s="207" t="s">
        <v>79</v>
      </c>
      <c r="B25" s="206">
        <f t="shared" si="0"/>
        <v>2888.80578</v>
      </c>
      <c r="C25" s="206">
        <v>2831.02963</v>
      </c>
      <c r="D25" s="209">
        <v>57.77615</v>
      </c>
      <c r="E25" s="209"/>
    </row>
    <row r="26" spans="1:5" ht="37.5">
      <c r="A26" s="207" t="s">
        <v>88</v>
      </c>
      <c r="B26" s="206">
        <f t="shared" si="0"/>
        <v>2932.57556</v>
      </c>
      <c r="C26" s="206">
        <v>2873.92401</v>
      </c>
      <c r="D26" s="209">
        <v>58.65155</v>
      </c>
      <c r="E26" s="209"/>
    </row>
    <row r="27" spans="1:5" ht="37.5">
      <c r="A27" s="207" t="s">
        <v>60</v>
      </c>
      <c r="B27" s="206">
        <f t="shared" si="0"/>
        <v>7265.78424</v>
      </c>
      <c r="C27" s="206">
        <v>7120.46846</v>
      </c>
      <c r="D27" s="209">
        <v>145.31578</v>
      </c>
      <c r="E27" s="209"/>
    </row>
    <row r="28" spans="1:5" ht="37.5">
      <c r="A28" s="207" t="s">
        <v>157</v>
      </c>
      <c r="B28" s="206">
        <f t="shared" si="0"/>
        <v>2932.57557</v>
      </c>
      <c r="C28" s="206">
        <v>2873.92402</v>
      </c>
      <c r="D28" s="209">
        <v>58.65155</v>
      </c>
      <c r="E28" s="209"/>
    </row>
    <row r="29" spans="1:5" ht="37.5">
      <c r="A29" s="207" t="s">
        <v>158</v>
      </c>
      <c r="B29" s="206">
        <f t="shared" si="0"/>
        <v>3238.96405</v>
      </c>
      <c r="C29" s="206">
        <v>3174.18473</v>
      </c>
      <c r="D29" s="209">
        <v>64.77932</v>
      </c>
      <c r="E29" s="209"/>
    </row>
    <row r="30" spans="1:5" ht="37.5">
      <c r="A30" s="207" t="s">
        <v>80</v>
      </c>
      <c r="B30" s="206">
        <f t="shared" si="0"/>
        <v>2582.41729</v>
      </c>
      <c r="C30" s="206">
        <v>2530.76891</v>
      </c>
      <c r="D30" s="209">
        <v>51.64838</v>
      </c>
      <c r="E30" s="209"/>
    </row>
    <row r="31" spans="1:5" ht="37.5">
      <c r="A31" s="207" t="s">
        <v>159</v>
      </c>
      <c r="B31" s="206">
        <f t="shared" si="0"/>
        <v>2144.71945</v>
      </c>
      <c r="C31" s="206">
        <v>2101.82503</v>
      </c>
      <c r="D31" s="209">
        <v>42.89442</v>
      </c>
      <c r="E31" s="209"/>
    </row>
    <row r="32" spans="1:5" ht="37.5">
      <c r="A32" s="207" t="s">
        <v>160</v>
      </c>
      <c r="B32" s="206">
        <f t="shared" si="0"/>
        <v>1138.01439</v>
      </c>
      <c r="C32" s="206">
        <v>1115.25409</v>
      </c>
      <c r="D32" s="209">
        <v>22.7603</v>
      </c>
      <c r="E32" s="209"/>
    </row>
    <row r="33" spans="1:5" ht="37.5">
      <c r="A33" s="207" t="s">
        <v>161</v>
      </c>
      <c r="B33" s="206">
        <f t="shared" si="0"/>
        <v>3939.28061</v>
      </c>
      <c r="C33" s="206">
        <v>3860.49495</v>
      </c>
      <c r="D33" s="209">
        <v>78.78566</v>
      </c>
      <c r="E33" s="209"/>
    </row>
    <row r="34" spans="1:5" ht="37.5">
      <c r="A34" s="207" t="s">
        <v>89</v>
      </c>
      <c r="B34" s="206">
        <f t="shared" si="0"/>
        <v>5777.61157</v>
      </c>
      <c r="C34" s="206">
        <v>5662.05926</v>
      </c>
      <c r="D34" s="209">
        <v>115.55231</v>
      </c>
      <c r="E34" s="209"/>
    </row>
    <row r="35" spans="1:5" ht="37.5" customHeight="1">
      <c r="A35" s="207" t="s">
        <v>162</v>
      </c>
      <c r="B35" s="206">
        <f t="shared" si="0"/>
        <v>2100.94966</v>
      </c>
      <c r="C35" s="206">
        <v>2058.93064</v>
      </c>
      <c r="D35" s="209">
        <v>42.01902</v>
      </c>
      <c r="E35" s="209"/>
    </row>
    <row r="36" spans="1:5" ht="37.5">
      <c r="A36" s="207" t="s">
        <v>163</v>
      </c>
      <c r="B36" s="206">
        <f t="shared" si="0"/>
        <v>1225.55397</v>
      </c>
      <c r="C36" s="206">
        <v>1201.04287</v>
      </c>
      <c r="D36" s="209">
        <v>24.5111</v>
      </c>
      <c r="E36" s="209"/>
    </row>
    <row r="37" spans="1:5" ht="37.5">
      <c r="A37" s="207" t="s">
        <v>164</v>
      </c>
      <c r="B37" s="206">
        <f t="shared" si="0"/>
        <v>1444.40289</v>
      </c>
      <c r="C37" s="206">
        <v>1415.51481</v>
      </c>
      <c r="D37" s="209">
        <v>28.88808</v>
      </c>
      <c r="E37" s="209"/>
    </row>
    <row r="38" spans="1:5" ht="37.5">
      <c r="A38" s="207" t="s">
        <v>165</v>
      </c>
      <c r="B38" s="206">
        <f t="shared" si="0"/>
        <v>569.0072</v>
      </c>
      <c r="C38" s="206">
        <v>557.62705</v>
      </c>
      <c r="D38" s="209">
        <v>11.38015</v>
      </c>
      <c r="E38" s="209"/>
    </row>
    <row r="39" spans="1:5" ht="37.5">
      <c r="A39" s="207" t="s">
        <v>166</v>
      </c>
      <c r="B39" s="206">
        <f t="shared" si="0"/>
        <v>612.77699</v>
      </c>
      <c r="C39" s="206">
        <v>600.52144</v>
      </c>
      <c r="D39" s="209">
        <v>12.25555</v>
      </c>
      <c r="E39" s="209"/>
    </row>
    <row r="40" spans="1:5" ht="36.75" customHeight="1">
      <c r="A40" s="207" t="s">
        <v>167</v>
      </c>
      <c r="B40" s="206">
        <f t="shared" si="0"/>
        <v>437.69784</v>
      </c>
      <c r="C40" s="206">
        <v>428.94388</v>
      </c>
      <c r="D40" s="209">
        <v>8.75396</v>
      </c>
      <c r="E40" s="209"/>
    </row>
    <row r="41" spans="1:5" ht="37.5">
      <c r="A41" s="207" t="s">
        <v>168</v>
      </c>
      <c r="B41" s="206">
        <f t="shared" si="0"/>
        <v>306.38849</v>
      </c>
      <c r="C41" s="206">
        <v>300.26072</v>
      </c>
      <c r="D41" s="209">
        <v>6.12777</v>
      </c>
      <c r="E41" s="209"/>
    </row>
    <row r="42" spans="1:5" ht="37.5">
      <c r="A42" s="207" t="s">
        <v>169</v>
      </c>
      <c r="B42" s="206">
        <f t="shared" si="0"/>
        <v>612.77698</v>
      </c>
      <c r="C42" s="206">
        <v>600.52143</v>
      </c>
      <c r="D42" s="209">
        <v>12.25555</v>
      </c>
      <c r="E42" s="209"/>
    </row>
    <row r="43" spans="1:5" ht="37.5">
      <c r="A43" s="207" t="s">
        <v>82</v>
      </c>
      <c r="B43" s="206">
        <f t="shared" si="0"/>
        <v>875.3957</v>
      </c>
      <c r="C43" s="206">
        <v>857.88777</v>
      </c>
      <c r="D43" s="209">
        <v>17.50793</v>
      </c>
      <c r="E43" s="209"/>
    </row>
    <row r="44" spans="1:5" ht="37.5">
      <c r="A44" s="207" t="s">
        <v>170</v>
      </c>
      <c r="B44" s="206">
        <f t="shared" si="0"/>
        <v>525.23742</v>
      </c>
      <c r="C44" s="206">
        <v>514.73266</v>
      </c>
      <c r="D44" s="209">
        <v>10.50476</v>
      </c>
      <c r="E44" s="209"/>
    </row>
    <row r="45" spans="1:5" ht="37.5">
      <c r="A45" s="207" t="s">
        <v>171</v>
      </c>
      <c r="B45" s="206">
        <f t="shared" si="0"/>
        <v>1006.70504</v>
      </c>
      <c r="C45" s="206">
        <v>986.57093</v>
      </c>
      <c r="D45" s="209">
        <v>20.13411</v>
      </c>
      <c r="E45" s="209"/>
    </row>
    <row r="46" spans="1:5" ht="37.5">
      <c r="A46" s="207" t="s">
        <v>172</v>
      </c>
      <c r="B46" s="206">
        <f t="shared" si="0"/>
        <v>131.30935</v>
      </c>
      <c r="C46" s="206">
        <v>128.68316</v>
      </c>
      <c r="D46" s="209">
        <v>2.62619</v>
      </c>
      <c r="E46" s="209"/>
    </row>
    <row r="47" spans="1:5" ht="37.5">
      <c r="A47" s="207" t="s">
        <v>83</v>
      </c>
      <c r="B47" s="206">
        <f t="shared" si="0"/>
        <v>350.15828</v>
      </c>
      <c r="C47" s="206">
        <v>343.15511</v>
      </c>
      <c r="D47" s="209">
        <v>7.00317</v>
      </c>
      <c r="E47" s="209"/>
    </row>
    <row r="48" spans="1:5" ht="36.75" customHeight="1">
      <c r="A48" s="207" t="s">
        <v>173</v>
      </c>
      <c r="B48" s="206">
        <f t="shared" si="0"/>
        <v>787.85612</v>
      </c>
      <c r="C48" s="206">
        <v>772.09899</v>
      </c>
      <c r="D48" s="209">
        <v>15.75713</v>
      </c>
      <c r="E48" s="209"/>
    </row>
    <row r="49" spans="1:5" ht="37.5">
      <c r="A49" s="207" t="s">
        <v>174</v>
      </c>
      <c r="B49" s="206">
        <f t="shared" si="0"/>
        <v>350.15828</v>
      </c>
      <c r="C49" s="206">
        <v>343.15511</v>
      </c>
      <c r="D49" s="209">
        <v>7.00317</v>
      </c>
      <c r="E49" s="209"/>
    </row>
    <row r="50" spans="1:5" ht="76.5" customHeight="1">
      <c r="A50" s="207" t="s">
        <v>207</v>
      </c>
      <c r="B50" s="206">
        <f t="shared" si="0"/>
        <v>1006.70504</v>
      </c>
      <c r="C50" s="206">
        <v>986.57093</v>
      </c>
      <c r="D50" s="209">
        <v>20.13411</v>
      </c>
      <c r="E50" s="209"/>
    </row>
    <row r="51" spans="1:5" ht="37.5">
      <c r="A51" s="207" t="s">
        <v>175</v>
      </c>
      <c r="B51" s="206">
        <f t="shared" si="0"/>
        <v>525.23742</v>
      </c>
      <c r="C51" s="206">
        <v>514.73266</v>
      </c>
      <c r="D51" s="209">
        <v>10.50476</v>
      </c>
      <c r="E51" s="209"/>
    </row>
    <row r="52" spans="1:5" ht="37.5">
      <c r="A52" s="207" t="s">
        <v>176</v>
      </c>
      <c r="B52" s="206">
        <f t="shared" si="0"/>
        <v>2013.41009</v>
      </c>
      <c r="C52" s="206">
        <v>1973.14186</v>
      </c>
      <c r="D52" s="209">
        <v>40.26823</v>
      </c>
      <c r="E52" s="209"/>
    </row>
    <row r="53" spans="1:5" ht="37.5">
      <c r="A53" s="207" t="s">
        <v>177</v>
      </c>
      <c r="B53" s="206">
        <f t="shared" si="0"/>
        <v>525.23742</v>
      </c>
      <c r="C53" s="206">
        <v>514.73266</v>
      </c>
      <c r="D53" s="209">
        <v>10.50476</v>
      </c>
      <c r="E53" s="209"/>
    </row>
    <row r="54" spans="1:5" ht="37.5">
      <c r="A54" s="207" t="s">
        <v>178</v>
      </c>
      <c r="B54" s="206">
        <f t="shared" si="0"/>
        <v>875.3957</v>
      </c>
      <c r="C54" s="206">
        <v>857.88777</v>
      </c>
      <c r="D54" s="209">
        <v>17.50793</v>
      </c>
      <c r="E54" s="209"/>
    </row>
    <row r="55" spans="1:5" ht="37.5">
      <c r="A55" s="207" t="s">
        <v>179</v>
      </c>
      <c r="B55" s="206">
        <f t="shared" si="0"/>
        <v>175.07914</v>
      </c>
      <c r="C55" s="206">
        <v>171.57755</v>
      </c>
      <c r="D55" s="209">
        <v>3.50159</v>
      </c>
      <c r="E55" s="209"/>
    </row>
    <row r="56" spans="1:5" ht="37.5">
      <c r="A56" s="207" t="s">
        <v>180</v>
      </c>
      <c r="B56" s="206">
        <f t="shared" si="0"/>
        <v>350.15828</v>
      </c>
      <c r="C56" s="206">
        <v>343.15511</v>
      </c>
      <c r="D56" s="209">
        <v>7.00317</v>
      </c>
      <c r="E56" s="209"/>
    </row>
    <row r="57" spans="1:5" ht="37.5">
      <c r="A57" s="207" t="s">
        <v>181</v>
      </c>
      <c r="B57" s="206">
        <f t="shared" si="0"/>
        <v>131.30935</v>
      </c>
      <c r="C57" s="206">
        <v>128.68316</v>
      </c>
      <c r="D57" s="209">
        <v>2.62619</v>
      </c>
      <c r="E57" s="209"/>
    </row>
    <row r="58" spans="1:5" ht="37.5">
      <c r="A58" s="207" t="s">
        <v>182</v>
      </c>
      <c r="B58" s="206">
        <f t="shared" si="0"/>
        <v>569.0072</v>
      </c>
      <c r="C58" s="206">
        <v>557.62705</v>
      </c>
      <c r="D58" s="209">
        <v>11.38015</v>
      </c>
      <c r="E58" s="209"/>
    </row>
    <row r="59" spans="1:5" ht="37.5">
      <c r="A59" s="207" t="s">
        <v>183</v>
      </c>
      <c r="B59" s="206">
        <f t="shared" si="0"/>
        <v>612.77699</v>
      </c>
      <c r="C59" s="206">
        <v>600.52144</v>
      </c>
      <c r="D59" s="209">
        <v>12.25555</v>
      </c>
      <c r="E59" s="209"/>
    </row>
    <row r="60" spans="1:5" ht="37.5">
      <c r="A60" s="207" t="s">
        <v>184</v>
      </c>
      <c r="B60" s="206">
        <f t="shared" si="0"/>
        <v>787.85612</v>
      </c>
      <c r="C60" s="206">
        <v>772.09899</v>
      </c>
      <c r="D60" s="209">
        <v>15.75713</v>
      </c>
      <c r="E60" s="209"/>
    </row>
    <row r="61" spans="1:5" ht="37.5">
      <c r="A61" s="207" t="s">
        <v>90</v>
      </c>
      <c r="B61" s="206">
        <f t="shared" si="0"/>
        <v>919.16547</v>
      </c>
      <c r="C61" s="206">
        <v>900.78215</v>
      </c>
      <c r="D61" s="209">
        <v>18.38332</v>
      </c>
      <c r="E61" s="209"/>
    </row>
    <row r="62" spans="1:5" ht="37.5">
      <c r="A62" s="207" t="s">
        <v>185</v>
      </c>
      <c r="B62" s="206">
        <f t="shared" si="0"/>
        <v>700.31655</v>
      </c>
      <c r="C62" s="206">
        <v>686.31021</v>
      </c>
      <c r="D62" s="209">
        <v>14.00634</v>
      </c>
      <c r="E62" s="209"/>
    </row>
    <row r="63" spans="1:5" ht="37.5">
      <c r="A63" s="207" t="s">
        <v>186</v>
      </c>
      <c r="B63" s="206">
        <f t="shared" si="0"/>
        <v>1444.40289</v>
      </c>
      <c r="C63" s="206">
        <v>1415.51481</v>
      </c>
      <c r="D63" s="209">
        <v>28.88808</v>
      </c>
      <c r="E63" s="209"/>
    </row>
    <row r="64" spans="1:5" ht="37.5">
      <c r="A64" s="207" t="s">
        <v>187</v>
      </c>
      <c r="B64" s="206">
        <f t="shared" si="0"/>
        <v>744.08634</v>
      </c>
      <c r="C64" s="206">
        <v>729.2046</v>
      </c>
      <c r="D64" s="209">
        <v>14.88174</v>
      </c>
      <c r="E64" s="209"/>
    </row>
    <row r="65" spans="1:5" ht="37.5">
      <c r="A65" s="207" t="s">
        <v>188</v>
      </c>
      <c r="B65" s="206">
        <f t="shared" si="0"/>
        <v>525.23742</v>
      </c>
      <c r="C65" s="206">
        <v>514.73266</v>
      </c>
      <c r="D65" s="209">
        <v>10.50476</v>
      </c>
      <c r="E65" s="209"/>
    </row>
    <row r="66" spans="1:5" ht="37.5">
      <c r="A66" s="207" t="s">
        <v>189</v>
      </c>
      <c r="B66" s="206">
        <f t="shared" si="0"/>
        <v>569.0072</v>
      </c>
      <c r="C66" s="206">
        <v>557.62705</v>
      </c>
      <c r="D66" s="209">
        <v>11.38015</v>
      </c>
      <c r="E66" s="209"/>
    </row>
    <row r="67" spans="1:5" ht="37.5">
      <c r="A67" s="207" t="s">
        <v>190</v>
      </c>
      <c r="B67" s="206">
        <f t="shared" si="0"/>
        <v>437.69784</v>
      </c>
      <c r="C67" s="206">
        <v>428.94388</v>
      </c>
      <c r="D67" s="209">
        <v>8.75396</v>
      </c>
      <c r="E67" s="209"/>
    </row>
    <row r="68" spans="1:5" ht="37.5">
      <c r="A68" s="210" t="s">
        <v>191</v>
      </c>
      <c r="B68" s="206">
        <f t="shared" si="0"/>
        <v>700.31655</v>
      </c>
      <c r="C68" s="211">
        <v>686.31021</v>
      </c>
      <c r="D68" s="211">
        <v>14.00634</v>
      </c>
      <c r="E68" s="194"/>
    </row>
    <row r="69" spans="1:5" ht="27.75" customHeight="1">
      <c r="A69" s="1" t="s">
        <v>3</v>
      </c>
      <c r="B69" s="212">
        <f>SUM(B19:B68)</f>
        <v>164574.39</v>
      </c>
      <c r="C69" s="212">
        <f>SUM(C19:C68)</f>
        <v>161282.9</v>
      </c>
      <c r="D69" s="212">
        <f>SUM(D19:D68)</f>
        <v>3291.49</v>
      </c>
      <c r="E69" s="194"/>
    </row>
    <row r="70" spans="1:5" ht="18">
      <c r="A70" s="194"/>
      <c r="B70" s="194"/>
      <c r="C70" s="194"/>
      <c r="E70" s="194"/>
    </row>
    <row r="71" spans="1:5" ht="18">
      <c r="A71" s="322"/>
      <c r="B71" s="322"/>
      <c r="C71" s="322"/>
      <c r="D71" s="322"/>
      <c r="E71" s="194"/>
    </row>
  </sheetData>
  <sheetProtection/>
  <mergeCells count="10">
    <mergeCell ref="A71:D71"/>
    <mergeCell ref="B1:D1"/>
    <mergeCell ref="B2:D2"/>
    <mergeCell ref="A6:D6"/>
    <mergeCell ref="A8:D9"/>
    <mergeCell ref="A14:A16"/>
    <mergeCell ref="B14:B16"/>
    <mergeCell ref="C14:D14"/>
    <mergeCell ref="C15:C16"/>
    <mergeCell ref="D15:D16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  <headerFooter differentFirst="1">
    <oddHeader>&amp;R&amp;"Times New Roman,обычный"&amp;14&amp;P</oddHeader>
  </headerFooter>
  <rowBreaks count="1" manualBreakCount="1">
    <brk id="4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view="pageBreakPreview" zoomScaleSheetLayoutView="100" zoomScalePageLayoutView="0" workbookViewId="0" topLeftCell="A1">
      <selection activeCell="D21" sqref="D21"/>
    </sheetView>
  </sheetViews>
  <sheetFormatPr defaultColWidth="9.00390625" defaultRowHeight="12.75"/>
  <cols>
    <col min="1" max="1" width="30.25390625" style="1" customWidth="1"/>
    <col min="2" max="2" width="17.375" style="144" customWidth="1"/>
    <col min="3" max="3" width="18.875" style="1" customWidth="1"/>
    <col min="4" max="4" width="17.875" style="2" customWidth="1"/>
    <col min="5" max="16384" width="9.125" style="1" customWidth="1"/>
  </cols>
  <sheetData>
    <row r="1" spans="1:4" ht="18.75">
      <c r="A1" s="44"/>
      <c r="C1" s="44"/>
      <c r="D1" s="45" t="s">
        <v>135</v>
      </c>
    </row>
    <row r="2" spans="1:4" ht="18.75">
      <c r="A2" s="44"/>
      <c r="C2" s="44"/>
      <c r="D2" s="45" t="s">
        <v>119</v>
      </c>
    </row>
    <row r="3" spans="1:4" ht="18.75">
      <c r="A3" s="44"/>
      <c r="C3" s="44"/>
      <c r="D3" s="45"/>
    </row>
    <row r="4" spans="1:4" ht="18.75">
      <c r="A4" s="44"/>
      <c r="C4" s="44"/>
      <c r="D4" s="45"/>
    </row>
    <row r="5" spans="1:3" ht="18.75">
      <c r="A5" s="44"/>
      <c r="C5" s="144"/>
    </row>
    <row r="6" spans="1:4" ht="18.75">
      <c r="A6" s="258" t="s">
        <v>5</v>
      </c>
      <c r="B6" s="258"/>
      <c r="C6" s="258"/>
      <c r="D6" s="258"/>
    </row>
    <row r="7" spans="1:2" ht="18.75">
      <c r="A7" s="47"/>
      <c r="B7" s="49"/>
    </row>
    <row r="8" spans="1:4" ht="78" customHeight="1">
      <c r="A8" s="259" t="s">
        <v>130</v>
      </c>
      <c r="B8" s="259"/>
      <c r="C8" s="259"/>
      <c r="D8" s="259"/>
    </row>
    <row r="9" spans="1:2" ht="12.75" customHeight="1">
      <c r="A9" s="44"/>
      <c r="B9" s="45"/>
    </row>
    <row r="10" spans="1:2" ht="18.75">
      <c r="A10" s="44"/>
      <c r="B10" s="45"/>
    </row>
    <row r="11" spans="1:2" ht="18.75">
      <c r="A11" s="44"/>
      <c r="B11" s="45"/>
    </row>
    <row r="12" spans="1:4" ht="18.75">
      <c r="A12" s="260" t="s">
        <v>0</v>
      </c>
      <c r="B12" s="260"/>
      <c r="C12" s="260"/>
      <c r="D12" s="260"/>
    </row>
    <row r="13" spans="1:4" ht="18.75" customHeight="1">
      <c r="A13" s="261" t="s">
        <v>40</v>
      </c>
      <c r="B13" s="263" t="s">
        <v>3</v>
      </c>
      <c r="C13" s="265" t="s">
        <v>30</v>
      </c>
      <c r="D13" s="266"/>
    </row>
    <row r="14" spans="1:4" ht="76.5" customHeight="1">
      <c r="A14" s="262"/>
      <c r="B14" s="264"/>
      <c r="C14" s="122" t="s">
        <v>31</v>
      </c>
      <c r="D14" s="121" t="s">
        <v>41</v>
      </c>
    </row>
    <row r="15" spans="1:4" ht="9.75" customHeight="1">
      <c r="A15" s="152"/>
      <c r="B15" s="152"/>
      <c r="C15" s="152"/>
      <c r="D15" s="152"/>
    </row>
    <row r="16" spans="1:4" ht="20.25" customHeight="1">
      <c r="A16" s="118" t="s">
        <v>21</v>
      </c>
      <c r="B16" s="147">
        <f>C16+D16</f>
        <v>315.00185</v>
      </c>
      <c r="C16" s="126">
        <v>311.85183</v>
      </c>
      <c r="D16" s="126">
        <v>3.15002</v>
      </c>
    </row>
    <row r="17" spans="1:4" ht="18.75">
      <c r="A17" s="118" t="s">
        <v>1</v>
      </c>
      <c r="B17" s="147">
        <f aca="true" t="shared" si="0" ref="B17:B32">C17+D17</f>
        <v>230.53022</v>
      </c>
      <c r="C17" s="146">
        <v>228.22492</v>
      </c>
      <c r="D17" s="146">
        <v>2.3053</v>
      </c>
    </row>
    <row r="18" spans="1:4" ht="18.75">
      <c r="A18" s="118" t="s">
        <v>2</v>
      </c>
      <c r="B18" s="147">
        <f t="shared" si="0"/>
        <v>85.53624</v>
      </c>
      <c r="C18" s="146">
        <v>84.68088</v>
      </c>
      <c r="D18" s="146">
        <v>0.85536</v>
      </c>
    </row>
    <row r="19" spans="1:4" ht="18.75">
      <c r="A19" s="1" t="s">
        <v>13</v>
      </c>
      <c r="B19" s="147">
        <f t="shared" si="0"/>
        <v>193.22496</v>
      </c>
      <c r="C19" s="146">
        <v>190.27231</v>
      </c>
      <c r="D19" s="146">
        <v>2.95265</v>
      </c>
    </row>
    <row r="20" spans="1:4" ht="18.75">
      <c r="A20" s="1" t="s">
        <v>7</v>
      </c>
      <c r="B20" s="147">
        <f t="shared" si="0"/>
        <v>189.94581</v>
      </c>
      <c r="C20" s="146">
        <v>187.02595</v>
      </c>
      <c r="D20" s="146">
        <v>2.91986</v>
      </c>
    </row>
    <row r="21" spans="1:4" ht="18.75">
      <c r="A21" s="1" t="s">
        <v>14</v>
      </c>
      <c r="B21" s="147">
        <f t="shared" si="0"/>
        <v>4302.57219</v>
      </c>
      <c r="C21" s="146">
        <v>4218.23677</v>
      </c>
      <c r="D21" s="146">
        <v>84.33542</v>
      </c>
    </row>
    <row r="22" spans="1:4" ht="18.75">
      <c r="A22" s="1" t="s">
        <v>8</v>
      </c>
      <c r="B22" s="147">
        <f t="shared" si="0"/>
        <v>49.54517</v>
      </c>
      <c r="C22" s="146">
        <v>49.04972</v>
      </c>
      <c r="D22" s="146">
        <v>0.49545</v>
      </c>
    </row>
    <row r="23" spans="1:4" ht="18.75">
      <c r="A23" s="1" t="s">
        <v>9</v>
      </c>
      <c r="B23" s="147">
        <f t="shared" si="0"/>
        <v>4080.35637</v>
      </c>
      <c r="C23" s="146">
        <v>3999.26353</v>
      </c>
      <c r="D23" s="146">
        <v>81.09284</v>
      </c>
    </row>
    <row r="24" spans="1:4" ht="18.75">
      <c r="A24" s="1" t="s">
        <v>20</v>
      </c>
      <c r="B24" s="147">
        <f t="shared" si="0"/>
        <v>76.92295</v>
      </c>
      <c r="C24" s="146">
        <v>76.15372</v>
      </c>
      <c r="D24" s="146">
        <v>0.76923</v>
      </c>
    </row>
    <row r="25" spans="1:4" ht="18.75">
      <c r="A25" s="1" t="s">
        <v>15</v>
      </c>
      <c r="B25" s="147">
        <f t="shared" si="0"/>
        <v>401.14587</v>
      </c>
      <c r="C25" s="146">
        <v>396.114</v>
      </c>
      <c r="D25" s="146">
        <v>5.03187</v>
      </c>
    </row>
    <row r="26" spans="1:4" ht="18.75">
      <c r="A26" s="1" t="s">
        <v>10</v>
      </c>
      <c r="B26" s="147">
        <f t="shared" si="0"/>
        <v>268.57383</v>
      </c>
      <c r="C26" s="146">
        <v>264.35747</v>
      </c>
      <c r="D26" s="146">
        <v>4.21636</v>
      </c>
    </row>
    <row r="27" spans="1:4" ht="18.75">
      <c r="A27" s="1" t="s">
        <v>11</v>
      </c>
      <c r="B27" s="147">
        <f t="shared" si="0"/>
        <v>4037.99787</v>
      </c>
      <c r="C27" s="146">
        <v>3957.83881</v>
      </c>
      <c r="D27" s="146">
        <v>80.15906</v>
      </c>
    </row>
    <row r="28" spans="1:4" ht="18.75">
      <c r="A28" s="1" t="s">
        <v>16</v>
      </c>
      <c r="B28" s="147">
        <f t="shared" si="0"/>
        <v>54.70696</v>
      </c>
      <c r="C28" s="146">
        <v>54.15989</v>
      </c>
      <c r="D28" s="146">
        <v>0.54707</v>
      </c>
    </row>
    <row r="29" spans="1:4" ht="18.75">
      <c r="A29" s="1" t="s">
        <v>17</v>
      </c>
      <c r="B29" s="147">
        <f t="shared" si="0"/>
        <v>109.27167</v>
      </c>
      <c r="C29" s="146">
        <v>107.66875</v>
      </c>
      <c r="D29" s="146">
        <v>1.60292</v>
      </c>
    </row>
    <row r="30" spans="1:4" ht="18.75">
      <c r="A30" s="1" t="s">
        <v>12</v>
      </c>
      <c r="B30" s="147">
        <f t="shared" si="0"/>
        <v>4175.2829</v>
      </c>
      <c r="C30" s="146">
        <v>4092.73057</v>
      </c>
      <c r="D30" s="146">
        <v>82.55233</v>
      </c>
    </row>
    <row r="31" spans="1:4" ht="18.75">
      <c r="A31" s="1" t="s">
        <v>18</v>
      </c>
      <c r="B31" s="147">
        <f t="shared" si="0"/>
        <v>116.56882</v>
      </c>
      <c r="C31" s="146">
        <v>115.40313</v>
      </c>
      <c r="D31" s="146">
        <v>1.16569</v>
      </c>
    </row>
    <row r="32" spans="1:4" ht="18.75">
      <c r="A32" s="1" t="s">
        <v>19</v>
      </c>
      <c r="B32" s="147">
        <f t="shared" si="0"/>
        <v>129.17996</v>
      </c>
      <c r="C32" s="146">
        <v>126.86775</v>
      </c>
      <c r="D32" s="146">
        <v>2.31221</v>
      </c>
    </row>
    <row r="33" spans="1:4" ht="24" customHeight="1">
      <c r="A33" s="118" t="s">
        <v>3</v>
      </c>
      <c r="B33" s="126">
        <f>SUM(B16:B32)</f>
        <v>18816.36364</v>
      </c>
      <c r="C33" s="126">
        <f>SUM(C16:C32)</f>
        <v>18459.9</v>
      </c>
      <c r="D33" s="126">
        <f>SUM(D16:D32)</f>
        <v>356.46364</v>
      </c>
    </row>
    <row r="34" ht="18.75">
      <c r="B34" s="2"/>
    </row>
  </sheetData>
  <sheetProtection/>
  <mergeCells count="6">
    <mergeCell ref="A6:D6"/>
    <mergeCell ref="A8:D8"/>
    <mergeCell ref="A12:D12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56.125" style="1" customWidth="1"/>
    <col min="2" max="2" width="27.875" style="144" customWidth="1"/>
    <col min="3" max="3" width="15.75390625" style="231" bestFit="1" customWidth="1"/>
    <col min="4" max="4" width="18.125" style="232" customWidth="1"/>
    <col min="5" max="5" width="14.125" style="232" customWidth="1"/>
    <col min="6" max="6" width="9.75390625" style="232" bestFit="1" customWidth="1"/>
    <col min="7" max="16384" width="9.125" style="232" customWidth="1"/>
  </cols>
  <sheetData>
    <row r="1" spans="1:6" s="231" customFormat="1" ht="19.5" customHeight="1">
      <c r="A1" s="1"/>
      <c r="B1" s="45" t="s">
        <v>232</v>
      </c>
      <c r="D1" s="232"/>
      <c r="E1" s="232"/>
      <c r="F1" s="232"/>
    </row>
    <row r="2" spans="1:6" s="231" customFormat="1" ht="21" customHeight="1">
      <c r="A2" s="1"/>
      <c r="B2" s="45" t="s">
        <v>119</v>
      </c>
      <c r="D2" s="232"/>
      <c r="E2" s="232"/>
      <c r="F2" s="232"/>
    </row>
    <row r="3" spans="1:6" s="231" customFormat="1" ht="19.5" customHeight="1">
      <c r="A3" s="1"/>
      <c r="B3" s="45"/>
      <c r="D3" s="232"/>
      <c r="E3" s="232"/>
      <c r="F3" s="232"/>
    </row>
    <row r="4" spans="1:6" s="231" customFormat="1" ht="19.5" customHeight="1">
      <c r="A4" s="1"/>
      <c r="B4" s="45"/>
      <c r="D4" s="232"/>
      <c r="E4" s="232"/>
      <c r="F4" s="232"/>
    </row>
    <row r="5" spans="1:6" s="231" customFormat="1" ht="19.5" customHeight="1">
      <c r="A5" s="1"/>
      <c r="B5" s="45"/>
      <c r="D5" s="232"/>
      <c r="E5" s="232"/>
      <c r="F5" s="232"/>
    </row>
    <row r="6" spans="1:6" s="231" customFormat="1" ht="19.5" customHeight="1">
      <c r="A6" s="258" t="s">
        <v>5</v>
      </c>
      <c r="B6" s="258"/>
      <c r="D6" s="232"/>
      <c r="E6" s="232"/>
      <c r="F6" s="232"/>
    </row>
    <row r="7" spans="1:6" s="231" customFormat="1" ht="3.75" customHeight="1">
      <c r="A7" s="47"/>
      <c r="B7" s="49"/>
      <c r="D7" s="232"/>
      <c r="E7" s="232"/>
      <c r="F7" s="232"/>
    </row>
    <row r="8" spans="1:6" s="231" customFormat="1" ht="116.25" customHeight="1">
      <c r="A8" s="259" t="s">
        <v>233</v>
      </c>
      <c r="B8" s="259"/>
      <c r="D8" s="232"/>
      <c r="E8" s="232"/>
      <c r="F8" s="232"/>
    </row>
    <row r="9" spans="1:6" s="231" customFormat="1" ht="19.5" customHeight="1">
      <c r="A9" s="50"/>
      <c r="B9" s="50"/>
      <c r="D9" s="232"/>
      <c r="E9" s="232"/>
      <c r="F9" s="232"/>
    </row>
    <row r="10" spans="1:6" s="231" customFormat="1" ht="19.5" customHeight="1">
      <c r="A10" s="50"/>
      <c r="B10" s="50"/>
      <c r="D10" s="232"/>
      <c r="E10" s="232"/>
      <c r="F10" s="232"/>
    </row>
    <row r="11" spans="1:6" s="231" customFormat="1" ht="19.5" customHeight="1">
      <c r="A11" s="50"/>
      <c r="B11" s="50"/>
      <c r="D11" s="232"/>
      <c r="E11" s="232"/>
      <c r="F11" s="232"/>
    </row>
    <row r="12" spans="1:6" s="231" customFormat="1" ht="19.5" customHeight="1">
      <c r="A12" s="260" t="s">
        <v>0</v>
      </c>
      <c r="B12" s="260"/>
      <c r="D12" s="232"/>
      <c r="E12" s="232"/>
      <c r="F12" s="232"/>
    </row>
    <row r="13" spans="1:6" s="231" customFormat="1" ht="42.75" customHeight="1">
      <c r="A13" s="123" t="s">
        <v>23</v>
      </c>
      <c r="B13" s="121" t="s">
        <v>6</v>
      </c>
      <c r="D13" s="233"/>
      <c r="E13" s="232"/>
      <c r="F13" s="232"/>
    </row>
    <row r="14" spans="1:2" ht="8.25" customHeight="1">
      <c r="A14" s="144"/>
      <c r="B14" s="39"/>
    </row>
    <row r="15" spans="1:4" ht="19.5" customHeight="1">
      <c r="A15" s="1" t="s">
        <v>9</v>
      </c>
      <c r="B15" s="236">
        <v>12350</v>
      </c>
      <c r="D15" s="234"/>
    </row>
    <row r="16" spans="1:4" ht="19.5" customHeight="1">
      <c r="A16" s="1" t="s">
        <v>20</v>
      </c>
      <c r="B16" s="237">
        <v>6061.97</v>
      </c>
      <c r="D16" s="234"/>
    </row>
    <row r="17" spans="1:4" ht="19.5" customHeight="1">
      <c r="A17" s="1" t="s">
        <v>10</v>
      </c>
      <c r="B17" s="237">
        <v>16870</v>
      </c>
      <c r="D17" s="234"/>
    </row>
    <row r="18" spans="1:4" ht="19.5" customHeight="1">
      <c r="A18" s="1" t="s">
        <v>11</v>
      </c>
      <c r="B18" s="237">
        <v>10428.46</v>
      </c>
      <c r="D18" s="234"/>
    </row>
    <row r="19" spans="1:4" ht="24.75" customHeight="1">
      <c r="A19" s="1" t="s">
        <v>3</v>
      </c>
      <c r="B19" s="236">
        <f>SUM(B15:B18)</f>
        <v>45710.43</v>
      </c>
      <c r="C19" s="235"/>
      <c r="D19" s="235"/>
    </row>
    <row r="20" ht="18.75">
      <c r="B20" s="2"/>
    </row>
    <row r="22" ht="18.75">
      <c r="B22" s="238"/>
    </row>
  </sheetData>
  <sheetProtection/>
  <mergeCells count="3">
    <mergeCell ref="A6:B6"/>
    <mergeCell ref="A8:B8"/>
    <mergeCell ref="A12:B12"/>
  </mergeCells>
  <printOptions/>
  <pageMargins left="0.984251968503937" right="0.7874015748031497" top="0.984251968503937" bottom="0.7874015748031497" header="0.5511811023622047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D35" sqref="D35"/>
    </sheetView>
  </sheetViews>
  <sheetFormatPr defaultColWidth="9.00390625" defaultRowHeight="12.75"/>
  <cols>
    <col min="1" max="1" width="47.25390625" style="0" customWidth="1"/>
    <col min="2" max="2" width="19.75390625" style="0" customWidth="1"/>
    <col min="3" max="3" width="28.25390625" style="0" customWidth="1"/>
    <col min="4" max="4" width="33.875" style="0" customWidth="1"/>
  </cols>
  <sheetData>
    <row r="1" spans="1:4" ht="18.75">
      <c r="A1" s="6"/>
      <c r="B1" s="6"/>
      <c r="C1" s="6"/>
      <c r="D1" s="246" t="s">
        <v>276</v>
      </c>
    </row>
    <row r="2" spans="1:4" ht="18.75">
      <c r="A2" s="6"/>
      <c r="B2" s="6"/>
      <c r="C2" s="6"/>
      <c r="D2" s="246" t="s">
        <v>119</v>
      </c>
    </row>
    <row r="3" spans="1:4" ht="13.5" customHeight="1">
      <c r="A3" s="8"/>
      <c r="B3" s="8"/>
      <c r="C3" s="8"/>
      <c r="D3" s="8"/>
    </row>
    <row r="4" spans="1:4" ht="13.5" customHeight="1">
      <c r="A4" s="8"/>
      <c r="B4" s="8"/>
      <c r="C4" s="8"/>
      <c r="D4" s="8"/>
    </row>
    <row r="5" spans="1:4" ht="18.75">
      <c r="A5" s="258" t="s">
        <v>5</v>
      </c>
      <c r="B5" s="258"/>
      <c r="C5" s="258"/>
      <c r="D5" s="258"/>
    </row>
    <row r="6" spans="1:4" ht="5.25" customHeight="1">
      <c r="A6" s="244"/>
      <c r="B6" s="244"/>
      <c r="C6" s="244"/>
      <c r="D6" s="244"/>
    </row>
    <row r="7" spans="1:4" ht="55.5" customHeight="1">
      <c r="A7" s="259" t="s">
        <v>277</v>
      </c>
      <c r="B7" s="259"/>
      <c r="C7" s="259"/>
      <c r="D7" s="259"/>
    </row>
    <row r="8" spans="1:4" ht="15.75" customHeight="1">
      <c r="A8" s="50"/>
      <c r="B8" s="50"/>
      <c r="C8" s="50"/>
      <c r="D8" s="50"/>
    </row>
    <row r="9" spans="1:4" ht="14.25" customHeight="1">
      <c r="A9" s="8"/>
      <c r="B9" s="8"/>
      <c r="C9" s="8"/>
      <c r="D9" s="8"/>
    </row>
    <row r="10" spans="1:4" ht="18.75" customHeight="1">
      <c r="A10" s="3"/>
      <c r="B10" s="3"/>
      <c r="C10" s="3"/>
      <c r="D10" s="213" t="s">
        <v>0</v>
      </c>
    </row>
    <row r="11" spans="1:4" ht="18.75" customHeight="1">
      <c r="A11" s="261" t="s">
        <v>58</v>
      </c>
      <c r="B11" s="263" t="s">
        <v>3</v>
      </c>
      <c r="C11" s="280" t="s">
        <v>30</v>
      </c>
      <c r="D11" s="281"/>
    </row>
    <row r="12" spans="1:4" ht="56.25" customHeight="1">
      <c r="A12" s="262"/>
      <c r="B12" s="264"/>
      <c r="C12" s="122" t="s">
        <v>31</v>
      </c>
      <c r="D12" s="121" t="s">
        <v>35</v>
      </c>
    </row>
    <row r="13" spans="1:4" ht="3.75" customHeight="1">
      <c r="A13" s="245"/>
      <c r="B13" s="245"/>
      <c r="C13" s="245"/>
      <c r="D13" s="245"/>
    </row>
    <row r="14" spans="1:4" s="119" customFormat="1" ht="18" customHeight="1">
      <c r="A14" s="118" t="s">
        <v>2</v>
      </c>
      <c r="B14" s="124">
        <f>C14+D14</f>
        <v>124708.18183</v>
      </c>
      <c r="C14" s="125">
        <v>123461.1</v>
      </c>
      <c r="D14" s="125">
        <v>1247.08183</v>
      </c>
    </row>
    <row r="15" spans="1:4" ht="18.75">
      <c r="A15" s="1" t="s">
        <v>13</v>
      </c>
      <c r="B15" s="124">
        <f>C15+D15</f>
        <v>48399.29293</v>
      </c>
      <c r="C15" s="125">
        <v>47915.3</v>
      </c>
      <c r="D15" s="125">
        <v>483.99293</v>
      </c>
    </row>
    <row r="16" spans="1:4" ht="18.75">
      <c r="A16" s="3" t="s">
        <v>14</v>
      </c>
      <c r="B16" s="124">
        <f>C16+D16</f>
        <v>123973.73737</v>
      </c>
      <c r="C16" s="125">
        <v>122734</v>
      </c>
      <c r="D16" s="125">
        <v>1239.73737</v>
      </c>
    </row>
    <row r="17" spans="1:4" ht="18.75">
      <c r="A17" s="3" t="s">
        <v>8</v>
      </c>
      <c r="B17" s="124">
        <f>C17+D17</f>
        <v>91612.72727</v>
      </c>
      <c r="C17" s="125">
        <v>90696.6</v>
      </c>
      <c r="D17" s="125">
        <v>916.12727</v>
      </c>
    </row>
    <row r="18" spans="1:4" s="119" customFormat="1" ht="18.75">
      <c r="A18" s="1" t="s">
        <v>278</v>
      </c>
      <c r="B18" s="124">
        <f>C18+D18</f>
        <v>101444.44444</v>
      </c>
      <c r="C18" s="125">
        <v>100430</v>
      </c>
      <c r="D18" s="125">
        <v>1014.44444</v>
      </c>
    </row>
    <row r="19" spans="1:4" s="119" customFormat="1" ht="21.75" customHeight="1">
      <c r="A19" s="118" t="s">
        <v>3</v>
      </c>
      <c r="B19" s="124">
        <f>SUM(B14:B18)</f>
        <v>490138.38384</v>
      </c>
      <c r="C19" s="126">
        <f>SUM(C14:C18)</f>
        <v>485237</v>
      </c>
      <c r="D19" s="126">
        <f>SUM(D14:D18)</f>
        <v>4901.38384</v>
      </c>
    </row>
    <row r="20" spans="2:4" ht="12.75">
      <c r="B20" s="119"/>
      <c r="C20" s="119"/>
      <c r="D20" s="119"/>
    </row>
    <row r="21" spans="2:4" ht="12.75">
      <c r="B21" s="119"/>
      <c r="C21" s="119"/>
      <c r="D21" s="119"/>
    </row>
    <row r="22" spans="2:4" ht="12.75">
      <c r="B22" s="119"/>
      <c r="C22" s="119"/>
      <c r="D22" s="119"/>
    </row>
    <row r="23" spans="2:4" ht="12.75">
      <c r="B23" s="119"/>
      <c r="C23" s="119"/>
      <c r="D23" s="119"/>
    </row>
    <row r="24" spans="2:4" ht="12.75">
      <c r="B24" s="119"/>
      <c r="C24" s="119"/>
      <c r="D24" s="119"/>
    </row>
    <row r="25" spans="2:4" ht="12.75">
      <c r="B25" s="119"/>
      <c r="C25" s="119"/>
      <c r="D25" s="119"/>
    </row>
    <row r="26" spans="2:4" ht="12.75">
      <c r="B26" s="119"/>
      <c r="C26" s="119"/>
      <c r="D26" s="119"/>
    </row>
    <row r="27" spans="2:4" ht="12.75">
      <c r="B27" s="119"/>
      <c r="C27" s="119"/>
      <c r="D27" s="119"/>
    </row>
    <row r="28" spans="2:4" ht="12.75">
      <c r="B28" s="119"/>
      <c r="C28" s="119"/>
      <c r="D28" s="119"/>
    </row>
    <row r="29" spans="2:4" ht="12.75">
      <c r="B29" s="119"/>
      <c r="C29" s="119"/>
      <c r="D29" s="119"/>
    </row>
    <row r="30" spans="2:4" ht="12.75">
      <c r="B30" s="119"/>
      <c r="C30" s="119"/>
      <c r="D30" s="119"/>
    </row>
  </sheetData>
  <sheetProtection/>
  <mergeCells count="5">
    <mergeCell ref="A5:D5"/>
    <mergeCell ref="A7:D7"/>
    <mergeCell ref="A11:A12"/>
    <mergeCell ref="B11:B12"/>
    <mergeCell ref="C11:D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0"/>
  </sheetPr>
  <dimension ref="A1:D27"/>
  <sheetViews>
    <sheetView view="pageBreakPreview" zoomScaleSheetLayoutView="100" zoomScalePageLayoutView="0" workbookViewId="0" topLeftCell="A8">
      <selection activeCell="A27" sqref="A27:D27"/>
    </sheetView>
  </sheetViews>
  <sheetFormatPr defaultColWidth="9.00390625" defaultRowHeight="12.75"/>
  <cols>
    <col min="1" max="1" width="29.00390625" style="1" customWidth="1"/>
    <col min="2" max="2" width="18.00390625" style="144" customWidth="1"/>
    <col min="3" max="3" width="17.625" style="1" customWidth="1"/>
    <col min="4" max="4" width="17.375" style="2" customWidth="1"/>
    <col min="5" max="16384" width="9.125" style="1" customWidth="1"/>
  </cols>
  <sheetData>
    <row r="1" spans="1:3" ht="18.75" hidden="1">
      <c r="A1" s="267" t="s">
        <v>93</v>
      </c>
      <c r="B1" s="267"/>
      <c r="C1" s="267"/>
    </row>
    <row r="2" spans="1:3" ht="18.75" hidden="1">
      <c r="A2" s="267" t="s">
        <v>94</v>
      </c>
      <c r="B2" s="267"/>
      <c r="C2" s="267"/>
    </row>
    <row r="3" spans="1:3" ht="18.75" hidden="1">
      <c r="A3" s="267" t="s">
        <v>95</v>
      </c>
      <c r="B3" s="267"/>
      <c r="C3" s="267"/>
    </row>
    <row r="4" spans="1:3" ht="18.75" hidden="1">
      <c r="A4" s="267" t="s">
        <v>96</v>
      </c>
      <c r="B4" s="267"/>
      <c r="C4" s="267"/>
    </row>
    <row r="5" spans="1:3" ht="18.75" hidden="1">
      <c r="A5" s="267" t="s">
        <v>97</v>
      </c>
      <c r="B5" s="267"/>
      <c r="C5" s="267"/>
    </row>
    <row r="6" spans="1:3" ht="18.75" hidden="1">
      <c r="A6" s="267"/>
      <c r="B6" s="267"/>
      <c r="C6" s="267"/>
    </row>
    <row r="7" spans="1:3" ht="18.75" hidden="1">
      <c r="A7" s="267"/>
      <c r="B7" s="267"/>
      <c r="C7" s="267"/>
    </row>
    <row r="8" spans="1:4" ht="28.5" customHeight="1">
      <c r="A8" s="44"/>
      <c r="C8" s="44"/>
      <c r="D8" s="45" t="s">
        <v>145</v>
      </c>
    </row>
    <row r="9" spans="1:4" ht="21" customHeight="1">
      <c r="A9" s="44"/>
      <c r="C9" s="44"/>
      <c r="D9" s="45" t="s">
        <v>119</v>
      </c>
    </row>
    <row r="10" spans="1:3" ht="18" customHeight="1">
      <c r="A10" s="44"/>
      <c r="C10" s="144"/>
    </row>
    <row r="11" spans="1:3" ht="18" customHeight="1">
      <c r="A11" s="44"/>
      <c r="C11" s="144"/>
    </row>
    <row r="12" spans="1:3" ht="18" customHeight="1">
      <c r="A12" s="44"/>
      <c r="C12" s="144"/>
    </row>
    <row r="13" spans="1:4" ht="18.75">
      <c r="A13" s="258" t="s">
        <v>5</v>
      </c>
      <c r="B13" s="258"/>
      <c r="C13" s="258"/>
      <c r="D13" s="258"/>
    </row>
    <row r="14" spans="1:2" ht="18" customHeight="1">
      <c r="A14" s="47"/>
      <c r="B14" s="49"/>
    </row>
    <row r="15" spans="1:4" ht="77.25" customHeight="1">
      <c r="A15" s="259" t="s">
        <v>146</v>
      </c>
      <c r="B15" s="259"/>
      <c r="C15" s="259"/>
      <c r="D15" s="259"/>
    </row>
    <row r="16" spans="1:2" ht="18" customHeight="1">
      <c r="A16" s="44"/>
      <c r="B16" s="45"/>
    </row>
    <row r="17" spans="1:2" ht="18" customHeight="1">
      <c r="A17" s="44"/>
      <c r="B17" s="45"/>
    </row>
    <row r="18" spans="1:2" ht="18" customHeight="1">
      <c r="A18" s="44"/>
      <c r="B18" s="45"/>
    </row>
    <row r="19" spans="2:4" ht="22.5" customHeight="1">
      <c r="B19" s="148"/>
      <c r="C19" s="150"/>
      <c r="D19" s="151" t="s">
        <v>0</v>
      </c>
    </row>
    <row r="20" spans="1:4" ht="24" customHeight="1">
      <c r="A20" s="261" t="s">
        <v>275</v>
      </c>
      <c r="B20" s="265" t="s">
        <v>3</v>
      </c>
      <c r="C20" s="265" t="s">
        <v>30</v>
      </c>
      <c r="D20" s="266"/>
    </row>
    <row r="21" spans="1:4" ht="78" customHeight="1">
      <c r="A21" s="262"/>
      <c r="B21" s="264"/>
      <c r="C21" s="121" t="s">
        <v>31</v>
      </c>
      <c r="D21" s="121" t="s">
        <v>41</v>
      </c>
    </row>
    <row r="22" spans="1:4" ht="7.5" customHeight="1">
      <c r="A22" s="152"/>
      <c r="B22" s="152"/>
      <c r="C22" s="152"/>
      <c r="D22" s="152"/>
    </row>
    <row r="23" spans="1:4" ht="19.5" customHeight="1">
      <c r="A23" s="118" t="s">
        <v>21</v>
      </c>
      <c r="B23" s="149">
        <f>C23+D23</f>
        <v>8000</v>
      </c>
      <c r="C23" s="146">
        <v>7840</v>
      </c>
      <c r="D23" s="146">
        <v>160</v>
      </c>
    </row>
    <row r="24" spans="1:4" ht="19.5" customHeight="1">
      <c r="A24" s="1" t="s">
        <v>15</v>
      </c>
      <c r="B24" s="149">
        <f>C24+D24</f>
        <v>16000</v>
      </c>
      <c r="C24" s="146">
        <v>15680</v>
      </c>
      <c r="D24" s="146">
        <v>320</v>
      </c>
    </row>
    <row r="25" spans="1:4" ht="24.75" customHeight="1">
      <c r="A25" s="118" t="s">
        <v>3</v>
      </c>
      <c r="B25" s="126">
        <f>SUM(B23:B24)</f>
        <v>24000</v>
      </c>
      <c r="C25" s="126">
        <f>SUM(C23:C24)</f>
        <v>23520</v>
      </c>
      <c r="D25" s="126">
        <f>SUM(D23:D24)</f>
        <v>480</v>
      </c>
    </row>
    <row r="26" ht="18.75">
      <c r="B26" s="2"/>
    </row>
    <row r="27" spans="1:4" ht="45" customHeight="1">
      <c r="A27" s="256" t="s">
        <v>142</v>
      </c>
      <c r="B27" s="256"/>
      <c r="C27" s="256"/>
      <c r="D27" s="256"/>
    </row>
  </sheetData>
  <sheetProtection/>
  <mergeCells count="13">
    <mergeCell ref="A27:D27"/>
    <mergeCell ref="A7:C7"/>
    <mergeCell ref="A13:D13"/>
    <mergeCell ref="A15:D15"/>
    <mergeCell ref="A20:A21"/>
    <mergeCell ref="B20:B21"/>
    <mergeCell ref="C20:D20"/>
    <mergeCell ref="A1:C1"/>
    <mergeCell ref="A2:C2"/>
    <mergeCell ref="A3:C3"/>
    <mergeCell ref="A4:C4"/>
    <mergeCell ref="A5:C5"/>
    <mergeCell ref="A6:C6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D28"/>
  <sheetViews>
    <sheetView view="pageBreakPreview" zoomScaleSheetLayoutView="100" zoomScalePageLayoutView="0" workbookViewId="0" topLeftCell="A14">
      <selection activeCell="A20" sqref="A20:A21"/>
    </sheetView>
  </sheetViews>
  <sheetFormatPr defaultColWidth="9.00390625" defaultRowHeight="12.75"/>
  <cols>
    <col min="1" max="1" width="29.00390625" style="1" customWidth="1"/>
    <col min="2" max="2" width="18.00390625" style="144" customWidth="1"/>
    <col min="3" max="3" width="17.625" style="1" customWidth="1"/>
    <col min="4" max="4" width="17.375" style="2" customWidth="1"/>
    <col min="5" max="16384" width="9.125" style="1" customWidth="1"/>
  </cols>
  <sheetData>
    <row r="1" spans="1:3" ht="18.75" hidden="1">
      <c r="A1" s="267" t="s">
        <v>93</v>
      </c>
      <c r="B1" s="267"/>
      <c r="C1" s="267"/>
    </row>
    <row r="2" spans="1:3" ht="18.75" hidden="1">
      <c r="A2" s="267" t="s">
        <v>94</v>
      </c>
      <c r="B2" s="267"/>
      <c r="C2" s="267"/>
    </row>
    <row r="3" spans="1:3" ht="18.75" hidden="1">
      <c r="A3" s="267" t="s">
        <v>95</v>
      </c>
      <c r="B3" s="267"/>
      <c r="C3" s="267"/>
    </row>
    <row r="4" spans="1:3" ht="18.75" hidden="1">
      <c r="A4" s="267" t="s">
        <v>96</v>
      </c>
      <c r="B4" s="267"/>
      <c r="C4" s="267"/>
    </row>
    <row r="5" spans="1:3" ht="18.75" hidden="1">
      <c r="A5" s="267" t="s">
        <v>97</v>
      </c>
      <c r="B5" s="267"/>
      <c r="C5" s="267"/>
    </row>
    <row r="6" spans="1:3" ht="18.75" hidden="1">
      <c r="A6" s="267"/>
      <c r="B6" s="267"/>
      <c r="C6" s="267"/>
    </row>
    <row r="7" spans="1:3" ht="18.75" hidden="1">
      <c r="A7" s="267"/>
      <c r="B7" s="267"/>
      <c r="C7" s="267"/>
    </row>
    <row r="8" spans="1:4" ht="28.5" customHeight="1">
      <c r="A8" s="44"/>
      <c r="C8" s="44"/>
      <c r="D8" s="45" t="s">
        <v>125</v>
      </c>
    </row>
    <row r="9" spans="1:4" ht="21" customHeight="1">
      <c r="A9" s="44"/>
      <c r="C9" s="44"/>
      <c r="D9" s="45" t="s">
        <v>119</v>
      </c>
    </row>
    <row r="10" spans="1:3" ht="18" customHeight="1">
      <c r="A10" s="44"/>
      <c r="C10" s="144"/>
    </row>
    <row r="11" spans="1:3" ht="18" customHeight="1">
      <c r="A11" s="44"/>
      <c r="C11" s="144"/>
    </row>
    <row r="12" spans="1:3" ht="18" customHeight="1">
      <c r="A12" s="44"/>
      <c r="C12" s="144"/>
    </row>
    <row r="13" spans="1:4" ht="18.75">
      <c r="A13" s="258" t="s">
        <v>5</v>
      </c>
      <c r="B13" s="258"/>
      <c r="C13" s="258"/>
      <c r="D13" s="258"/>
    </row>
    <row r="14" spans="1:2" ht="18" customHeight="1">
      <c r="A14" s="47"/>
      <c r="B14" s="49"/>
    </row>
    <row r="15" spans="1:4" ht="54.75" customHeight="1">
      <c r="A15" s="259" t="s">
        <v>131</v>
      </c>
      <c r="B15" s="259"/>
      <c r="C15" s="259"/>
      <c r="D15" s="259"/>
    </row>
    <row r="16" spans="1:2" ht="18" customHeight="1">
      <c r="A16" s="44"/>
      <c r="B16" s="45"/>
    </row>
    <row r="17" spans="1:2" ht="18" customHeight="1">
      <c r="A17" s="44"/>
      <c r="B17" s="45"/>
    </row>
    <row r="18" spans="1:2" ht="18" customHeight="1">
      <c r="A18" s="44"/>
      <c r="B18" s="45"/>
    </row>
    <row r="19" spans="2:4" ht="22.5" customHeight="1">
      <c r="B19" s="148"/>
      <c r="C19" s="150"/>
      <c r="D19" s="151" t="s">
        <v>0</v>
      </c>
    </row>
    <row r="20" spans="1:4" ht="24" customHeight="1">
      <c r="A20" s="261" t="s">
        <v>92</v>
      </c>
      <c r="B20" s="265" t="s">
        <v>3</v>
      </c>
      <c r="C20" s="265" t="s">
        <v>30</v>
      </c>
      <c r="D20" s="266"/>
    </row>
    <row r="21" spans="1:4" ht="78" customHeight="1">
      <c r="A21" s="262"/>
      <c r="B21" s="264"/>
      <c r="C21" s="121" t="s">
        <v>31</v>
      </c>
      <c r="D21" s="121" t="s">
        <v>41</v>
      </c>
    </row>
    <row r="22" spans="1:4" ht="7.5" customHeight="1">
      <c r="A22" s="152"/>
      <c r="B22" s="152"/>
      <c r="C22" s="152"/>
      <c r="D22" s="152"/>
    </row>
    <row r="23" spans="1:4" ht="19.5" customHeight="1">
      <c r="A23" s="1" t="s">
        <v>13</v>
      </c>
      <c r="B23" s="149">
        <f>C23+D23</f>
        <v>7160.10204</v>
      </c>
      <c r="C23" s="146">
        <v>7016.9</v>
      </c>
      <c r="D23" s="146">
        <v>143.20204</v>
      </c>
    </row>
    <row r="24" spans="1:4" ht="19.5" customHeight="1">
      <c r="A24" s="1" t="s">
        <v>16</v>
      </c>
      <c r="B24" s="149">
        <f>C24+D24</f>
        <v>13078.77551</v>
      </c>
      <c r="C24" s="146">
        <v>12817.2</v>
      </c>
      <c r="D24" s="146">
        <v>261.57551</v>
      </c>
    </row>
    <row r="25" spans="1:4" ht="19.5" customHeight="1">
      <c r="A25" s="1" t="s">
        <v>12</v>
      </c>
      <c r="B25" s="149">
        <f>C25+D25</f>
        <v>1858.57143</v>
      </c>
      <c r="C25" s="146">
        <v>1821.4</v>
      </c>
      <c r="D25" s="146">
        <v>37.17143</v>
      </c>
    </row>
    <row r="26" spans="1:4" ht="19.5" customHeight="1">
      <c r="A26" s="1" t="s">
        <v>19</v>
      </c>
      <c r="B26" s="149">
        <f>C26+D26</f>
        <v>7541.02041</v>
      </c>
      <c r="C26" s="146">
        <v>7390.2</v>
      </c>
      <c r="D26" s="146">
        <v>150.82041</v>
      </c>
    </row>
    <row r="27" spans="1:4" ht="24.75" customHeight="1">
      <c r="A27" s="118" t="s">
        <v>3</v>
      </c>
      <c r="B27" s="126">
        <f>SUM(B23:B26)</f>
        <v>29638.46939</v>
      </c>
      <c r="C27" s="126">
        <f>SUM(C23:C26)</f>
        <v>29045.7</v>
      </c>
      <c r="D27" s="126">
        <f>SUM(D23:D26)</f>
        <v>592.76939</v>
      </c>
    </row>
    <row r="28" ht="18.75">
      <c r="B28" s="2"/>
    </row>
  </sheetData>
  <sheetProtection/>
  <mergeCells count="12">
    <mergeCell ref="A1:C1"/>
    <mergeCell ref="A2:C2"/>
    <mergeCell ref="A3:C3"/>
    <mergeCell ref="A4:C4"/>
    <mergeCell ref="A5:C5"/>
    <mergeCell ref="A6:C6"/>
    <mergeCell ref="A7:C7"/>
    <mergeCell ref="A13:D13"/>
    <mergeCell ref="A15:D15"/>
    <mergeCell ref="A20:A21"/>
    <mergeCell ref="B20:B21"/>
    <mergeCell ref="C20:D20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D2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4.75390625" style="132" customWidth="1"/>
    <col min="2" max="2" width="19.125" style="132" bestFit="1" customWidth="1"/>
    <col min="3" max="3" width="17.625" style="132" customWidth="1"/>
    <col min="4" max="4" width="22.875" style="132" customWidth="1"/>
  </cols>
  <sheetData>
    <row r="1" spans="1:4" ht="18.75">
      <c r="A1" s="127"/>
      <c r="B1" s="127"/>
      <c r="C1" s="128"/>
      <c r="D1" s="129" t="s">
        <v>140</v>
      </c>
    </row>
    <row r="2" spans="1:4" ht="18.75">
      <c r="A2" s="127"/>
      <c r="B2" s="127"/>
      <c r="C2" s="128"/>
      <c r="D2" s="129" t="s">
        <v>119</v>
      </c>
    </row>
    <row r="3" spans="1:4" ht="18.75">
      <c r="A3" s="127"/>
      <c r="B3" s="127"/>
      <c r="C3" s="128"/>
      <c r="D3" s="128"/>
    </row>
    <row r="4" spans="1:4" ht="18.75">
      <c r="A4" s="127"/>
      <c r="B4" s="127"/>
      <c r="C4" s="128"/>
      <c r="D4" s="128"/>
    </row>
    <row r="6" spans="1:4" ht="18.75">
      <c r="A6" s="268" t="s">
        <v>5</v>
      </c>
      <c r="B6" s="268"/>
      <c r="C6" s="268"/>
      <c r="D6" s="268"/>
    </row>
    <row r="7" spans="1:4" ht="18.75">
      <c r="A7" s="130"/>
      <c r="B7" s="130"/>
      <c r="C7" s="130"/>
      <c r="D7" s="130"/>
    </row>
    <row r="8" spans="1:4" ht="62.25" customHeight="1">
      <c r="A8" s="269" t="s">
        <v>290</v>
      </c>
      <c r="B8" s="269"/>
      <c r="C8" s="269"/>
      <c r="D8" s="269"/>
    </row>
    <row r="9" spans="1:4" ht="18.75">
      <c r="A9" s="131"/>
      <c r="B9" s="131"/>
      <c r="C9" s="131"/>
      <c r="D9" s="131"/>
    </row>
    <row r="10" spans="1:4" ht="18.75">
      <c r="A10" s="131"/>
      <c r="B10" s="131"/>
      <c r="C10" s="131"/>
      <c r="D10" s="131"/>
    </row>
    <row r="11" spans="1:4" ht="18.75">
      <c r="A11" s="131"/>
      <c r="B11" s="131"/>
      <c r="C11" s="131"/>
      <c r="D11" s="131"/>
    </row>
    <row r="12" ht="18.75">
      <c r="D12" s="133" t="s">
        <v>0</v>
      </c>
    </row>
    <row r="13" spans="1:4" ht="18.75">
      <c r="A13" s="270" t="s">
        <v>40</v>
      </c>
      <c r="B13" s="270" t="s">
        <v>3</v>
      </c>
      <c r="C13" s="272" t="s">
        <v>30</v>
      </c>
      <c r="D13" s="273"/>
    </row>
    <row r="14" spans="1:4" ht="75">
      <c r="A14" s="271"/>
      <c r="B14" s="271"/>
      <c r="C14" s="134" t="s">
        <v>31</v>
      </c>
      <c r="D14" s="134" t="s">
        <v>32</v>
      </c>
    </row>
    <row r="15" spans="1:4" ht="18.75">
      <c r="A15" s="135"/>
      <c r="B15" s="136"/>
      <c r="C15" s="136"/>
      <c r="D15" s="137"/>
    </row>
    <row r="16" spans="1:4" ht="18.75">
      <c r="A16" s="72" t="s">
        <v>21</v>
      </c>
      <c r="B16" s="138">
        <f>C16+D16</f>
        <v>696939.11257</v>
      </c>
      <c r="C16" s="139">
        <v>460585.2</v>
      </c>
      <c r="D16" s="139">
        <v>236353.91257</v>
      </c>
    </row>
    <row r="17" spans="1:4" ht="18.75">
      <c r="A17" s="72" t="s">
        <v>33</v>
      </c>
      <c r="B17" s="138">
        <f>C17+D17</f>
        <v>481046.12245</v>
      </c>
      <c r="C17" s="139">
        <v>471425.2</v>
      </c>
      <c r="D17" s="139">
        <v>9620.92245</v>
      </c>
    </row>
    <row r="18" spans="1:4" ht="18.75">
      <c r="A18" s="135"/>
      <c r="B18" s="140"/>
      <c r="C18" s="140"/>
      <c r="D18" s="138"/>
    </row>
    <row r="19" spans="1:4" ht="18.75">
      <c r="A19" s="141" t="s">
        <v>3</v>
      </c>
      <c r="B19" s="138">
        <f>C19+D19</f>
        <v>1177985.23502</v>
      </c>
      <c r="C19" s="142">
        <f>SUM(C16:C17)</f>
        <v>932010.4</v>
      </c>
      <c r="D19" s="142">
        <f>SUM(D16:D17)</f>
        <v>245974.83502</v>
      </c>
    </row>
    <row r="20" ht="18.75">
      <c r="D20" s="143"/>
    </row>
    <row r="21" ht="18.75">
      <c r="D21" s="143"/>
    </row>
    <row r="22" spans="1:4" ht="18.75">
      <c r="A22" s="274"/>
      <c r="B22" s="274"/>
      <c r="C22" s="274"/>
      <c r="D22" s="274"/>
    </row>
    <row r="23" ht="18.75">
      <c r="D23" s="143"/>
    </row>
    <row r="24" ht="18.75">
      <c r="D24" s="143"/>
    </row>
  </sheetData>
  <sheetProtection/>
  <mergeCells count="6">
    <mergeCell ref="A6:D6"/>
    <mergeCell ref="A8:D8"/>
    <mergeCell ref="A13:A14"/>
    <mergeCell ref="B13:B14"/>
    <mergeCell ref="C13:D13"/>
    <mergeCell ref="A22:D22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2"/>
  <sheetViews>
    <sheetView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21.25390625" style="3" customWidth="1"/>
    <col min="2" max="2" width="15.375" style="3" customWidth="1"/>
    <col min="3" max="3" width="23.25390625" style="3" customWidth="1"/>
    <col min="4" max="4" width="29.25390625" style="3" customWidth="1"/>
    <col min="5" max="5" width="13.625" style="3" customWidth="1"/>
    <col min="6" max="6" width="9.00390625" style="4" customWidth="1"/>
    <col min="7" max="7" width="9.125" style="3" customWidth="1"/>
    <col min="8" max="8" width="11.375" style="3" customWidth="1"/>
    <col min="9" max="9" width="9.75390625" style="3" bestFit="1" customWidth="1"/>
    <col min="10" max="16384" width="9.125" style="3" customWidth="1"/>
  </cols>
  <sheetData>
    <row r="1" spans="2:6" ht="18.75">
      <c r="B1" s="174"/>
      <c r="C1" s="255" t="s">
        <v>147</v>
      </c>
      <c r="D1" s="255"/>
      <c r="F1" s="3"/>
    </row>
    <row r="2" spans="2:6" ht="18.75">
      <c r="B2" s="174"/>
      <c r="C2" s="255" t="s">
        <v>119</v>
      </c>
      <c r="D2" s="255"/>
      <c r="F2" s="3"/>
    </row>
    <row r="3" spans="2:6" ht="18.75">
      <c r="B3" s="174"/>
      <c r="D3" s="4"/>
      <c r="F3" s="3"/>
    </row>
    <row r="6" spans="1:9" ht="18.75">
      <c r="A6" s="254" t="s">
        <v>5</v>
      </c>
      <c r="B6" s="254"/>
      <c r="C6" s="254"/>
      <c r="D6" s="254"/>
      <c r="H6" s="98"/>
      <c r="I6" s="98"/>
    </row>
    <row r="7" spans="1:4" ht="9" customHeight="1">
      <c r="A7" s="173"/>
      <c r="B7" s="173"/>
      <c r="C7" s="173"/>
      <c r="D7" s="173"/>
    </row>
    <row r="8" spans="1:4" ht="99.75" customHeight="1">
      <c r="A8" s="253" t="s">
        <v>144</v>
      </c>
      <c r="B8" s="253"/>
      <c r="C8" s="253"/>
      <c r="D8" s="253"/>
    </row>
    <row r="10" spans="1:4" ht="12.75" customHeight="1">
      <c r="A10" s="8"/>
      <c r="B10" s="8"/>
      <c r="C10" s="8"/>
      <c r="D10" s="8"/>
    </row>
    <row r="11" spans="1:4" ht="15" customHeight="1">
      <c r="A11" s="59"/>
      <c r="B11" s="59"/>
      <c r="C11" s="59"/>
      <c r="D11" s="59"/>
    </row>
    <row r="12" spans="1:4" s="174" customFormat="1" ht="18.75">
      <c r="A12" s="60"/>
      <c r="B12" s="175"/>
      <c r="C12" s="275" t="s">
        <v>0</v>
      </c>
      <c r="D12" s="275"/>
    </row>
    <row r="13" spans="1:5" ht="34.5" customHeight="1">
      <c r="A13" s="276" t="s">
        <v>23</v>
      </c>
      <c r="B13" s="278" t="s">
        <v>3</v>
      </c>
      <c r="C13" s="278" t="s">
        <v>30</v>
      </c>
      <c r="D13" s="279"/>
      <c r="E13" s="179"/>
    </row>
    <row r="14" spans="1:5" ht="67.5" customHeight="1">
      <c r="A14" s="277"/>
      <c r="B14" s="278"/>
      <c r="C14" s="176" t="s">
        <v>49</v>
      </c>
      <c r="D14" s="177" t="s">
        <v>50</v>
      </c>
      <c r="E14" s="179"/>
    </row>
    <row r="15" spans="1:7" ht="3.75" customHeight="1">
      <c r="A15" s="64"/>
      <c r="B15" s="64"/>
      <c r="C15" s="64"/>
      <c r="D15" s="64"/>
      <c r="E15" s="180"/>
      <c r="G15" s="4"/>
    </row>
    <row r="16" spans="1:4" ht="19.5" customHeight="1">
      <c r="A16" s="3" t="s">
        <v>12</v>
      </c>
      <c r="B16" s="58">
        <f>C16+D16</f>
        <v>2553.77552</v>
      </c>
      <c r="C16" s="58">
        <v>2502.7</v>
      </c>
      <c r="D16" s="58">
        <v>51.07552</v>
      </c>
    </row>
    <row r="17" spans="1:7" ht="27" customHeight="1">
      <c r="A17" s="6" t="s">
        <v>3</v>
      </c>
      <c r="B17" s="65">
        <f>SUM(B16:B16)</f>
        <v>2553.77552</v>
      </c>
      <c r="C17" s="65">
        <f>SUM(C16:C16)</f>
        <v>2502.7</v>
      </c>
      <c r="D17" s="65">
        <f>SUM(D16:D16)</f>
        <v>51.07552</v>
      </c>
      <c r="E17" s="181"/>
      <c r="G17" s="4"/>
    </row>
    <row r="18" spans="1:7" ht="24.75" customHeight="1">
      <c r="A18" s="6"/>
      <c r="B18" s="6"/>
      <c r="C18" s="6"/>
      <c r="D18" s="6"/>
      <c r="E18" s="181"/>
      <c r="G18" s="4"/>
    </row>
    <row r="19" ht="19.5" customHeight="1"/>
    <row r="20" spans="1:4" ht="19.5" customHeight="1">
      <c r="A20" s="256"/>
      <c r="B20" s="256"/>
      <c r="C20" s="256"/>
      <c r="D20" s="256"/>
    </row>
    <row r="22" spans="1:4" ht="18.75">
      <c r="A22" s="256"/>
      <c r="B22" s="256"/>
      <c r="C22" s="256"/>
      <c r="D22" s="256"/>
    </row>
  </sheetData>
  <sheetProtection/>
  <mergeCells count="10">
    <mergeCell ref="A20:D20"/>
    <mergeCell ref="A22:D22"/>
    <mergeCell ref="C1:D1"/>
    <mergeCell ref="C2:D2"/>
    <mergeCell ref="A6:D6"/>
    <mergeCell ref="A8:D8"/>
    <mergeCell ref="C12:D12"/>
    <mergeCell ref="A13:A14"/>
    <mergeCell ref="B13:B14"/>
    <mergeCell ref="C13:D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E31"/>
  <sheetViews>
    <sheetView view="pageBreakPreview" zoomScale="90" zoomScaleNormal="90" zoomScaleSheetLayoutView="90" zoomScalePageLayoutView="0" workbookViewId="0" topLeftCell="A7">
      <selection activeCell="F13" sqref="F13"/>
    </sheetView>
  </sheetViews>
  <sheetFormatPr defaultColWidth="9.00390625" defaultRowHeight="12.75"/>
  <cols>
    <col min="1" max="1" width="30.25390625" style="1" customWidth="1"/>
    <col min="2" max="2" width="18.00390625" style="144" customWidth="1"/>
    <col min="3" max="3" width="18.00390625" style="1" customWidth="1"/>
    <col min="4" max="4" width="17.875" style="2" customWidth="1"/>
    <col min="5" max="5" width="9.75390625" style="1" bestFit="1" customWidth="1"/>
    <col min="6" max="16384" width="9.125" style="1" customWidth="1"/>
  </cols>
  <sheetData>
    <row r="1" spans="1:4" ht="21.75" customHeight="1">
      <c r="A1" s="44"/>
      <c r="C1" s="44"/>
      <c r="D1" s="45" t="s">
        <v>46</v>
      </c>
    </row>
    <row r="2" spans="1:4" ht="21" customHeight="1">
      <c r="A2" s="44"/>
      <c r="C2" s="44"/>
      <c r="D2" s="45" t="s">
        <v>119</v>
      </c>
    </row>
    <row r="3" spans="1:3" ht="20.25" customHeight="1">
      <c r="A3" s="44"/>
      <c r="C3" s="144"/>
    </row>
    <row r="4" spans="1:3" ht="20.25" customHeight="1">
      <c r="A4" s="44"/>
      <c r="C4" s="144"/>
    </row>
    <row r="5" spans="1:3" ht="20.25" customHeight="1">
      <c r="A5" s="44"/>
      <c r="C5" s="144"/>
    </row>
    <row r="6" spans="1:4" ht="18.75">
      <c r="A6" s="258" t="s">
        <v>5</v>
      </c>
      <c r="B6" s="258"/>
      <c r="C6" s="258"/>
      <c r="D6" s="258"/>
    </row>
    <row r="7" spans="1:2" ht="20.25" customHeight="1">
      <c r="A7" s="47"/>
      <c r="B7" s="49"/>
    </row>
    <row r="8" spans="1:4" ht="91.5" customHeight="1">
      <c r="A8" s="259" t="s">
        <v>141</v>
      </c>
      <c r="B8" s="259"/>
      <c r="C8" s="259"/>
      <c r="D8" s="259"/>
    </row>
    <row r="9" spans="1:2" ht="18.75" customHeight="1">
      <c r="A9" s="44"/>
      <c r="B9" s="45"/>
    </row>
    <row r="10" spans="1:2" ht="18.75" customHeight="1">
      <c r="A10" s="44"/>
      <c r="B10" s="45"/>
    </row>
    <row r="11" spans="1:2" ht="18.75" customHeight="1">
      <c r="A11" s="44"/>
      <c r="B11" s="45"/>
    </row>
    <row r="12" spans="1:4" ht="22.5" customHeight="1">
      <c r="A12" s="260" t="s">
        <v>0</v>
      </c>
      <c r="B12" s="260"/>
      <c r="C12" s="260"/>
      <c r="D12" s="260"/>
    </row>
    <row r="13" spans="1:5" ht="21.75" customHeight="1">
      <c r="A13" s="261" t="s">
        <v>29</v>
      </c>
      <c r="B13" s="263" t="s">
        <v>3</v>
      </c>
      <c r="C13" s="280" t="s">
        <v>30</v>
      </c>
      <c r="D13" s="281"/>
      <c r="E13" s="118"/>
    </row>
    <row r="14" spans="1:5" ht="73.5" customHeight="1">
      <c r="A14" s="262"/>
      <c r="B14" s="264"/>
      <c r="C14" s="122" t="s">
        <v>31</v>
      </c>
      <c r="D14" s="121" t="s">
        <v>41</v>
      </c>
      <c r="E14" s="118"/>
    </row>
    <row r="15" spans="1:5" ht="8.25" customHeight="1">
      <c r="A15" s="152"/>
      <c r="B15" s="152"/>
      <c r="C15" s="152"/>
      <c r="D15" s="152"/>
      <c r="E15" s="118"/>
    </row>
    <row r="16" spans="1:4" ht="19.5" customHeight="1">
      <c r="A16" s="1" t="s">
        <v>13</v>
      </c>
      <c r="B16" s="146">
        <f>C16+D16</f>
        <v>722.26255</v>
      </c>
      <c r="C16" s="146">
        <v>715.03993</v>
      </c>
      <c r="D16" s="146">
        <v>7.22262</v>
      </c>
    </row>
    <row r="17" spans="1:4" ht="19.5" customHeight="1">
      <c r="A17" s="1" t="s">
        <v>7</v>
      </c>
      <c r="B17" s="146">
        <f aca="true" t="shared" si="0" ref="B17:B29">C17+D17</f>
        <v>977.17875</v>
      </c>
      <c r="C17" s="146">
        <v>967.40696</v>
      </c>
      <c r="D17" s="146">
        <v>9.77179</v>
      </c>
    </row>
    <row r="18" spans="1:4" ht="19.5" customHeight="1">
      <c r="A18" s="1" t="s">
        <v>14</v>
      </c>
      <c r="B18" s="146">
        <f t="shared" si="0"/>
        <v>1062.15081</v>
      </c>
      <c r="C18" s="146">
        <v>1051.5293</v>
      </c>
      <c r="D18" s="146">
        <v>10.62151</v>
      </c>
    </row>
    <row r="19" spans="1:4" ht="19.5" customHeight="1">
      <c r="A19" s="1" t="s">
        <v>8</v>
      </c>
      <c r="B19" s="146">
        <f t="shared" si="0"/>
        <v>637.29048</v>
      </c>
      <c r="C19" s="146">
        <v>630.91758</v>
      </c>
      <c r="D19" s="146">
        <v>6.3729</v>
      </c>
    </row>
    <row r="20" spans="1:4" ht="19.5" customHeight="1">
      <c r="A20" s="1" t="s">
        <v>9</v>
      </c>
      <c r="B20" s="146">
        <f t="shared" si="0"/>
        <v>552.31842</v>
      </c>
      <c r="C20" s="146">
        <v>546.79524</v>
      </c>
      <c r="D20" s="146">
        <v>5.52318</v>
      </c>
    </row>
    <row r="21" spans="1:4" ht="19.5" customHeight="1">
      <c r="A21" s="1" t="s">
        <v>20</v>
      </c>
      <c r="B21" s="146">
        <f t="shared" si="0"/>
        <v>892.20669</v>
      </c>
      <c r="C21" s="146">
        <v>883.28462</v>
      </c>
      <c r="D21" s="146">
        <v>8.92207</v>
      </c>
    </row>
    <row r="22" spans="1:4" ht="19.5" customHeight="1">
      <c r="A22" s="1" t="s">
        <v>15</v>
      </c>
      <c r="B22" s="146">
        <f t="shared" si="0"/>
        <v>1062.15081</v>
      </c>
      <c r="C22" s="146">
        <v>1051.5293</v>
      </c>
      <c r="D22" s="146">
        <v>10.62151</v>
      </c>
    </row>
    <row r="23" spans="1:4" ht="19.5" customHeight="1">
      <c r="A23" s="1" t="s">
        <v>10</v>
      </c>
      <c r="B23" s="146">
        <f t="shared" si="0"/>
        <v>1019.66478</v>
      </c>
      <c r="C23" s="146">
        <v>1009.46813</v>
      </c>
      <c r="D23" s="146">
        <v>10.19665</v>
      </c>
    </row>
    <row r="24" spans="1:4" ht="19.5" customHeight="1">
      <c r="A24" s="1" t="s">
        <v>11</v>
      </c>
      <c r="B24" s="146">
        <f t="shared" si="0"/>
        <v>764.74859</v>
      </c>
      <c r="C24" s="146">
        <v>757.1011</v>
      </c>
      <c r="D24" s="146">
        <v>7.64749</v>
      </c>
    </row>
    <row r="25" spans="1:4" ht="19.5" customHeight="1">
      <c r="A25" s="1" t="s">
        <v>16</v>
      </c>
      <c r="B25" s="146">
        <f t="shared" si="0"/>
        <v>637.29048</v>
      </c>
      <c r="C25" s="146">
        <v>630.91758</v>
      </c>
      <c r="D25" s="146">
        <v>6.3729</v>
      </c>
    </row>
    <row r="26" spans="1:4" ht="19.5" customHeight="1">
      <c r="A26" s="1" t="s">
        <v>17</v>
      </c>
      <c r="B26" s="146">
        <f t="shared" si="0"/>
        <v>934.69272</v>
      </c>
      <c r="C26" s="146">
        <v>925.34579</v>
      </c>
      <c r="D26" s="146">
        <v>9.34693</v>
      </c>
    </row>
    <row r="27" spans="1:4" ht="19.5" customHeight="1">
      <c r="A27" s="1" t="s">
        <v>12</v>
      </c>
      <c r="B27" s="146">
        <f t="shared" si="0"/>
        <v>1104.63685</v>
      </c>
      <c r="C27" s="146">
        <v>1093.59048</v>
      </c>
      <c r="D27" s="146">
        <v>11.04637</v>
      </c>
    </row>
    <row r="28" spans="1:4" ht="19.5" customHeight="1">
      <c r="A28" s="1" t="s">
        <v>18</v>
      </c>
      <c r="B28" s="146">
        <f t="shared" si="0"/>
        <v>764.74859</v>
      </c>
      <c r="C28" s="146">
        <v>757.1011</v>
      </c>
      <c r="D28" s="146">
        <v>7.64749</v>
      </c>
    </row>
    <row r="29" spans="1:4" ht="19.5" customHeight="1">
      <c r="A29" s="1" t="s">
        <v>19</v>
      </c>
      <c r="B29" s="146">
        <f t="shared" si="0"/>
        <v>467.34635</v>
      </c>
      <c r="C29" s="146">
        <v>462.67289</v>
      </c>
      <c r="D29" s="146">
        <v>4.67346</v>
      </c>
    </row>
    <row r="30" spans="1:4" ht="24.75" customHeight="1">
      <c r="A30" s="118" t="s">
        <v>3</v>
      </c>
      <c r="B30" s="126">
        <f>SUM(B16:B29)</f>
        <v>11598.68687</v>
      </c>
      <c r="C30" s="126">
        <f>SUM(C16:C29)</f>
        <v>11482.7</v>
      </c>
      <c r="D30" s="126">
        <f>SUM(D16:D29)</f>
        <v>115.98687</v>
      </c>
    </row>
    <row r="31" ht="18.75">
      <c r="B31" s="2"/>
    </row>
  </sheetData>
  <sheetProtection/>
  <mergeCells count="6">
    <mergeCell ref="A6:D6"/>
    <mergeCell ref="A8:D8"/>
    <mergeCell ref="A12:D12"/>
    <mergeCell ref="A13:A14"/>
    <mergeCell ref="B13:B14"/>
    <mergeCell ref="C13:D13"/>
  </mergeCells>
  <printOptions/>
  <pageMargins left="0.984251968503937" right="0.7874015748031497" top="0.984251968503937" bottom="0.7874015748031497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22"/>
  <sheetViews>
    <sheetView view="pageBreakPreview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20.125" style="7" customWidth="1"/>
    <col min="2" max="2" width="17.625" style="7" customWidth="1"/>
    <col min="3" max="3" width="17.75390625" style="7" customWidth="1"/>
    <col min="4" max="4" width="27.875" style="7" customWidth="1"/>
    <col min="5" max="5" width="13.625" style="7" customWidth="1"/>
    <col min="6" max="6" width="9.00390625" style="21" customWidth="1"/>
    <col min="7" max="7" width="9.125" style="7" customWidth="1"/>
    <col min="8" max="8" width="11.375" style="7" customWidth="1"/>
    <col min="9" max="9" width="9.75390625" style="7" bestFit="1" customWidth="1"/>
    <col min="10" max="16384" width="9.125" style="7" customWidth="1"/>
  </cols>
  <sheetData>
    <row r="1" spans="1:6" ht="18.75">
      <c r="A1" s="3"/>
      <c r="B1" s="19"/>
      <c r="C1" s="255" t="s">
        <v>122</v>
      </c>
      <c r="D1" s="255"/>
      <c r="F1" s="7"/>
    </row>
    <row r="2" spans="1:6" ht="18.75">
      <c r="A2" s="3"/>
      <c r="B2" s="19"/>
      <c r="C2" s="255" t="s">
        <v>119</v>
      </c>
      <c r="D2" s="255"/>
      <c r="F2" s="7"/>
    </row>
    <row r="3" spans="1:6" ht="18.75">
      <c r="A3" s="3"/>
      <c r="B3" s="19"/>
      <c r="C3" s="3"/>
      <c r="D3" s="4"/>
      <c r="F3" s="7"/>
    </row>
    <row r="4" spans="1:4" ht="18.75">
      <c r="A4" s="3"/>
      <c r="B4" s="3"/>
      <c r="C4" s="3"/>
      <c r="D4" s="3"/>
    </row>
    <row r="5" spans="1:4" ht="18.75">
      <c r="A5" s="3"/>
      <c r="B5" s="3"/>
      <c r="C5" s="3"/>
      <c r="D5" s="3"/>
    </row>
    <row r="6" spans="1:9" ht="18.75">
      <c r="A6" s="254" t="s">
        <v>5</v>
      </c>
      <c r="B6" s="254"/>
      <c r="C6" s="254"/>
      <c r="D6" s="254"/>
      <c r="H6" s="22"/>
      <c r="I6" s="22"/>
    </row>
    <row r="7" spans="1:4" ht="19.5" customHeight="1">
      <c r="A7" s="54"/>
      <c r="B7" s="54"/>
      <c r="C7" s="54"/>
      <c r="D7" s="54"/>
    </row>
    <row r="8" spans="1:4" ht="54.75" customHeight="1">
      <c r="A8" s="253" t="s">
        <v>110</v>
      </c>
      <c r="B8" s="253"/>
      <c r="C8" s="253"/>
      <c r="D8" s="253"/>
    </row>
    <row r="9" spans="1:4" ht="18.75">
      <c r="A9" s="3"/>
      <c r="B9" s="3"/>
      <c r="C9" s="3"/>
      <c r="D9" s="3"/>
    </row>
    <row r="10" spans="1:4" ht="12.75" customHeight="1">
      <c r="A10" s="8"/>
      <c r="B10" s="8"/>
      <c r="C10" s="8"/>
      <c r="D10" s="8"/>
    </row>
    <row r="11" spans="1:4" ht="15" customHeight="1">
      <c r="A11" s="59"/>
      <c r="B11" s="59"/>
      <c r="C11" s="59"/>
      <c r="D11" s="59"/>
    </row>
    <row r="12" spans="1:4" s="20" customFormat="1" ht="18.75">
      <c r="A12" s="60"/>
      <c r="B12" s="61"/>
      <c r="C12" s="275" t="s">
        <v>0</v>
      </c>
      <c r="D12" s="275"/>
    </row>
    <row r="13" spans="1:5" ht="27" customHeight="1">
      <c r="A13" s="276" t="s">
        <v>23</v>
      </c>
      <c r="B13" s="278" t="s">
        <v>3</v>
      </c>
      <c r="C13" s="278" t="s">
        <v>30</v>
      </c>
      <c r="D13" s="279"/>
      <c r="E13" s="34"/>
    </row>
    <row r="14" spans="1:5" ht="67.5" customHeight="1">
      <c r="A14" s="277"/>
      <c r="B14" s="278"/>
      <c r="C14" s="62" t="s">
        <v>49</v>
      </c>
      <c r="D14" s="63" t="s">
        <v>50</v>
      </c>
      <c r="E14" s="34"/>
    </row>
    <row r="15" spans="1:7" ht="3.75" customHeight="1">
      <c r="A15" s="64"/>
      <c r="B15" s="64"/>
      <c r="C15" s="64"/>
      <c r="D15" s="64"/>
      <c r="E15" s="24"/>
      <c r="G15" s="21"/>
    </row>
    <row r="16" spans="1:4" ht="19.5" customHeight="1">
      <c r="A16" s="3" t="s">
        <v>25</v>
      </c>
      <c r="B16" s="58">
        <f>C16+D16</f>
        <v>219732.31688</v>
      </c>
      <c r="C16" s="58">
        <f>132852.8+73413.2</f>
        <v>206266</v>
      </c>
      <c r="D16" s="58">
        <f>9468.88896+1498.22858+2499.19934</f>
        <v>13466.31688</v>
      </c>
    </row>
    <row r="17" spans="1:7" ht="27" customHeight="1">
      <c r="A17" s="6" t="s">
        <v>3</v>
      </c>
      <c r="B17" s="65">
        <f>SUM(B16)</f>
        <v>219732.31688</v>
      </c>
      <c r="C17" s="65">
        <f>SUM(C16)</f>
        <v>206266</v>
      </c>
      <c r="D17" s="65">
        <f>SUM(D16)</f>
        <v>13466.31688</v>
      </c>
      <c r="E17" s="28"/>
      <c r="G17" s="21"/>
    </row>
    <row r="18" spans="1:7" ht="24.75" customHeight="1">
      <c r="A18" s="6"/>
      <c r="B18" s="6"/>
      <c r="C18" s="6"/>
      <c r="D18" s="6"/>
      <c r="E18" s="28"/>
      <c r="G18" s="21"/>
    </row>
    <row r="19" ht="19.5" customHeight="1"/>
    <row r="20" spans="1:4" ht="19.5" customHeight="1">
      <c r="A20" s="282"/>
      <c r="B20" s="282"/>
      <c r="C20" s="282"/>
      <c r="D20" s="282"/>
    </row>
    <row r="22" spans="1:4" ht="18.75">
      <c r="A22" s="282"/>
      <c r="B22" s="282"/>
      <c r="C22" s="282"/>
      <c r="D22" s="282"/>
    </row>
  </sheetData>
  <sheetProtection/>
  <mergeCells count="10">
    <mergeCell ref="C1:D1"/>
    <mergeCell ref="C2:D2"/>
    <mergeCell ref="C12:D12"/>
    <mergeCell ref="A20:D20"/>
    <mergeCell ref="A22:D22"/>
    <mergeCell ref="A6:D6"/>
    <mergeCell ref="A8:D8"/>
    <mergeCell ref="A13:A14"/>
    <mergeCell ref="B13:B14"/>
    <mergeCell ref="C13:D13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D34"/>
  <sheetViews>
    <sheetView view="pageBreakPreview" zoomScaleSheetLayoutView="100" workbookViewId="0" topLeftCell="A10">
      <selection activeCell="A9" sqref="A9"/>
    </sheetView>
  </sheetViews>
  <sheetFormatPr defaultColWidth="9.00390625" defaultRowHeight="12.75"/>
  <cols>
    <col min="1" max="1" width="47.25390625" style="30" customWidth="1"/>
    <col min="2" max="2" width="24.25390625" style="30" customWidth="1"/>
    <col min="3" max="3" width="29.625" style="30" customWidth="1"/>
    <col min="4" max="4" width="30.625" style="30" customWidth="1"/>
    <col min="5" max="16384" width="9.125" style="30" customWidth="1"/>
  </cols>
  <sheetData>
    <row r="1" spans="1:4" s="119" customFormat="1" ht="18.75">
      <c r="A1" s="118"/>
      <c r="B1" s="118"/>
      <c r="C1" s="118"/>
      <c r="D1" s="45" t="s">
        <v>57</v>
      </c>
    </row>
    <row r="2" spans="1:4" s="119" customFormat="1" ht="18.75">
      <c r="A2" s="118"/>
      <c r="B2" s="118"/>
      <c r="C2" s="118"/>
      <c r="D2" s="45" t="s">
        <v>119</v>
      </c>
    </row>
    <row r="3" spans="1:4" s="119" customFormat="1" ht="18" customHeight="1">
      <c r="A3" s="118"/>
      <c r="B3" s="118"/>
      <c r="C3" s="118"/>
      <c r="D3" s="45"/>
    </row>
    <row r="4" spans="1:4" s="119" customFormat="1" ht="18" customHeight="1">
      <c r="A4" s="118"/>
      <c r="B4" s="118"/>
      <c r="C4" s="118"/>
      <c r="D4" s="45"/>
    </row>
    <row r="5" spans="1:4" s="119" customFormat="1" ht="18" customHeight="1">
      <c r="A5" s="44"/>
      <c r="B5" s="44"/>
      <c r="C5" s="44"/>
      <c r="D5" s="44"/>
    </row>
    <row r="6" spans="1:4" s="119" customFormat="1" ht="18.75">
      <c r="A6" s="258" t="s">
        <v>5</v>
      </c>
      <c r="B6" s="258"/>
      <c r="C6" s="258"/>
      <c r="D6" s="258"/>
    </row>
    <row r="7" spans="1:4" s="119" customFormat="1" ht="17.25" customHeight="1">
      <c r="A7" s="47"/>
      <c r="B7" s="47"/>
      <c r="C7" s="47"/>
      <c r="D7" s="47"/>
    </row>
    <row r="8" spans="1:4" s="119" customFormat="1" ht="57" customHeight="1">
      <c r="A8" s="259" t="s">
        <v>118</v>
      </c>
      <c r="B8" s="259"/>
      <c r="C8" s="259"/>
      <c r="D8" s="259"/>
    </row>
    <row r="9" spans="1:4" s="119" customFormat="1" ht="18" customHeight="1">
      <c r="A9" s="44"/>
      <c r="B9" s="44"/>
      <c r="C9" s="44"/>
      <c r="D9" s="44"/>
    </row>
    <row r="10" spans="1:4" s="119" customFormat="1" ht="18" customHeight="1">
      <c r="A10" s="44"/>
      <c r="B10" s="44"/>
      <c r="C10" s="44"/>
      <c r="D10" s="44"/>
    </row>
    <row r="11" spans="1:4" s="119" customFormat="1" ht="18" customHeight="1">
      <c r="A11" s="44"/>
      <c r="B11" s="44"/>
      <c r="C11" s="44"/>
      <c r="D11" s="44"/>
    </row>
    <row r="12" spans="1:4" s="119" customFormat="1" ht="18.75">
      <c r="A12" s="1"/>
      <c r="B12" s="1"/>
      <c r="C12" s="1"/>
      <c r="D12" s="120" t="s">
        <v>0</v>
      </c>
    </row>
    <row r="13" spans="1:4" s="119" customFormat="1" ht="18.75" customHeight="1">
      <c r="A13" s="261" t="s">
        <v>58</v>
      </c>
      <c r="B13" s="263" t="s">
        <v>3</v>
      </c>
      <c r="C13" s="280" t="s">
        <v>30</v>
      </c>
      <c r="D13" s="281"/>
    </row>
    <row r="14" spans="1:4" s="119" customFormat="1" ht="64.5" customHeight="1">
      <c r="A14" s="262"/>
      <c r="B14" s="264"/>
      <c r="C14" s="122" t="s">
        <v>31</v>
      </c>
      <c r="D14" s="121" t="s">
        <v>35</v>
      </c>
    </row>
    <row r="15" spans="1:4" s="119" customFormat="1" ht="16.5" customHeight="1">
      <c r="A15" s="123">
        <v>1</v>
      </c>
      <c r="B15" s="122">
        <v>2</v>
      </c>
      <c r="C15" s="122">
        <v>3</v>
      </c>
      <c r="D15" s="121">
        <v>4</v>
      </c>
    </row>
    <row r="16" spans="1:4" s="119" customFormat="1" ht="7.5" customHeight="1">
      <c r="A16" s="38"/>
      <c r="B16" s="38"/>
      <c r="C16" s="38"/>
      <c r="D16" s="38"/>
    </row>
    <row r="17" spans="1:4" s="119" customFormat="1" ht="18.75">
      <c r="A17" s="118" t="s">
        <v>21</v>
      </c>
      <c r="B17" s="124">
        <f>C17+D17</f>
        <v>179920.7506</v>
      </c>
      <c r="C17" s="125">
        <v>178121.54309</v>
      </c>
      <c r="D17" s="125">
        <v>1799.20751</v>
      </c>
    </row>
    <row r="18" spans="1:4" s="119" customFormat="1" ht="18.75">
      <c r="A18" s="118" t="s">
        <v>1</v>
      </c>
      <c r="B18" s="124">
        <f aca="true" t="shared" si="0" ref="B18:B33">C18+D18</f>
        <v>35861.373</v>
      </c>
      <c r="C18" s="125">
        <v>35502.75927</v>
      </c>
      <c r="D18" s="125">
        <v>358.61373</v>
      </c>
    </row>
    <row r="19" spans="1:4" s="119" customFormat="1" ht="18.75">
      <c r="A19" s="118" t="s">
        <v>2</v>
      </c>
      <c r="B19" s="124">
        <f t="shared" si="0"/>
        <v>12095.75763</v>
      </c>
      <c r="C19" s="125">
        <v>11974.80005</v>
      </c>
      <c r="D19" s="125">
        <v>120.95758</v>
      </c>
    </row>
    <row r="20" spans="1:4" s="119" customFormat="1" ht="18.75">
      <c r="A20" s="1" t="s">
        <v>13</v>
      </c>
      <c r="B20" s="124">
        <f t="shared" si="0"/>
        <v>12567.16278</v>
      </c>
      <c r="C20" s="125">
        <v>12441.49115</v>
      </c>
      <c r="D20" s="125">
        <v>125.67163</v>
      </c>
    </row>
    <row r="21" spans="1:4" s="119" customFormat="1" ht="18.75">
      <c r="A21" s="1" t="s">
        <v>7</v>
      </c>
      <c r="B21" s="124">
        <f t="shared" si="0"/>
        <v>9693.89677</v>
      </c>
      <c r="C21" s="125">
        <v>9596.9578</v>
      </c>
      <c r="D21" s="125">
        <v>96.93897</v>
      </c>
    </row>
    <row r="22" spans="1:4" s="119" customFormat="1" ht="18.75">
      <c r="A22" s="1" t="s">
        <v>14</v>
      </c>
      <c r="B22" s="124">
        <f t="shared" si="0"/>
        <v>24609.10489</v>
      </c>
      <c r="C22" s="125">
        <v>24363.01384</v>
      </c>
      <c r="D22" s="125">
        <v>246.09105</v>
      </c>
    </row>
    <row r="23" spans="1:4" s="119" customFormat="1" ht="18.75">
      <c r="A23" s="1" t="s">
        <v>8</v>
      </c>
      <c r="B23" s="124">
        <f t="shared" si="0"/>
        <v>5806.1111</v>
      </c>
      <c r="C23" s="125">
        <v>5748.04999</v>
      </c>
      <c r="D23" s="125">
        <v>58.06111</v>
      </c>
    </row>
    <row r="24" spans="1:4" s="119" customFormat="1" ht="18.75">
      <c r="A24" s="1" t="s">
        <v>9</v>
      </c>
      <c r="B24" s="124">
        <f t="shared" si="0"/>
        <v>7166.44403</v>
      </c>
      <c r="C24" s="125">
        <v>7094.77959</v>
      </c>
      <c r="D24" s="125">
        <v>71.66444</v>
      </c>
    </row>
    <row r="25" spans="1:4" s="119" customFormat="1" ht="18.75">
      <c r="A25" s="1" t="s">
        <v>20</v>
      </c>
      <c r="B25" s="124">
        <f t="shared" si="0"/>
        <v>9059.43663</v>
      </c>
      <c r="C25" s="125">
        <v>8968.84226</v>
      </c>
      <c r="D25" s="125">
        <v>90.59437</v>
      </c>
    </row>
    <row r="26" spans="1:4" s="119" customFormat="1" ht="18.75">
      <c r="A26" s="1" t="s">
        <v>15</v>
      </c>
      <c r="B26" s="124">
        <f t="shared" si="0"/>
        <v>55490.69968</v>
      </c>
      <c r="C26" s="125">
        <v>54935.79268</v>
      </c>
      <c r="D26" s="125">
        <v>554.907</v>
      </c>
    </row>
    <row r="27" spans="1:4" s="119" customFormat="1" ht="18.75">
      <c r="A27" s="1" t="s">
        <v>10</v>
      </c>
      <c r="B27" s="124">
        <f t="shared" si="0"/>
        <v>17844.03213</v>
      </c>
      <c r="C27" s="125">
        <v>17665.59181</v>
      </c>
      <c r="D27" s="125">
        <v>178.44032</v>
      </c>
    </row>
    <row r="28" spans="1:4" s="119" customFormat="1" ht="18.75">
      <c r="A28" s="1" t="s">
        <v>11</v>
      </c>
      <c r="B28" s="124">
        <f t="shared" si="0"/>
        <v>6527.02456</v>
      </c>
      <c r="C28" s="125">
        <v>6461.75431</v>
      </c>
      <c r="D28" s="125">
        <v>65.27025</v>
      </c>
    </row>
    <row r="29" spans="1:4" s="119" customFormat="1" ht="18.75">
      <c r="A29" s="1" t="s">
        <v>16</v>
      </c>
      <c r="B29" s="124">
        <f t="shared" si="0"/>
        <v>7457.90564</v>
      </c>
      <c r="C29" s="125">
        <v>7383.32658</v>
      </c>
      <c r="D29" s="125">
        <v>74.57906</v>
      </c>
    </row>
    <row r="30" spans="1:4" s="119" customFormat="1" ht="18.75">
      <c r="A30" s="1" t="s">
        <v>17</v>
      </c>
      <c r="B30" s="124">
        <f t="shared" si="0"/>
        <v>7311.87325</v>
      </c>
      <c r="C30" s="125">
        <v>7238.75452</v>
      </c>
      <c r="D30" s="125">
        <v>73.11873</v>
      </c>
    </row>
    <row r="31" spans="1:4" s="119" customFormat="1" ht="18.75">
      <c r="A31" s="1" t="s">
        <v>12</v>
      </c>
      <c r="B31" s="124">
        <f t="shared" si="0"/>
        <v>12072.97148</v>
      </c>
      <c r="C31" s="125">
        <v>11952.24177</v>
      </c>
      <c r="D31" s="125">
        <v>120.72971</v>
      </c>
    </row>
    <row r="32" spans="1:4" s="119" customFormat="1" ht="18.75">
      <c r="A32" s="1" t="s">
        <v>18</v>
      </c>
      <c r="B32" s="124">
        <f t="shared" si="0"/>
        <v>13492.74944</v>
      </c>
      <c r="C32" s="125">
        <v>13357.82195</v>
      </c>
      <c r="D32" s="125">
        <v>134.92749</v>
      </c>
    </row>
    <row r="33" spans="1:4" s="119" customFormat="1" ht="18.75">
      <c r="A33" s="1" t="s">
        <v>19</v>
      </c>
      <c r="B33" s="124">
        <f t="shared" si="0"/>
        <v>3465.16967</v>
      </c>
      <c r="C33" s="125">
        <v>3430.51797</v>
      </c>
      <c r="D33" s="125">
        <v>34.6517</v>
      </c>
    </row>
    <row r="34" spans="1:4" s="119" customFormat="1" ht="24.75" customHeight="1">
      <c r="A34" s="118" t="s">
        <v>3</v>
      </c>
      <c r="B34" s="124">
        <f>SUM(B17:B33)</f>
        <v>420442.46328</v>
      </c>
      <c r="C34" s="126">
        <f>SUM(C17:C33)</f>
        <v>416238.03863</v>
      </c>
      <c r="D34" s="126">
        <f>SUM(D17:D33)</f>
        <v>4204.42465</v>
      </c>
    </row>
  </sheetData>
  <sheetProtection/>
  <mergeCells count="5">
    <mergeCell ref="A6:D6"/>
    <mergeCell ref="A8:D8"/>
    <mergeCell ref="A13:A14"/>
    <mergeCell ref="B13:B14"/>
    <mergeCell ref="C13:D13"/>
  </mergeCells>
  <printOptions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MF-PurEL</cp:lastModifiedBy>
  <cp:lastPrinted>2023-11-30T07:29:20Z</cp:lastPrinted>
  <dcterms:created xsi:type="dcterms:W3CDTF">2008-08-27T11:02:35Z</dcterms:created>
  <dcterms:modified xsi:type="dcterms:W3CDTF">2023-12-05T08:46:30Z</dcterms:modified>
  <cp:category/>
  <cp:version/>
  <cp:contentType/>
  <cp:contentStatus/>
</cp:coreProperties>
</file>