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овет" sheetId="1" r:id="rId1"/>
  </sheets>
  <definedNames>
    <definedName name="_xlnm.Print_Area" localSheetId="0">'Совет'!$A$1:$D$88</definedName>
  </definedNames>
  <calcPr fullCalcOnLoad="1"/>
</workbook>
</file>

<file path=xl/sharedStrings.xml><?xml version="1.0" encoding="utf-8"?>
<sst xmlns="http://schemas.openxmlformats.org/spreadsheetml/2006/main" count="86" uniqueCount="84">
  <si>
    <t>Исполнение бюджета</t>
  </si>
  <si>
    <t>городского поселения Советский Советского муниципального района Республики Марий Эл</t>
  </si>
  <si>
    <t>на 1 октября  2023 г.</t>
  </si>
  <si>
    <t>Показатели</t>
  </si>
  <si>
    <t>План 2023 г.</t>
  </si>
  <si>
    <t>Факт на 01.10.23 г.</t>
  </si>
  <si>
    <t>% исп к плану года</t>
  </si>
  <si>
    <t xml:space="preserve">00010000000000000000 Налоговые и неналоговые доходы  </t>
  </si>
  <si>
    <t>182 101 02000 00 0000  110 Налог на доходы физических лиц</t>
  </si>
  <si>
    <t>182 105 03000 00 0000 110 Единый сельскохозяйственный налог</t>
  </si>
  <si>
    <t>182 106 01030 13 0000 110 Налог на имущество физических лиц</t>
  </si>
  <si>
    <t>182 106 06000 00 0000 110 Земельный налог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</si>
  <si>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</si>
  <si>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</si>
  <si>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903 111 05025 13 0000 120 Доходы в виде арендной платы за земельные участки, находящиеся в собственности городских поселений</t>
  </si>
  <si>
    <t>903 111 05035 13 0000 120 Доходы от сдачи в аренду имущества</t>
  </si>
  <si>
    <t>903 111 05075 13 0000 120 Доходы от сдачи в аренду имущества, составляющего казну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</si>
  <si>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</si>
  <si>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</si>
  <si>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904 113 02995 13 0000 130 Прочие доходы от компенсации затрат  бюджетов  городских поселений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</si>
  <si>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</si>
  <si>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</si>
  <si>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161 116 33050 13 0000 140 Ден.взыскания (штрафы) о нарушении законодательства РФ в сфере закупок товаров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</si>
  <si>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</si>
  <si>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904 117 05050 13 0000 180 прочие неналоговые доходы  в бюджеты поселений</t>
  </si>
  <si>
    <t>904 117 01050 13 0000 180 Невыясненные поступления, зачисляемые в бюджеты городских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</si>
  <si>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</si>
  <si>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</si>
  <si>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</si>
  <si>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</si>
  <si>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00020000000000000000 Безвозмездные поступления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</si>
  <si>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</si>
  <si>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</si>
  <si>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</si>
  <si>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</si>
  <si>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25576 13 0000 150 Субсидии бюджетам городских поселений на обеспечение комплексного развития сельских территорий;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</si>
  <si>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</si>
  <si>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</si>
  <si>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</si>
  <si>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</si>
  <si>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</si>
  <si>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</si>
  <si>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</si>
  <si>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</si>
  <si>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</si>
  <si>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</si>
  <si>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</si>
  <si>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</si>
  <si>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</si>
  <si>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</si>
  <si>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</si>
  <si>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</si>
  <si>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</si>
  <si>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</si>
  <si>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</si>
  <si>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</si>
  <si>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</si>
  <si>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</si>
  <si>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</si>
  <si>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</si>
  <si>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</si>
  <si>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</si>
  <si>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</si>
  <si>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</si>
  <si>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 xml:space="preserve">0300 Национальная безопасность и правоохранительная деятельность 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</si>
  <si>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</si>
  <si>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</si>
  <si>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</si>
  <si>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</si>
  <si>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0406 Водное хозяйство</t>
  </si>
  <si>
    <t>0409 Дорожное хозяйство (дорожные фонды)</t>
  </si>
  <si>
    <t>0412 Другие вопросы в области национальной экономики</t>
  </si>
  <si>
    <t xml:space="preserve">0500 Жилищно-коммунальное хозяйство 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</si>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</sst>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"/>
    <numFmt numFmtId="167" formatCode="0%"/>
    <numFmt numFmtId="168" formatCode="#,##0"/>
    <numFmt numFmtId="169" formatCode="#,##0.0"/>
  </numFmts>
  <fonts count="10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2" fillId="2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6" fontId="4" fillId="0" borderId="0" xfId="0" applyNumberFormat="1" applyFont="1" applyBorder="1" applyAlignment="1">
      <alignment horizontal="right" vertical="top" wrapText="1"/>
    </xf>
    <xf numFmtId="166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Border="1" applyAlignment="1" applyProtection="1">
      <alignment horizontal="right" vertical="top" wrapText="1"/>
      <protection locked="0"/>
    </xf>
    <xf numFmtId="168" fontId="5" fillId="0" borderId="0" xfId="0" applyNumberFormat="1" applyFont="1" applyBorder="1" applyAlignment="1">
      <alignment horizontal="justify" vertical="top" wrapText="1"/>
    </xf>
    <xf numFmtId="166" fontId="5" fillId="3" borderId="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Font="1" applyAlignment="1">
      <alignment vertical="top" wrapText="1"/>
    </xf>
    <xf numFmtId="164" fontId="5" fillId="0" borderId="0" xfId="22" applyFont="1" applyBorder="1" applyAlignment="1">
      <alignment horizontal="justify" vertical="top" wrapText="1"/>
      <protection/>
    </xf>
    <xf numFmtId="166" fontId="5" fillId="0" borderId="0" xfId="19" applyNumberFormat="1" applyFont="1" applyFill="1" applyBorder="1" applyAlignment="1" applyProtection="1">
      <alignment horizontal="right" vertical="top" wrapText="1"/>
      <protection/>
    </xf>
    <xf numFmtId="166" fontId="4" fillId="0" borderId="0" xfId="0" applyNumberFormat="1" applyFont="1" applyBorder="1" applyAlignment="1" applyProtection="1">
      <alignment horizontal="right" vertical="top"/>
      <protection locked="0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4" fontId="5" fillId="0" borderId="0" xfId="0" applyFont="1" applyFill="1" applyBorder="1" applyAlignment="1">
      <alignment horizontal="justify" vertical="top" wrapText="1"/>
    </xf>
    <xf numFmtId="169" fontId="4" fillId="0" borderId="0" xfId="0" applyNumberFormat="1" applyFont="1" applyBorder="1" applyAlignment="1">
      <alignment horizontal="right" vertical="top" wrapText="1"/>
    </xf>
    <xf numFmtId="169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vertical="top" wrapText="1"/>
    </xf>
    <xf numFmtId="169" fontId="6" fillId="0" borderId="0" xfId="0" applyNumberFormat="1" applyFont="1" applyBorder="1" applyAlignment="1">
      <alignment horizontal="right" vertical="top" wrapText="1"/>
    </xf>
    <xf numFmtId="169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7" fillId="0" borderId="0" xfId="0" applyFont="1" applyBorder="1" applyAlignment="1">
      <alignment horizontal="justify" vertical="top" wrapText="1"/>
    </xf>
    <xf numFmtId="169" fontId="7" fillId="0" borderId="0" xfId="0" applyNumberFormat="1" applyFont="1" applyBorder="1" applyAlignment="1">
      <alignment horizontal="right" vertical="top" wrapText="1"/>
    </xf>
    <xf numFmtId="164" fontId="7" fillId="0" borderId="0" xfId="0" applyFont="1" applyBorder="1" applyAlignment="1">
      <alignment horizontal="justify" wrapText="1"/>
    </xf>
    <xf numFmtId="169" fontId="7" fillId="3" borderId="0" xfId="0" applyNumberFormat="1" applyFont="1" applyFill="1" applyBorder="1" applyAlignment="1">
      <alignment horizontal="right" vertical="top" wrapText="1"/>
    </xf>
    <xf numFmtId="169" fontId="6" fillId="3" borderId="0" xfId="0" applyNumberFormat="1" applyFont="1" applyFill="1" applyBorder="1" applyAlignment="1">
      <alignment horizontal="right" vertical="top" wrapText="1"/>
    </xf>
    <xf numFmtId="164" fontId="7" fillId="0" borderId="0" xfId="0" applyFont="1" applyBorder="1" applyAlignment="1">
      <alignment horizontal="left" vertical="top" wrapText="1"/>
    </xf>
    <xf numFmtId="169" fontId="4" fillId="3" borderId="0" xfId="0" applyNumberFormat="1" applyFont="1" applyFill="1" applyBorder="1" applyAlignment="1">
      <alignment horizontal="right" vertical="top" wrapText="1"/>
    </xf>
    <xf numFmtId="169" fontId="5" fillId="3" borderId="0" xfId="0" applyNumberFormat="1" applyFont="1" applyFill="1" applyBorder="1" applyAlignment="1">
      <alignment horizontal="right" vertical="top" wrapText="1"/>
    </xf>
    <xf numFmtId="169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Alignment="1">
      <alignment/>
    </xf>
    <xf numFmtId="166" fontId="5" fillId="0" borderId="0" xfId="0" applyNumberFormat="1" applyFont="1" applyBorder="1" applyAlignment="1">
      <alignment horizontal="right" vertical="top" wrapText="1"/>
    </xf>
    <xf numFmtId="164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8" xfId="20"/>
    <cellStyle name="Обычный 2" xfId="21"/>
    <cellStyle name="Обычный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8"/>
  <sheetViews>
    <sheetView tabSelected="1" view="pageBreakPreview" zoomScale="110" zoomScaleSheetLayoutView="110" workbookViewId="0" topLeftCell="A58">
      <pane xSplit="1" topLeftCell="B58" activePane="topRight" state="frozen"/>
      <selection pane="topLeft" activeCell="A58" sqref="A58"/>
      <selection pane="topRight" activeCell="B36" sqref="B36"/>
    </sheetView>
  </sheetViews>
  <sheetFormatPr defaultColWidth="8.00390625" defaultRowHeight="12.75"/>
  <cols>
    <col min="1" max="1" width="75.75390625" style="1" customWidth="1"/>
    <col min="2" max="2" width="15.375" style="0" customWidth="1"/>
    <col min="3" max="3" width="14.375" style="0" customWidth="1"/>
    <col min="4" max="4" width="16.875" style="0" customWidth="1"/>
    <col min="5" max="16384" width="9.00390625" style="0" customWidth="1"/>
  </cols>
  <sheetData>
    <row r="1" spans="1:4" ht="15.75">
      <c r="A1" s="2" t="s">
        <v>0</v>
      </c>
      <c r="B1" s="2"/>
      <c r="C1" s="2"/>
      <c r="D1" s="2"/>
    </row>
    <row r="2" spans="1:4" ht="15.75">
      <c r="A2" s="2" t="s">
        <v>1</v>
      </c>
      <c r="B2" s="2"/>
      <c r="C2" s="2"/>
      <c r="D2" s="2"/>
    </row>
    <row r="3" spans="1:4" ht="15.75">
      <c r="A3" s="2" t="s">
        <v>2</v>
      </c>
      <c r="B3" s="2"/>
      <c r="C3" s="2"/>
      <c r="D3" s="2"/>
    </row>
    <row r="4" spans="1:4" ht="9.75" customHeight="1">
      <c r="A4" s="3"/>
      <c r="B4" s="3"/>
      <c r="C4" s="3"/>
      <c r="D4" s="3"/>
    </row>
    <row r="5" spans="1:4" ht="35.25" customHeight="1">
      <c r="A5" s="4" t="s">
        <v>3</v>
      </c>
      <c r="B5" s="5" t="s">
        <v>4</v>
      </c>
      <c r="C5" s="5" t="s">
        <v>5</v>
      </c>
      <c r="D5" s="6" t="s">
        <v>6</v>
      </c>
    </row>
    <row r="6" spans="1:4" ht="14.25" customHeight="1">
      <c r="A6" s="7">
        <v>1</v>
      </c>
      <c r="B6" s="8">
        <v>2</v>
      </c>
      <c r="C6" s="8">
        <v>3</v>
      </c>
      <c r="D6" s="9">
        <v>4</v>
      </c>
    </row>
    <row r="7" spans="1:4" ht="9.75" customHeight="1">
      <c r="A7" s="10"/>
      <c r="B7" s="11"/>
      <c r="C7" s="11"/>
      <c r="D7" s="12"/>
    </row>
    <row r="8" spans="1:4" ht="17.25" customHeight="1">
      <c r="A8" s="13" t="s">
        <v>7</v>
      </c>
      <c r="B8" s="14">
        <f>B9+B10+B11+B12+B14+B15+B17+B18+B22+B19+B21+B31</f>
        <v>32348.9</v>
      </c>
      <c r="C8" s="14">
        <f>C9+C10+C11+C12+C14+C15+C17+C18+C26+C22+C20+C28+C13+C29+C27+C32+C33+C31+C19+C21+C30</f>
        <v>23163.64227</v>
      </c>
      <c r="D8" s="15">
        <f aca="true" t="shared" si="0" ref="D8:D12">C8/B8*100</f>
        <v>71.60565666838748</v>
      </c>
    </row>
    <row r="9" spans="1:4" ht="15.75" customHeight="1">
      <c r="A9" s="16" t="s">
        <v>8</v>
      </c>
      <c r="B9" s="17">
        <v>24701.9</v>
      </c>
      <c r="C9" s="17">
        <v>19204.2383</v>
      </c>
      <c r="D9" s="15">
        <f t="shared" si="0"/>
        <v>77.74397232601541</v>
      </c>
    </row>
    <row r="10" spans="1:4" ht="15.75" customHeight="1">
      <c r="A10" s="16" t="s">
        <v>9</v>
      </c>
      <c r="B10" s="17">
        <v>1</v>
      </c>
      <c r="C10" s="17">
        <v>0.88514</v>
      </c>
      <c r="D10" s="15">
        <f t="shared" si="0"/>
        <v>88.51400000000001</v>
      </c>
    </row>
    <row r="11" spans="1:4" ht="15.75" customHeight="1">
      <c r="A11" s="16" t="s">
        <v>10</v>
      </c>
      <c r="B11" s="17">
        <v>3163</v>
      </c>
      <c r="C11" s="17">
        <v>455.004</v>
      </c>
      <c r="D11" s="15">
        <f t="shared" si="0"/>
        <v>14.3852039203288</v>
      </c>
    </row>
    <row r="12" spans="1:4" ht="15.75" customHeight="1">
      <c r="A12" s="16" t="s">
        <v>11</v>
      </c>
      <c r="B12" s="17">
        <v>2392</v>
      </c>
      <c r="C12" s="17">
        <v>1015.59052</v>
      </c>
      <c r="D12" s="15">
        <f t="shared" si="0"/>
        <v>42.45779765886287</v>
      </c>
    </row>
    <row r="13" spans="1:4" ht="46.5" customHeight="1">
      <c r="A13" s="18" t="s">
        <v>12</v>
      </c>
      <c r="B13" s="17">
        <v>0</v>
      </c>
      <c r="C13" s="17">
        <v>0</v>
      </c>
      <c r="D13" s="15">
        <v>0</v>
      </c>
    </row>
    <row r="14" spans="1:4" ht="46.5" customHeight="1">
      <c r="A14" s="16" t="s">
        <v>13</v>
      </c>
      <c r="B14" s="17">
        <v>985</v>
      </c>
      <c r="C14" s="17">
        <v>774.34511</v>
      </c>
      <c r="D14" s="15">
        <f aca="true" t="shared" si="1" ref="D14:D19">C14/B14*100</f>
        <v>78.61371675126904</v>
      </c>
    </row>
    <row r="15" spans="1:4" ht="34.5" customHeight="1">
      <c r="A15" s="16" t="s">
        <v>14</v>
      </c>
      <c r="B15" s="17">
        <v>134</v>
      </c>
      <c r="C15" s="17">
        <v>72.58579</v>
      </c>
      <c r="D15" s="15">
        <f t="shared" si="1"/>
        <v>54.168499999999995</v>
      </c>
    </row>
    <row r="16" spans="1:4" ht="23.25" customHeight="1" hidden="1">
      <c r="A16" s="16" t="s">
        <v>15</v>
      </c>
      <c r="B16" s="17">
        <v>0</v>
      </c>
      <c r="C16" s="17">
        <v>0</v>
      </c>
      <c r="D16" s="15" t="e">
        <f t="shared" si="1"/>
        <v>#DIV/0!</v>
      </c>
    </row>
    <row r="17" spans="1:4" ht="39" customHeight="1">
      <c r="A17" s="16" t="s">
        <v>16</v>
      </c>
      <c r="B17" s="17">
        <v>365</v>
      </c>
      <c r="C17" s="19">
        <v>212.51083</v>
      </c>
      <c r="D17" s="15">
        <f t="shared" si="1"/>
        <v>58.22214520547945</v>
      </c>
    </row>
    <row r="18" spans="1:4" ht="36" customHeight="1">
      <c r="A18" s="20" t="s">
        <v>17</v>
      </c>
      <c r="B18" s="17">
        <v>367</v>
      </c>
      <c r="C18" s="17">
        <v>285.73577</v>
      </c>
      <c r="D18" s="15">
        <f t="shared" si="1"/>
        <v>77.85715803814715</v>
      </c>
    </row>
    <row r="19" spans="1:4" ht="58.5" customHeight="1">
      <c r="A19" s="16" t="s">
        <v>18</v>
      </c>
      <c r="B19" s="17">
        <v>40</v>
      </c>
      <c r="C19" s="19">
        <v>62.8</v>
      </c>
      <c r="D19" s="15">
        <f t="shared" si="1"/>
        <v>156.99999999999997</v>
      </c>
    </row>
    <row r="20" spans="1:4" ht="42.75" customHeight="1">
      <c r="A20" s="16" t="s">
        <v>19</v>
      </c>
      <c r="B20" s="17">
        <v>0</v>
      </c>
      <c r="C20" s="17">
        <v>1.06869</v>
      </c>
      <c r="D20" s="15">
        <v>0</v>
      </c>
    </row>
    <row r="21" spans="1:4" ht="81" customHeight="1">
      <c r="A21" s="16" t="s">
        <v>20</v>
      </c>
      <c r="B21" s="17">
        <v>0</v>
      </c>
      <c r="C21" s="17">
        <v>66.5</v>
      </c>
      <c r="D21" s="15">
        <v>0</v>
      </c>
    </row>
    <row r="22" spans="1:4" ht="46.5" customHeight="1">
      <c r="A22" s="21" t="s">
        <v>21</v>
      </c>
      <c r="B22" s="17">
        <v>200</v>
      </c>
      <c r="C22" s="17">
        <v>1008.29054</v>
      </c>
      <c r="D22" s="15">
        <f aca="true" t="shared" si="2" ref="D22:D29">C22/B22*100</f>
        <v>504.14527</v>
      </c>
    </row>
    <row r="23" spans="1:4" ht="39" customHeight="1" hidden="1">
      <c r="A23" s="16" t="s">
        <v>22</v>
      </c>
      <c r="B23" s="17">
        <v>0</v>
      </c>
      <c r="C23" s="17">
        <v>0</v>
      </c>
      <c r="D23" s="15" t="e">
        <f t="shared" si="2"/>
        <v>#DIV/0!</v>
      </c>
    </row>
    <row r="24" spans="1:4" ht="32.25" customHeight="1" hidden="1">
      <c r="A24" s="18" t="s">
        <v>23</v>
      </c>
      <c r="B24" s="17">
        <v>0</v>
      </c>
      <c r="C24" s="17"/>
      <c r="D24" s="15" t="e">
        <f t="shared" si="2"/>
        <v>#DIV/0!</v>
      </c>
    </row>
    <row r="25" spans="1:4" ht="34.5" customHeight="1" hidden="1">
      <c r="A25" s="16" t="s">
        <v>24</v>
      </c>
      <c r="B25" s="17">
        <v>0</v>
      </c>
      <c r="C25" s="17">
        <v>0</v>
      </c>
      <c r="D25" s="15" t="e">
        <f t="shared" si="2"/>
        <v>#DIV/0!</v>
      </c>
    </row>
    <row r="26" spans="1:4" ht="20.25" customHeight="1" hidden="1">
      <c r="A26" s="16" t="s">
        <v>25</v>
      </c>
      <c r="B26" s="17"/>
      <c r="C26" s="17">
        <v>0</v>
      </c>
      <c r="D26" s="15" t="e">
        <f t="shared" si="2"/>
        <v>#DIV/0!</v>
      </c>
    </row>
    <row r="27" spans="1:4" ht="51.75" customHeight="1" hidden="1">
      <c r="A27" s="16" t="s">
        <v>26</v>
      </c>
      <c r="B27" s="17">
        <v>0</v>
      </c>
      <c r="C27" s="17">
        <v>0</v>
      </c>
      <c r="D27" s="15" t="e">
        <f t="shared" si="2"/>
        <v>#DIV/0!</v>
      </c>
    </row>
    <row r="28" spans="1:4" ht="1.5" customHeight="1" hidden="1">
      <c r="A28" s="18" t="s">
        <v>23</v>
      </c>
      <c r="B28" s="17"/>
      <c r="C28" s="17"/>
      <c r="D28" s="15" t="e">
        <f t="shared" si="2"/>
        <v>#DIV/0!</v>
      </c>
    </row>
    <row r="29" spans="1:4" ht="32.25" customHeight="1" hidden="1">
      <c r="A29" s="20"/>
      <c r="B29" s="17"/>
      <c r="C29" s="17"/>
      <c r="D29" s="15" t="e">
        <f t="shared" si="2"/>
        <v>#DIV/0!</v>
      </c>
    </row>
    <row r="30" spans="1:4" ht="60" customHeight="1">
      <c r="A30" s="20" t="s">
        <v>27</v>
      </c>
      <c r="B30" s="17">
        <v>0</v>
      </c>
      <c r="C30" s="17">
        <v>0</v>
      </c>
      <c r="D30" s="15">
        <v>0</v>
      </c>
    </row>
    <row r="31" spans="1:4" ht="66" customHeight="1">
      <c r="A31" s="20" t="s">
        <v>23</v>
      </c>
      <c r="B31" s="17">
        <v>0</v>
      </c>
      <c r="C31" s="17">
        <v>4.08758</v>
      </c>
      <c r="D31" s="15">
        <v>0</v>
      </c>
    </row>
    <row r="32" spans="1:4" ht="29.25" customHeight="1" hidden="1">
      <c r="A32" s="20" t="s">
        <v>28</v>
      </c>
      <c r="B32" s="17">
        <v>0</v>
      </c>
      <c r="C32" s="17">
        <v>0</v>
      </c>
      <c r="D32" s="22">
        <v>0</v>
      </c>
    </row>
    <row r="33" spans="1:4" ht="13.5" customHeight="1" hidden="1">
      <c r="A33" s="20" t="s">
        <v>29</v>
      </c>
      <c r="B33" s="17">
        <v>0</v>
      </c>
      <c r="C33" s="17">
        <v>0</v>
      </c>
      <c r="D33" s="22">
        <v>0</v>
      </c>
    </row>
    <row r="34" spans="1:4" ht="19.5" customHeight="1">
      <c r="A34" s="13" t="s">
        <v>30</v>
      </c>
      <c r="B34" s="23">
        <f>B35+B36+B40+B37+B38+B41+B46+B48+B49+B42+B47+B39+B52+B51+B43+B44+B55+B45+B50+B53+B57+B58+B54+B56</f>
        <v>98807.20127000002</v>
      </c>
      <c r="C34" s="23">
        <f>C35+C36+C40+C37+C38+C41+C46+C48+C49+C42+C47+C39+C52+C51+C55+C44+C43+C45+C50+C57+C58+C53+C56</f>
        <v>8076.27194</v>
      </c>
      <c r="D34" s="15">
        <f>C34/B34*100</f>
        <v>8.173768547426844</v>
      </c>
    </row>
    <row r="35" spans="1:4" ht="51" customHeight="1" hidden="1">
      <c r="A35" s="16" t="s">
        <v>31</v>
      </c>
      <c r="B35" s="24">
        <v>0</v>
      </c>
      <c r="C35" s="24">
        <v>0</v>
      </c>
      <c r="D35" s="22">
        <v>0</v>
      </c>
    </row>
    <row r="36" spans="1:6" ht="36.75" customHeight="1">
      <c r="A36" s="16" t="s">
        <v>32</v>
      </c>
      <c r="B36" s="24">
        <v>6204.43813</v>
      </c>
      <c r="C36" s="24">
        <v>6204.43813</v>
      </c>
      <c r="D36" s="22">
        <f aca="true" t="shared" si="3" ref="D36:D55">C36/B36*100</f>
        <v>100</v>
      </c>
      <c r="F36" s="22"/>
    </row>
    <row r="37" spans="1:4" ht="49.5" customHeight="1" hidden="1">
      <c r="A37" s="16" t="s">
        <v>33</v>
      </c>
      <c r="B37" s="24"/>
      <c r="C37" s="24"/>
      <c r="D37" s="22" t="e">
        <f t="shared" si="3"/>
        <v>#DIV/0!</v>
      </c>
    </row>
    <row r="38" spans="1:4" ht="46.5" customHeight="1" hidden="1">
      <c r="A38" s="16" t="s">
        <v>34</v>
      </c>
      <c r="B38" s="24"/>
      <c r="C38" s="24"/>
      <c r="D38" s="22" t="e">
        <f t="shared" si="3"/>
        <v>#DIV/0!</v>
      </c>
    </row>
    <row r="39" spans="1:4" ht="0.75" customHeight="1" hidden="1">
      <c r="A39" s="16" t="s">
        <v>35</v>
      </c>
      <c r="B39" s="24"/>
      <c r="C39" s="24"/>
      <c r="D39" s="22" t="e">
        <f t="shared" si="3"/>
        <v>#DIV/0!</v>
      </c>
    </row>
    <row r="40" spans="1:4" ht="63" customHeight="1" hidden="1">
      <c r="A40" s="16" t="s">
        <v>36</v>
      </c>
      <c r="B40" s="24"/>
      <c r="C40" s="24"/>
      <c r="D40" s="22" t="e">
        <f t="shared" si="3"/>
        <v>#DIV/0!</v>
      </c>
    </row>
    <row r="41" spans="1:4" ht="50.25" customHeight="1" hidden="1">
      <c r="A41" s="25" t="s">
        <v>37</v>
      </c>
      <c r="B41" s="24"/>
      <c r="C41" s="24"/>
      <c r="D41" s="22" t="e">
        <f t="shared" si="3"/>
        <v>#DIV/0!</v>
      </c>
    </row>
    <row r="42" spans="1:4" ht="66" customHeight="1" hidden="1">
      <c r="A42" s="16" t="s">
        <v>38</v>
      </c>
      <c r="B42" s="24"/>
      <c r="C42" s="24"/>
      <c r="D42" s="22" t="e">
        <f t="shared" si="3"/>
        <v>#DIV/0!</v>
      </c>
    </row>
    <row r="43" spans="1:4" ht="45" customHeight="1">
      <c r="A43" s="16" t="s">
        <v>39</v>
      </c>
      <c r="B43" s="24">
        <v>87049.35068</v>
      </c>
      <c r="C43" s="24">
        <v>1200.54143</v>
      </c>
      <c r="D43" s="22">
        <f t="shared" si="3"/>
        <v>1.3791503562310086</v>
      </c>
    </row>
    <row r="44" spans="1:4" ht="49.5" customHeight="1" hidden="1">
      <c r="A44" s="16" t="s">
        <v>40</v>
      </c>
      <c r="B44" s="24"/>
      <c r="C44" s="24"/>
      <c r="D44" s="22" t="e">
        <f t="shared" si="3"/>
        <v>#DIV/0!</v>
      </c>
    </row>
    <row r="45" spans="1:4" ht="104.25" customHeight="1" hidden="1">
      <c r="A45" s="25" t="s">
        <v>41</v>
      </c>
      <c r="B45" s="24"/>
      <c r="C45" s="24"/>
      <c r="D45" s="22" t="e">
        <f t="shared" si="3"/>
        <v>#DIV/0!</v>
      </c>
    </row>
    <row r="46" spans="1:4" ht="63" customHeight="1" hidden="1">
      <c r="A46" s="16" t="s">
        <v>42</v>
      </c>
      <c r="B46" s="24"/>
      <c r="C46" s="24"/>
      <c r="D46" s="22" t="e">
        <f t="shared" si="3"/>
        <v>#DIV/0!</v>
      </c>
    </row>
    <row r="47" spans="1:4" ht="79.5" customHeight="1" hidden="1">
      <c r="A47" s="16" t="s">
        <v>43</v>
      </c>
      <c r="B47" s="24"/>
      <c r="C47" s="24"/>
      <c r="D47" s="22" t="e">
        <f t="shared" si="3"/>
        <v>#DIV/0!</v>
      </c>
    </row>
    <row r="48" spans="1:4" ht="42" customHeight="1" hidden="1">
      <c r="A48" s="16" t="s">
        <v>44</v>
      </c>
      <c r="B48" s="24"/>
      <c r="C48" s="24"/>
      <c r="D48" s="22" t="e">
        <f t="shared" si="3"/>
        <v>#DIV/0!</v>
      </c>
    </row>
    <row r="49" spans="1:8" ht="30.75" customHeight="1" hidden="1">
      <c r="A49" s="16" t="s">
        <v>45</v>
      </c>
      <c r="B49" s="24"/>
      <c r="C49" s="24"/>
      <c r="D49" s="22" t="e">
        <f t="shared" si="3"/>
        <v>#DIV/0!</v>
      </c>
      <c r="H49" s="15"/>
    </row>
    <row r="50" spans="1:8" ht="60" customHeight="1" hidden="1">
      <c r="A50" s="16" t="s">
        <v>46</v>
      </c>
      <c r="B50" s="24"/>
      <c r="C50" s="24"/>
      <c r="D50" s="22" t="e">
        <f t="shared" si="3"/>
        <v>#DIV/0!</v>
      </c>
      <c r="H50" s="15"/>
    </row>
    <row r="51" spans="1:8" ht="46.5" customHeight="1" hidden="1">
      <c r="A51" s="16" t="s">
        <v>47</v>
      </c>
      <c r="B51" s="24"/>
      <c r="C51" s="24"/>
      <c r="D51" s="22" t="e">
        <f t="shared" si="3"/>
        <v>#DIV/0!</v>
      </c>
      <c r="H51" s="15"/>
    </row>
    <row r="52" spans="1:8" ht="33.75" customHeight="1">
      <c r="A52" s="16" t="s">
        <v>48</v>
      </c>
      <c r="B52" s="24">
        <v>293.37701</v>
      </c>
      <c r="C52" s="24">
        <v>293.37701</v>
      </c>
      <c r="D52" s="22">
        <f t="shared" si="3"/>
        <v>100</v>
      </c>
      <c r="H52" s="15"/>
    </row>
    <row r="53" spans="1:8" ht="45" customHeight="1">
      <c r="A53" s="16" t="s">
        <v>49</v>
      </c>
      <c r="B53" s="24">
        <v>578.2</v>
      </c>
      <c r="C53" s="24">
        <v>0</v>
      </c>
      <c r="D53" s="22">
        <f t="shared" si="3"/>
        <v>0</v>
      </c>
      <c r="H53" s="15"/>
    </row>
    <row r="54" spans="1:8" ht="66" customHeight="1">
      <c r="A54" s="16" t="s">
        <v>50</v>
      </c>
      <c r="B54" s="24">
        <v>855.97</v>
      </c>
      <c r="C54" s="24">
        <v>0</v>
      </c>
      <c r="D54" s="22">
        <f t="shared" si="3"/>
        <v>0</v>
      </c>
      <c r="H54" s="15"/>
    </row>
    <row r="55" spans="1:8" ht="52.5" customHeight="1">
      <c r="A55" s="16" t="s">
        <v>51</v>
      </c>
      <c r="B55" s="24">
        <v>96.758</v>
      </c>
      <c r="C55" s="24">
        <v>97.26391</v>
      </c>
      <c r="D55" s="22">
        <f t="shared" si="3"/>
        <v>100.52286115876723</v>
      </c>
      <c r="H55" s="15"/>
    </row>
    <row r="56" spans="1:8" ht="79.5" customHeight="1">
      <c r="A56" s="16" t="s">
        <v>52</v>
      </c>
      <c r="B56" s="24">
        <v>0</v>
      </c>
      <c r="C56" s="24">
        <v>30</v>
      </c>
      <c r="D56" s="22">
        <v>0</v>
      </c>
      <c r="H56" s="15"/>
    </row>
    <row r="57" spans="1:8" ht="105.75" customHeight="1">
      <c r="A57" s="16" t="s">
        <v>53</v>
      </c>
      <c r="B57" s="24">
        <v>3522.17045</v>
      </c>
      <c r="C57" s="24">
        <v>43.71446</v>
      </c>
      <c r="D57" s="22">
        <f aca="true" t="shared" si="4" ref="D57:D65">C57/B57*100</f>
        <v>1.2411227855256124</v>
      </c>
      <c r="H57" s="15"/>
    </row>
    <row r="58" spans="1:8" ht="47.25" customHeight="1">
      <c r="A58" s="16" t="s">
        <v>54</v>
      </c>
      <c r="B58" s="24">
        <v>206.937</v>
      </c>
      <c r="C58" s="24">
        <v>206.937</v>
      </c>
      <c r="D58" s="22">
        <f t="shared" si="4"/>
        <v>100</v>
      </c>
      <c r="H58" s="15"/>
    </row>
    <row r="59" spans="1:4" ht="19.5" customHeight="1">
      <c r="A59" s="13" t="s">
        <v>55</v>
      </c>
      <c r="B59" s="26">
        <f>B34+B8</f>
        <v>131156.10127</v>
      </c>
      <c r="C59" s="26">
        <f>C34+C8</f>
        <v>31239.91421</v>
      </c>
      <c r="D59" s="27">
        <f t="shared" si="4"/>
        <v>23.81887987482109</v>
      </c>
    </row>
    <row r="60" spans="1:4" ht="14.25">
      <c r="A60" s="13" t="s">
        <v>56</v>
      </c>
      <c r="B60" s="26">
        <f>B61+B66+B68+B71+B76+B80+B82</f>
        <v>134056.10126999998</v>
      </c>
      <c r="C60" s="26">
        <f>C61+C66+C68+C71+C76+C80+C82</f>
        <v>31245.556579999997</v>
      </c>
      <c r="D60" s="27">
        <f t="shared" si="4"/>
        <v>23.307821340461693</v>
      </c>
    </row>
    <row r="61" spans="1:4" ht="13.5" customHeight="1">
      <c r="A61" s="28" t="s">
        <v>57</v>
      </c>
      <c r="B61" s="29">
        <f>B62+B63+B64+B65</f>
        <v>5631.47618</v>
      </c>
      <c r="C61" s="29">
        <f>C62+C63+C64+C65</f>
        <v>3687.6393399999997</v>
      </c>
      <c r="D61" s="30">
        <f t="shared" si="4"/>
        <v>65.48264117846273</v>
      </c>
    </row>
    <row r="62" spans="1:4" ht="27" customHeight="1">
      <c r="A62" s="31" t="s">
        <v>58</v>
      </c>
      <c r="B62" s="32">
        <v>4840.81446</v>
      </c>
      <c r="C62" s="32">
        <v>3079.5905</v>
      </c>
      <c r="D62" s="30">
        <f t="shared" si="4"/>
        <v>63.61719759034102</v>
      </c>
    </row>
    <row r="63" spans="1:4" ht="12.75" hidden="1">
      <c r="A63" s="33" t="s">
        <v>59</v>
      </c>
      <c r="B63" s="32"/>
      <c r="C63" s="32"/>
      <c r="D63" s="30" t="e">
        <f t="shared" si="4"/>
        <v>#DIV/0!</v>
      </c>
    </row>
    <row r="64" spans="1:4" ht="12.75">
      <c r="A64" s="33" t="s">
        <v>60</v>
      </c>
      <c r="B64" s="34">
        <v>50</v>
      </c>
      <c r="C64" s="34">
        <v>0</v>
      </c>
      <c r="D64" s="30">
        <f t="shared" si="4"/>
        <v>0</v>
      </c>
    </row>
    <row r="65" spans="1:4" ht="14.25" customHeight="1">
      <c r="A65" s="31" t="s">
        <v>61</v>
      </c>
      <c r="B65" s="34">
        <v>740.66172</v>
      </c>
      <c r="C65" s="34">
        <v>608.04884</v>
      </c>
      <c r="D65" s="30">
        <f t="shared" si="4"/>
        <v>82.0953511678719</v>
      </c>
    </row>
    <row r="66" spans="1:4" ht="15.75" customHeight="1" hidden="1">
      <c r="A66" s="28" t="s">
        <v>62</v>
      </c>
      <c r="B66" s="35">
        <f>B67</f>
        <v>0</v>
      </c>
      <c r="C66" s="35">
        <f>C67</f>
        <v>0</v>
      </c>
      <c r="D66" s="30">
        <v>0</v>
      </c>
    </row>
    <row r="67" spans="1:4" ht="15.75" customHeight="1" hidden="1">
      <c r="A67" s="31" t="s">
        <v>63</v>
      </c>
      <c r="B67" s="34"/>
      <c r="C67" s="34"/>
      <c r="D67" s="30">
        <v>0</v>
      </c>
    </row>
    <row r="68" spans="1:4" ht="15.75" customHeight="1">
      <c r="A68" s="28" t="s">
        <v>64</v>
      </c>
      <c r="B68" s="35">
        <f>B69+B70</f>
        <v>728.06857</v>
      </c>
      <c r="C68" s="35">
        <f>C69+C70</f>
        <v>680.2475</v>
      </c>
      <c r="D68" s="30">
        <f aca="true" t="shared" si="5" ref="D68:D83">C68/B68*100</f>
        <v>93.43179036007555</v>
      </c>
    </row>
    <row r="69" spans="1:4" ht="25.5">
      <c r="A69" s="31" t="s">
        <v>65</v>
      </c>
      <c r="B69" s="34">
        <v>0.1</v>
      </c>
      <c r="C69" s="34">
        <v>0</v>
      </c>
      <c r="D69" s="30">
        <f t="shared" si="5"/>
        <v>0</v>
      </c>
    </row>
    <row r="70" spans="1:4" ht="25.5">
      <c r="A70" s="31" t="s">
        <v>66</v>
      </c>
      <c r="B70" s="34">
        <v>727.96857</v>
      </c>
      <c r="C70" s="34">
        <v>680.2475</v>
      </c>
      <c r="D70" s="30">
        <f t="shared" si="5"/>
        <v>93.44462495132171</v>
      </c>
    </row>
    <row r="71" spans="1:4" ht="15.75" customHeight="1">
      <c r="A71" s="28" t="s">
        <v>67</v>
      </c>
      <c r="B71" s="35">
        <f>B72+B73+B74+B75</f>
        <v>105955.32368</v>
      </c>
      <c r="C71" s="35">
        <f>C72+C73+C74+C75</f>
        <v>10382.81248</v>
      </c>
      <c r="D71" s="30">
        <f t="shared" si="5"/>
        <v>9.79923624352992</v>
      </c>
    </row>
    <row r="72" spans="1:4" ht="0.75" customHeight="1">
      <c r="A72" s="31" t="s">
        <v>68</v>
      </c>
      <c r="B72" s="34">
        <v>0</v>
      </c>
      <c r="C72" s="34">
        <v>0</v>
      </c>
      <c r="D72" s="30" t="e">
        <f t="shared" si="5"/>
        <v>#DIV/0!</v>
      </c>
    </row>
    <row r="73" spans="1:4" ht="12.75">
      <c r="A73" s="31" t="s">
        <v>69</v>
      </c>
      <c r="B73" s="34">
        <v>1013.44</v>
      </c>
      <c r="C73" s="34">
        <v>70</v>
      </c>
      <c r="D73" s="30">
        <f t="shared" si="5"/>
        <v>6.907167666561414</v>
      </c>
    </row>
    <row r="74" spans="1:4" ht="14.25" customHeight="1">
      <c r="A74" s="31" t="s">
        <v>70</v>
      </c>
      <c r="B74" s="34">
        <v>103827.80667</v>
      </c>
      <c r="C74" s="34">
        <v>9853.44817</v>
      </c>
      <c r="D74" s="30">
        <f t="shared" si="5"/>
        <v>9.49018233749038</v>
      </c>
    </row>
    <row r="75" spans="1:4" ht="15.75" customHeight="1">
      <c r="A75" s="31" t="s">
        <v>71</v>
      </c>
      <c r="B75" s="34">
        <v>1114.07701</v>
      </c>
      <c r="C75" s="34">
        <v>459.36431</v>
      </c>
      <c r="D75" s="30">
        <f t="shared" si="5"/>
        <v>41.23272501602021</v>
      </c>
    </row>
    <row r="76" spans="1:4" ht="12.75">
      <c r="A76" s="28" t="s">
        <v>72</v>
      </c>
      <c r="B76" s="35">
        <f>B77+B78+B79</f>
        <v>21461.00884</v>
      </c>
      <c r="C76" s="35">
        <f>C77+C78+C79</f>
        <v>16284.066729999999</v>
      </c>
      <c r="D76" s="30">
        <f t="shared" si="5"/>
        <v>75.87745222698487</v>
      </c>
    </row>
    <row r="77" spans="1:4" ht="12.75">
      <c r="A77" s="31" t="s">
        <v>73</v>
      </c>
      <c r="B77" s="34">
        <v>389.32815</v>
      </c>
      <c r="C77" s="34">
        <v>355.36449</v>
      </c>
      <c r="D77" s="30">
        <f t="shared" si="5"/>
        <v>91.27634105060217</v>
      </c>
    </row>
    <row r="78" spans="1:4" ht="12.75">
      <c r="A78" s="36" t="s">
        <v>74</v>
      </c>
      <c r="B78" s="34">
        <v>5983.58274</v>
      </c>
      <c r="C78" s="34">
        <v>2992.02222</v>
      </c>
      <c r="D78" s="30">
        <f t="shared" si="5"/>
        <v>50.00385805645264</v>
      </c>
    </row>
    <row r="79" spans="1:4" ht="12.75">
      <c r="A79" s="31" t="s">
        <v>75</v>
      </c>
      <c r="B79" s="34">
        <v>15088.09795</v>
      </c>
      <c r="C79" s="34">
        <v>12936.68002</v>
      </c>
      <c r="D79" s="30">
        <f t="shared" si="5"/>
        <v>85.74095994651202</v>
      </c>
    </row>
    <row r="80" spans="1:4" ht="15" customHeight="1">
      <c r="A80" s="28" t="s">
        <v>76</v>
      </c>
      <c r="B80" s="35">
        <f>B81</f>
        <v>280.224</v>
      </c>
      <c r="C80" s="35">
        <f>C81</f>
        <v>210.79053</v>
      </c>
      <c r="D80" s="30">
        <f t="shared" si="5"/>
        <v>75.22215441932168</v>
      </c>
    </row>
    <row r="81" spans="1:4" ht="15" customHeight="1">
      <c r="A81" s="31" t="s">
        <v>77</v>
      </c>
      <c r="B81" s="34">
        <v>280.224</v>
      </c>
      <c r="C81" s="34">
        <v>210.79053</v>
      </c>
      <c r="D81" s="30">
        <f t="shared" si="5"/>
        <v>75.22215441932168</v>
      </c>
    </row>
    <row r="82" spans="1:4" ht="0.75" customHeight="1">
      <c r="A82" s="13" t="s">
        <v>78</v>
      </c>
      <c r="B82" s="37">
        <f>B83</f>
        <v>0</v>
      </c>
      <c r="C82" s="37">
        <f>C83</f>
        <v>0</v>
      </c>
      <c r="D82" s="27" t="e">
        <f t="shared" si="5"/>
        <v>#DIV/0!</v>
      </c>
    </row>
    <row r="83" spans="1:4" ht="0.75" customHeight="1">
      <c r="A83" s="16" t="s">
        <v>79</v>
      </c>
      <c r="B83" s="38">
        <v>0</v>
      </c>
      <c r="C83" s="38">
        <v>0</v>
      </c>
      <c r="D83" s="27" t="e">
        <f t="shared" si="5"/>
        <v>#DIV/0!</v>
      </c>
    </row>
    <row r="84" spans="1:4" ht="14.25" customHeight="1">
      <c r="A84" s="16" t="s">
        <v>80</v>
      </c>
      <c r="B84" s="38">
        <f>B59-B60</f>
        <v>-2899.999999999971</v>
      </c>
      <c r="C84" s="38">
        <f>C59-C60</f>
        <v>-5.642369999997754</v>
      </c>
      <c r="D84" s="39"/>
    </row>
    <row r="85" spans="1:4" ht="14.25" customHeight="1">
      <c r="A85" s="40"/>
      <c r="B85" s="41"/>
      <c r="C85" s="41"/>
      <c r="D85" s="22"/>
    </row>
    <row r="86" spans="1:5" ht="14.25" customHeight="1">
      <c r="A86" s="42" t="s">
        <v>81</v>
      </c>
      <c r="B86" s="42"/>
      <c r="C86" s="42"/>
      <c r="D86" s="42"/>
      <c r="E86" s="42"/>
    </row>
    <row r="87" spans="1:4" ht="15.75">
      <c r="A87" s="42" t="s">
        <v>82</v>
      </c>
      <c r="B87" s="42"/>
      <c r="C87" s="42" t="s">
        <v>83</v>
      </c>
      <c r="D87" s="42"/>
    </row>
    <row r="88" ht="12.75">
      <c r="A88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5902777777777778" top="0.5902777777777778" bottom="0.5902777777777778" header="0.5118055555555555" footer="0.5118055555555555"/>
  <pageSetup horizontalDpi="300" verticalDpi="300" orientation="portrait" paperSize="9" scale="59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2023-09-08T06:23:15Z</cp:lastPrinted>
  <dcterms:created xsi:type="dcterms:W3CDTF">2007-03-05T11:59:24Z</dcterms:created>
  <dcterms:modified xsi:type="dcterms:W3CDTF">2023-10-06T06:07:37Z</dcterms:modified>
  <cp:category/>
  <cp:version/>
  <cp:contentType/>
  <cp:contentStatus/>
</cp:coreProperties>
</file>