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670" activeTab="0"/>
  </bookViews>
  <sheets>
    <sheet name="В-У" sheetId="1" r:id="rId1"/>
  </sheets>
  <definedNames>
    <definedName name="_xlnm.Print_Area" localSheetId="0">'В-У'!$A$1:$D$67</definedName>
  </definedNames>
  <calcPr fullCalcOnLoad="1"/>
</workbook>
</file>

<file path=xl/sharedStrings.xml><?xml version="1.0" encoding="utf-8"?>
<sst xmlns="http://schemas.openxmlformats.org/spreadsheetml/2006/main" count="65" uniqueCount="65">
  <si>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</si>
  <si>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</si>
  <si>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</si>
  <si>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</si>
  <si>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</si>
  <si>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</si>
  <si>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</si>
  <si>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</si>
  <si>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</si>
  <si>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</si>
  <si>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обеспечение</t>
  </si>
  <si>
    <t>0400 Национальная экономика</t>
  </si>
  <si>
    <t>0111 Резервные фонды</t>
  </si>
  <si>
    <t>18210503010011000110 Единый сельскохозяйственный налог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</si>
  <si>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</si>
  <si>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</si>
  <si>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</si>
  <si>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</si>
  <si>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</si>
  <si>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</si>
  <si>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</si>
  <si>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</si>
  <si>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</si>
  <si>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</si>
  <si>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</si>
  <si>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</si>
  <si>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</si>
  <si>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904 117 05 050 10 0000 180 прочие неналоговые доходы  в бюджеты поселений</t>
  </si>
  <si>
    <t>0409 Дорожное хозяйство (дорожные фонды)</t>
  </si>
  <si>
    <t>903 114 06 025 10 0000 430 Доходы от продажи земельных участков, находящихся в собственности поселений</t>
  </si>
  <si>
    <t>903 114 02 052 10 0000 410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</si>
  <si>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0300 Национальная безопасность и правоохранительная деятельность 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</si>
  <si>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</si>
  <si>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182 105 03 010 01 1000 110 Единый сельскохозяйственный налог</t>
  </si>
  <si>
    <t>904 202 20 077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собственности).</t>
  </si>
  <si>
    <t>0405 Сельское хозяйство и рыболовство</t>
  </si>
  <si>
    <t>0309 Защита населения и территории от чрезвычайных ситуаций природного и техногенного характера, гражданская оборона</t>
  </si>
  <si>
    <t>администрации  Советского муниципального района</t>
  </si>
  <si>
    <t xml:space="preserve">Исполнение бюджета </t>
  </si>
  <si>
    <t>Верх-Ушнурского сельского поселения Советского муниципального района Республики Марий Эл</t>
  </si>
  <si>
    <t>904 202 35 118 10 0000 150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</si>
  <si>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904 202 29 999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</si>
  <si>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992 202 40 014 10 0060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</si>
  <si>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992 202 40 014 10 0070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поселений)</t>
  </si>
  <si>
    <t>903 114 06025 10 0000 430 Доходы от продажи земельных участков, находящихся в собственности поселений</t>
  </si>
  <si>
    <t xml:space="preserve">Руководитель финансового управления </t>
  </si>
  <si>
    <t>Е.С. Кропотова</t>
  </si>
  <si>
    <t>1000 Социальная политика</t>
  </si>
  <si>
    <t>РАСХОДЫ ВСЕГО</t>
  </si>
  <si>
    <t>0310 Защита населения и территории от чрезвычайных ситуаций природного и техногенного характера, пожарная безопасность</t>
  </si>
  <si>
    <t xml:space="preserve">0500 Жилищно-коммунальное хозяйство </t>
  </si>
  <si>
    <t>План 2023 г.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</si>
  <si>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по организации в границах поселения электро -, тепло -, газо - и водоснабжения населения, водоотведения, снабжения населения топливом в пределах полномочий, установленных законодательством Российской Федерации)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</si>
  <si>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поселений из бюджета муниципального района на осуществление муниципального контроля за исполнением единой теплоснабжающей организацией обязательств по строительству, реконструкции и (или) модернизации объектов теплоснабжения)</t>
  </si>
  <si>
    <t xml:space="preserve">904 202 20077 10 0020 150 </t>
  </si>
  <si>
    <t xml:space="preserve">992 202 16 001 10 0000 150 Дотации бюджетам сельских поселений на выравнивание бюджетной обеспеченности из бюджетов муниципальных районов
</t>
  </si>
  <si>
    <t>992 202 40 014 10 0010 150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</si>
  <si>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0050 150 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</si>
  <si>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 xml:space="preserve">904 117 15 030 10 0014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благоустройство парка по ул.Заречной в с. Верх-Ушнур, проект - "Благоустройство парка по ул.Заречной в с. Верх-Ушнур")
</t>
  </si>
  <si>
    <t>904 117 15 030 10 0024 150 Инициативные платежи, зачисляемые в бюджеты сельских поселений (инициативные платежи, зачисляемые в бюджеты сельских поселений от физических лиц, на благоустройство парка по ул.Заречной в с. Верх-Ушнур, проект - "Благоустройство парка по ул.Заречной в с. Верх-Ушнур")</t>
  </si>
  <si>
    <t>904 202 29 999 10 0050 150 Прочие субсидии (на выполнение работ по предотвращению распространения сорного растения борщевика Сосновского)</t>
  </si>
  <si>
    <t>904 202 29999 10 0070 150 Прочие субсидии (на актуализацию правил землепользования и застройки муниципальных образований в Республике Марий Эл)</t>
  </si>
  <si>
    <t>на 1 июля  2023 г.</t>
  </si>
  <si>
    <t>Факт на 01.07.23 г.</t>
  </si>
  <si>
    <t>992 208 05 000 10 0000 180 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</si>
</sst>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20" borderId="1">
      <alignment horizontal="right" vertical="top" shrinkToFit="1"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justify" vertical="top" wrapText="1"/>
    </xf>
    <xf numFmtId="172" fontId="5" fillId="0" borderId="0" xfId="0" applyNumberFormat="1" applyFont="1" applyBorder="1" applyAlignment="1">
      <alignment horizontal="right" vertical="top" wrapText="1"/>
    </xf>
    <xf numFmtId="172" fontId="5" fillId="0" borderId="0" xfId="60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60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 applyProtection="1">
      <alignment horizontal="right" vertical="top" wrapText="1"/>
      <protection locked="0"/>
    </xf>
    <xf numFmtId="172" fontId="5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justify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vertical="top" wrapText="1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172" fontId="5" fillId="34" borderId="0" xfId="0" applyNumberFormat="1" applyFont="1" applyFill="1" applyBorder="1" applyAlignment="1" applyProtection="1">
      <alignment horizontal="right" vertical="top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top"/>
    </xf>
    <xf numFmtId="172" fontId="6" fillId="35" borderId="0" xfId="0" applyNumberFormat="1" applyFont="1" applyFill="1" applyBorder="1" applyAlignment="1">
      <alignment horizontal="right" vertical="top" wrapText="1"/>
    </xf>
    <xf numFmtId="172" fontId="5" fillId="35" borderId="0" xfId="0" applyNumberFormat="1" applyFont="1" applyFill="1" applyBorder="1" applyAlignment="1">
      <alignment horizontal="right" vertical="top" wrapText="1"/>
    </xf>
    <xf numFmtId="2" fontId="5" fillId="35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D70"/>
  <sheetViews>
    <sheetView tabSelected="1" view="pageBreakPreview" zoomScaleSheetLayoutView="100" zoomScalePageLayoutView="0" workbookViewId="0" topLeftCell="A45">
      <pane xSplit="1" topLeftCell="B1" activePane="topRight" state="frozen"/>
      <selection pane="topLeft" activeCell="A1" sqref="A1"/>
      <selection pane="topRight" activeCell="C41" sqref="C41"/>
    </sheetView>
  </sheetViews>
  <sheetFormatPr defaultColWidth="9.00390625" defaultRowHeight="12.75"/>
  <cols>
    <col min="1" max="1" width="81.25390625" style="0" customWidth="1"/>
    <col min="2" max="2" width="15.125" style="0" customWidth="1"/>
    <col min="3" max="3" width="15.875" style="0" customWidth="1"/>
    <col min="4" max="4" width="18.00390625" style="0" customWidth="1"/>
  </cols>
  <sheetData>
    <row r="1" spans="1:4" ht="15.75">
      <c r="A1" s="31" t="s">
        <v>38</v>
      </c>
      <c r="B1" s="31"/>
      <c r="C1" s="31"/>
      <c r="D1" s="31"/>
    </row>
    <row r="2" spans="1:4" ht="15.75">
      <c r="A2" s="31" t="s">
        <v>39</v>
      </c>
      <c r="B2" s="31"/>
      <c r="C2" s="31"/>
      <c r="D2" s="31"/>
    </row>
    <row r="3" spans="1:4" ht="15.75">
      <c r="A3" s="31" t="s">
        <v>62</v>
      </c>
      <c r="B3" s="31"/>
      <c r="C3" s="31"/>
      <c r="D3" s="31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26" t="s">
        <v>51</v>
      </c>
      <c r="C5" s="2" t="s">
        <v>63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19</v>
      </c>
      <c r="B8" s="9">
        <f>SUM(B9:B24)</f>
        <v>1250</v>
      </c>
      <c r="C8" s="9">
        <f>SUM(C9:C24)</f>
        <v>410.3256</v>
      </c>
      <c r="D8" s="10">
        <f aca="true" t="shared" si="0" ref="D8:D19">C8/B8*100</f>
        <v>32.826048</v>
      </c>
    </row>
    <row r="9" spans="1:4" ht="17.25" customHeight="1">
      <c r="A9" s="4" t="s">
        <v>20</v>
      </c>
      <c r="B9" s="11">
        <v>320</v>
      </c>
      <c r="C9" s="25">
        <v>247.13914</v>
      </c>
      <c r="D9" s="6">
        <f t="shared" si="0"/>
        <v>77.23098125</v>
      </c>
    </row>
    <row r="10" spans="1:4" ht="18" customHeight="1">
      <c r="A10" s="4" t="s">
        <v>33</v>
      </c>
      <c r="B10" s="11">
        <v>0</v>
      </c>
      <c r="C10" s="25">
        <v>-102.6903</v>
      </c>
      <c r="D10" s="6">
        <v>0</v>
      </c>
    </row>
    <row r="11" spans="1:4" ht="15.75" customHeight="1">
      <c r="A11" s="4" t="s">
        <v>21</v>
      </c>
      <c r="B11" s="11">
        <v>107</v>
      </c>
      <c r="C11" s="11">
        <v>-20.65854</v>
      </c>
      <c r="D11" s="6">
        <f t="shared" si="0"/>
        <v>-19.30704672897196</v>
      </c>
    </row>
    <row r="12" spans="1:4" ht="15.75" customHeight="1">
      <c r="A12" s="4" t="s">
        <v>22</v>
      </c>
      <c r="B12" s="11">
        <v>314</v>
      </c>
      <c r="C12" s="11">
        <v>59.94789</v>
      </c>
      <c r="D12" s="6">
        <f t="shared" si="0"/>
        <v>19.0916847133758</v>
      </c>
    </row>
    <row r="13" spans="1:4" ht="20.25" customHeight="1" hidden="1">
      <c r="A13" s="4" t="s">
        <v>13</v>
      </c>
      <c r="B13" s="11"/>
      <c r="C13" s="11"/>
      <c r="D13" s="6" t="e">
        <f t="shared" si="0"/>
        <v>#DIV/0!</v>
      </c>
    </row>
    <row r="14" spans="1:4" ht="30.75" customHeight="1">
      <c r="A14" s="4" t="s">
        <v>23</v>
      </c>
      <c r="B14" s="11">
        <v>350</v>
      </c>
      <c r="C14" s="11">
        <v>166.50002</v>
      </c>
      <c r="D14" s="6">
        <f t="shared" si="0"/>
        <v>47.57143428571429</v>
      </c>
    </row>
    <row r="15" spans="1:4" ht="32.25" customHeight="1">
      <c r="A15" s="7" t="s">
        <v>24</v>
      </c>
      <c r="B15" s="11">
        <v>23</v>
      </c>
      <c r="C15" s="11">
        <v>5.83425</v>
      </c>
      <c r="D15" s="6">
        <f t="shared" si="0"/>
        <v>25.366304347826084</v>
      </c>
    </row>
    <row r="16" spans="1:4" ht="60.75" customHeight="1">
      <c r="A16" s="12" t="s">
        <v>25</v>
      </c>
      <c r="B16" s="11">
        <v>54</v>
      </c>
      <c r="C16" s="11">
        <v>19.25314</v>
      </c>
      <c r="D16" s="6">
        <f>C16/B16*100</f>
        <v>35.65396296296296</v>
      </c>
    </row>
    <row r="17" spans="1:4" ht="30" customHeight="1" hidden="1">
      <c r="A17" s="4" t="s">
        <v>26</v>
      </c>
      <c r="B17" s="11">
        <v>0</v>
      </c>
      <c r="C17" s="11">
        <v>0</v>
      </c>
      <c r="D17" s="6">
        <v>0</v>
      </c>
    </row>
    <row r="18" spans="1:4" ht="33" customHeight="1" hidden="1">
      <c r="A18" s="23" t="s">
        <v>29</v>
      </c>
      <c r="B18" s="11">
        <v>0</v>
      </c>
      <c r="C18" s="11">
        <v>0</v>
      </c>
      <c r="D18" s="6">
        <v>0</v>
      </c>
    </row>
    <row r="19" spans="1:4" ht="12" customHeight="1" hidden="1">
      <c r="A19" s="4" t="s">
        <v>14</v>
      </c>
      <c r="B19" s="11"/>
      <c r="C19" s="11"/>
      <c r="D19" s="6" t="e">
        <f t="shared" si="0"/>
        <v>#DIV/0!</v>
      </c>
    </row>
    <row r="20" spans="1:4" ht="75.75" customHeight="1" hidden="1">
      <c r="A20" s="23" t="s">
        <v>30</v>
      </c>
      <c r="B20" s="11">
        <v>0</v>
      </c>
      <c r="C20" s="11">
        <v>0</v>
      </c>
      <c r="D20" s="6">
        <v>0</v>
      </c>
    </row>
    <row r="21" spans="1:4" ht="19.5" customHeight="1" hidden="1">
      <c r="A21" s="23" t="s">
        <v>27</v>
      </c>
      <c r="B21" s="11">
        <v>0</v>
      </c>
      <c r="C21" s="11">
        <v>0</v>
      </c>
      <c r="D21" s="6">
        <v>0</v>
      </c>
    </row>
    <row r="22" spans="1:4" ht="34.5" customHeight="1">
      <c r="A22" s="23" t="s">
        <v>44</v>
      </c>
      <c r="B22" s="11">
        <v>0</v>
      </c>
      <c r="C22" s="11">
        <v>10</v>
      </c>
      <c r="D22" s="6">
        <v>0</v>
      </c>
    </row>
    <row r="23" spans="1:4" ht="66" customHeight="1">
      <c r="A23" s="4" t="s">
        <v>58</v>
      </c>
      <c r="B23" s="11">
        <v>30</v>
      </c>
      <c r="C23" s="11">
        <v>25</v>
      </c>
      <c r="D23" s="6">
        <f aca="true" t="shared" si="1" ref="D23:D33">C23/B23*100</f>
        <v>83.33333333333334</v>
      </c>
    </row>
    <row r="24" spans="1:4" ht="65.25" customHeight="1">
      <c r="A24" s="4" t="s">
        <v>59</v>
      </c>
      <c r="B24" s="11">
        <v>52</v>
      </c>
      <c r="C24" s="11">
        <v>0</v>
      </c>
      <c r="D24" s="6">
        <f t="shared" si="1"/>
        <v>0</v>
      </c>
    </row>
    <row r="25" spans="1:4" ht="15.75" customHeight="1">
      <c r="A25" s="8" t="s">
        <v>4</v>
      </c>
      <c r="B25" s="24">
        <f>B26+B27+B34+B37+B35+B36+B33+B30+B38+B28+B31+B39+B29+B32</f>
        <v>4082.3578099999995</v>
      </c>
      <c r="C25" s="24">
        <f>C26+C27+C30+C33+C34+C35+C36+C37+C38+C28+C31+C39+C29</f>
        <v>1343.76818</v>
      </c>
      <c r="D25" s="10">
        <f t="shared" si="1"/>
        <v>32.916472355959414</v>
      </c>
    </row>
    <row r="26" spans="1:4" ht="37.5" customHeight="1">
      <c r="A26" s="4" t="s">
        <v>55</v>
      </c>
      <c r="B26" s="11">
        <v>1819.075</v>
      </c>
      <c r="C26" s="11">
        <v>909.6</v>
      </c>
      <c r="D26" s="6">
        <f t="shared" si="1"/>
        <v>50.003435812157285</v>
      </c>
    </row>
    <row r="27" spans="1:4" ht="46.5" customHeight="1">
      <c r="A27" s="4" t="s">
        <v>40</v>
      </c>
      <c r="B27" s="5">
        <v>138.6</v>
      </c>
      <c r="C27" s="5">
        <v>63.44124</v>
      </c>
      <c r="D27" s="6">
        <f t="shared" si="1"/>
        <v>45.772900432900435</v>
      </c>
    </row>
    <row r="28" spans="1:4" ht="0.75" customHeight="1" hidden="1">
      <c r="A28" s="4" t="s">
        <v>34</v>
      </c>
      <c r="B28" s="5"/>
      <c r="C28" s="5"/>
      <c r="D28" s="6" t="e">
        <f t="shared" si="1"/>
        <v>#DIV/0!</v>
      </c>
    </row>
    <row r="29" spans="1:4" ht="70.5" customHeight="1" hidden="1">
      <c r="A29" s="4" t="s">
        <v>54</v>
      </c>
      <c r="B29" s="5">
        <v>0</v>
      </c>
      <c r="C29" s="5">
        <v>0</v>
      </c>
      <c r="D29" s="6" t="e">
        <f t="shared" si="1"/>
        <v>#DIV/0!</v>
      </c>
    </row>
    <row r="30" spans="1:4" ht="51" customHeight="1">
      <c r="A30" s="27" t="s">
        <v>41</v>
      </c>
      <c r="B30" s="5">
        <v>1002.48794</v>
      </c>
      <c r="C30" s="5">
        <v>0</v>
      </c>
      <c r="D30" s="6">
        <f t="shared" si="1"/>
        <v>0</v>
      </c>
    </row>
    <row r="31" spans="1:4" ht="33.75" customHeight="1">
      <c r="A31" s="22" t="s">
        <v>60</v>
      </c>
      <c r="B31" s="5">
        <v>0.95387</v>
      </c>
      <c r="C31" s="5">
        <v>0.47694</v>
      </c>
      <c r="D31" s="6">
        <f t="shared" si="1"/>
        <v>50.000524180443875</v>
      </c>
    </row>
    <row r="32" spans="1:4" ht="33.75" customHeight="1">
      <c r="A32" s="22" t="s">
        <v>61</v>
      </c>
      <c r="B32" s="5">
        <v>480.2</v>
      </c>
      <c r="C32" s="5">
        <v>0</v>
      </c>
      <c r="D32" s="6">
        <f t="shared" si="1"/>
        <v>0</v>
      </c>
    </row>
    <row r="33" spans="1:4" ht="121.5" customHeight="1">
      <c r="A33" s="4" t="s">
        <v>56</v>
      </c>
      <c r="B33" s="5">
        <v>257.2</v>
      </c>
      <c r="C33" s="5">
        <v>238.25</v>
      </c>
      <c r="D33" s="6">
        <f t="shared" si="1"/>
        <v>92.63219284603423</v>
      </c>
    </row>
    <row r="34" spans="1:4" ht="35.25" customHeight="1" hidden="1">
      <c r="A34" s="4" t="s">
        <v>32</v>
      </c>
      <c r="B34" s="5"/>
      <c r="C34" s="5"/>
      <c r="D34" s="6" t="e">
        <f>C34/B34*100</f>
        <v>#DIV/0!</v>
      </c>
    </row>
    <row r="35" spans="1:4" ht="123" customHeight="1">
      <c r="A35" s="4" t="s">
        <v>52</v>
      </c>
      <c r="B35" s="5">
        <v>25.241</v>
      </c>
      <c r="C35" s="5">
        <v>0</v>
      </c>
      <c r="D35" s="6">
        <f>C35/B35*100</f>
        <v>0</v>
      </c>
    </row>
    <row r="36" spans="1:4" ht="0.75" customHeight="1">
      <c r="A36" s="4" t="s">
        <v>53</v>
      </c>
      <c r="B36" s="5">
        <v>0</v>
      </c>
      <c r="C36" s="5">
        <v>0</v>
      </c>
      <c r="D36" s="6">
        <v>0</v>
      </c>
    </row>
    <row r="37" spans="1:4" ht="102.75" customHeight="1">
      <c r="A37" s="4" t="s">
        <v>57</v>
      </c>
      <c r="B37" s="5">
        <v>50</v>
      </c>
      <c r="C37" s="5">
        <v>31</v>
      </c>
      <c r="D37" s="6">
        <f>C37/B37*100</f>
        <v>62</v>
      </c>
    </row>
    <row r="38" spans="1:4" ht="96.75" customHeight="1">
      <c r="A38" s="4" t="s">
        <v>42</v>
      </c>
      <c r="B38" s="5">
        <v>308.5</v>
      </c>
      <c r="C38" s="5">
        <v>101</v>
      </c>
      <c r="D38" s="6">
        <v>0</v>
      </c>
    </row>
    <row r="39" spans="1:4" ht="93.75" customHeight="1">
      <c r="A39" s="4" t="s">
        <v>43</v>
      </c>
      <c r="B39" s="5">
        <v>0.1</v>
      </c>
      <c r="C39" s="5">
        <v>0</v>
      </c>
      <c r="D39" s="6">
        <f>C39/B39*100</f>
        <v>0</v>
      </c>
    </row>
    <row r="40" spans="1:4" ht="93.75" customHeight="1">
      <c r="A40" s="4" t="s">
        <v>64</v>
      </c>
      <c r="B40" s="5">
        <v>0</v>
      </c>
      <c r="C40" s="5">
        <v>-5.63216</v>
      </c>
      <c r="D40" s="6">
        <v>0</v>
      </c>
    </row>
    <row r="41" spans="1:4" ht="17.25" customHeight="1">
      <c r="A41" s="8" t="s">
        <v>1</v>
      </c>
      <c r="B41" s="9">
        <f>B25+B8</f>
        <v>5332.3578099999995</v>
      </c>
      <c r="C41" s="9">
        <f>C25+C8+C40</f>
        <v>1748.46162</v>
      </c>
      <c r="D41" s="10">
        <f>C41/B41*100</f>
        <v>32.789652950914785</v>
      </c>
    </row>
    <row r="42" spans="1:4" ht="14.25">
      <c r="A42" s="8" t="s">
        <v>48</v>
      </c>
      <c r="B42" s="9">
        <f>B43+B47+B49+B52+B56+B60</f>
        <v>5354.55781</v>
      </c>
      <c r="C42" s="9">
        <f>C43+C47+C49+C52+C56+C60</f>
        <v>1745.57545</v>
      </c>
      <c r="D42" s="10">
        <f>C42/B42*100</f>
        <v>32.5998058465261</v>
      </c>
    </row>
    <row r="43" spans="1:4" ht="14.25">
      <c r="A43" s="8" t="s">
        <v>17</v>
      </c>
      <c r="B43" s="9">
        <f>B44+B45+B46</f>
        <v>2224</v>
      </c>
      <c r="C43" s="9">
        <f>C44+C45+C46</f>
        <v>1077.64611</v>
      </c>
      <c r="D43" s="10">
        <f aca="true" t="shared" si="2" ref="D43:D61">C43/B43*100</f>
        <v>48.45531070143885</v>
      </c>
    </row>
    <row r="44" spans="1:4" ht="45">
      <c r="A44" s="16" t="s">
        <v>9</v>
      </c>
      <c r="B44" s="5">
        <v>2156.9</v>
      </c>
      <c r="C44" s="5">
        <v>1033.00234</v>
      </c>
      <c r="D44" s="10">
        <f t="shared" si="2"/>
        <v>47.892917613241224</v>
      </c>
    </row>
    <row r="45" spans="1:4" ht="14.25" customHeight="1">
      <c r="A45" s="16" t="s">
        <v>12</v>
      </c>
      <c r="B45" s="29">
        <v>5</v>
      </c>
      <c r="C45" s="29">
        <v>0</v>
      </c>
      <c r="D45" s="10">
        <f t="shared" si="2"/>
        <v>0</v>
      </c>
    </row>
    <row r="46" spans="1:4" ht="15">
      <c r="A46" s="4" t="s">
        <v>7</v>
      </c>
      <c r="B46" s="29">
        <v>62.1</v>
      </c>
      <c r="C46" s="29">
        <v>44.64377</v>
      </c>
      <c r="D46" s="10">
        <f t="shared" si="2"/>
        <v>71.89012882447665</v>
      </c>
    </row>
    <row r="47" spans="1:4" ht="18" customHeight="1">
      <c r="A47" s="8" t="s">
        <v>18</v>
      </c>
      <c r="B47" s="28">
        <f>B48</f>
        <v>138.6</v>
      </c>
      <c r="C47" s="28">
        <f>C48</f>
        <v>63.44124</v>
      </c>
      <c r="D47" s="10">
        <f t="shared" si="2"/>
        <v>45.772900432900435</v>
      </c>
    </row>
    <row r="48" spans="1:4" ht="15.75" customHeight="1">
      <c r="A48" s="4" t="s">
        <v>5</v>
      </c>
      <c r="B48" s="29">
        <v>138.6</v>
      </c>
      <c r="C48" s="29">
        <v>63.44124</v>
      </c>
      <c r="D48" s="10">
        <f t="shared" si="2"/>
        <v>45.772900432900435</v>
      </c>
    </row>
    <row r="49" spans="1:4" ht="15.75" customHeight="1">
      <c r="A49" s="8" t="s">
        <v>31</v>
      </c>
      <c r="B49" s="28">
        <f>B50+B51</f>
        <v>10.1</v>
      </c>
      <c r="C49" s="28">
        <f>C50+C51</f>
        <v>0</v>
      </c>
      <c r="D49" s="10">
        <f t="shared" si="2"/>
        <v>0</v>
      </c>
    </row>
    <row r="50" spans="1:4" ht="34.5" customHeight="1" hidden="1">
      <c r="A50" s="4" t="s">
        <v>36</v>
      </c>
      <c r="B50" s="29">
        <v>0</v>
      </c>
      <c r="C50" s="29">
        <v>0</v>
      </c>
      <c r="D50" s="10" t="e">
        <f t="shared" si="2"/>
        <v>#DIV/0!</v>
      </c>
    </row>
    <row r="51" spans="1:4" ht="30">
      <c r="A51" s="4" t="s">
        <v>49</v>
      </c>
      <c r="B51" s="29">
        <v>10.1</v>
      </c>
      <c r="C51" s="29">
        <v>0</v>
      </c>
      <c r="D51" s="10">
        <f t="shared" si="2"/>
        <v>0</v>
      </c>
    </row>
    <row r="52" spans="1:4" ht="14.25" customHeight="1">
      <c r="A52" s="8" t="s">
        <v>11</v>
      </c>
      <c r="B52" s="28">
        <f>B53+B54+B55</f>
        <v>2395.66138</v>
      </c>
      <c r="C52" s="28">
        <f>C53+C54+C55</f>
        <v>336.23672</v>
      </c>
      <c r="D52" s="10">
        <f t="shared" si="2"/>
        <v>14.035235647535464</v>
      </c>
    </row>
    <row r="53" spans="1:4" ht="15" hidden="1">
      <c r="A53" s="4" t="s">
        <v>35</v>
      </c>
      <c r="B53" s="29"/>
      <c r="C53" s="29"/>
      <c r="D53" s="10" t="e">
        <f t="shared" si="2"/>
        <v>#DIV/0!</v>
      </c>
    </row>
    <row r="54" spans="1:4" ht="15">
      <c r="A54" s="4" t="s">
        <v>28</v>
      </c>
      <c r="B54" s="29">
        <v>307.2</v>
      </c>
      <c r="C54" s="29">
        <v>269.25</v>
      </c>
      <c r="D54" s="10">
        <f t="shared" si="2"/>
        <v>87.646484375</v>
      </c>
    </row>
    <row r="55" spans="1:4" ht="15">
      <c r="A55" s="4" t="s">
        <v>16</v>
      </c>
      <c r="B55" s="29">
        <v>2088.46138</v>
      </c>
      <c r="C55" s="29">
        <v>66.98672</v>
      </c>
      <c r="D55" s="10">
        <f t="shared" si="2"/>
        <v>3.207467499351125</v>
      </c>
    </row>
    <row r="56" spans="1:4" ht="16.5" customHeight="1">
      <c r="A56" s="8" t="s">
        <v>50</v>
      </c>
      <c r="B56" s="28">
        <f>B57+B58+B59</f>
        <v>432.42143</v>
      </c>
      <c r="C56" s="28">
        <f>C57+C58+C59</f>
        <v>196.79524</v>
      </c>
      <c r="D56" s="10">
        <f t="shared" si="2"/>
        <v>45.51005716807329</v>
      </c>
    </row>
    <row r="57" spans="1:4" ht="15">
      <c r="A57" s="4" t="s">
        <v>15</v>
      </c>
      <c r="B57" s="29">
        <v>62</v>
      </c>
      <c r="C57" s="29">
        <v>29.89728</v>
      </c>
      <c r="D57" s="10">
        <f t="shared" si="2"/>
        <v>48.22141935483871</v>
      </c>
    </row>
    <row r="58" spans="1:4" ht="15">
      <c r="A58" s="15" t="s">
        <v>8</v>
      </c>
      <c r="B58" s="29">
        <v>25.241</v>
      </c>
      <c r="C58" s="29">
        <v>0</v>
      </c>
      <c r="D58" s="10">
        <f t="shared" si="2"/>
        <v>0</v>
      </c>
    </row>
    <row r="59" spans="1:4" ht="15">
      <c r="A59" s="4" t="s">
        <v>6</v>
      </c>
      <c r="B59" s="29">
        <v>345.18043</v>
      </c>
      <c r="C59" s="29">
        <v>166.89796</v>
      </c>
      <c r="D59" s="10">
        <f t="shared" si="2"/>
        <v>48.35093345239764</v>
      </c>
    </row>
    <row r="60" spans="1:4" ht="14.25">
      <c r="A60" s="8" t="s">
        <v>47</v>
      </c>
      <c r="B60" s="28">
        <f>B61</f>
        <v>153.775</v>
      </c>
      <c r="C60" s="28">
        <f>C61</f>
        <v>71.45614</v>
      </c>
      <c r="D60" s="10">
        <f t="shared" si="2"/>
        <v>46.46798244187937</v>
      </c>
    </row>
    <row r="61" spans="1:4" ht="15">
      <c r="A61" s="4" t="s">
        <v>10</v>
      </c>
      <c r="B61" s="29">
        <v>153.775</v>
      </c>
      <c r="C61" s="29">
        <v>71.45614</v>
      </c>
      <c r="D61" s="10">
        <f t="shared" si="2"/>
        <v>46.46798244187937</v>
      </c>
    </row>
    <row r="62" spans="1:4" ht="15">
      <c r="A62" s="4" t="s">
        <v>0</v>
      </c>
      <c r="B62" s="30">
        <f>B41-B42</f>
        <v>-22.200000000000728</v>
      </c>
      <c r="C62" s="29">
        <f>C41-C42</f>
        <v>2.886169999999993</v>
      </c>
      <c r="D62" s="6"/>
    </row>
    <row r="63" spans="1:4" ht="11.25" customHeight="1">
      <c r="A63" s="3"/>
      <c r="B63" s="5"/>
      <c r="C63" s="5"/>
      <c r="D63" s="6"/>
    </row>
    <row r="64" spans="1:4" ht="15.75">
      <c r="A64" s="1" t="s">
        <v>45</v>
      </c>
      <c r="B64" s="1"/>
      <c r="C64" s="1"/>
      <c r="D64" s="1"/>
    </row>
    <row r="65" spans="1:4" ht="15.75">
      <c r="A65" s="1" t="s">
        <v>37</v>
      </c>
      <c r="B65" s="1"/>
      <c r="C65" s="1" t="s">
        <v>46</v>
      </c>
      <c r="D65" s="1"/>
    </row>
    <row r="66" spans="2:4" ht="15" customHeight="1">
      <c r="B66" s="1"/>
      <c r="C66" s="1"/>
      <c r="D66" s="1"/>
    </row>
    <row r="67" spans="2:4" ht="15.75">
      <c r="B67" s="1"/>
      <c r="C67" s="1"/>
      <c r="D67" s="1"/>
    </row>
    <row r="68" spans="2:4" ht="15">
      <c r="B68" s="3"/>
      <c r="C68" s="3"/>
      <c r="D68" s="3"/>
    </row>
    <row r="69" spans="2:4" ht="15">
      <c r="B69" s="3"/>
      <c r="C69" s="3"/>
      <c r="D69" s="3"/>
    </row>
    <row r="70" spans="2:4" ht="15">
      <c r="B70" s="3"/>
      <c r="C70" s="3"/>
      <c r="D70" s="3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58" r:id="rId1"/>
  <rowBreaks count="1" manualBreakCount="1">
    <brk id="4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DOHOD-1</cp:lastModifiedBy>
  <cp:lastPrinted>2023-07-04T10:30:26Z</cp:lastPrinted>
  <dcterms:created xsi:type="dcterms:W3CDTF">2007-03-05T11:59:24Z</dcterms:created>
  <dcterms:modified xsi:type="dcterms:W3CDTF">2023-07-04T10:32:54Z</dcterms:modified>
  <cp:category/>
  <cp:version/>
  <cp:contentType/>
  <cp:contentStatus/>
</cp:coreProperties>
</file>