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firstSheet="1" activeTab="1"/>
  </bookViews>
  <sheets>
    <sheet name="Приложение №1 Доходы" sheetId="1" r:id="rId1"/>
    <sheet name="Приложение №2 Вед.струк." sheetId="2" r:id="rId2"/>
    <sheet name="Приложение №3 РЗ ПР" sheetId="3" r:id="rId3"/>
    <sheet name="Приложение №4 ЦС (МП)" sheetId="4" r:id="rId4"/>
    <sheet name="Приложение №5 Источники" sheetId="5" r:id="rId5"/>
  </sheets>
  <definedNames>
    <definedName name="Excel_BuiltIn__FilterDatabase" localSheetId="2">'Приложение №3 РЗ ПР'!#REF!</definedName>
    <definedName name="Excel_BuiltIn_Print_Area" localSheetId="2">'Приложение №3 РЗ ПР'!#REF!</definedName>
  </definedNames>
  <calcPr fullCalcOnLoad="1"/>
</workbook>
</file>

<file path=xl/sharedStrings.xml><?xml version="1.0" encoding="utf-8"?>
<sst xmlns="http://schemas.openxmlformats.org/spreadsheetml/2006/main" count="1009" uniqueCount="278">
  <si>
    <t>ДОХОДЫ - всего</t>
  </si>
  <si>
    <t xml:space="preserve">000 1 01 00000 00 0000 000 </t>
  </si>
  <si>
    <t>НАЛОГИ НА ПРИБЫЛЬ, ДОХОДЫ</t>
  </si>
  <si>
    <t>Налог на доходы физических лиц</t>
  </si>
  <si>
    <t>000 1 05 00000 00 0000 000</t>
  </si>
  <si>
    <t>НАЛОГИ НА СОВОКУПНЫЙ ДОХОД</t>
  </si>
  <si>
    <t>Единый с/х налог</t>
  </si>
  <si>
    <t>000 1 06 00000 00 0000 000</t>
  </si>
  <si>
    <t>НАЛОГИ НА ИМУЩЕСТВО</t>
  </si>
  <si>
    <t>Налог на имущество физических лиц</t>
  </si>
  <si>
    <t>Земельный налог</t>
  </si>
  <si>
    <t>000 1 08 00000 00 0000 000</t>
  </si>
  <si>
    <t>ГОСПОШЛИНА, СБОРЫ</t>
  </si>
  <si>
    <t>Госпошлина за совершение нотариальных действий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</si>
  <si>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</si>
  <si>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</si>
  <si>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</si>
  <si>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 же имущества муниципальных унитарных предприятий в том числе казенных)</t>
  </si>
  <si>
    <t>000 2 00 00000 00 0000 000</t>
  </si>
  <si>
    <t>БЕЗВОЗМЕЗДНЫЕ ПОСТУПЛЕНИЯ</t>
  </si>
  <si>
    <t>903 1 14 06014 10 0000 430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</si>
  <si>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</si>
  <si>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000 2 02 00000 00 0000 000</t>
  </si>
  <si>
    <t>БЕЗВОЗМЕЗДНЫЕ ПОСТУПЛЕНИЯ ОТ ДРУГИХ БЮДЖЕТОВ БЮДЖЕТНОЙ СИСТЕМЫ РФ</t>
  </si>
  <si>
    <t>000 2 02 10000 00 0000 000</t>
  </si>
  <si>
    <t>ДОТАЦИИ БЮДЖЕТАМ МО</t>
  </si>
  <si>
    <t>992 2 02 16001 10 0000 150</t>
  </si>
  <si>
    <t>Дотации бюджетам сельских поселений на выравнивание  бюджетной обеспеченности из бюджетов муниципальных районов</t>
  </si>
  <si>
    <t>992 2 02 15002 10 0000 150</t>
  </si>
  <si>
    <t xml:space="preserve">Дотации бюджетам поселений на поддержку мер по обеспечению сбалансированности бюджетов </t>
  </si>
  <si>
    <t>903 2 02 20077 10 0020 150</t>
  </si>
  <si>
    <t>Субсидии бюджетам сельских поселений на  софинансирование проектов и программ развития территорий муниципальных образований в Республике Марий Эл, основанных на местных инициативах</t>
  </si>
  <si>
    <t>992 2 02 20216 10 0000 151</t>
  </si>
  <si>
    <t>Субсидии бюджетам поселений на осуществление 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</si>
  <si>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000 2 02 30000 00 0000 000</t>
  </si>
  <si>
    <t>СУБВЕНЦИИ БЮДЖЕТАМ БЮДЖЕТНОЙ СИСТЕМЫ РФ</t>
  </si>
  <si>
    <t xml:space="preserve">903 2 02 35118 10 0000 150 </t>
  </si>
  <si>
    <t xml:space="preserve">Субвенции бюджетам поселений на осуществление  первичного воинского учета, на территориях,где  отсутствуют военные комиссариаты                                    </t>
  </si>
  <si>
    <t>000 2 02 40000 00  0000 000</t>
  </si>
  <si>
    <t>ИНЫЕ МЕЖБЮДЖЕТНЫЕ ТРАНСФЕРТЫ</t>
  </si>
  <si>
    <t>992 2 02 40014 10 0000 150</t>
  </si>
  <si>
    <t>Межбюджетные трансферты, передаваемые бюджетам сельских поселений  из бюджетов муниципальных районов на осуществление  части полномочий по решению вопросов местного значения, в соответствии с заключенными соглашениями</t>
  </si>
  <si>
    <t>992 2 02 49999 10 0000 150</t>
  </si>
  <si>
    <t xml:space="preserve">Прочие межбюджетные трансферты, передаваемые бюджетам сельских поселений </t>
  </si>
  <si>
    <t>903 2 07 05020 10 0000 180</t>
  </si>
  <si>
    <t>Поступления от денежных пожертвований,предоставляемых физическими лицами получателям средств бюджетов сельских поселений</t>
  </si>
  <si>
    <t>903 2 07 05030 10 0000 180</t>
  </si>
  <si>
    <t>Прочие безвозмездные поступления в бюджеты сельских поселений</t>
  </si>
  <si>
    <t>ИТОГО ДОХОДОВ</t>
  </si>
  <si>
    <t>% исполнения</t>
  </si>
  <si>
    <t xml:space="preserve"> Наименование показателя</t>
  </si>
  <si>
    <t>Расходы - всего</t>
  </si>
  <si>
    <t>x</t>
  </si>
  <si>
    <t xml:space="preserve">  ОБЩЕГОСУДАРСТВЕННЫЕ ВОПРОСЫ</t>
  </si>
  <si>
    <t>0100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</si>
  <si>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</si>
  <si>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</si>
  <si>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проведения выборов и референдумов</t>
  </si>
  <si>
    <t>0107</t>
  </si>
  <si>
    <t xml:space="preserve">  Другие общегосударственные вопросы</t>
  </si>
  <si>
    <t>0113</t>
  </si>
  <si>
    <t xml:space="preserve">  НАЦИОНАЛЬНАЯ ОБОРОНА</t>
  </si>
  <si>
    <t>0200</t>
  </si>
  <si>
    <t xml:space="preserve">  Мобилизационная и вневойсковая подготовка</t>
  </si>
  <si>
    <t>0203</t>
  </si>
  <si>
    <t xml:space="preserve">НАЦИОНАЛЬНАЯ БЕЗОПАСНОСТЬ И ПРАВООХРАНИТЕЛЬНАЯ ДЕЯТЕЛЬНОСТЬ </t>
  </si>
  <si>
    <t>0300</t>
  </si>
  <si>
    <t>Обеспечение пожарной безопасности</t>
  </si>
  <si>
    <t>0310</t>
  </si>
  <si>
    <t xml:space="preserve">  НАЦИОНАЛЬНАЯ ЭКОНОМИКА</t>
  </si>
  <si>
    <t>0400</t>
  </si>
  <si>
    <t>Водное хозяйство</t>
  </si>
  <si>
    <t>0406</t>
  </si>
  <si>
    <t>Дорожное хозяйство</t>
  </si>
  <si>
    <t>0409</t>
  </si>
  <si>
    <t>Другие вопросы в области национальной экономики</t>
  </si>
  <si>
    <t>0412</t>
  </si>
  <si>
    <t xml:space="preserve">  ЖИЛИЩНО-КОММУНАЛЬНОЕ ХОЗЯЙСТВО</t>
  </si>
  <si>
    <t>0500</t>
  </si>
  <si>
    <t xml:space="preserve">  Жилищное хозяйство</t>
  </si>
  <si>
    <t>0501</t>
  </si>
  <si>
    <t xml:space="preserve">  Коммунальное хозяйство</t>
  </si>
  <si>
    <t>0502</t>
  </si>
  <si>
    <t xml:space="preserve">  Благоустройство</t>
  </si>
  <si>
    <t>0503</t>
  </si>
  <si>
    <t>СОЦИАЛЬНАЯ ПОЛИТИКА</t>
  </si>
  <si>
    <t>Пенсионное обеспечение</t>
  </si>
  <si>
    <t>Исполнение источников финансирования дефицита бюджета</t>
  </si>
  <si>
    <t>(тыс.руб.)</t>
  </si>
  <si>
    <t>Код стро- ки</t>
  </si>
  <si>
    <t xml:space="preserve">Код источника по бюджетной классификации </t>
  </si>
  <si>
    <t xml:space="preserve"> Уточненный план план</t>
  </si>
  <si>
    <t>Исполнение</t>
  </si>
  <si>
    <t>Исполнение росписи, %</t>
  </si>
  <si>
    <t>Источники финансирования дефицита бюджетов - всего</t>
  </si>
  <si>
    <t>500</t>
  </si>
  <si>
    <t>х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</si>
  <si>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</si>
  <si>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</si>
  <si>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</si>
  <si>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</si>
  <si>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</si>
  <si>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</si>
  <si>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</si>
  <si>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</si>
  <si>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</si>
  <si>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>000</t>
  </si>
  <si>
    <t xml:space="preserve"> 000 0105000000 0000 000</t>
  </si>
  <si>
    <t>увеличение остатков средств, всего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</si>
  <si>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</si>
  <si>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</si>
  <si>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</si>
  <si>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>510</t>
  </si>
  <si>
    <t xml:space="preserve"> 000 0105020100 0000 510</t>
  </si>
  <si>
    <t xml:space="preserve">  Увеличение прочих остатков денежных средств  бюджетов сельских поселений</t>
  </si>
  <si>
    <t xml:space="preserve"> 000 0105020110 0000 510</t>
  </si>
  <si>
    <t>Уменьшение остатков средств бюджетов</t>
  </si>
  <si>
    <t>600</t>
  </si>
  <si>
    <t>Уменьшение прочих остатков средств бюджетов</t>
  </si>
  <si>
    <t xml:space="preserve"> 000 0105020000 0000 600</t>
  </si>
  <si>
    <t>Уменьшение прочих остатков денежных средств бюджетов</t>
  </si>
  <si>
    <t>610</t>
  </si>
  <si>
    <t xml:space="preserve"> 000 0105020100 0000 610</t>
  </si>
  <si>
    <t>Уменьшение остатков денежных средств бюджетов сельских  поселений</t>
  </si>
  <si>
    <t xml:space="preserve"> 000 0105020110 0000 610</t>
  </si>
  <si>
    <t>Исполнение доходов бюджета Марийского сельского поселения Мари-Турекского района Республики Марий Эл за 2021 год</t>
  </si>
  <si>
    <t>000 1 01 02010 01 0000 110</t>
  </si>
  <si>
    <t>000 1 05 03000 01 0000 110</t>
  </si>
  <si>
    <t>000 1 06 01030 10 0000 110</t>
  </si>
  <si>
    <t>000 1 06 06000 10 0000 110</t>
  </si>
  <si>
    <t>000 1 08 04020 01 0000 110</t>
  </si>
  <si>
    <t>000 1 11 05025 10 0000 120</t>
  </si>
  <si>
    <t>000 1 11 09045 10 0000 120</t>
  </si>
  <si>
    <t>ИНИЦИАТИВНЫЕ ПЛАТЕЖИ</t>
  </si>
  <si>
    <t>000 1 17 00000 00 0000 000</t>
  </si>
  <si>
    <t>СУБСИДИИ БЮДЖЕТАМ БЮДЖЕТНОЙ СИСТЕМЫ РФ</t>
  </si>
  <si>
    <t>ПРИЛОЖЕНИЕ №1</t>
  </si>
  <si>
    <t xml:space="preserve">   Резервные фонды</t>
  </si>
  <si>
    <t>0111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</si>
  <si>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</si>
  <si>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</si>
  <si>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Марийского сельского поселения  Мари-Турекского муниципального района Республики Марий Эл на  2021 год</t>
  </si>
  <si>
    <t xml:space="preserve"> по ведомственной структуре за 2021 год</t>
  </si>
  <si>
    <t>Наименование показателя</t>
  </si>
  <si>
    <t>Вед.</t>
  </si>
  <si>
    <t>Разд.</t>
  </si>
  <si>
    <t>Ц.ст.</t>
  </si>
  <si>
    <t>ВР</t>
  </si>
  <si>
    <t>Уточненная роспись/план</t>
  </si>
  <si>
    <t xml:space="preserve">Исполнение  </t>
  </si>
  <si>
    <t xml:space="preserve">    МАРИЙСКАЯ СЕЛЬСКАЯ АДМИНИСТРАЦИЯ МАРИ-ТУРЕКСКОГО МУНИЦИПАЛЬНОГО РАЙОНА РЕСПУБЛИКИ МАРИЙ ЭЛ</t>
  </si>
  <si>
    <t>903</t>
  </si>
  <si>
    <t>0000</t>
  </si>
  <si>
    <t>0000000000</t>
  </si>
  <si>
    <t xml:space="preserve">      ОБЩЕГОСУДАРСТВЕННЫЕ ВОПРОСЫ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</si>
  <si>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</si>
  <si>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Расходы на обеспечение выполнения функций органов местного самоуправления</t>
  </si>
  <si>
    <t>9990029020</t>
  </si>
  <si>
    <t xml:space="preserve">            Фонд оплаты труда государственных (муниципальных) органов</t>
  </si>
  <si>
    <t>121</t>
  </si>
  <si>
    <t xml:space="preserve">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</si>
  <si>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</si>
  <si>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           Прочая закупка товаров, работ и услуг</t>
  </si>
  <si>
    <t>244</t>
  </si>
  <si>
    <t xml:space="preserve">            Уплата налога на имущество организаций и земельного налога</t>
  </si>
  <si>
    <t>851</t>
  </si>
  <si>
    <t xml:space="preserve">            Уплата прочих налогов, сборов</t>
  </si>
  <si>
    <t>852</t>
  </si>
  <si>
    <t xml:space="preserve">          Глава местной администрации (исполнительно-распорядительного органа муниципального образования)</t>
  </si>
  <si>
    <t>9990029030</t>
  </si>
  <si>
    <t xml:space="preserve">        Другие общегосударственные вопросы</t>
  </si>
  <si>
    <t xml:space="preserve">          Прочие расходы по общегосударственным вопросам</t>
  </si>
  <si>
    <t>9990029670</t>
  </si>
  <si>
    <t xml:space="preserve">          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</si>
  <si>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</si>
  <si>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 xml:space="preserve">          Передача полномочий по решению вопросов местного значения поселения по организации проведения мероприятий в области территориального планирования и регулирования градостроительной деятельности</t>
  </si>
  <si>
    <t>9990029780</t>
  </si>
  <si>
    <t xml:space="preserve">            Иные межбюджетные трансферты</t>
  </si>
  <si>
    <t>540</t>
  </si>
  <si>
    <t xml:space="preserve">          Передача полномочий по решению вопросов местного значения поселения по организации проведения мероприятий по предупреждению и ликвидации последствий чрезвычайных ситуации и организация деятельности аварийно-спасательных служб</t>
  </si>
  <si>
    <t>9990029851</t>
  </si>
  <si>
    <t xml:space="preserve">      НАЦИОНАЛЬНАЯ ОБОРОНА</t>
  </si>
  <si>
    <t xml:space="preserve">        Мобилизационная и вневойсковая подготовка</t>
  </si>
  <si>
    <t xml:space="preserve">          Осуществление первичного воинского учета на территориях, где отсутствуют военные комиссариаты</t>
  </si>
  <si>
    <t>9990051180</t>
  </si>
  <si>
    <t xml:space="preserve">      НАЦИОНАЛЬНАЯ БЕЗОПАСНОСТЬ И ПРАВООХРАНИТЕЛЬНАЯ ДЕЯТЕЛЬНОСТЬ</t>
  </si>
  <si>
    <t xml:space="preserve">        Защита населения и территории от чрезвычайных ситуаций природного и техногенного характера, пожарная безопасность</t>
  </si>
  <si>
    <t xml:space="preserve">          Обеспечение первичных мер пожарной безопасности в границах населенных пунктов поселения</t>
  </si>
  <si>
    <t>9990029990</t>
  </si>
  <si>
    <t xml:space="preserve">      НАЦИОНАЛЬНАЯ ЭКОНОМИКА</t>
  </si>
  <si>
    <t xml:space="preserve">        Водное хозяйство</t>
  </si>
  <si>
    <t xml:space="preserve">          Капитальный ремонт, ремонт гидротехнических сооружений за счет местного бюджета</t>
  </si>
  <si>
    <t>9990029750</t>
  </si>
  <si>
    <t xml:space="preserve">        Дорожное хозяйство (дорожные фонды)</t>
  </si>
  <si>
    <t xml:space="preserve">          Осуществление отдельных полномочий по решению вопросов местного значения на дорожную деятельность в отношении автомобильных дорог местного значения вне границ населенных пунктов в границах Мари-Турекского района за счет муниципального дорожного фонда района на содержание автомобильных дорог общего пользования местного значения</t>
  </si>
  <si>
    <t>9990029970</t>
  </si>
  <si>
    <t xml:space="preserve">          Осуществление полномочий по решению вопросов местного значения в сфере дорожной деятельности в отношении автомобильных дорог местного значения в границах населенных пунктов сельских поселений Мари-Турекского муниципального района, за счёт средств муниципального дорожного фонда Мари-Турекского муниципального района на содержание автомобильных дорог общего пользования местного значения</t>
  </si>
  <si>
    <t>9990029971</t>
  </si>
  <si>
    <t xml:space="preserve">          Осуществление полномочий по решению вопросов местного значения в сфере дорожной деятельности в отношении автомобильных дорог местного значения в границах населенных пунктов сельских поселений Мари-Турекского муниципального района, за счёт средств муниципального дорожного фонда муниципального образования "Мари-Турекский муниципальный район" на проведение капитального ремонта и ремонта автомобильных дорог общего пользования местного значения населенных пунктов</t>
  </si>
  <si>
    <t>9990029972</t>
  </si>
  <si>
    <t xml:space="preserve">          Осуществление полномочий по решению вопросов местного значения в сфере дорожной деятельности в отношении автомобильных дорог местного значения за счёт средств муниципального дорожного фонда Мари-Турекского муниципального района на проведение строительного контроля и экспертизы проектно-сметной документации</t>
  </si>
  <si>
    <t>9990029974</t>
  </si>
  <si>
    <t xml:space="preserve">        Другие вопросы в области национальной экономики</t>
  </si>
  <si>
    <t xml:space="preserve">          Расходы на реализацию проектов и программ развития территорий городских и сельских поселений в Республике Марий Эл, основанных на местных иннициативах за счет внебюджетных источников по проекту "Ремонт дороги по ул. Лесная в пос. Мариец</t>
  </si>
  <si>
    <t>9990020011</t>
  </si>
  <si>
    <t xml:space="preserve">          Расходы на реализацию проектов и программ развития территорий городских и сельских поселений в Республике Марий Эл, основанных на местных иннициативах по проекту "Ремонт дороги по ул. 1-я Лесная в пос. Мариец"</t>
  </si>
  <si>
    <t>99900S0011</t>
  </si>
  <si>
    <t xml:space="preserve">      ЖИЛИЩНО-КОММУНАЛЬНОЕ ХОЗЯЙСТВО</t>
  </si>
  <si>
    <t xml:space="preserve">        Жилищное хозяйство</t>
  </si>
  <si>
    <t xml:space="preserve">          Расходы местных бюджетов по уплате взносов на капитальный ремонт общего имущества в многоквартирных домах по социальному найму</t>
  </si>
  <si>
    <t>9990029390</t>
  </si>
  <si>
    <t xml:space="preserve">        Благоустройство</t>
  </si>
  <si>
    <t xml:space="preserve">          Обеспечение комплексного развития сельских территорий за счет инициативных платежей (по проекту "Обустройство мест (площадок) накопления ТКО на территории Марийской сельской администрации")</t>
  </si>
  <si>
    <t>9990025767</t>
  </si>
  <si>
    <t xml:space="preserve">          Обеспечение комплексного развития сельских территорий за счет инициативных платежей (по проекту "Восстановление памятника воину- освободителю и благоустройство прилегающей территории в дер. Дружино")</t>
  </si>
  <si>
    <t>9990025768</t>
  </si>
  <si>
    <t xml:space="preserve">          Уличное освещение</t>
  </si>
  <si>
    <t>9990029330</t>
  </si>
  <si>
    <t xml:space="preserve">            Закупка энергетических ресурсов</t>
  </si>
  <si>
    <t>247</t>
  </si>
  <si>
    <t xml:space="preserve">          Организация и содержание мест захоронения</t>
  </si>
  <si>
    <t>9990029360</t>
  </si>
  <si>
    <t xml:space="preserve">          Прочие мероприятия по благоустройству</t>
  </si>
  <si>
    <t>9990029370</t>
  </si>
  <si>
    <t xml:space="preserve">          Создание и содержание мест (площадок) накопления твердых коммунальных отходов</t>
  </si>
  <si>
    <t>9990029380</t>
  </si>
  <si>
    <t xml:space="preserve">          Поощрение за достижение показателей деятельности органов исполнительной власти субъектов Российской Федерации</t>
  </si>
  <si>
    <t>9990055490</t>
  </si>
  <si>
    <t xml:space="preserve">          Обеспечение комплексного развития сельских территорий за счет средств резервного фонда Правительства Российской Федерации</t>
  </si>
  <si>
    <t>99900L576F</t>
  </si>
  <si>
    <t xml:space="preserve">      СОЦИАЛЬНАЯ ПОЛИТИКА</t>
  </si>
  <si>
    <t>1000</t>
  </si>
  <si>
    <t xml:space="preserve">        Пенсионное обеспечение</t>
  </si>
  <si>
    <t>1001</t>
  </si>
  <si>
    <t xml:space="preserve">          Пенсия за выслугу лет лицам,замещающим муниципальные должности и должности муниципальной службы</t>
  </si>
  <si>
    <t>9990029760</t>
  </si>
  <si>
    <t xml:space="preserve">            Иные пенсии, социальные доплаты к пенсиям</t>
  </si>
  <si>
    <t>312</t>
  </si>
  <si>
    <t>ВСЕГО РАСХОДОВ:</t>
  </si>
  <si>
    <t>к Решению Собрания депутатов Марийского сельского поселения Мари-Турекского муниципального района Республики Марий Эл   "Об утверждении годового отчета  об исполнении бюджета Марийского сельского поселения Мари-Турекского муниципального района Республики Марий Эл за 2021 год"                         от ______2022 года №___</t>
  </si>
  <si>
    <t>к Решению Собрания депутатов Марийского сельского поселения Мари-Турекского муниципального района Республики Марий Эл   "Об утверждении годового отчета  об исполнении бюджета Марийского сельского поселения Мари-Турекского муниципального района Республики Марий Эл за 2021 год" от ______2022 года №___</t>
  </si>
  <si>
    <t xml:space="preserve">                                   ПРИЛОЖЕНИЕ № 5</t>
  </si>
  <si>
    <t>Исполнение расходов бюджета Марийского  сельского  поселения Мари-Турекского муниципального района Республики Марий Эл по разделам, подразделам классификации расходов бюджетов за 2021 год</t>
  </si>
  <si>
    <t xml:space="preserve">                                                 ПРИЛОЖЕНИЕ  №3</t>
  </si>
  <si>
    <t xml:space="preserve">Исполнение расходов бюджета Марийского сельского поселения Мари-Турекского муниципального района Республики Марий Эл </t>
  </si>
  <si>
    <t>(тыс. руб.)</t>
  </si>
  <si>
    <t>Код бюджетной классификации</t>
  </si>
  <si>
    <t>Уточненный план</t>
  </si>
  <si>
    <t xml:space="preserve">                                             ПРИЛОЖЕНИЕ № 2</t>
  </si>
  <si>
    <t>Рз.Пр</t>
  </si>
  <si>
    <t>Рз.Пр.</t>
  </si>
  <si>
    <t xml:space="preserve"> (тыс. руб.)</t>
  </si>
  <si>
    <t xml:space="preserve">    Непрограммные расходы</t>
  </si>
  <si>
    <t>9900000000</t>
  </si>
  <si>
    <t xml:space="preserve">      Непрограммные расходы</t>
  </si>
  <si>
    <t>9990000000</t>
  </si>
  <si>
    <t xml:space="preserve">              Другие вопросы в области национальной экономики</t>
  </si>
  <si>
    <t xml:space="preserve">              Благоустройство</t>
  </si>
  <si>
    <t xml:space="preserve">      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</si>
  <si>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  Уплата иных платежей</t>
  </si>
  <si>
    <t>853</t>
  </si>
  <si>
    <t xml:space="preserve">              Жилищное хозяйство</t>
  </si>
  <si>
    <t xml:space="preserve">          Мероприятия по профилактике терроризма и экстремизма</t>
  </si>
  <si>
    <t>9990029630</t>
  </si>
  <si>
    <t xml:space="preserve">              Другие общегосударственные вопросы</t>
  </si>
  <si>
    <t xml:space="preserve">          Резервный фонд местной администрации</t>
  </si>
  <si>
    <t>9990029660</t>
  </si>
  <si>
    <t xml:space="preserve">            Резервные средства</t>
  </si>
  <si>
    <t>870</t>
  </si>
  <si>
    <t xml:space="preserve">              Резервные фонды</t>
  </si>
  <si>
    <t xml:space="preserve">              Водное хозяйство</t>
  </si>
  <si>
    <t xml:space="preserve">              Пенсионное обеспечение</t>
  </si>
  <si>
    <t xml:space="preserve">              Дорожное хозяйство (дорожные фонды)</t>
  </si>
  <si>
    <t xml:space="preserve">              Защита населения и территории от чрезвычайных ситуаций природного и техногенного характера, пожарная безопасность</t>
  </si>
  <si>
    <t xml:space="preserve">              Мобилизационная и вневойсковая подготовка</t>
  </si>
  <si>
    <t xml:space="preserve">                         ПРИЛОЖЕНИЕ № 4</t>
  </si>
  <si>
    <r>
      <t xml:space="preserve"> Исполнение расходов  бюджета Марийского сельского поселения Мари-Турекского муниципального района по по целевым статьям  (непрограммным направлениям деятельности)  </t>
    </r>
    <r>
      <rPr>
        <b/>
        <sz val="12"/>
        <rFont val="Times New Roman"/>
        <family val="1"/>
      </rPr>
      <t xml:space="preserve"> классификации расходов бюджетов </t>
    </r>
    <r>
      <rPr>
        <b/>
        <sz val="12"/>
        <rFont val="Times New Roman"/>
        <family val="1"/>
      </rPr>
      <t>за 2021 год</t>
    </r>
  </si>
  <si>
    <t xml:space="preserve">        Резервные фонды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</si>
</sst>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  <numFmt numFmtId="166" formatCode="#,##0.0_ ;\-#,##0.0\ "/>
    <numFmt numFmtId="167" formatCode="0.0%"/>
  </numFmts>
  <fonts count="71">
    <font>
      <sz val="10"/>
      <name val="Arial CYR"/>
      <family val="0"/>
    </font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color indexed="8"/>
      <name val="Arial Cyr"/>
      <family val="2"/>
    </font>
    <font>
      <sz val="11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sz val="12"/>
      <color indexed="60"/>
      <name val="Times New Roman"/>
      <family val="1"/>
    </font>
    <font>
      <i/>
      <sz val="12"/>
      <name val="Times New Roman"/>
      <family val="1"/>
    </font>
    <font>
      <b/>
      <sz val="10"/>
      <name val="CG Times"/>
      <family val="1"/>
    </font>
    <font>
      <sz val="10"/>
      <name val="CG Times"/>
      <family val="1"/>
    </font>
    <font>
      <b/>
      <sz val="11"/>
      <name val="Arial Cyr"/>
      <family val="2"/>
    </font>
    <font>
      <b/>
      <sz val="10"/>
      <name val="Times New Roman"/>
      <family val="1"/>
    </font>
    <font>
      <sz val="10"/>
      <name val="Arial Cyr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2"/>
      <color indexed="8"/>
      <name val="Calibri"/>
      <family val="2"/>
    </font>
    <font>
      <b/>
      <sz val="12"/>
      <name val="Arial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1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65" fontId="53" fillId="20" borderId="1">
      <alignment horizontal="right" vertical="top" shrinkToFit="1"/>
      <protection/>
    </xf>
    <xf numFmtId="165" fontId="53" fillId="21" borderId="1">
      <alignment horizontal="right" vertical="top" shrinkToFit="1"/>
      <protection/>
    </xf>
    <xf numFmtId="165" fontId="54" fillId="0" borderId="1">
      <alignment horizontal="right" vertical="top" shrinkToFit="1"/>
      <protection/>
    </xf>
    <xf numFmtId="0" fontId="2" fillId="22" borderId="2">
      <alignment/>
      <protection/>
    </xf>
    <xf numFmtId="49" fontId="3" fillId="0" borderId="3">
      <alignment horizontal="center" shrinkToFit="1"/>
      <protection/>
    </xf>
    <xf numFmtId="49" fontId="3" fillId="0" borderId="4">
      <alignment horizontal="center" shrinkToFit="1"/>
      <protection/>
    </xf>
    <xf numFmtId="49" fontId="3" fillId="0" borderId="5">
      <alignment/>
      <protection/>
    </xf>
    <xf numFmtId="49" fontId="3" fillId="0" borderId="6">
      <alignment horizontal="center" vertical="center" wrapText="1"/>
      <protection/>
    </xf>
    <xf numFmtId="4" fontId="3" fillId="0" borderId="4">
      <alignment horizontal="right"/>
      <protection/>
    </xf>
    <xf numFmtId="49" fontId="3" fillId="0" borderId="5">
      <alignment horizontal="right"/>
      <protection/>
    </xf>
    <xf numFmtId="49" fontId="3" fillId="0" borderId="7">
      <alignment horizontal="center" vertical="center" wrapText="1"/>
      <protection/>
    </xf>
    <xf numFmtId="0" fontId="3" fillId="0" borderId="8">
      <alignment horizontal="left" wrapText="1" indent="2"/>
      <protection/>
    </xf>
    <xf numFmtId="0" fontId="3" fillId="0" borderId="9">
      <alignment horizontal="center"/>
      <protection/>
    </xf>
    <xf numFmtId="0" fontId="4" fillId="0" borderId="0">
      <alignment/>
      <protection/>
    </xf>
    <xf numFmtId="0" fontId="6" fillId="0" borderId="6">
      <alignment horizontal="center" vertical="center" wrapText="1"/>
      <protection/>
    </xf>
    <xf numFmtId="0" fontId="3" fillId="0" borderId="0">
      <alignment/>
      <protection/>
    </xf>
    <xf numFmtId="0" fontId="6" fillId="0" borderId="0">
      <alignment/>
      <protection/>
    </xf>
    <xf numFmtId="0" fontId="5" fillId="0" borderId="0">
      <alignment horizontal="center"/>
      <protection/>
    </xf>
    <xf numFmtId="0" fontId="6" fillId="0" borderId="6">
      <alignment horizontal="center" vertical="center" wrapText="1"/>
      <protection/>
    </xf>
    <xf numFmtId="0" fontId="53" fillId="0" borderId="1">
      <alignment horizontal="left"/>
      <protection/>
    </xf>
    <xf numFmtId="0" fontId="6" fillId="0" borderId="6">
      <alignment horizontal="center" vertical="center" wrapText="1"/>
      <protection/>
    </xf>
    <xf numFmtId="0" fontId="3" fillId="0" borderId="10">
      <alignment horizontal="center" vertical="center"/>
      <protection/>
    </xf>
    <xf numFmtId="0" fontId="6" fillId="0" borderId="6">
      <alignment horizontal="center" vertical="center" wrapText="1"/>
      <protection/>
    </xf>
    <xf numFmtId="0" fontId="3" fillId="0" borderId="11">
      <alignment horizontal="left" wrapText="1"/>
      <protection/>
    </xf>
    <xf numFmtId="0" fontId="6" fillId="0" borderId="6">
      <alignment horizontal="center" vertical="center" wrapText="1"/>
      <protection/>
    </xf>
    <xf numFmtId="49" fontId="3" fillId="0" borderId="0">
      <alignment/>
      <protection/>
    </xf>
    <xf numFmtId="0" fontId="32" fillId="0" borderId="0">
      <alignment horizontal="center" wrapText="1"/>
      <protection/>
    </xf>
    <xf numFmtId="0" fontId="53" fillId="0" borderId="1">
      <alignment vertical="top" wrapText="1"/>
      <protection/>
    </xf>
    <xf numFmtId="10" fontId="53" fillId="21" borderId="1">
      <alignment horizontal="right" vertical="top" shrinkToFit="1"/>
      <protection/>
    </xf>
    <xf numFmtId="0" fontId="3" fillId="0" borderId="6">
      <alignment horizontal="center" vertical="center" wrapText="1"/>
      <protection/>
    </xf>
    <xf numFmtId="0" fontId="3" fillId="0" borderId="12">
      <alignment horizontal="center" vertical="center"/>
      <protection/>
    </xf>
    <xf numFmtId="0" fontId="6" fillId="0" borderId="0">
      <alignment wrapText="1"/>
      <protection/>
    </xf>
    <xf numFmtId="0" fontId="6" fillId="0" borderId="6">
      <alignment horizontal="center" vertical="center" wrapText="1"/>
      <protection/>
    </xf>
    <xf numFmtId="49" fontId="3" fillId="0" borderId="13">
      <alignment horizontal="center" wrapText="1"/>
      <protection/>
    </xf>
    <xf numFmtId="49" fontId="3" fillId="0" borderId="14">
      <alignment horizontal="center" shrinkToFit="1"/>
      <protection/>
    </xf>
    <xf numFmtId="49" fontId="3" fillId="0" borderId="15">
      <alignment horizontal="center" shrinkToFit="1"/>
      <protection/>
    </xf>
    <xf numFmtId="0" fontId="6" fillId="0" borderId="6">
      <alignment horizontal="center" vertical="center" wrapText="1"/>
      <protection/>
    </xf>
    <xf numFmtId="49" fontId="3" fillId="0" borderId="6">
      <alignment horizontal="center" vertical="center" wrapText="1"/>
      <protection/>
    </xf>
    <xf numFmtId="4" fontId="3" fillId="0" borderId="16">
      <alignment horizontal="right"/>
      <protection/>
    </xf>
    <xf numFmtId="49" fontId="3" fillId="0" borderId="15">
      <alignment horizontal="center"/>
      <protection/>
    </xf>
    <xf numFmtId="0" fontId="6" fillId="0" borderId="0">
      <alignment horizontal="right"/>
      <protection/>
    </xf>
    <xf numFmtId="49" fontId="3" fillId="0" borderId="17">
      <alignment horizontal="center"/>
      <protection/>
    </xf>
    <xf numFmtId="0" fontId="7" fillId="0" borderId="18">
      <alignment/>
      <protection/>
    </xf>
    <xf numFmtId="0" fontId="5" fillId="0" borderId="5">
      <alignment horizontal="center"/>
      <protection/>
    </xf>
    <xf numFmtId="0" fontId="3" fillId="0" borderId="19">
      <alignment horizontal="left" wrapText="1" indent="1"/>
      <protection/>
    </xf>
    <xf numFmtId="49" fontId="3" fillId="0" borderId="20">
      <alignment horizontal="center" shrinkToFit="1"/>
      <protection/>
    </xf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5" fillId="29" borderId="21" applyNumberFormat="0" applyAlignment="0" applyProtection="0"/>
    <xf numFmtId="0" fontId="56" fillId="30" borderId="22" applyNumberFormat="0" applyAlignment="0" applyProtection="0"/>
    <xf numFmtId="0" fontId="57" fillId="30" borderId="2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8" fillId="0" borderId="23" applyNumberFormat="0" applyFill="0" applyAlignment="0" applyProtection="0"/>
    <xf numFmtId="0" fontId="59" fillId="0" borderId="24" applyNumberFormat="0" applyFill="0" applyAlignment="0" applyProtection="0"/>
    <xf numFmtId="0" fontId="60" fillId="0" borderId="2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26" applyNumberFormat="0" applyFill="0" applyAlignment="0" applyProtection="0"/>
    <xf numFmtId="0" fontId="62" fillId="31" borderId="27" applyNumberFormat="0" applyAlignment="0" applyProtection="0"/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65" fillId="33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20" borderId="28" applyNumberFormat="0" applyFont="0" applyAlignment="0" applyProtection="0"/>
    <xf numFmtId="9" fontId="25" fillId="0" borderId="0" applyFill="0" applyBorder="0" applyAlignment="0" applyProtection="0"/>
    <xf numFmtId="9" fontId="0" fillId="0" borderId="0" applyFill="0" applyBorder="0" applyAlignment="0" applyProtection="0"/>
    <xf numFmtId="0" fontId="67" fillId="0" borderId="29" applyNumberFormat="0" applyFill="0" applyAlignment="0" applyProtection="0"/>
    <xf numFmtId="0" fontId="6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9" fillId="34" borderId="0" applyNumberFormat="0" applyBorder="0" applyAlignment="0" applyProtection="0"/>
  </cellStyleXfs>
  <cellXfs count="190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4" fillId="0" borderId="30" xfId="0" applyFont="1" applyBorder="1" applyAlignment="1">
      <alignment/>
    </xf>
    <xf numFmtId="0" fontId="10" fillId="35" borderId="6" xfId="0" applyFont="1" applyFill="1" applyBorder="1" applyAlignment="1" applyProtection="1">
      <alignment/>
      <protection/>
    </xf>
    <xf numFmtId="164" fontId="10" fillId="35" borderId="6" xfId="0" applyNumberFormat="1" applyFont="1" applyFill="1" applyBorder="1" applyAlignment="1">
      <alignment/>
    </xf>
    <xf numFmtId="0" fontId="10" fillId="0" borderId="6" xfId="0" applyFont="1" applyBorder="1" applyAlignment="1" applyProtection="1">
      <alignment/>
      <protection locked="0"/>
    </xf>
    <xf numFmtId="0" fontId="10" fillId="0" borderId="6" xfId="0" applyFont="1" applyBorder="1" applyAlignment="1">
      <alignment/>
    </xf>
    <xf numFmtId="164" fontId="10" fillId="0" borderId="6" xfId="0" applyNumberFormat="1" applyFont="1" applyBorder="1" applyAlignment="1">
      <alignment/>
    </xf>
    <xf numFmtId="1" fontId="9" fillId="0" borderId="12" xfId="0" applyNumberFormat="1" applyFont="1" applyBorder="1" applyAlignment="1" applyProtection="1">
      <alignment/>
      <protection locked="0"/>
    </xf>
    <xf numFmtId="0" fontId="9" fillId="0" borderId="6" xfId="0" applyFont="1" applyBorder="1" applyAlignment="1">
      <alignment/>
    </xf>
    <xf numFmtId="164" fontId="9" fillId="0" borderId="6" xfId="0" applyNumberFormat="1" applyFont="1" applyBorder="1" applyAlignment="1">
      <alignment/>
    </xf>
    <xf numFmtId="164" fontId="9" fillId="35" borderId="6" xfId="0" applyNumberFormat="1" applyFont="1" applyFill="1" applyBorder="1" applyAlignment="1">
      <alignment/>
    </xf>
    <xf numFmtId="0" fontId="10" fillId="0" borderId="30" xfId="0" applyFont="1" applyBorder="1" applyAlignment="1" applyProtection="1">
      <alignment/>
      <protection locked="0"/>
    </xf>
    <xf numFmtId="1" fontId="9" fillId="0" borderId="30" xfId="0" applyNumberFormat="1" applyFont="1" applyBorder="1" applyAlignment="1" applyProtection="1">
      <alignment/>
      <protection locked="0"/>
    </xf>
    <xf numFmtId="1" fontId="9" fillId="0" borderId="6" xfId="0" applyNumberFormat="1" applyFont="1" applyBorder="1" applyAlignment="1" applyProtection="1">
      <alignment/>
      <protection locked="0"/>
    </xf>
    <xf numFmtId="0" fontId="9" fillId="0" borderId="6" xfId="0" applyFont="1" applyBorder="1" applyAlignment="1">
      <alignment horizontal="left" vertical="center" wrapText="1"/>
    </xf>
    <xf numFmtId="1" fontId="9" fillId="0" borderId="4" xfId="0" applyNumberFormat="1" applyFont="1" applyBorder="1" applyAlignment="1" applyProtection="1">
      <alignment/>
      <protection locked="0"/>
    </xf>
    <xf numFmtId="0" fontId="10" fillId="0" borderId="6" xfId="0" applyFont="1" applyBorder="1" applyAlignment="1">
      <alignment horizontal="left" vertical="center" wrapText="1"/>
    </xf>
    <xf numFmtId="0" fontId="9" fillId="0" borderId="6" xfId="0" applyFont="1" applyBorder="1" applyAlignment="1" applyProtection="1">
      <alignment/>
      <protection locked="0"/>
    </xf>
    <xf numFmtId="0" fontId="9" fillId="0" borderId="30" xfId="0" applyFont="1" applyBorder="1" applyAlignment="1" applyProtection="1">
      <alignment/>
      <protection locked="0"/>
    </xf>
    <xf numFmtId="0" fontId="15" fillId="0" borderId="6" xfId="0" applyFont="1" applyBorder="1" applyAlignment="1" applyProtection="1">
      <alignment/>
      <protection locked="0"/>
    </xf>
    <xf numFmtId="0" fontId="10" fillId="0" borderId="6" xfId="0" applyFont="1" applyBorder="1" applyAlignment="1">
      <alignment wrapText="1"/>
    </xf>
    <xf numFmtId="165" fontId="10" fillId="0" borderId="6" xfId="0" applyNumberFormat="1" applyFont="1" applyBorder="1" applyAlignment="1">
      <alignment/>
    </xf>
    <xf numFmtId="0" fontId="9" fillId="0" borderId="6" xfId="0" applyFont="1" applyBorder="1" applyAlignment="1">
      <alignment wrapText="1"/>
    </xf>
    <xf numFmtId="165" fontId="9" fillId="0" borderId="6" xfId="0" applyNumberFormat="1" applyFont="1" applyBorder="1" applyAlignment="1">
      <alignment/>
    </xf>
    <xf numFmtId="49" fontId="9" fillId="0" borderId="7" xfId="0" applyNumberFormat="1" applyFont="1" applyFill="1" applyBorder="1" applyAlignment="1">
      <alignment horizontal="left" shrinkToFit="1"/>
    </xf>
    <xf numFmtId="2" fontId="9" fillId="0" borderId="6" xfId="0" applyNumberFormat="1" applyFont="1" applyFill="1" applyBorder="1" applyAlignment="1" applyProtection="1">
      <alignment horizontal="justify" wrapText="1"/>
      <protection locked="0"/>
    </xf>
    <xf numFmtId="2" fontId="10" fillId="0" borderId="6" xfId="0" applyNumberFormat="1" applyFont="1" applyFill="1" applyBorder="1" applyAlignment="1" applyProtection="1">
      <alignment horizontal="justify" wrapText="1"/>
      <protection locked="0"/>
    </xf>
    <xf numFmtId="49" fontId="10" fillId="0" borderId="7" xfId="0" applyNumberFormat="1" applyFont="1" applyBorder="1" applyAlignment="1">
      <alignment horizontal="left" shrinkToFit="1"/>
    </xf>
    <xf numFmtId="49" fontId="9" fillId="0" borderId="7" xfId="0" applyNumberFormat="1" applyFont="1" applyBorder="1" applyAlignment="1">
      <alignment horizontal="left" shrinkToFit="1"/>
    </xf>
    <xf numFmtId="2" fontId="9" fillId="0" borderId="6" xfId="0" applyNumberFormat="1" applyFont="1" applyFill="1" applyBorder="1" applyAlignment="1" applyProtection="1">
      <alignment vertical="top" wrapText="1"/>
      <protection locked="0"/>
    </xf>
    <xf numFmtId="0" fontId="11" fillId="0" borderId="6" xfId="0" applyFont="1" applyBorder="1" applyAlignment="1">
      <alignment/>
    </xf>
    <xf numFmtId="165" fontId="11" fillId="0" borderId="6" xfId="0" applyNumberFormat="1" applyFont="1" applyBorder="1" applyAlignment="1">
      <alignment/>
    </xf>
    <xf numFmtId="0" fontId="18" fillId="0" borderId="0" xfId="0" applyFont="1" applyBorder="1" applyAlignment="1">
      <alignment horizontal="center"/>
    </xf>
    <xf numFmtId="0" fontId="16" fillId="0" borderId="6" xfId="0" applyNumberFormat="1" applyFont="1" applyFill="1" applyBorder="1" applyAlignment="1">
      <alignment horizontal="left" wrapText="1"/>
    </xf>
    <xf numFmtId="1" fontId="16" fillId="0" borderId="6" xfId="0" applyNumberFormat="1" applyFont="1" applyFill="1" applyBorder="1" applyAlignment="1">
      <alignment horizontal="center"/>
    </xf>
    <xf numFmtId="166" fontId="16" fillId="0" borderId="6" xfId="0" applyNumberFormat="1" applyFont="1" applyFill="1" applyBorder="1" applyAlignment="1">
      <alignment horizontal="right" shrinkToFit="1"/>
    </xf>
    <xf numFmtId="166" fontId="16" fillId="0" borderId="31" xfId="0" applyNumberFormat="1" applyFont="1" applyFill="1" applyBorder="1" applyAlignment="1">
      <alignment horizontal="right" shrinkToFit="1"/>
    </xf>
    <xf numFmtId="0" fontId="0" fillId="0" borderId="0" xfId="0" applyNumberFormat="1" applyFill="1" applyAlignment="1">
      <alignment/>
    </xf>
    <xf numFmtId="0" fontId="16" fillId="0" borderId="6" xfId="0" applyNumberFormat="1" applyFont="1" applyFill="1" applyBorder="1" applyAlignment="1">
      <alignment horizontal="left" wrapText="1" indent="2"/>
    </xf>
    <xf numFmtId="49" fontId="16" fillId="0" borderId="30" xfId="0" applyNumberFormat="1" applyFont="1" applyFill="1" applyBorder="1" applyAlignment="1">
      <alignment horizontal="center"/>
    </xf>
    <xf numFmtId="166" fontId="16" fillId="0" borderId="30" xfId="0" applyNumberFormat="1" applyFont="1" applyFill="1" applyBorder="1" applyAlignment="1">
      <alignment horizontal="right" shrinkToFit="1"/>
    </xf>
    <xf numFmtId="0" fontId="0" fillId="0" borderId="0" xfId="0" applyFont="1" applyFill="1" applyAlignment="1">
      <alignment/>
    </xf>
    <xf numFmtId="0" fontId="17" fillId="0" borderId="6" xfId="0" applyNumberFormat="1" applyFont="1" applyFill="1" applyBorder="1" applyAlignment="1">
      <alignment horizontal="left" wrapText="1" indent="2"/>
    </xf>
    <xf numFmtId="49" fontId="17" fillId="0" borderId="30" xfId="0" applyNumberFormat="1" applyFont="1" applyFill="1" applyBorder="1" applyAlignment="1">
      <alignment horizontal="center"/>
    </xf>
    <xf numFmtId="166" fontId="17" fillId="0" borderId="30" xfId="0" applyNumberFormat="1" applyFont="1" applyFill="1" applyBorder="1" applyAlignment="1">
      <alignment horizontal="right" shrinkToFit="1"/>
    </xf>
    <xf numFmtId="166" fontId="17" fillId="0" borderId="31" xfId="0" applyNumberFormat="1" applyFont="1" applyFill="1" applyBorder="1" applyAlignment="1">
      <alignment horizontal="right" shrinkToFit="1"/>
    </xf>
    <xf numFmtId="0" fontId="16" fillId="0" borderId="6" xfId="0" applyNumberFormat="1" applyFont="1" applyFill="1" applyBorder="1" applyAlignment="1">
      <alignment horizontal="left" wrapText="1" indent="2"/>
    </xf>
    <xf numFmtId="49" fontId="16" fillId="0" borderId="30" xfId="0" applyNumberFormat="1" applyFont="1" applyFill="1" applyBorder="1" applyAlignment="1">
      <alignment horizontal="center"/>
    </xf>
    <xf numFmtId="166" fontId="16" fillId="0" borderId="30" xfId="0" applyNumberFormat="1" applyFont="1" applyFill="1" applyBorder="1" applyAlignment="1">
      <alignment horizontal="right" shrinkToFit="1"/>
    </xf>
    <xf numFmtId="166" fontId="16" fillId="0" borderId="31" xfId="0" applyNumberFormat="1" applyFont="1" applyFill="1" applyBorder="1" applyAlignment="1">
      <alignment horizontal="right" shrinkToFit="1"/>
    </xf>
    <xf numFmtId="166" fontId="17" fillId="0" borderId="31" xfId="0" applyNumberFormat="1" applyFont="1" applyFill="1" applyBorder="1" applyAlignment="1">
      <alignment horizontal="right" shrinkToFit="1"/>
    </xf>
    <xf numFmtId="0" fontId="17" fillId="0" borderId="6" xfId="0" applyNumberFormat="1" applyFont="1" applyFill="1" applyBorder="1" applyAlignment="1">
      <alignment horizontal="left" wrapText="1" indent="2"/>
    </xf>
    <xf numFmtId="49" fontId="17" fillId="0" borderId="30" xfId="0" applyNumberFormat="1" applyFont="1" applyFill="1" applyBorder="1" applyAlignment="1">
      <alignment horizontal="center"/>
    </xf>
    <xf numFmtId="166" fontId="17" fillId="0" borderId="30" xfId="0" applyNumberFormat="1" applyFont="1" applyFill="1" applyBorder="1" applyAlignment="1">
      <alignment horizontal="right" shrinkToFit="1"/>
    </xf>
    <xf numFmtId="0" fontId="19" fillId="0" borderId="6" xfId="0" applyFont="1" applyFill="1" applyBorder="1" applyAlignment="1">
      <alignment/>
    </xf>
    <xf numFmtId="0" fontId="19" fillId="0" borderId="6" xfId="0" applyFont="1" applyFill="1" applyBorder="1" applyAlignment="1">
      <alignment horizontal="center"/>
    </xf>
    <xf numFmtId="0" fontId="19" fillId="0" borderId="6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0" fontId="8" fillId="0" borderId="6" xfId="0" applyFont="1" applyBorder="1" applyAlignment="1">
      <alignment/>
    </xf>
    <xf numFmtId="0" fontId="8" fillId="0" borderId="6" xfId="0" applyFont="1" applyBorder="1" applyAlignment="1">
      <alignment horizontal="center"/>
    </xf>
    <xf numFmtId="0" fontId="8" fillId="0" borderId="6" xfId="0" applyNumberFormat="1" applyFont="1" applyFill="1" applyBorder="1" applyAlignment="1">
      <alignment/>
    </xf>
    <xf numFmtId="0" fontId="21" fillId="0" borderId="0" xfId="0" applyFont="1" applyAlignment="1" applyProtection="1">
      <alignment/>
      <protection locked="0"/>
    </xf>
    <xf numFmtId="0" fontId="8" fillId="0" borderId="0" xfId="74" applyNumberFormat="1" applyFont="1" applyBorder="1" applyAlignment="1" applyProtection="1">
      <alignment horizontal="left" wrapText="1"/>
      <protection/>
    </xf>
    <xf numFmtId="0" fontId="8" fillId="0" borderId="0" xfId="41" applyNumberFormat="1" applyFont="1" applyBorder="1" applyAlignment="1" applyProtection="1">
      <alignment horizontal="center" wrapText="1"/>
      <protection/>
    </xf>
    <xf numFmtId="49" fontId="8" fillId="0" borderId="0" xfId="76" applyNumberFormat="1" applyFont="1" applyBorder="1" applyAlignment="1" applyProtection="1">
      <alignment horizontal="center" wrapText="1"/>
      <protection/>
    </xf>
    <xf numFmtId="49" fontId="8" fillId="0" borderId="0" xfId="77" applyNumberFormat="1" applyFont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/>
      <protection locked="0"/>
    </xf>
    <xf numFmtId="49" fontId="9" fillId="0" borderId="0" xfId="77" applyNumberFormat="1" applyFont="1" applyBorder="1" applyAlignment="1" applyProtection="1">
      <alignment horizontal="center"/>
      <protection/>
    </xf>
    <xf numFmtId="49" fontId="9" fillId="0" borderId="0" xfId="77" applyNumberFormat="1" applyFont="1" applyBorder="1" applyAlignment="1" applyProtection="1">
      <alignment/>
      <protection/>
    </xf>
    <xf numFmtId="0" fontId="22" fillId="0" borderId="0" xfId="46" applyNumberFormat="1" applyFont="1" applyAlignment="1" applyProtection="1">
      <alignment wrapText="1"/>
      <protection locked="0"/>
    </xf>
    <xf numFmtId="0" fontId="9" fillId="0" borderId="6" xfId="54" applyNumberFormat="1" applyFont="1" applyBorder="1" applyAlignment="1" applyProtection="1">
      <alignment horizontal="center" vertical="center" wrapText="1"/>
      <protection/>
    </xf>
    <xf numFmtId="0" fontId="9" fillId="0" borderId="6" xfId="62" applyNumberFormat="1" applyFont="1" applyBorder="1" applyAlignment="1" applyProtection="1">
      <alignment horizontal="center" vertical="center" wrapText="1"/>
      <protection/>
    </xf>
    <xf numFmtId="0" fontId="9" fillId="35" borderId="6" xfId="62" applyNumberFormat="1" applyFont="1" applyFill="1" applyBorder="1" applyAlignment="1" applyProtection="1">
      <alignment horizontal="center" vertical="center" wrapText="1"/>
      <protection/>
    </xf>
    <xf numFmtId="0" fontId="22" fillId="0" borderId="6" xfId="69" applyNumberFormat="1" applyFont="1" applyBorder="1" applyProtection="1">
      <alignment horizontal="center" vertical="center" wrapText="1"/>
      <protection/>
    </xf>
    <xf numFmtId="0" fontId="10" fillId="0" borderId="6" xfId="75" applyNumberFormat="1" applyFont="1" applyBorder="1" applyAlignment="1" applyProtection="1">
      <alignment horizontal="left" wrapText="1"/>
      <protection/>
    </xf>
    <xf numFmtId="49" fontId="10" fillId="0" borderId="6" xfId="66" applyNumberFormat="1" applyFont="1" applyBorder="1" applyProtection="1">
      <alignment horizontal="center" wrapText="1"/>
      <protection/>
    </xf>
    <xf numFmtId="49" fontId="10" fillId="0" borderId="6" xfId="70" applyNumberFormat="1" applyFont="1" applyBorder="1" applyAlignment="1" applyProtection="1">
      <alignment horizontal="center"/>
      <protection/>
    </xf>
    <xf numFmtId="4" fontId="24" fillId="0" borderId="6" xfId="72" applyNumberFormat="1" applyFont="1" applyBorder="1" applyAlignment="1" applyProtection="1">
      <alignment horizontal="right"/>
      <protection/>
    </xf>
    <xf numFmtId="167" fontId="24" fillId="0" borderId="6" xfId="103" applyNumberFormat="1" applyFont="1" applyFill="1" applyBorder="1" applyAlignment="1" applyProtection="1">
      <alignment/>
      <protection locked="0"/>
    </xf>
    <xf numFmtId="0" fontId="9" fillId="0" borderId="6" xfId="37" applyNumberFormat="1" applyFont="1" applyBorder="1" applyAlignment="1" applyProtection="1">
      <alignment horizontal="left" wrapText="1"/>
      <protection/>
    </xf>
    <xf numFmtId="49" fontId="9" fillId="0" borderId="6" xfId="67" applyNumberFormat="1" applyFont="1" applyBorder="1" applyAlignment="1" applyProtection="1">
      <alignment horizontal="center" wrapText="1"/>
      <protection/>
    </xf>
    <xf numFmtId="49" fontId="9" fillId="0" borderId="6" xfId="71" applyNumberFormat="1" applyFont="1" applyBorder="1" applyAlignment="1" applyProtection="1">
      <alignment horizontal="center"/>
      <protection/>
    </xf>
    <xf numFmtId="49" fontId="22" fillId="0" borderId="6" xfId="68" applyNumberFormat="1" applyFont="1" applyBorder="1" applyAlignment="1" applyProtection="1">
      <alignment horizontal="center"/>
      <protection/>
    </xf>
    <xf numFmtId="0" fontId="22" fillId="0" borderId="6" xfId="45" applyNumberFormat="1" applyFont="1" applyBorder="1" applyAlignment="1" applyProtection="1">
      <alignment/>
      <protection/>
    </xf>
    <xf numFmtId="167" fontId="22" fillId="0" borderId="6" xfId="103" applyNumberFormat="1" applyFont="1" applyFill="1" applyBorder="1" applyAlignment="1" applyProtection="1">
      <alignment/>
      <protection locked="0"/>
    </xf>
    <xf numFmtId="0" fontId="10" fillId="0" borderId="6" xfId="38" applyNumberFormat="1" applyFont="1" applyBorder="1" applyAlignment="1" applyProtection="1">
      <alignment horizontal="left" wrapText="1" indent="1"/>
      <protection/>
    </xf>
    <xf numFmtId="49" fontId="10" fillId="0" borderId="6" xfId="42" applyNumberFormat="1" applyFont="1" applyBorder="1" applyAlignment="1" applyProtection="1">
      <alignment horizontal="center" wrapText="1"/>
      <protection/>
    </xf>
    <xf numFmtId="49" fontId="10" fillId="0" borderId="6" xfId="78" applyNumberFormat="1" applyFont="1" applyBorder="1" applyAlignment="1" applyProtection="1">
      <alignment horizontal="center"/>
      <protection/>
    </xf>
    <xf numFmtId="4" fontId="24" fillId="0" borderId="6" xfId="36" applyNumberFormat="1" applyFont="1" applyFill="1" applyBorder="1" applyAlignment="1" applyProtection="1">
      <alignment horizontal="right"/>
      <protection/>
    </xf>
    <xf numFmtId="0" fontId="9" fillId="0" borderId="6" xfId="39" applyNumberFormat="1" applyFont="1" applyBorder="1" applyAlignment="1" applyProtection="1">
      <alignment horizontal="left" wrapText="1" indent="2"/>
      <protection/>
    </xf>
    <xf numFmtId="49" fontId="22" fillId="0" borderId="6" xfId="68" applyNumberFormat="1" applyFont="1" applyFill="1" applyBorder="1" applyAlignment="1" applyProtection="1">
      <alignment horizontal="center"/>
      <protection/>
    </xf>
    <xf numFmtId="165" fontId="22" fillId="0" borderId="6" xfId="68" applyNumberFormat="1" applyFont="1" applyFill="1" applyBorder="1" applyAlignment="1" applyProtection="1">
      <alignment horizontal="center"/>
      <protection/>
    </xf>
    <xf numFmtId="49" fontId="24" fillId="0" borderId="6" xfId="68" applyNumberFormat="1" applyFont="1" applyFill="1" applyBorder="1" applyAlignment="1" applyProtection="1">
      <alignment horizontal="center"/>
      <protection/>
    </xf>
    <xf numFmtId="165" fontId="24" fillId="0" borderId="6" xfId="68" applyNumberFormat="1" applyFont="1" applyFill="1" applyBorder="1" applyAlignment="1" applyProtection="1">
      <alignment horizontal="center"/>
      <protection/>
    </xf>
    <xf numFmtId="4" fontId="22" fillId="0" borderId="6" xfId="36" applyNumberFormat="1" applyFont="1" applyFill="1" applyBorder="1" applyAlignment="1" applyProtection="1">
      <alignment horizontal="right"/>
      <protection/>
    </xf>
    <xf numFmtId="165" fontId="22" fillId="0" borderId="6" xfId="36" applyNumberFormat="1" applyFont="1" applyFill="1" applyBorder="1" applyAlignment="1" applyProtection="1">
      <alignment horizontal="right"/>
      <protection/>
    </xf>
    <xf numFmtId="165" fontId="24" fillId="0" borderId="6" xfId="36" applyNumberFormat="1" applyFont="1" applyFill="1" applyBorder="1" applyAlignment="1" applyProtection="1">
      <alignment horizontal="right"/>
      <protection/>
    </xf>
    <xf numFmtId="0" fontId="9" fillId="0" borderId="6" xfId="40" applyNumberFormat="1" applyFont="1" applyBorder="1" applyAlignment="1" applyProtection="1">
      <alignment horizontal="left" wrapText="1" indent="2"/>
      <protection/>
    </xf>
    <xf numFmtId="49" fontId="9" fillId="0" borderId="6" xfId="43" applyNumberFormat="1" applyFont="1" applyBorder="1" applyAlignment="1" applyProtection="1">
      <alignment horizontal="center" shrinkToFit="1"/>
      <protection/>
    </xf>
    <xf numFmtId="49" fontId="9" fillId="0" borderId="6" xfId="44" applyNumberFormat="1" applyFont="1" applyBorder="1" applyAlignment="1" applyProtection="1">
      <alignment horizontal="center" shrinkToFit="1"/>
      <protection/>
    </xf>
    <xf numFmtId="0" fontId="8" fillId="0" borderId="0" xfId="48" applyNumberFormat="1" applyFont="1" applyAlignment="1" applyProtection="1">
      <alignment horizontal="left"/>
      <protection/>
    </xf>
    <xf numFmtId="0" fontId="8" fillId="0" borderId="0" xfId="50" applyNumberFormat="1" applyFont="1" applyAlignment="1" applyProtection="1">
      <alignment/>
      <protection/>
    </xf>
    <xf numFmtId="49" fontId="9" fillId="0" borderId="10" xfId="43" applyNumberFormat="1" applyFont="1" applyBorder="1" applyAlignment="1" applyProtection="1">
      <alignment horizontal="center" shrinkToFit="1"/>
      <protection/>
    </xf>
    <xf numFmtId="0" fontId="10" fillId="0" borderId="32" xfId="0" applyFont="1" applyFill="1" applyBorder="1" applyAlignment="1">
      <alignment horizontal="justify" vertical="top" wrapText="1"/>
    </xf>
    <xf numFmtId="0" fontId="9" fillId="0" borderId="33" xfId="0" applyFont="1" applyFill="1" applyBorder="1" applyAlignment="1">
      <alignment horizontal="justify" vertical="top" wrapText="1"/>
    </xf>
    <xf numFmtId="49" fontId="22" fillId="0" borderId="33" xfId="0" applyNumberFormat="1" applyFont="1" applyFill="1" applyBorder="1" applyAlignment="1">
      <alignment horizontal="justify" vertical="top" wrapText="1"/>
    </xf>
    <xf numFmtId="0" fontId="26" fillId="0" borderId="0" xfId="99" applyProtection="1">
      <alignment/>
      <protection locked="0"/>
    </xf>
    <xf numFmtId="0" fontId="27" fillId="0" borderId="0" xfId="99" applyFont="1" applyProtection="1">
      <alignment/>
      <protection locked="0"/>
    </xf>
    <xf numFmtId="0" fontId="22" fillId="0" borderId="33" xfId="47" applyNumberFormat="1" applyFont="1" applyBorder="1" applyAlignment="1" applyProtection="1">
      <alignment horizontal="center" vertical="center" wrapText="1"/>
      <protection/>
    </xf>
    <xf numFmtId="0" fontId="22" fillId="0" borderId="33" xfId="51" applyNumberFormat="1" applyFont="1" applyBorder="1" applyAlignment="1" applyProtection="1">
      <alignment horizontal="center" vertical="center" wrapText="1"/>
      <protection/>
    </xf>
    <xf numFmtId="0" fontId="22" fillId="0" borderId="33" xfId="53" applyNumberFormat="1" applyFont="1" applyBorder="1" applyAlignment="1" applyProtection="1">
      <alignment horizontal="center" vertical="center" wrapText="1"/>
      <protection/>
    </xf>
    <xf numFmtId="0" fontId="22" fillId="0" borderId="33" xfId="55" applyNumberFormat="1" applyFont="1" applyBorder="1" applyAlignment="1" applyProtection="1">
      <alignment horizontal="center" vertical="center" wrapText="1"/>
      <protection/>
    </xf>
    <xf numFmtId="0" fontId="22" fillId="0" borderId="33" xfId="57" applyNumberFormat="1" applyFont="1" applyBorder="1" applyAlignment="1" applyProtection="1">
      <alignment horizontal="center" vertical="center" wrapText="1"/>
      <protection/>
    </xf>
    <xf numFmtId="0" fontId="22" fillId="0" borderId="33" xfId="65" applyNumberFormat="1" applyFont="1" applyBorder="1" applyAlignment="1" applyProtection="1">
      <alignment horizontal="center" vertical="center" wrapText="1"/>
      <protection/>
    </xf>
    <xf numFmtId="0" fontId="22" fillId="0" borderId="33" xfId="69" applyNumberFormat="1" applyFont="1" applyBorder="1" applyAlignment="1" applyProtection="1">
      <alignment horizontal="center" vertical="center" wrapText="1"/>
      <protection/>
    </xf>
    <xf numFmtId="0" fontId="9" fillId="0" borderId="6" xfId="56" applyNumberFormat="1" applyFont="1" applyBorder="1" applyAlignment="1" applyProtection="1">
      <alignment horizontal="center" vertical="center"/>
      <protection/>
    </xf>
    <xf numFmtId="0" fontId="9" fillId="0" borderId="6" xfId="63" applyNumberFormat="1" applyFont="1" applyBorder="1" applyAlignment="1" applyProtection="1">
      <alignment horizontal="center" vertical="center"/>
      <protection/>
    </xf>
    <xf numFmtId="0" fontId="22" fillId="0" borderId="6" xfId="0" applyFont="1" applyBorder="1" applyAlignment="1" applyProtection="1">
      <alignment horizontal="center"/>
      <protection locked="0"/>
    </xf>
    <xf numFmtId="0" fontId="19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wrapText="1"/>
    </xf>
    <xf numFmtId="0" fontId="29" fillId="0" borderId="0" xfId="0" applyFont="1" applyBorder="1" applyAlignment="1">
      <alignment horizontal="center"/>
    </xf>
    <xf numFmtId="49" fontId="30" fillId="0" borderId="0" xfId="0" applyNumberFormat="1" applyFont="1" applyAlignment="1">
      <alignment horizontal="right"/>
    </xf>
    <xf numFmtId="0" fontId="27" fillId="0" borderId="0" xfId="0" applyFont="1" applyBorder="1" applyAlignment="1">
      <alignment horizontal="center"/>
    </xf>
    <xf numFmtId="49" fontId="9" fillId="0" borderId="6" xfId="0" applyNumberFormat="1" applyFont="1" applyFill="1" applyBorder="1" applyAlignment="1">
      <alignment horizontal="center" vertical="center" wrapText="1"/>
    </xf>
    <xf numFmtId="0" fontId="31" fillId="0" borderId="0" xfId="0" applyFont="1" applyBorder="1" applyAlignment="1">
      <alignment/>
    </xf>
    <xf numFmtId="0" fontId="31" fillId="0" borderId="0" xfId="0" applyFont="1" applyAlignment="1">
      <alignment/>
    </xf>
    <xf numFmtId="0" fontId="0" fillId="0" borderId="0" xfId="98">
      <alignment/>
      <protection/>
    </xf>
    <xf numFmtId="0" fontId="6" fillId="0" borderId="0" xfId="49" applyNumberFormat="1" applyProtection="1">
      <alignment/>
      <protection/>
    </xf>
    <xf numFmtId="0" fontId="0" fillId="0" borderId="0" xfId="0" applyAlignment="1" applyProtection="1">
      <alignment/>
      <protection locked="0"/>
    </xf>
    <xf numFmtId="0" fontId="9" fillId="35" borderId="0" xfId="56" applyNumberFormat="1" applyFont="1" applyFill="1" applyBorder="1" applyProtection="1">
      <alignment horizontal="left" wrapText="1"/>
      <protection/>
    </xf>
    <xf numFmtId="0" fontId="9" fillId="35" borderId="0" xfId="56" applyFont="1" applyFill="1" applyBorder="1">
      <alignment horizontal="left" wrapText="1"/>
      <protection/>
    </xf>
    <xf numFmtId="0" fontId="27" fillId="0" borderId="0" xfId="99" applyFont="1" applyBorder="1" applyAlignment="1" applyProtection="1">
      <alignment horizontal="center"/>
      <protection locked="0"/>
    </xf>
    <xf numFmtId="0" fontId="21" fillId="0" borderId="0" xfId="64" applyNumberFormat="1" applyFont="1" applyBorder="1" applyAlignment="1" applyProtection="1">
      <alignment horizontal="center" vertical="center" wrapText="1"/>
      <protection/>
    </xf>
    <xf numFmtId="0" fontId="21" fillId="0" borderId="0" xfId="64" applyFont="1" applyBorder="1" applyAlignment="1">
      <alignment horizontal="center" wrapText="1"/>
      <protection/>
    </xf>
    <xf numFmtId="0" fontId="6" fillId="35" borderId="0" xfId="59" applyNumberFormat="1" applyFont="1" applyFill="1" applyBorder="1" applyAlignment="1" applyProtection="1">
      <alignment horizontal="right" wrapText="1"/>
      <protection/>
    </xf>
    <xf numFmtId="0" fontId="9" fillId="35" borderId="0" xfId="48" applyNumberFormat="1" applyFont="1" applyFill="1" applyProtection="1">
      <alignment/>
      <protection/>
    </xf>
    <xf numFmtId="0" fontId="21" fillId="35" borderId="0" xfId="59" applyNumberFormat="1" applyFont="1" applyFill="1" applyBorder="1" applyAlignment="1" applyProtection="1">
      <alignment horizontal="right" wrapText="1"/>
      <protection/>
    </xf>
    <xf numFmtId="0" fontId="33" fillId="35" borderId="33" xfId="46" applyNumberFormat="1" applyFont="1" applyFill="1" applyBorder="1" applyAlignment="1" applyProtection="1">
      <alignment horizontal="center" vertical="center"/>
      <protection/>
    </xf>
    <xf numFmtId="0" fontId="33" fillId="0" borderId="33" xfId="55" applyNumberFormat="1" applyFont="1" applyBorder="1" applyAlignment="1" applyProtection="1">
      <alignment horizontal="center" vertical="center" wrapText="1"/>
      <protection/>
    </xf>
    <xf numFmtId="0" fontId="33" fillId="0" borderId="33" xfId="57" applyNumberFormat="1" applyFont="1" applyBorder="1" applyAlignment="1" applyProtection="1">
      <alignment horizontal="center" vertical="center" wrapText="1"/>
      <protection/>
    </xf>
    <xf numFmtId="0" fontId="33" fillId="0" borderId="33" xfId="65" applyNumberFormat="1" applyFont="1" applyBorder="1" applyAlignment="1" applyProtection="1">
      <alignment horizontal="center" vertical="center" wrapText="1"/>
      <protection/>
    </xf>
    <xf numFmtId="0" fontId="33" fillId="0" borderId="33" xfId="69" applyNumberFormat="1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>
      <alignment horizontal="left" wrapText="1"/>
    </xf>
    <xf numFmtId="0" fontId="22" fillId="0" borderId="6" xfId="60" applyNumberFormat="1" applyFont="1" applyFill="1" applyBorder="1" applyProtection="1">
      <alignment vertical="top" wrapText="1"/>
      <protection/>
    </xf>
    <xf numFmtId="1" fontId="22" fillId="0" borderId="6" xfId="50" applyNumberFormat="1" applyFont="1" applyFill="1" applyBorder="1" applyAlignment="1" applyProtection="1">
      <alignment horizontal="center" vertical="top" shrinkToFit="1"/>
      <protection/>
    </xf>
    <xf numFmtId="165" fontId="22" fillId="0" borderId="6" xfId="34" applyNumberFormat="1" applyFont="1" applyFill="1" applyBorder="1" applyProtection="1">
      <alignment horizontal="right" vertical="top" shrinkToFit="1"/>
      <protection/>
    </xf>
    <xf numFmtId="167" fontId="22" fillId="0" borderId="6" xfId="61" applyNumberFormat="1" applyFont="1" applyFill="1" applyBorder="1" applyProtection="1">
      <alignment horizontal="right" vertical="top" shrinkToFit="1"/>
      <protection/>
    </xf>
    <xf numFmtId="0" fontId="22" fillId="0" borderId="6" xfId="52" applyNumberFormat="1" applyFont="1" applyFill="1" applyBorder="1" applyProtection="1">
      <alignment horizontal="left"/>
      <protection/>
    </xf>
    <xf numFmtId="165" fontId="22" fillId="0" borderId="6" xfId="33" applyNumberFormat="1" applyFont="1" applyFill="1" applyBorder="1" applyProtection="1">
      <alignment horizontal="right" vertical="top" shrinkToFit="1"/>
      <protection/>
    </xf>
    <xf numFmtId="0" fontId="70" fillId="0" borderId="1" xfId="60" applyNumberFormat="1" applyFont="1" applyFill="1" applyProtection="1">
      <alignment vertical="top" wrapText="1"/>
      <protection/>
    </xf>
    <xf numFmtId="1" fontId="70" fillId="0" borderId="1" xfId="50" applyNumberFormat="1" applyFont="1" applyFill="1" applyBorder="1" applyAlignment="1" applyProtection="1">
      <alignment horizontal="center" vertical="top" shrinkToFit="1"/>
      <protection/>
    </xf>
    <xf numFmtId="165" fontId="70" fillId="0" borderId="1" xfId="34" applyNumberFormat="1" applyFont="1" applyFill="1" applyProtection="1">
      <alignment horizontal="right" vertical="top" shrinkToFit="1"/>
      <protection/>
    </xf>
    <xf numFmtId="167" fontId="70" fillId="0" borderId="1" xfId="61" applyNumberFormat="1" applyFont="1" applyFill="1" applyProtection="1">
      <alignment horizontal="right" vertical="top" shrinkToFit="1"/>
      <protection/>
    </xf>
    <xf numFmtId="165" fontId="70" fillId="0" borderId="1" xfId="33" applyNumberFormat="1" applyFont="1" applyFill="1" applyProtection="1">
      <alignment horizontal="right" vertical="top" shrinkToFit="1"/>
      <protection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0" borderId="0" xfId="0" applyFont="1" applyBorder="1" applyAlignment="1">
      <alignment horizontal="right" wrapText="1"/>
    </xf>
    <xf numFmtId="0" fontId="9" fillId="0" borderId="0" xfId="0" applyFont="1" applyBorder="1" applyAlignment="1">
      <alignment horizontal="center" wrapText="1"/>
    </xf>
    <xf numFmtId="0" fontId="70" fillId="0" borderId="1" xfId="52" applyNumberFormat="1" applyFont="1" applyFill="1" applyProtection="1">
      <alignment horizontal="left"/>
      <protection/>
    </xf>
    <xf numFmtId="0" fontId="70" fillId="0" borderId="1" xfId="52" applyFont="1" applyFill="1">
      <alignment horizontal="left"/>
      <protection/>
    </xf>
    <xf numFmtId="0" fontId="27" fillId="0" borderId="0" xfId="99" applyFont="1" applyAlignment="1" applyProtection="1">
      <alignment horizontal="center"/>
      <protection locked="0"/>
    </xf>
    <xf numFmtId="0" fontId="27" fillId="0" borderId="0" xfId="99" applyFont="1" applyBorder="1" applyAlignment="1" applyProtection="1">
      <alignment horizontal="center" vertical="center" wrapText="1"/>
      <protection locked="0"/>
    </xf>
    <xf numFmtId="0" fontId="27" fillId="0" borderId="0" xfId="99" applyFont="1" applyBorder="1" applyAlignment="1" applyProtection="1">
      <alignment horizontal="center"/>
      <protection locked="0"/>
    </xf>
    <xf numFmtId="0" fontId="24" fillId="0" borderId="0" xfId="49" applyNumberFormat="1" applyFont="1" applyBorder="1" applyAlignment="1" applyProtection="1">
      <alignment horizontal="center" wrapText="1"/>
      <protection/>
    </xf>
    <xf numFmtId="0" fontId="24" fillId="0" borderId="0" xfId="51" applyNumberFormat="1" applyFont="1" applyBorder="1" applyAlignment="1" applyProtection="1">
      <alignment horizontal="center"/>
      <protection/>
    </xf>
    <xf numFmtId="0" fontId="21" fillId="0" borderId="0" xfId="73" applyNumberFormat="1" applyFont="1" applyBorder="1" applyProtection="1">
      <alignment horizontal="right"/>
      <protection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center" wrapText="1"/>
    </xf>
    <xf numFmtId="0" fontId="2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horizontal="center"/>
    </xf>
    <xf numFmtId="0" fontId="27" fillId="0" borderId="0" xfId="99" applyFont="1" applyBorder="1" applyAlignment="1" applyProtection="1">
      <alignment horizontal="center" vertical="center"/>
      <protection locked="0"/>
    </xf>
    <xf numFmtId="0" fontId="21" fillId="0" borderId="0" xfId="64" applyNumberFormat="1" applyFont="1" applyBorder="1" applyAlignment="1" applyProtection="1">
      <alignment horizontal="center" vertical="center" wrapText="1"/>
      <protection/>
    </xf>
    <xf numFmtId="0" fontId="21" fillId="0" borderId="0" xfId="64" applyFont="1" applyBorder="1" applyAlignment="1">
      <alignment horizontal="center" vertical="center" wrapText="1"/>
      <protection/>
    </xf>
    <xf numFmtId="0" fontId="10" fillId="35" borderId="0" xfId="58" applyNumberFormat="1" applyFont="1" applyFill="1" applyBorder="1" applyAlignment="1" applyProtection="1">
      <alignment horizontal="center" vertical="center" wrapText="1"/>
      <protection/>
    </xf>
    <xf numFmtId="0" fontId="22" fillId="0" borderId="6" xfId="52" applyNumberFormat="1" applyFont="1" applyFill="1" applyBorder="1" applyProtection="1">
      <alignment horizontal="left"/>
      <protection/>
    </xf>
    <xf numFmtId="49" fontId="9" fillId="0" borderId="0" xfId="77" applyNumberFormat="1" applyFont="1" applyBorder="1" applyAlignment="1" applyProtection="1">
      <alignment horizontal="center" vertical="center"/>
      <protection/>
    </xf>
    <xf numFmtId="0" fontId="8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49" fontId="9" fillId="0" borderId="0" xfId="77" applyNumberFormat="1" applyFont="1" applyBorder="1" applyAlignment="1" applyProtection="1">
      <alignment horizontal="right"/>
      <protection/>
    </xf>
  </cellXfs>
  <cellStyles count="9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24" xfId="33"/>
    <cellStyle name="st25" xfId="34"/>
    <cellStyle name="st26" xfId="35"/>
    <cellStyle name="xl105" xfId="36"/>
    <cellStyle name="xl110" xfId="37"/>
    <cellStyle name="xl111" xfId="38"/>
    <cellStyle name="xl112" xfId="39"/>
    <cellStyle name="xl113" xfId="40"/>
    <cellStyle name="xl117" xfId="41"/>
    <cellStyle name="xl119" xfId="42"/>
    <cellStyle name="xl121" xfId="43"/>
    <cellStyle name="xl126" xfId="44"/>
    <cellStyle name="xl133" xfId="45"/>
    <cellStyle name="xl22" xfId="46"/>
    <cellStyle name="xl22 2" xfId="47"/>
    <cellStyle name="xl24" xfId="48"/>
    <cellStyle name="xl24 2" xfId="49"/>
    <cellStyle name="xl25" xfId="50"/>
    <cellStyle name="xl25 2" xfId="51"/>
    <cellStyle name="xl26" xfId="52"/>
    <cellStyle name="xl27 2" xfId="53"/>
    <cellStyle name="xl28" xfId="54"/>
    <cellStyle name="xl28 2" xfId="55"/>
    <cellStyle name="xl29" xfId="56"/>
    <cellStyle name="xl29 2" xfId="57"/>
    <cellStyle name="xl33" xfId="58"/>
    <cellStyle name="xl35" xfId="59"/>
    <cellStyle name="xl37" xfId="60"/>
    <cellStyle name="xl39" xfId="61"/>
    <cellStyle name="xl40" xfId="62"/>
    <cellStyle name="xl41" xfId="63"/>
    <cellStyle name="xl41 2" xfId="64"/>
    <cellStyle name="xl42 2" xfId="65"/>
    <cellStyle name="xl43" xfId="66"/>
    <cellStyle name="xl44" xfId="67"/>
    <cellStyle name="xl51" xfId="68"/>
    <cellStyle name="xl52 2" xfId="69"/>
    <cellStyle name="xl54" xfId="70"/>
    <cellStyle name="xl55" xfId="71"/>
    <cellStyle name="xl56" xfId="72"/>
    <cellStyle name="xl58 2" xfId="73"/>
    <cellStyle name="xl84" xfId="74"/>
    <cellStyle name="xl86" xfId="75"/>
    <cellStyle name="xl90" xfId="76"/>
    <cellStyle name="xl96" xfId="77"/>
    <cellStyle name="xl99" xfId="78"/>
    <cellStyle name="Акцент1" xfId="79"/>
    <cellStyle name="Акцент2" xfId="80"/>
    <cellStyle name="Акцент3" xfId="81"/>
    <cellStyle name="Акцент4" xfId="82"/>
    <cellStyle name="Акцент5" xfId="83"/>
    <cellStyle name="Акцент6" xfId="84"/>
    <cellStyle name="Ввод " xfId="85"/>
    <cellStyle name="Вывод" xfId="86"/>
    <cellStyle name="Вычисление" xfId="87"/>
    <cellStyle name="Currency" xfId="88"/>
    <cellStyle name="Currency [0]" xfId="89"/>
    <cellStyle name="Заголовок 1" xfId="90"/>
    <cellStyle name="Заголовок 2" xfId="91"/>
    <cellStyle name="Заголовок 3" xfId="92"/>
    <cellStyle name="Заголовок 4" xfId="93"/>
    <cellStyle name="Итог" xfId="94"/>
    <cellStyle name="Контрольная ячейка" xfId="95"/>
    <cellStyle name="Название" xfId="96"/>
    <cellStyle name="Нейтральный" xfId="97"/>
    <cellStyle name="Обычный 2" xfId="98"/>
    <cellStyle name="Обычный 3" xfId="99"/>
    <cellStyle name="Плохой" xfId="100"/>
    <cellStyle name="Пояснение" xfId="101"/>
    <cellStyle name="Примечание" xfId="102"/>
    <cellStyle name="Percent" xfId="103"/>
    <cellStyle name="Процентный 2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L40"/>
  <sheetViews>
    <sheetView zoomScale="70" zoomScaleNormal="70" zoomScalePageLayoutView="0" workbookViewId="0" topLeftCell="A1">
      <selection activeCell="A18" sqref="A18"/>
    </sheetView>
  </sheetViews>
  <sheetFormatPr defaultColWidth="9.00390625" defaultRowHeight="12.75"/>
  <cols>
    <col min="1" max="1" width="55.00390625" style="0" customWidth="1"/>
    <col min="2" max="2" width="29.00390625" style="0" customWidth="1"/>
    <col min="3" max="3" width="25.125" style="0" customWidth="1"/>
    <col min="4" max="4" width="21.50390625" style="0" customWidth="1"/>
    <col min="5" max="5" width="19.00390625" style="0" customWidth="1"/>
  </cols>
  <sheetData>
    <row r="2" spans="1:5" ht="18" customHeight="1">
      <c r="A2" s="1"/>
      <c r="B2" s="1"/>
      <c r="C2" s="164" t="s">
        <v>136</v>
      </c>
      <c r="D2" s="164"/>
      <c r="E2" s="164"/>
    </row>
    <row r="3" spans="1:5" ht="96" customHeight="1">
      <c r="A3" s="1"/>
      <c r="B3" s="1"/>
      <c r="C3" s="165" t="s">
        <v>239</v>
      </c>
      <c r="D3" s="165"/>
      <c r="E3" s="165"/>
    </row>
    <row r="4" spans="1:5" ht="12.75">
      <c r="A4" s="1"/>
      <c r="B4" s="1"/>
      <c r="C4" s="2"/>
      <c r="D4" s="3"/>
      <c r="E4" s="3"/>
    </row>
    <row r="5" spans="1:5" ht="32.25" customHeight="1">
      <c r="A5" s="162" t="s">
        <v>125</v>
      </c>
      <c r="B5" s="163"/>
      <c r="C5" s="163"/>
      <c r="D5" s="163"/>
      <c r="E5" s="163"/>
    </row>
    <row r="6" spans="2:5" ht="1.5" customHeight="1">
      <c r="B6" s="161"/>
      <c r="C6" s="161"/>
      <c r="D6" s="161"/>
      <c r="E6" s="161"/>
    </row>
    <row r="7" spans="1:5" ht="11.25" customHeight="1">
      <c r="A7" s="5"/>
      <c r="B7" s="4"/>
      <c r="C7" s="5"/>
      <c r="D7" s="5"/>
      <c r="E7" s="5"/>
    </row>
    <row r="8" ht="15">
      <c r="E8" s="6" t="s">
        <v>88</v>
      </c>
    </row>
    <row r="9" spans="1:64" ht="31.5" customHeight="1">
      <c r="A9" s="130" t="s">
        <v>143</v>
      </c>
      <c r="B9" s="130" t="s">
        <v>246</v>
      </c>
      <c r="C9" s="130" t="s">
        <v>247</v>
      </c>
      <c r="D9" s="130" t="s">
        <v>92</v>
      </c>
      <c r="E9" s="130" t="s">
        <v>49</v>
      </c>
      <c r="F9" s="131"/>
      <c r="G9" s="132"/>
      <c r="H9" s="132"/>
      <c r="I9" s="132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</row>
    <row r="10" spans="1:5" ht="15">
      <c r="A10" s="8" t="s">
        <v>0</v>
      </c>
      <c r="B10" s="7"/>
      <c r="C10" s="9">
        <f>C11+C13+C15+C18+C20+C23</f>
        <v>870</v>
      </c>
      <c r="D10" s="9">
        <f>D11+D13+D15+D18+D20+D23</f>
        <v>774.2</v>
      </c>
      <c r="E10" s="9">
        <f aca="true" t="shared" si="0" ref="E10:E40">D10/C10*100</f>
        <v>88.98850574712644</v>
      </c>
    </row>
    <row r="11" spans="1:5" ht="15">
      <c r="A11" s="11" t="s">
        <v>2</v>
      </c>
      <c r="B11" s="10" t="s">
        <v>1</v>
      </c>
      <c r="C11" s="12">
        <f>C12</f>
        <v>160</v>
      </c>
      <c r="D11" s="12">
        <f>D12</f>
        <v>166.8</v>
      </c>
      <c r="E11" s="9">
        <f t="shared" si="0"/>
        <v>104.25</v>
      </c>
    </row>
    <row r="12" spans="1:5" ht="15.75" thickBot="1">
      <c r="A12" s="14" t="s">
        <v>3</v>
      </c>
      <c r="B12" s="13" t="s">
        <v>126</v>
      </c>
      <c r="C12" s="15">
        <v>160</v>
      </c>
      <c r="D12" s="16">
        <v>166.8</v>
      </c>
      <c r="E12" s="16">
        <f t="shared" si="0"/>
        <v>104.25</v>
      </c>
    </row>
    <row r="13" spans="1:5" ht="15">
      <c r="A13" s="11" t="s">
        <v>5</v>
      </c>
      <c r="B13" s="17" t="s">
        <v>4</v>
      </c>
      <c r="C13" s="12">
        <f>C14</f>
        <v>10</v>
      </c>
      <c r="D13" s="12">
        <f>D14</f>
        <v>8.3</v>
      </c>
      <c r="E13" s="16">
        <f t="shared" si="0"/>
        <v>83</v>
      </c>
    </row>
    <row r="14" spans="1:5" ht="15">
      <c r="A14" s="14" t="s">
        <v>6</v>
      </c>
      <c r="B14" s="18" t="s">
        <v>127</v>
      </c>
      <c r="C14" s="15">
        <v>10</v>
      </c>
      <c r="D14" s="16">
        <v>8.3</v>
      </c>
      <c r="E14" s="16">
        <f t="shared" si="0"/>
        <v>83</v>
      </c>
    </row>
    <row r="15" spans="1:5" ht="15">
      <c r="A15" s="11" t="s">
        <v>8</v>
      </c>
      <c r="B15" s="10" t="s">
        <v>7</v>
      </c>
      <c r="C15" s="12">
        <f>C16+C17</f>
        <v>398</v>
      </c>
      <c r="D15" s="12">
        <f>D16+D17</f>
        <v>271.2</v>
      </c>
      <c r="E15" s="9">
        <f t="shared" si="0"/>
        <v>68.14070351758794</v>
      </c>
    </row>
    <row r="16" spans="1:5" ht="15">
      <c r="A16" s="20" t="s">
        <v>9</v>
      </c>
      <c r="B16" s="19" t="s">
        <v>128</v>
      </c>
      <c r="C16" s="15">
        <v>351</v>
      </c>
      <c r="D16" s="16">
        <v>229.9</v>
      </c>
      <c r="E16" s="16">
        <f t="shared" si="0"/>
        <v>65.49857549857549</v>
      </c>
    </row>
    <row r="17" spans="1:5" ht="15">
      <c r="A17" s="14" t="s">
        <v>10</v>
      </c>
      <c r="B17" s="19" t="s">
        <v>129</v>
      </c>
      <c r="C17" s="15">
        <v>47</v>
      </c>
      <c r="D17" s="16">
        <v>41.3</v>
      </c>
      <c r="E17" s="16">
        <f t="shared" si="0"/>
        <v>87.87234042553192</v>
      </c>
    </row>
    <row r="18" spans="1:5" ht="15.75" thickBot="1">
      <c r="A18" s="11" t="s">
        <v>12</v>
      </c>
      <c r="B18" s="10" t="s">
        <v>11</v>
      </c>
      <c r="C18" s="12">
        <f>C19</f>
        <v>4</v>
      </c>
      <c r="D18" s="12">
        <f>D19</f>
        <v>6.9</v>
      </c>
      <c r="E18" s="9">
        <f t="shared" si="0"/>
        <v>172.5</v>
      </c>
    </row>
    <row r="19" spans="1:5" ht="21.75" customHeight="1" thickBot="1">
      <c r="A19" s="20" t="s">
        <v>13</v>
      </c>
      <c r="B19" s="21" t="s">
        <v>130</v>
      </c>
      <c r="C19" s="15">
        <v>4</v>
      </c>
      <c r="D19" s="16">
        <v>6.9</v>
      </c>
      <c r="E19" s="16">
        <f t="shared" si="0"/>
        <v>172.5</v>
      </c>
    </row>
    <row r="20" spans="1:5" ht="52.5" customHeight="1">
      <c r="A20" s="22" t="s">
        <v>15</v>
      </c>
      <c r="B20" s="10" t="s">
        <v>14</v>
      </c>
      <c r="C20" s="12">
        <f>C21+C22</f>
        <v>69</v>
      </c>
      <c r="D20" s="12">
        <f>D21+D22</f>
        <v>92</v>
      </c>
      <c r="E20" s="9">
        <f t="shared" si="0"/>
        <v>133.33333333333331</v>
      </c>
    </row>
    <row r="21" spans="1:5" ht="96" customHeight="1">
      <c r="A21" s="20" t="s">
        <v>16</v>
      </c>
      <c r="B21" s="23" t="s">
        <v>131</v>
      </c>
      <c r="C21" s="15">
        <v>61</v>
      </c>
      <c r="D21" s="15">
        <v>81.2</v>
      </c>
      <c r="E21" s="16">
        <f t="shared" si="0"/>
        <v>133.11475409836066</v>
      </c>
    </row>
    <row r="22" spans="1:5" ht="96" customHeight="1">
      <c r="A22" s="20" t="s">
        <v>17</v>
      </c>
      <c r="B22" s="24" t="s">
        <v>132</v>
      </c>
      <c r="C22" s="15">
        <v>8</v>
      </c>
      <c r="D22" s="16">
        <v>10.8</v>
      </c>
      <c r="E22" s="16">
        <f>D22/C22*100</f>
        <v>135</v>
      </c>
    </row>
    <row r="23" spans="1:5" ht="28.5" customHeight="1">
      <c r="A23" s="22" t="s">
        <v>133</v>
      </c>
      <c r="B23" s="17" t="s">
        <v>134</v>
      </c>
      <c r="C23" s="12">
        <v>229</v>
      </c>
      <c r="D23" s="9">
        <v>229</v>
      </c>
      <c r="E23" s="9">
        <f t="shared" si="0"/>
        <v>100</v>
      </c>
    </row>
    <row r="24" spans="1:5" ht="33" customHeight="1">
      <c r="A24" s="22" t="s">
        <v>19</v>
      </c>
      <c r="B24" s="10" t="s">
        <v>18</v>
      </c>
      <c r="C24" s="12">
        <f>C26</f>
        <v>6159.5</v>
      </c>
      <c r="D24" s="12">
        <f>D26</f>
        <v>6159.5</v>
      </c>
      <c r="E24" s="9">
        <f t="shared" si="0"/>
        <v>100</v>
      </c>
    </row>
    <row r="25" spans="1:5" ht="62.25" hidden="1">
      <c r="A25" s="20" t="s">
        <v>21</v>
      </c>
      <c r="B25" s="25" t="s">
        <v>20</v>
      </c>
      <c r="C25" s="15"/>
      <c r="D25" s="16"/>
      <c r="E25" s="9" t="e">
        <f t="shared" si="0"/>
        <v>#DIV/0!</v>
      </c>
    </row>
    <row r="26" spans="1:5" ht="34.5" customHeight="1">
      <c r="A26" s="22" t="s">
        <v>23</v>
      </c>
      <c r="B26" s="10" t="s">
        <v>22</v>
      </c>
      <c r="C26" s="12">
        <f>C27+C32+C33+C35</f>
        <v>6159.5</v>
      </c>
      <c r="D26" s="12">
        <f>D27+D32+D33+D35</f>
        <v>6159.5</v>
      </c>
      <c r="E26" s="9">
        <f t="shared" si="0"/>
        <v>100</v>
      </c>
    </row>
    <row r="27" spans="1:5" ht="25.5" customHeight="1">
      <c r="A27" s="26" t="s">
        <v>25</v>
      </c>
      <c r="B27" s="26" t="s">
        <v>24</v>
      </c>
      <c r="C27" s="27">
        <v>1811.8</v>
      </c>
      <c r="D27" s="27">
        <v>1811.8</v>
      </c>
      <c r="E27" s="12">
        <f t="shared" si="0"/>
        <v>100</v>
      </c>
    </row>
    <row r="28" spans="1:5" ht="46.5" hidden="1">
      <c r="A28" s="28" t="s">
        <v>27</v>
      </c>
      <c r="B28" s="28" t="s">
        <v>26</v>
      </c>
      <c r="C28" s="29">
        <v>0</v>
      </c>
      <c r="D28" s="29">
        <v>0</v>
      </c>
      <c r="E28" s="16" t="e">
        <f t="shared" si="0"/>
        <v>#DIV/0!</v>
      </c>
    </row>
    <row r="29" spans="1:5" ht="30.75" hidden="1">
      <c r="A29" s="28" t="s">
        <v>29</v>
      </c>
      <c r="B29" s="28" t="s">
        <v>28</v>
      </c>
      <c r="C29" s="29">
        <v>0</v>
      </c>
      <c r="D29" s="29">
        <v>0</v>
      </c>
      <c r="E29" s="16" t="e">
        <f t="shared" si="0"/>
        <v>#DIV/0!</v>
      </c>
    </row>
    <row r="30" spans="1:5" ht="63" customHeight="1" hidden="1">
      <c r="A30" s="31" t="s">
        <v>31</v>
      </c>
      <c r="B30" s="30" t="s">
        <v>30</v>
      </c>
      <c r="C30" s="29"/>
      <c r="D30" s="29"/>
      <c r="E30" s="16" t="e">
        <f t="shared" si="0"/>
        <v>#DIV/0!</v>
      </c>
    </row>
    <row r="31" spans="1:5" ht="44.25" customHeight="1" hidden="1">
      <c r="A31" s="31" t="s">
        <v>33</v>
      </c>
      <c r="B31" s="28" t="s">
        <v>32</v>
      </c>
      <c r="C31" s="29">
        <v>0</v>
      </c>
      <c r="D31" s="29">
        <v>0</v>
      </c>
      <c r="E31" s="16" t="e">
        <f t="shared" si="0"/>
        <v>#DIV/0!</v>
      </c>
    </row>
    <row r="32" spans="1:5" ht="40.5" customHeight="1">
      <c r="A32" s="32" t="s">
        <v>135</v>
      </c>
      <c r="B32" s="26" t="s">
        <v>34</v>
      </c>
      <c r="C32" s="27">
        <v>1983.5</v>
      </c>
      <c r="D32" s="27">
        <v>1983.5</v>
      </c>
      <c r="E32" s="9">
        <f t="shared" si="0"/>
        <v>100</v>
      </c>
    </row>
    <row r="33" spans="1:5" ht="37.5" customHeight="1">
      <c r="A33" s="32" t="s">
        <v>35</v>
      </c>
      <c r="B33" s="26" t="s">
        <v>34</v>
      </c>
      <c r="C33" s="27">
        <v>222.4</v>
      </c>
      <c r="D33" s="27">
        <v>222.4</v>
      </c>
      <c r="E33" s="9">
        <f t="shared" si="0"/>
        <v>100</v>
      </c>
    </row>
    <row r="34" spans="1:5" ht="47.25" customHeight="1" hidden="1">
      <c r="A34" s="28" t="s">
        <v>37</v>
      </c>
      <c r="B34" s="28" t="s">
        <v>36</v>
      </c>
      <c r="C34" s="29">
        <v>0</v>
      </c>
      <c r="D34" s="29">
        <v>0</v>
      </c>
      <c r="E34" s="16" t="e">
        <f t="shared" si="0"/>
        <v>#DIV/0!</v>
      </c>
    </row>
    <row r="35" spans="1:5" ht="30" customHeight="1">
      <c r="A35" s="32" t="s">
        <v>39</v>
      </c>
      <c r="B35" s="33" t="s">
        <v>38</v>
      </c>
      <c r="C35" s="27">
        <v>2141.8</v>
      </c>
      <c r="D35" s="27">
        <v>2141.8</v>
      </c>
      <c r="E35" s="9">
        <f t="shared" si="0"/>
        <v>100</v>
      </c>
    </row>
    <row r="36" spans="1:5" ht="78" customHeight="1" hidden="1">
      <c r="A36" s="31" t="s">
        <v>41</v>
      </c>
      <c r="B36" s="34" t="s">
        <v>40</v>
      </c>
      <c r="C36" s="29"/>
      <c r="D36" s="29"/>
      <c r="E36" s="16" t="e">
        <f t="shared" si="0"/>
        <v>#DIV/0!</v>
      </c>
    </row>
    <row r="37" spans="1:5" ht="28.5" customHeight="1" hidden="1">
      <c r="A37" s="31" t="s">
        <v>43</v>
      </c>
      <c r="B37" s="34" t="s">
        <v>42</v>
      </c>
      <c r="C37" s="29"/>
      <c r="D37" s="29"/>
      <c r="E37" s="16" t="e">
        <f t="shared" si="0"/>
        <v>#DIV/0!</v>
      </c>
    </row>
    <row r="38" spans="1:5" ht="46.5" customHeight="1" hidden="1">
      <c r="A38" s="35" t="s">
        <v>45</v>
      </c>
      <c r="B38" s="34" t="s">
        <v>44</v>
      </c>
      <c r="C38" s="29">
        <v>0</v>
      </c>
      <c r="D38" s="29">
        <v>0</v>
      </c>
      <c r="E38" s="16" t="e">
        <f t="shared" si="0"/>
        <v>#DIV/0!</v>
      </c>
    </row>
    <row r="39" spans="1:5" ht="29.25" customHeight="1" hidden="1">
      <c r="A39" s="31" t="s">
        <v>47</v>
      </c>
      <c r="B39" s="34" t="s">
        <v>46</v>
      </c>
      <c r="C39" s="29">
        <v>0</v>
      </c>
      <c r="D39" s="29">
        <v>0</v>
      </c>
      <c r="E39" s="16" t="e">
        <f t="shared" si="0"/>
        <v>#DIV/0!</v>
      </c>
    </row>
    <row r="40" spans="1:5" ht="27.75" customHeight="1">
      <c r="A40" s="36"/>
      <c r="B40" s="36" t="s">
        <v>48</v>
      </c>
      <c r="C40" s="37">
        <f>C10+C24</f>
        <v>7029.5</v>
      </c>
      <c r="D40" s="37">
        <f>D10+D24</f>
        <v>6933.7</v>
      </c>
      <c r="E40" s="9">
        <f t="shared" si="0"/>
        <v>98.63717191834411</v>
      </c>
    </row>
  </sheetData>
  <sheetProtection selectLockedCells="1" selectUnlockedCells="1"/>
  <mergeCells count="4">
    <mergeCell ref="B6:E6"/>
    <mergeCell ref="A5:E5"/>
    <mergeCell ref="C2:E2"/>
    <mergeCell ref="C3:E3"/>
  </mergeCells>
  <printOptions/>
  <pageMargins left="1.1811023622047245" right="0.5905511811023623" top="0.7874015748031497" bottom="0.7874015748031497" header="0.5118110236220472" footer="0.5118110236220472"/>
  <pageSetup fitToHeight="1" fitToWidth="1" horizontalDpi="300" verticalDpi="3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9"/>
  <sheetViews>
    <sheetView tabSelected="1" zoomScale="80" zoomScaleNormal="80" zoomScalePageLayoutView="0" workbookViewId="0" topLeftCell="A7">
      <selection activeCell="J8" sqref="J8"/>
    </sheetView>
  </sheetViews>
  <sheetFormatPr defaultColWidth="9.00390625" defaultRowHeight="12.75"/>
  <cols>
    <col min="1" max="1" width="54.125" style="0" customWidth="1"/>
    <col min="2" max="2" width="6.875" style="0" customWidth="1"/>
    <col min="3" max="3" width="6.00390625" style="0" customWidth="1"/>
    <col min="4" max="4" width="12.50390625" style="0" customWidth="1"/>
    <col min="5" max="5" width="6.625" style="0" customWidth="1"/>
    <col min="6" max="6" width="16.875" style="0" customWidth="1"/>
    <col min="7" max="7" width="15.25390625" style="0" customWidth="1"/>
    <col min="8" max="8" width="16.50390625" style="0" customWidth="1"/>
  </cols>
  <sheetData>
    <row r="1" spans="1:8" ht="13.5">
      <c r="A1" s="113"/>
      <c r="B1" s="113"/>
      <c r="C1" s="113"/>
      <c r="D1" s="113"/>
      <c r="E1" s="113"/>
      <c r="F1" s="168" t="s">
        <v>248</v>
      </c>
      <c r="G1" s="168"/>
      <c r="H1" s="168"/>
    </row>
    <row r="2" spans="1:8" ht="83.25" customHeight="1">
      <c r="A2" s="113"/>
      <c r="B2" s="113"/>
      <c r="C2" s="113"/>
      <c r="D2" s="169" t="s">
        <v>240</v>
      </c>
      <c r="E2" s="169"/>
      <c r="F2" s="169"/>
      <c r="G2" s="169"/>
      <c r="H2" s="169"/>
    </row>
    <row r="3" spans="1:8" ht="13.5">
      <c r="A3" s="113"/>
      <c r="B3" s="113"/>
      <c r="C3" s="113"/>
      <c r="D3" s="170"/>
      <c r="E3" s="170"/>
      <c r="F3" s="170"/>
      <c r="G3" s="170"/>
      <c r="H3" s="170"/>
    </row>
    <row r="4" spans="1:8" ht="13.5">
      <c r="A4" s="113"/>
      <c r="B4" s="113"/>
      <c r="C4" s="113"/>
      <c r="D4" s="113"/>
      <c r="E4" s="113"/>
      <c r="F4" s="113"/>
      <c r="G4" s="113"/>
      <c r="H4" s="113"/>
    </row>
    <row r="5" spans="1:8" ht="15" customHeight="1">
      <c r="A5" s="171" t="s">
        <v>244</v>
      </c>
      <c r="B5" s="171"/>
      <c r="C5" s="171"/>
      <c r="D5" s="171"/>
      <c r="E5" s="171"/>
      <c r="F5" s="171"/>
      <c r="G5" s="171"/>
      <c r="H5" s="171"/>
    </row>
    <row r="6" spans="1:8" ht="15">
      <c r="A6" s="172" t="s">
        <v>142</v>
      </c>
      <c r="B6" s="172"/>
      <c r="C6" s="172"/>
      <c r="D6" s="172"/>
      <c r="E6" s="172"/>
      <c r="F6" s="172"/>
      <c r="G6" s="172"/>
      <c r="H6" s="172"/>
    </row>
    <row r="7" spans="1:8" ht="12.75">
      <c r="A7" s="173" t="s">
        <v>245</v>
      </c>
      <c r="B7" s="173"/>
      <c r="C7" s="173"/>
      <c r="D7" s="173"/>
      <c r="E7" s="173"/>
      <c r="F7" s="173"/>
      <c r="G7" s="173"/>
      <c r="H7" s="173"/>
    </row>
    <row r="8" spans="1:8" ht="30.75">
      <c r="A8" s="114" t="s">
        <v>143</v>
      </c>
      <c r="B8" s="115" t="s">
        <v>144</v>
      </c>
      <c r="C8" s="116" t="s">
        <v>145</v>
      </c>
      <c r="D8" s="117" t="s">
        <v>146</v>
      </c>
      <c r="E8" s="118" t="s">
        <v>147</v>
      </c>
      <c r="F8" s="119" t="s">
        <v>148</v>
      </c>
      <c r="G8" s="120" t="s">
        <v>149</v>
      </c>
      <c r="H8" s="120" t="s">
        <v>93</v>
      </c>
    </row>
    <row r="9" spans="1:8" ht="46.5">
      <c r="A9" s="156" t="s">
        <v>150</v>
      </c>
      <c r="B9" s="157" t="s">
        <v>151</v>
      </c>
      <c r="C9" s="157" t="s">
        <v>152</v>
      </c>
      <c r="D9" s="157" t="s">
        <v>153</v>
      </c>
      <c r="E9" s="157" t="s">
        <v>106</v>
      </c>
      <c r="F9" s="158">
        <v>7161.2573</v>
      </c>
      <c r="G9" s="158">
        <v>7008.0018</v>
      </c>
      <c r="H9" s="159">
        <f>G9/F9</f>
        <v>0.9785993585232582</v>
      </c>
    </row>
    <row r="10" spans="1:8" ht="15">
      <c r="A10" s="156" t="s">
        <v>154</v>
      </c>
      <c r="B10" s="157" t="s">
        <v>151</v>
      </c>
      <c r="C10" s="157" t="s">
        <v>54</v>
      </c>
      <c r="D10" s="157" t="s">
        <v>153</v>
      </c>
      <c r="E10" s="157" t="s">
        <v>106</v>
      </c>
      <c r="F10" s="158">
        <v>2008.0603</v>
      </c>
      <c r="G10" s="158">
        <v>1900.0476</v>
      </c>
      <c r="H10" s="159">
        <f aca="true" t="shared" si="0" ref="H10:H73">G10/F10</f>
        <v>0.9462104300353928</v>
      </c>
    </row>
    <row r="11" spans="1:8" ht="68.25" customHeight="1">
      <c r="A11" s="156" t="s">
        <v>155</v>
      </c>
      <c r="B11" s="157" t="s">
        <v>151</v>
      </c>
      <c r="C11" s="157" t="s">
        <v>56</v>
      </c>
      <c r="D11" s="157" t="s">
        <v>153</v>
      </c>
      <c r="E11" s="157" t="s">
        <v>106</v>
      </c>
      <c r="F11" s="158">
        <v>1942.4653</v>
      </c>
      <c r="G11" s="158">
        <v>1864.346</v>
      </c>
      <c r="H11" s="159">
        <f t="shared" si="0"/>
        <v>0.9597834257322383</v>
      </c>
    </row>
    <row r="12" spans="1:8" ht="30.75">
      <c r="A12" s="156" t="s">
        <v>156</v>
      </c>
      <c r="B12" s="157" t="s">
        <v>151</v>
      </c>
      <c r="C12" s="157" t="s">
        <v>56</v>
      </c>
      <c r="D12" s="157" t="s">
        <v>157</v>
      </c>
      <c r="E12" s="157" t="s">
        <v>106</v>
      </c>
      <c r="F12" s="158">
        <v>1431.3143</v>
      </c>
      <c r="G12" s="158">
        <v>1353.195</v>
      </c>
      <c r="H12" s="159">
        <f t="shared" si="0"/>
        <v>0.945421281684952</v>
      </c>
    </row>
    <row r="13" spans="1:8" ht="30.75">
      <c r="A13" s="156" t="s">
        <v>158</v>
      </c>
      <c r="B13" s="157" t="s">
        <v>151</v>
      </c>
      <c r="C13" s="157" t="s">
        <v>56</v>
      </c>
      <c r="D13" s="157" t="s">
        <v>157</v>
      </c>
      <c r="E13" s="157" t="s">
        <v>159</v>
      </c>
      <c r="F13" s="158">
        <v>757.1703</v>
      </c>
      <c r="G13" s="158">
        <v>757.1703</v>
      </c>
      <c r="H13" s="159">
        <f t="shared" si="0"/>
        <v>1</v>
      </c>
    </row>
    <row r="14" spans="1:8" ht="62.25">
      <c r="A14" s="156" t="s">
        <v>160</v>
      </c>
      <c r="B14" s="157" t="s">
        <v>151</v>
      </c>
      <c r="C14" s="157" t="s">
        <v>56</v>
      </c>
      <c r="D14" s="157" t="s">
        <v>157</v>
      </c>
      <c r="E14" s="157" t="s">
        <v>161</v>
      </c>
      <c r="F14" s="158">
        <v>222.5422</v>
      </c>
      <c r="G14" s="158">
        <v>222.5422</v>
      </c>
      <c r="H14" s="159">
        <f t="shared" si="0"/>
        <v>1</v>
      </c>
    </row>
    <row r="15" spans="1:8" ht="15">
      <c r="A15" s="156" t="s">
        <v>162</v>
      </c>
      <c r="B15" s="157" t="s">
        <v>151</v>
      </c>
      <c r="C15" s="157" t="s">
        <v>56</v>
      </c>
      <c r="D15" s="157" t="s">
        <v>157</v>
      </c>
      <c r="E15" s="157" t="s">
        <v>163</v>
      </c>
      <c r="F15" s="158">
        <v>446.6018</v>
      </c>
      <c r="G15" s="158">
        <v>372.1695</v>
      </c>
      <c r="H15" s="159">
        <f t="shared" si="0"/>
        <v>0.8333363188415273</v>
      </c>
    </row>
    <row r="16" spans="1:8" ht="30.75">
      <c r="A16" s="156" t="s">
        <v>164</v>
      </c>
      <c r="B16" s="157" t="s">
        <v>151</v>
      </c>
      <c r="C16" s="157" t="s">
        <v>56</v>
      </c>
      <c r="D16" s="157" t="s">
        <v>157</v>
      </c>
      <c r="E16" s="157" t="s">
        <v>165</v>
      </c>
      <c r="F16" s="158">
        <v>0.323</v>
      </c>
      <c r="G16" s="158">
        <v>0.323</v>
      </c>
      <c r="H16" s="159">
        <f t="shared" si="0"/>
        <v>1</v>
      </c>
    </row>
    <row r="17" spans="1:8" ht="15">
      <c r="A17" s="156" t="s">
        <v>166</v>
      </c>
      <c r="B17" s="157" t="s">
        <v>151</v>
      </c>
      <c r="C17" s="157" t="s">
        <v>56</v>
      </c>
      <c r="D17" s="157" t="s">
        <v>157</v>
      </c>
      <c r="E17" s="157" t="s">
        <v>167</v>
      </c>
      <c r="F17" s="158">
        <v>2.677</v>
      </c>
      <c r="G17" s="158">
        <v>0.99</v>
      </c>
      <c r="H17" s="159">
        <f t="shared" si="0"/>
        <v>0.36981695928277925</v>
      </c>
    </row>
    <row r="18" spans="1:8" ht="15">
      <c r="A18" s="156" t="s">
        <v>259</v>
      </c>
      <c r="B18" s="157" t="s">
        <v>151</v>
      </c>
      <c r="C18" s="157" t="s">
        <v>56</v>
      </c>
      <c r="D18" s="157" t="s">
        <v>157</v>
      </c>
      <c r="E18" s="157" t="s">
        <v>260</v>
      </c>
      <c r="F18" s="158">
        <v>2</v>
      </c>
      <c r="G18" s="158">
        <v>0</v>
      </c>
      <c r="H18" s="159">
        <f t="shared" si="0"/>
        <v>0</v>
      </c>
    </row>
    <row r="19" spans="1:8" ht="46.5">
      <c r="A19" s="156" t="s">
        <v>168</v>
      </c>
      <c r="B19" s="157" t="s">
        <v>151</v>
      </c>
      <c r="C19" s="157" t="s">
        <v>56</v>
      </c>
      <c r="D19" s="157" t="s">
        <v>169</v>
      </c>
      <c r="E19" s="157" t="s">
        <v>106</v>
      </c>
      <c r="F19" s="158">
        <v>511.151</v>
      </c>
      <c r="G19" s="158">
        <v>511.151</v>
      </c>
      <c r="H19" s="159">
        <f t="shared" si="0"/>
        <v>1</v>
      </c>
    </row>
    <row r="20" spans="1:8" ht="30.75">
      <c r="A20" s="156" t="s">
        <v>158</v>
      </c>
      <c r="B20" s="157" t="s">
        <v>151</v>
      </c>
      <c r="C20" s="157" t="s">
        <v>56</v>
      </c>
      <c r="D20" s="157" t="s">
        <v>169</v>
      </c>
      <c r="E20" s="157" t="s">
        <v>159</v>
      </c>
      <c r="F20" s="158">
        <v>394.2263</v>
      </c>
      <c r="G20" s="158">
        <v>394.2263</v>
      </c>
      <c r="H20" s="159">
        <f t="shared" si="0"/>
        <v>1</v>
      </c>
    </row>
    <row r="21" spans="1:8" ht="62.25">
      <c r="A21" s="156" t="s">
        <v>160</v>
      </c>
      <c r="B21" s="157" t="s">
        <v>151</v>
      </c>
      <c r="C21" s="157" t="s">
        <v>56</v>
      </c>
      <c r="D21" s="157" t="s">
        <v>169</v>
      </c>
      <c r="E21" s="157" t="s">
        <v>161</v>
      </c>
      <c r="F21" s="158">
        <v>116.9247</v>
      </c>
      <c r="G21" s="158">
        <v>116.9247</v>
      </c>
      <c r="H21" s="159">
        <f t="shared" si="0"/>
        <v>1</v>
      </c>
    </row>
    <row r="22" spans="1:8" ht="15">
      <c r="A22" s="156" t="s">
        <v>277</v>
      </c>
      <c r="B22" s="157" t="s">
        <v>151</v>
      </c>
      <c r="C22" s="157" t="s">
        <v>138</v>
      </c>
      <c r="D22" s="157" t="s">
        <v>153</v>
      </c>
      <c r="E22" s="157" t="s">
        <v>106</v>
      </c>
      <c r="F22" s="158">
        <v>10</v>
      </c>
      <c r="G22" s="158">
        <v>0</v>
      </c>
      <c r="H22" s="159">
        <f t="shared" si="0"/>
        <v>0</v>
      </c>
    </row>
    <row r="23" spans="1:8" ht="15">
      <c r="A23" s="156" t="s">
        <v>265</v>
      </c>
      <c r="B23" s="157" t="s">
        <v>151</v>
      </c>
      <c r="C23" s="157" t="s">
        <v>138</v>
      </c>
      <c r="D23" s="157" t="s">
        <v>266</v>
      </c>
      <c r="E23" s="157" t="s">
        <v>106</v>
      </c>
      <c r="F23" s="158">
        <v>10</v>
      </c>
      <c r="G23" s="158">
        <v>0</v>
      </c>
      <c r="H23" s="159">
        <f t="shared" si="0"/>
        <v>0</v>
      </c>
    </row>
    <row r="24" spans="1:8" ht="15">
      <c r="A24" s="156" t="s">
        <v>267</v>
      </c>
      <c r="B24" s="157" t="s">
        <v>151</v>
      </c>
      <c r="C24" s="157" t="s">
        <v>138</v>
      </c>
      <c r="D24" s="157" t="s">
        <v>266</v>
      </c>
      <c r="E24" s="157" t="s">
        <v>268</v>
      </c>
      <c r="F24" s="158">
        <v>10</v>
      </c>
      <c r="G24" s="158">
        <v>0</v>
      </c>
      <c r="H24" s="159">
        <f t="shared" si="0"/>
        <v>0</v>
      </c>
    </row>
    <row r="25" spans="1:8" ht="15">
      <c r="A25" s="156" t="s">
        <v>170</v>
      </c>
      <c r="B25" s="157" t="s">
        <v>151</v>
      </c>
      <c r="C25" s="157" t="s">
        <v>60</v>
      </c>
      <c r="D25" s="157" t="s">
        <v>153</v>
      </c>
      <c r="E25" s="157" t="s">
        <v>106</v>
      </c>
      <c r="F25" s="158">
        <v>55.595</v>
      </c>
      <c r="G25" s="158">
        <v>35.7016</v>
      </c>
      <c r="H25" s="159">
        <f t="shared" si="0"/>
        <v>0.6421728572713373</v>
      </c>
    </row>
    <row r="26" spans="1:8" ht="30.75">
      <c r="A26" s="156" t="s">
        <v>262</v>
      </c>
      <c r="B26" s="157" t="s">
        <v>151</v>
      </c>
      <c r="C26" s="157" t="s">
        <v>60</v>
      </c>
      <c r="D26" s="157" t="s">
        <v>263</v>
      </c>
      <c r="E26" s="157" t="s">
        <v>106</v>
      </c>
      <c r="F26" s="158">
        <v>1</v>
      </c>
      <c r="G26" s="158">
        <v>0</v>
      </c>
      <c r="H26" s="159">
        <f t="shared" si="0"/>
        <v>0</v>
      </c>
    </row>
    <row r="27" spans="1:8" ht="15">
      <c r="A27" s="156" t="s">
        <v>162</v>
      </c>
      <c r="B27" s="157" t="s">
        <v>151</v>
      </c>
      <c r="C27" s="157" t="s">
        <v>60</v>
      </c>
      <c r="D27" s="157" t="s">
        <v>263</v>
      </c>
      <c r="E27" s="157" t="s">
        <v>163</v>
      </c>
      <c r="F27" s="158">
        <v>1</v>
      </c>
      <c r="G27" s="158">
        <v>0</v>
      </c>
      <c r="H27" s="159">
        <f t="shared" si="0"/>
        <v>0</v>
      </c>
    </row>
    <row r="28" spans="1:8" ht="30.75">
      <c r="A28" s="156" t="s">
        <v>171</v>
      </c>
      <c r="B28" s="157" t="s">
        <v>151</v>
      </c>
      <c r="C28" s="157" t="s">
        <v>60</v>
      </c>
      <c r="D28" s="157" t="s">
        <v>172</v>
      </c>
      <c r="E28" s="157" t="s">
        <v>106</v>
      </c>
      <c r="F28" s="158">
        <v>53.795</v>
      </c>
      <c r="G28" s="158">
        <v>34.9016</v>
      </c>
      <c r="H28" s="159">
        <f t="shared" si="0"/>
        <v>0.6487889209034297</v>
      </c>
    </row>
    <row r="29" spans="1:8" ht="62.25">
      <c r="A29" s="156" t="s">
        <v>173</v>
      </c>
      <c r="B29" s="157" t="s">
        <v>151</v>
      </c>
      <c r="C29" s="157" t="s">
        <v>60</v>
      </c>
      <c r="D29" s="157" t="s">
        <v>172</v>
      </c>
      <c r="E29" s="157" t="s">
        <v>174</v>
      </c>
      <c r="F29" s="158">
        <v>3.795</v>
      </c>
      <c r="G29" s="158">
        <v>3.105</v>
      </c>
      <c r="H29" s="159">
        <f t="shared" si="0"/>
        <v>0.8181818181818182</v>
      </c>
    </row>
    <row r="30" spans="1:8" ht="15">
      <c r="A30" s="156" t="s">
        <v>162</v>
      </c>
      <c r="B30" s="157" t="s">
        <v>151</v>
      </c>
      <c r="C30" s="157" t="s">
        <v>60</v>
      </c>
      <c r="D30" s="157" t="s">
        <v>172</v>
      </c>
      <c r="E30" s="157" t="s">
        <v>163</v>
      </c>
      <c r="F30" s="158">
        <v>49.9738</v>
      </c>
      <c r="G30" s="158">
        <v>31.7704</v>
      </c>
      <c r="H30" s="159">
        <f t="shared" si="0"/>
        <v>0.6357411283512561</v>
      </c>
    </row>
    <row r="31" spans="1:8" ht="78">
      <c r="A31" s="156" t="s">
        <v>175</v>
      </c>
      <c r="B31" s="157" t="s">
        <v>151</v>
      </c>
      <c r="C31" s="157" t="s">
        <v>60</v>
      </c>
      <c r="D31" s="157" t="s">
        <v>176</v>
      </c>
      <c r="E31" s="157" t="s">
        <v>106</v>
      </c>
      <c r="F31" s="158">
        <v>0.6</v>
      </c>
      <c r="G31" s="158">
        <v>0.6</v>
      </c>
      <c r="H31" s="159">
        <f t="shared" si="0"/>
        <v>1</v>
      </c>
    </row>
    <row r="32" spans="1:8" ht="15">
      <c r="A32" s="156" t="s">
        <v>177</v>
      </c>
      <c r="B32" s="157" t="s">
        <v>151</v>
      </c>
      <c r="C32" s="157" t="s">
        <v>60</v>
      </c>
      <c r="D32" s="157" t="s">
        <v>176</v>
      </c>
      <c r="E32" s="157" t="s">
        <v>178</v>
      </c>
      <c r="F32" s="158">
        <v>0.6</v>
      </c>
      <c r="G32" s="158">
        <v>0.6</v>
      </c>
      <c r="H32" s="159">
        <f t="shared" si="0"/>
        <v>1</v>
      </c>
    </row>
    <row r="33" spans="1:8" ht="93">
      <c r="A33" s="156" t="s">
        <v>179</v>
      </c>
      <c r="B33" s="157" t="s">
        <v>151</v>
      </c>
      <c r="C33" s="157" t="s">
        <v>60</v>
      </c>
      <c r="D33" s="157" t="s">
        <v>180</v>
      </c>
      <c r="E33" s="157" t="s">
        <v>106</v>
      </c>
      <c r="F33" s="158">
        <v>0.2</v>
      </c>
      <c r="G33" s="158">
        <v>0.2</v>
      </c>
      <c r="H33" s="159">
        <f t="shared" si="0"/>
        <v>1</v>
      </c>
    </row>
    <row r="34" spans="1:8" ht="15">
      <c r="A34" s="156" t="s">
        <v>177</v>
      </c>
      <c r="B34" s="157" t="s">
        <v>151</v>
      </c>
      <c r="C34" s="157" t="s">
        <v>60</v>
      </c>
      <c r="D34" s="157" t="s">
        <v>180</v>
      </c>
      <c r="E34" s="157" t="s">
        <v>178</v>
      </c>
      <c r="F34" s="158">
        <v>0.2</v>
      </c>
      <c r="G34" s="158">
        <v>0.2</v>
      </c>
      <c r="H34" s="159">
        <f t="shared" si="0"/>
        <v>1</v>
      </c>
    </row>
    <row r="35" spans="1:8" ht="15">
      <c r="A35" s="156" t="s">
        <v>181</v>
      </c>
      <c r="B35" s="157" t="s">
        <v>151</v>
      </c>
      <c r="C35" s="157" t="s">
        <v>62</v>
      </c>
      <c r="D35" s="157" t="s">
        <v>153</v>
      </c>
      <c r="E35" s="157" t="s">
        <v>106</v>
      </c>
      <c r="F35" s="158">
        <v>222.4</v>
      </c>
      <c r="G35" s="158">
        <v>222.4</v>
      </c>
      <c r="H35" s="159">
        <f t="shared" si="0"/>
        <v>1</v>
      </c>
    </row>
    <row r="36" spans="1:8" ht="15">
      <c r="A36" s="156" t="s">
        <v>182</v>
      </c>
      <c r="B36" s="157" t="s">
        <v>151</v>
      </c>
      <c r="C36" s="157" t="s">
        <v>64</v>
      </c>
      <c r="D36" s="157" t="s">
        <v>153</v>
      </c>
      <c r="E36" s="157" t="s">
        <v>106</v>
      </c>
      <c r="F36" s="158">
        <v>222.4</v>
      </c>
      <c r="G36" s="158">
        <v>222.4</v>
      </c>
      <c r="H36" s="159">
        <f t="shared" si="0"/>
        <v>1</v>
      </c>
    </row>
    <row r="37" spans="1:8" ht="30.75">
      <c r="A37" s="156" t="s">
        <v>183</v>
      </c>
      <c r="B37" s="157" t="s">
        <v>151</v>
      </c>
      <c r="C37" s="157" t="s">
        <v>64</v>
      </c>
      <c r="D37" s="157" t="s">
        <v>184</v>
      </c>
      <c r="E37" s="157" t="s">
        <v>106</v>
      </c>
      <c r="F37" s="158">
        <v>222.4</v>
      </c>
      <c r="G37" s="158">
        <v>222.4</v>
      </c>
      <c r="H37" s="159">
        <f t="shared" si="0"/>
        <v>1</v>
      </c>
    </row>
    <row r="38" spans="1:8" ht="30.75">
      <c r="A38" s="156" t="s">
        <v>158</v>
      </c>
      <c r="B38" s="157" t="s">
        <v>151</v>
      </c>
      <c r="C38" s="157" t="s">
        <v>64</v>
      </c>
      <c r="D38" s="157" t="s">
        <v>184</v>
      </c>
      <c r="E38" s="157" t="s">
        <v>159</v>
      </c>
      <c r="F38" s="158">
        <v>154.8747</v>
      </c>
      <c r="G38" s="158">
        <v>154.8747</v>
      </c>
      <c r="H38" s="159">
        <f t="shared" si="0"/>
        <v>1</v>
      </c>
    </row>
    <row r="39" spans="1:8" ht="62.25">
      <c r="A39" s="156" t="s">
        <v>160</v>
      </c>
      <c r="B39" s="157" t="s">
        <v>151</v>
      </c>
      <c r="C39" s="157" t="s">
        <v>64</v>
      </c>
      <c r="D39" s="157" t="s">
        <v>184</v>
      </c>
      <c r="E39" s="157" t="s">
        <v>161</v>
      </c>
      <c r="F39" s="158">
        <v>44.4211</v>
      </c>
      <c r="G39" s="158">
        <v>44.4211</v>
      </c>
      <c r="H39" s="159">
        <f t="shared" si="0"/>
        <v>1</v>
      </c>
    </row>
    <row r="40" spans="1:8" ht="15">
      <c r="A40" s="156" t="s">
        <v>162</v>
      </c>
      <c r="B40" s="157" t="s">
        <v>151</v>
      </c>
      <c r="C40" s="157" t="s">
        <v>64</v>
      </c>
      <c r="D40" s="157" t="s">
        <v>184</v>
      </c>
      <c r="E40" s="157" t="s">
        <v>163</v>
      </c>
      <c r="F40" s="158">
        <v>23.1042</v>
      </c>
      <c r="G40" s="158">
        <v>23.1042</v>
      </c>
      <c r="H40" s="159">
        <f t="shared" si="0"/>
        <v>1</v>
      </c>
    </row>
    <row r="41" spans="1:8" ht="30.75">
      <c r="A41" s="156" t="s">
        <v>185</v>
      </c>
      <c r="B41" s="157" t="s">
        <v>151</v>
      </c>
      <c r="C41" s="157" t="s">
        <v>66</v>
      </c>
      <c r="D41" s="157" t="s">
        <v>153</v>
      </c>
      <c r="E41" s="157" t="s">
        <v>106</v>
      </c>
      <c r="F41" s="158">
        <v>10</v>
      </c>
      <c r="G41" s="158">
        <v>1.92</v>
      </c>
      <c r="H41" s="159">
        <f t="shared" si="0"/>
        <v>0.192</v>
      </c>
    </row>
    <row r="42" spans="1:8" ht="46.5">
      <c r="A42" s="156" t="s">
        <v>186</v>
      </c>
      <c r="B42" s="157" t="s">
        <v>151</v>
      </c>
      <c r="C42" s="157" t="s">
        <v>68</v>
      </c>
      <c r="D42" s="157" t="s">
        <v>153</v>
      </c>
      <c r="E42" s="157" t="s">
        <v>106</v>
      </c>
      <c r="F42" s="158">
        <v>10</v>
      </c>
      <c r="G42" s="158">
        <v>1.92</v>
      </c>
      <c r="H42" s="159">
        <f t="shared" si="0"/>
        <v>0.192</v>
      </c>
    </row>
    <row r="43" spans="1:8" ht="46.5">
      <c r="A43" s="156" t="s">
        <v>187</v>
      </c>
      <c r="B43" s="157" t="s">
        <v>151</v>
      </c>
      <c r="C43" s="157" t="s">
        <v>68</v>
      </c>
      <c r="D43" s="157" t="s">
        <v>188</v>
      </c>
      <c r="E43" s="157" t="s">
        <v>106</v>
      </c>
      <c r="F43" s="158">
        <v>10</v>
      </c>
      <c r="G43" s="158">
        <v>1.92</v>
      </c>
      <c r="H43" s="159">
        <f t="shared" si="0"/>
        <v>0.192</v>
      </c>
    </row>
    <row r="44" spans="1:8" ht="15">
      <c r="A44" s="156" t="s">
        <v>162</v>
      </c>
      <c r="B44" s="157" t="s">
        <v>151</v>
      </c>
      <c r="C44" s="157" t="s">
        <v>68</v>
      </c>
      <c r="D44" s="157" t="s">
        <v>188</v>
      </c>
      <c r="E44" s="157" t="s">
        <v>163</v>
      </c>
      <c r="F44" s="158">
        <v>10</v>
      </c>
      <c r="G44" s="158">
        <v>1.92</v>
      </c>
      <c r="H44" s="159">
        <f t="shared" si="0"/>
        <v>0.192</v>
      </c>
    </row>
    <row r="45" spans="1:8" ht="15">
      <c r="A45" s="156" t="s">
        <v>189</v>
      </c>
      <c r="B45" s="157" t="s">
        <v>151</v>
      </c>
      <c r="C45" s="157" t="s">
        <v>70</v>
      </c>
      <c r="D45" s="157" t="s">
        <v>153</v>
      </c>
      <c r="E45" s="157" t="s">
        <v>106</v>
      </c>
      <c r="F45" s="158">
        <v>2476.31</v>
      </c>
      <c r="G45" s="158">
        <v>2475.6924</v>
      </c>
      <c r="H45" s="159">
        <f t="shared" si="0"/>
        <v>0.9997505966538923</v>
      </c>
    </row>
    <row r="46" spans="1:8" ht="15">
      <c r="A46" s="156" t="s">
        <v>190</v>
      </c>
      <c r="B46" s="157" t="s">
        <v>151</v>
      </c>
      <c r="C46" s="157" t="s">
        <v>72</v>
      </c>
      <c r="D46" s="157" t="s">
        <v>153</v>
      </c>
      <c r="E46" s="157" t="s">
        <v>106</v>
      </c>
      <c r="F46" s="158">
        <v>5</v>
      </c>
      <c r="G46" s="158">
        <v>4.3824</v>
      </c>
      <c r="H46" s="159">
        <f t="shared" si="0"/>
        <v>0.8764799999999999</v>
      </c>
    </row>
    <row r="47" spans="1:8" ht="46.5">
      <c r="A47" s="156" t="s">
        <v>191</v>
      </c>
      <c r="B47" s="157" t="s">
        <v>151</v>
      </c>
      <c r="C47" s="157" t="s">
        <v>72</v>
      </c>
      <c r="D47" s="157" t="s">
        <v>192</v>
      </c>
      <c r="E47" s="157" t="s">
        <v>106</v>
      </c>
      <c r="F47" s="158">
        <v>5</v>
      </c>
      <c r="G47" s="158">
        <v>4.3824</v>
      </c>
      <c r="H47" s="159">
        <f t="shared" si="0"/>
        <v>0.8764799999999999</v>
      </c>
    </row>
    <row r="48" spans="1:8" ht="15">
      <c r="A48" s="156" t="s">
        <v>162</v>
      </c>
      <c r="B48" s="157" t="s">
        <v>151</v>
      </c>
      <c r="C48" s="157" t="s">
        <v>72</v>
      </c>
      <c r="D48" s="157" t="s">
        <v>192</v>
      </c>
      <c r="E48" s="157" t="s">
        <v>163</v>
      </c>
      <c r="F48" s="158">
        <v>5</v>
      </c>
      <c r="G48" s="158">
        <v>4.3824</v>
      </c>
      <c r="H48" s="159">
        <f t="shared" si="0"/>
        <v>0.8764799999999999</v>
      </c>
    </row>
    <row r="49" spans="1:8" ht="15">
      <c r="A49" s="156" t="s">
        <v>193</v>
      </c>
      <c r="B49" s="157" t="s">
        <v>151</v>
      </c>
      <c r="C49" s="157" t="s">
        <v>74</v>
      </c>
      <c r="D49" s="157" t="s">
        <v>153</v>
      </c>
      <c r="E49" s="157" t="s">
        <v>106</v>
      </c>
      <c r="F49" s="158">
        <v>1297.31</v>
      </c>
      <c r="G49" s="158">
        <v>1297.31</v>
      </c>
      <c r="H49" s="159">
        <f t="shared" si="0"/>
        <v>1</v>
      </c>
    </row>
    <row r="50" spans="1:8" ht="124.5">
      <c r="A50" s="156" t="s">
        <v>194</v>
      </c>
      <c r="B50" s="157" t="s">
        <v>151</v>
      </c>
      <c r="C50" s="157" t="s">
        <v>74</v>
      </c>
      <c r="D50" s="157" t="s">
        <v>195</v>
      </c>
      <c r="E50" s="157" t="s">
        <v>106</v>
      </c>
      <c r="F50" s="158">
        <v>179.75</v>
      </c>
      <c r="G50" s="158">
        <v>179.75</v>
      </c>
      <c r="H50" s="159">
        <f t="shared" si="0"/>
        <v>1</v>
      </c>
    </row>
    <row r="51" spans="1:8" ht="15">
      <c r="A51" s="156" t="s">
        <v>162</v>
      </c>
      <c r="B51" s="157" t="s">
        <v>151</v>
      </c>
      <c r="C51" s="157" t="s">
        <v>74</v>
      </c>
      <c r="D51" s="157" t="s">
        <v>195</v>
      </c>
      <c r="E51" s="157" t="s">
        <v>163</v>
      </c>
      <c r="F51" s="158">
        <v>179.75</v>
      </c>
      <c r="G51" s="158">
        <v>179.75</v>
      </c>
      <c r="H51" s="159">
        <f t="shared" si="0"/>
        <v>1</v>
      </c>
    </row>
    <row r="52" spans="1:8" ht="156">
      <c r="A52" s="156" t="s">
        <v>196</v>
      </c>
      <c r="B52" s="157" t="s">
        <v>151</v>
      </c>
      <c r="C52" s="157" t="s">
        <v>74</v>
      </c>
      <c r="D52" s="157" t="s">
        <v>197</v>
      </c>
      <c r="E52" s="157" t="s">
        <v>106</v>
      </c>
      <c r="F52" s="158">
        <v>407.26</v>
      </c>
      <c r="G52" s="158">
        <v>407.26</v>
      </c>
      <c r="H52" s="159">
        <f t="shared" si="0"/>
        <v>1</v>
      </c>
    </row>
    <row r="53" spans="1:8" ht="15">
      <c r="A53" s="156" t="s">
        <v>162</v>
      </c>
      <c r="B53" s="157" t="s">
        <v>151</v>
      </c>
      <c r="C53" s="157" t="s">
        <v>74</v>
      </c>
      <c r="D53" s="157" t="s">
        <v>197</v>
      </c>
      <c r="E53" s="157" t="s">
        <v>163</v>
      </c>
      <c r="F53" s="158">
        <v>407.26</v>
      </c>
      <c r="G53" s="158">
        <v>407.26</v>
      </c>
      <c r="H53" s="159">
        <f t="shared" si="0"/>
        <v>1</v>
      </c>
    </row>
    <row r="54" spans="1:8" ht="171">
      <c r="A54" s="156" t="s">
        <v>198</v>
      </c>
      <c r="B54" s="157" t="s">
        <v>151</v>
      </c>
      <c r="C54" s="157" t="s">
        <v>74</v>
      </c>
      <c r="D54" s="157" t="s">
        <v>199</v>
      </c>
      <c r="E54" s="157" t="s">
        <v>106</v>
      </c>
      <c r="F54" s="158">
        <v>700.5</v>
      </c>
      <c r="G54" s="158">
        <v>700.5</v>
      </c>
      <c r="H54" s="159">
        <f t="shared" si="0"/>
        <v>1</v>
      </c>
    </row>
    <row r="55" spans="1:8" ht="15">
      <c r="A55" s="156" t="s">
        <v>162</v>
      </c>
      <c r="B55" s="157" t="s">
        <v>151</v>
      </c>
      <c r="C55" s="157" t="s">
        <v>74</v>
      </c>
      <c r="D55" s="157" t="s">
        <v>199</v>
      </c>
      <c r="E55" s="157" t="s">
        <v>163</v>
      </c>
      <c r="F55" s="158">
        <v>700.5</v>
      </c>
      <c r="G55" s="158">
        <v>700.5</v>
      </c>
      <c r="H55" s="159">
        <f t="shared" si="0"/>
        <v>1</v>
      </c>
    </row>
    <row r="56" spans="1:8" ht="108.75">
      <c r="A56" s="156" t="s">
        <v>200</v>
      </c>
      <c r="B56" s="157" t="s">
        <v>151</v>
      </c>
      <c r="C56" s="157" t="s">
        <v>74</v>
      </c>
      <c r="D56" s="157" t="s">
        <v>201</v>
      </c>
      <c r="E56" s="157" t="s">
        <v>106</v>
      </c>
      <c r="F56" s="158">
        <v>9.8</v>
      </c>
      <c r="G56" s="158">
        <v>9.8</v>
      </c>
      <c r="H56" s="159">
        <f t="shared" si="0"/>
        <v>1</v>
      </c>
    </row>
    <row r="57" spans="1:8" ht="15">
      <c r="A57" s="156" t="s">
        <v>162</v>
      </c>
      <c r="B57" s="157" t="s">
        <v>151</v>
      </c>
      <c r="C57" s="157" t="s">
        <v>74</v>
      </c>
      <c r="D57" s="157" t="s">
        <v>201</v>
      </c>
      <c r="E57" s="157" t="s">
        <v>163</v>
      </c>
      <c r="F57" s="158">
        <v>9.8</v>
      </c>
      <c r="G57" s="158">
        <v>9.8</v>
      </c>
      <c r="H57" s="159">
        <f t="shared" si="0"/>
        <v>1</v>
      </c>
    </row>
    <row r="58" spans="1:8" ht="30.75">
      <c r="A58" s="156" t="s">
        <v>202</v>
      </c>
      <c r="B58" s="157" t="s">
        <v>151</v>
      </c>
      <c r="C58" s="157" t="s">
        <v>76</v>
      </c>
      <c r="D58" s="157" t="s">
        <v>153</v>
      </c>
      <c r="E58" s="157" t="s">
        <v>106</v>
      </c>
      <c r="F58" s="158">
        <v>1174</v>
      </c>
      <c r="G58" s="158">
        <v>1174</v>
      </c>
      <c r="H58" s="159">
        <f t="shared" si="0"/>
        <v>1</v>
      </c>
    </row>
    <row r="59" spans="1:8" ht="93">
      <c r="A59" s="156" t="s">
        <v>203</v>
      </c>
      <c r="B59" s="157" t="s">
        <v>151</v>
      </c>
      <c r="C59" s="157" t="s">
        <v>76</v>
      </c>
      <c r="D59" s="157" t="s">
        <v>204</v>
      </c>
      <c r="E59" s="157" t="s">
        <v>106</v>
      </c>
      <c r="F59" s="158">
        <v>120</v>
      </c>
      <c r="G59" s="158">
        <v>120</v>
      </c>
      <c r="H59" s="159">
        <f t="shared" si="0"/>
        <v>1</v>
      </c>
    </row>
    <row r="60" spans="1:8" ht="15">
      <c r="A60" s="156" t="s">
        <v>162</v>
      </c>
      <c r="B60" s="157" t="s">
        <v>151</v>
      </c>
      <c r="C60" s="157" t="s">
        <v>76</v>
      </c>
      <c r="D60" s="157" t="s">
        <v>204</v>
      </c>
      <c r="E60" s="157" t="s">
        <v>163</v>
      </c>
      <c r="F60" s="158">
        <v>120</v>
      </c>
      <c r="G60" s="158">
        <v>120</v>
      </c>
      <c r="H60" s="159">
        <f t="shared" si="0"/>
        <v>1</v>
      </c>
    </row>
    <row r="61" spans="1:8" ht="78">
      <c r="A61" s="156" t="s">
        <v>205</v>
      </c>
      <c r="B61" s="157" t="s">
        <v>151</v>
      </c>
      <c r="C61" s="157" t="s">
        <v>76</v>
      </c>
      <c r="D61" s="157" t="s">
        <v>206</v>
      </c>
      <c r="E61" s="157" t="s">
        <v>106</v>
      </c>
      <c r="F61" s="158">
        <v>1054</v>
      </c>
      <c r="G61" s="158">
        <v>1054</v>
      </c>
      <c r="H61" s="159">
        <f t="shared" si="0"/>
        <v>1</v>
      </c>
    </row>
    <row r="62" spans="1:8" ht="15">
      <c r="A62" s="156" t="s">
        <v>162</v>
      </c>
      <c r="B62" s="157" t="s">
        <v>151</v>
      </c>
      <c r="C62" s="157" t="s">
        <v>76</v>
      </c>
      <c r="D62" s="157" t="s">
        <v>206</v>
      </c>
      <c r="E62" s="157" t="s">
        <v>163</v>
      </c>
      <c r="F62" s="158">
        <v>1054</v>
      </c>
      <c r="G62" s="158">
        <v>1054</v>
      </c>
      <c r="H62" s="159">
        <f t="shared" si="0"/>
        <v>1</v>
      </c>
    </row>
    <row r="63" spans="1:8" ht="15">
      <c r="A63" s="156" t="s">
        <v>207</v>
      </c>
      <c r="B63" s="157" t="s">
        <v>151</v>
      </c>
      <c r="C63" s="157" t="s">
        <v>78</v>
      </c>
      <c r="D63" s="157" t="s">
        <v>153</v>
      </c>
      <c r="E63" s="157" t="s">
        <v>106</v>
      </c>
      <c r="F63" s="158">
        <v>2254.6952</v>
      </c>
      <c r="G63" s="158">
        <v>2218.15</v>
      </c>
      <c r="H63" s="159">
        <f t="shared" si="0"/>
        <v>0.9837915120411841</v>
      </c>
    </row>
    <row r="64" spans="1:8" ht="15">
      <c r="A64" s="156" t="s">
        <v>208</v>
      </c>
      <c r="B64" s="157" t="s">
        <v>151</v>
      </c>
      <c r="C64" s="157" t="s">
        <v>80</v>
      </c>
      <c r="D64" s="157" t="s">
        <v>153</v>
      </c>
      <c r="E64" s="157" t="s">
        <v>106</v>
      </c>
      <c r="F64" s="158">
        <v>12.3427</v>
      </c>
      <c r="G64" s="158">
        <v>8.6189</v>
      </c>
      <c r="H64" s="159">
        <f t="shared" si="0"/>
        <v>0.6982993996451343</v>
      </c>
    </row>
    <row r="65" spans="1:8" ht="46.5">
      <c r="A65" s="156" t="s">
        <v>209</v>
      </c>
      <c r="B65" s="157" t="s">
        <v>151</v>
      </c>
      <c r="C65" s="157" t="s">
        <v>80</v>
      </c>
      <c r="D65" s="157" t="s">
        <v>210</v>
      </c>
      <c r="E65" s="157" t="s">
        <v>106</v>
      </c>
      <c r="F65" s="158">
        <v>12.3427</v>
      </c>
      <c r="G65" s="158">
        <v>8.6189</v>
      </c>
      <c r="H65" s="159">
        <f t="shared" si="0"/>
        <v>0.6982993996451343</v>
      </c>
    </row>
    <row r="66" spans="1:8" ht="15">
      <c r="A66" s="156" t="s">
        <v>162</v>
      </c>
      <c r="B66" s="157" t="s">
        <v>151</v>
      </c>
      <c r="C66" s="157" t="s">
        <v>80</v>
      </c>
      <c r="D66" s="157" t="s">
        <v>210</v>
      </c>
      <c r="E66" s="157" t="s">
        <v>163</v>
      </c>
      <c r="F66" s="158">
        <v>12.3427</v>
      </c>
      <c r="G66" s="158">
        <v>8.6189</v>
      </c>
      <c r="H66" s="159">
        <f t="shared" si="0"/>
        <v>0.6982993996451343</v>
      </c>
    </row>
    <row r="67" spans="1:8" ht="15">
      <c r="A67" s="156" t="s">
        <v>211</v>
      </c>
      <c r="B67" s="157" t="s">
        <v>151</v>
      </c>
      <c r="C67" s="157" t="s">
        <v>84</v>
      </c>
      <c r="D67" s="157" t="s">
        <v>153</v>
      </c>
      <c r="E67" s="157" t="s">
        <v>106</v>
      </c>
      <c r="F67" s="158">
        <v>2242.3525</v>
      </c>
      <c r="G67" s="158">
        <v>2209.5311</v>
      </c>
      <c r="H67" s="159">
        <f t="shared" si="0"/>
        <v>0.9853629614433949</v>
      </c>
    </row>
    <row r="68" spans="1:8" ht="78">
      <c r="A68" s="156" t="s">
        <v>212</v>
      </c>
      <c r="B68" s="157" t="s">
        <v>151</v>
      </c>
      <c r="C68" s="157" t="s">
        <v>84</v>
      </c>
      <c r="D68" s="157" t="s">
        <v>213</v>
      </c>
      <c r="E68" s="157" t="s">
        <v>106</v>
      </c>
      <c r="F68" s="158">
        <v>9</v>
      </c>
      <c r="G68" s="158">
        <v>9</v>
      </c>
      <c r="H68" s="159">
        <f t="shared" si="0"/>
        <v>1</v>
      </c>
    </row>
    <row r="69" spans="1:8" ht="15">
      <c r="A69" s="156" t="s">
        <v>162</v>
      </c>
      <c r="B69" s="157" t="s">
        <v>151</v>
      </c>
      <c r="C69" s="157" t="s">
        <v>84</v>
      </c>
      <c r="D69" s="157" t="s">
        <v>213</v>
      </c>
      <c r="E69" s="157" t="s">
        <v>163</v>
      </c>
      <c r="F69" s="158">
        <v>9</v>
      </c>
      <c r="G69" s="158">
        <v>9</v>
      </c>
      <c r="H69" s="159">
        <f t="shared" si="0"/>
        <v>1</v>
      </c>
    </row>
    <row r="70" spans="1:8" ht="78">
      <c r="A70" s="156" t="s">
        <v>214</v>
      </c>
      <c r="B70" s="157" t="s">
        <v>151</v>
      </c>
      <c r="C70" s="157" t="s">
        <v>84</v>
      </c>
      <c r="D70" s="157" t="s">
        <v>215</v>
      </c>
      <c r="E70" s="157" t="s">
        <v>106</v>
      </c>
      <c r="F70" s="158">
        <v>100</v>
      </c>
      <c r="G70" s="158">
        <v>100</v>
      </c>
      <c r="H70" s="159">
        <f t="shared" si="0"/>
        <v>1</v>
      </c>
    </row>
    <row r="71" spans="1:8" ht="15">
      <c r="A71" s="156" t="s">
        <v>162</v>
      </c>
      <c r="B71" s="157" t="s">
        <v>151</v>
      </c>
      <c r="C71" s="157" t="s">
        <v>84</v>
      </c>
      <c r="D71" s="157" t="s">
        <v>215</v>
      </c>
      <c r="E71" s="157" t="s">
        <v>163</v>
      </c>
      <c r="F71" s="158">
        <v>100</v>
      </c>
      <c r="G71" s="158">
        <v>100</v>
      </c>
      <c r="H71" s="159">
        <f t="shared" si="0"/>
        <v>1</v>
      </c>
    </row>
    <row r="72" spans="1:8" ht="15">
      <c r="A72" s="156" t="s">
        <v>216</v>
      </c>
      <c r="B72" s="157" t="s">
        <v>151</v>
      </c>
      <c r="C72" s="157" t="s">
        <v>84</v>
      </c>
      <c r="D72" s="157" t="s">
        <v>217</v>
      </c>
      <c r="E72" s="157" t="s">
        <v>106</v>
      </c>
      <c r="F72" s="158">
        <v>154.464</v>
      </c>
      <c r="G72" s="158">
        <v>127.818</v>
      </c>
      <c r="H72" s="159">
        <f t="shared" si="0"/>
        <v>0.8274937849596022</v>
      </c>
    </row>
    <row r="73" spans="1:8" ht="15">
      <c r="A73" s="156" t="s">
        <v>162</v>
      </c>
      <c r="B73" s="157" t="s">
        <v>151</v>
      </c>
      <c r="C73" s="157" t="s">
        <v>84</v>
      </c>
      <c r="D73" s="157" t="s">
        <v>217</v>
      </c>
      <c r="E73" s="157" t="s">
        <v>163</v>
      </c>
      <c r="F73" s="158">
        <v>16.464</v>
      </c>
      <c r="G73" s="158">
        <v>1.985</v>
      </c>
      <c r="H73" s="159">
        <f t="shared" si="0"/>
        <v>0.12056608357628767</v>
      </c>
    </row>
    <row r="74" spans="1:8" ht="15">
      <c r="A74" s="156" t="s">
        <v>218</v>
      </c>
      <c r="B74" s="157" t="s">
        <v>151</v>
      </c>
      <c r="C74" s="157" t="s">
        <v>84</v>
      </c>
      <c r="D74" s="157" t="s">
        <v>217</v>
      </c>
      <c r="E74" s="157" t="s">
        <v>219</v>
      </c>
      <c r="F74" s="158">
        <v>138</v>
      </c>
      <c r="G74" s="158">
        <v>125.833</v>
      </c>
      <c r="H74" s="159">
        <f aca="true" t="shared" si="1" ref="H74:H89">G74/F74</f>
        <v>0.9118333333333333</v>
      </c>
    </row>
    <row r="75" spans="1:8" ht="15">
      <c r="A75" s="156" t="s">
        <v>220</v>
      </c>
      <c r="B75" s="157" t="s">
        <v>151</v>
      </c>
      <c r="C75" s="157" t="s">
        <v>84</v>
      </c>
      <c r="D75" s="157" t="s">
        <v>221</v>
      </c>
      <c r="E75" s="157" t="s">
        <v>106</v>
      </c>
      <c r="F75" s="158">
        <v>19.02</v>
      </c>
      <c r="G75" s="158">
        <v>16.45</v>
      </c>
      <c r="H75" s="159">
        <f t="shared" si="1"/>
        <v>0.8648790746582544</v>
      </c>
    </row>
    <row r="76" spans="1:8" ht="15">
      <c r="A76" s="156" t="s">
        <v>162</v>
      </c>
      <c r="B76" s="157" t="s">
        <v>151</v>
      </c>
      <c r="C76" s="157" t="s">
        <v>84</v>
      </c>
      <c r="D76" s="157" t="s">
        <v>221</v>
      </c>
      <c r="E76" s="157" t="s">
        <v>163</v>
      </c>
      <c r="F76" s="158">
        <v>19.02</v>
      </c>
      <c r="G76" s="158">
        <v>16.45</v>
      </c>
      <c r="H76" s="159">
        <f t="shared" si="1"/>
        <v>0.8648790746582544</v>
      </c>
    </row>
    <row r="77" spans="1:8" ht="15">
      <c r="A77" s="156" t="s">
        <v>222</v>
      </c>
      <c r="B77" s="157" t="s">
        <v>151</v>
      </c>
      <c r="C77" s="157" t="s">
        <v>84</v>
      </c>
      <c r="D77" s="157" t="s">
        <v>223</v>
      </c>
      <c r="E77" s="157" t="s">
        <v>106</v>
      </c>
      <c r="F77" s="158">
        <v>11.4447</v>
      </c>
      <c r="G77" s="158">
        <v>7.8393</v>
      </c>
      <c r="H77" s="159">
        <f t="shared" si="1"/>
        <v>0.6849720831476579</v>
      </c>
    </row>
    <row r="78" spans="1:8" ht="15">
      <c r="A78" s="156" t="s">
        <v>162</v>
      </c>
      <c r="B78" s="157" t="s">
        <v>151</v>
      </c>
      <c r="C78" s="157" t="s">
        <v>84</v>
      </c>
      <c r="D78" s="157" t="s">
        <v>223</v>
      </c>
      <c r="E78" s="157" t="s">
        <v>163</v>
      </c>
      <c r="F78" s="158">
        <v>11.4447</v>
      </c>
      <c r="G78" s="158">
        <v>7.8393</v>
      </c>
      <c r="H78" s="159">
        <f t="shared" si="1"/>
        <v>0.6849720831476579</v>
      </c>
    </row>
    <row r="79" spans="1:8" ht="30.75">
      <c r="A79" s="156" t="s">
        <v>224</v>
      </c>
      <c r="B79" s="157" t="s">
        <v>151</v>
      </c>
      <c r="C79" s="157" t="s">
        <v>84</v>
      </c>
      <c r="D79" s="157" t="s">
        <v>225</v>
      </c>
      <c r="E79" s="157" t="s">
        <v>106</v>
      </c>
      <c r="F79" s="158">
        <v>1</v>
      </c>
      <c r="G79" s="158">
        <v>1</v>
      </c>
      <c r="H79" s="159">
        <f t="shared" si="1"/>
        <v>1</v>
      </c>
    </row>
    <row r="80" spans="1:8" ht="15">
      <c r="A80" s="156" t="s">
        <v>162</v>
      </c>
      <c r="B80" s="157" t="s">
        <v>151</v>
      </c>
      <c r="C80" s="157" t="s">
        <v>84</v>
      </c>
      <c r="D80" s="157" t="s">
        <v>225</v>
      </c>
      <c r="E80" s="157" t="s">
        <v>163</v>
      </c>
      <c r="F80" s="158">
        <v>1</v>
      </c>
      <c r="G80" s="158">
        <v>1</v>
      </c>
      <c r="H80" s="159">
        <f t="shared" si="1"/>
        <v>1</v>
      </c>
    </row>
    <row r="81" spans="1:8" ht="46.5">
      <c r="A81" s="156" t="s">
        <v>226</v>
      </c>
      <c r="B81" s="157" t="s">
        <v>151</v>
      </c>
      <c r="C81" s="157" t="s">
        <v>84</v>
      </c>
      <c r="D81" s="157" t="s">
        <v>227</v>
      </c>
      <c r="E81" s="157" t="s">
        <v>106</v>
      </c>
      <c r="F81" s="158">
        <v>600</v>
      </c>
      <c r="G81" s="158">
        <v>600</v>
      </c>
      <c r="H81" s="159">
        <f t="shared" si="1"/>
        <v>1</v>
      </c>
    </row>
    <row r="82" spans="1:8" ht="15">
      <c r="A82" s="156" t="s">
        <v>162</v>
      </c>
      <c r="B82" s="157" t="s">
        <v>151</v>
      </c>
      <c r="C82" s="157" t="s">
        <v>84</v>
      </c>
      <c r="D82" s="157" t="s">
        <v>227</v>
      </c>
      <c r="E82" s="157" t="s">
        <v>163</v>
      </c>
      <c r="F82" s="158">
        <v>600</v>
      </c>
      <c r="G82" s="158">
        <v>600</v>
      </c>
      <c r="H82" s="159">
        <f t="shared" si="1"/>
        <v>1</v>
      </c>
    </row>
    <row r="83" spans="1:8" ht="46.5">
      <c r="A83" s="156" t="s">
        <v>228</v>
      </c>
      <c r="B83" s="157" t="s">
        <v>151</v>
      </c>
      <c r="C83" s="157" t="s">
        <v>84</v>
      </c>
      <c r="D83" s="157" t="s">
        <v>229</v>
      </c>
      <c r="E83" s="157" t="s">
        <v>106</v>
      </c>
      <c r="F83" s="158">
        <v>1347.4238</v>
      </c>
      <c r="G83" s="158">
        <v>1347.4238</v>
      </c>
      <c r="H83" s="159">
        <f t="shared" si="1"/>
        <v>1</v>
      </c>
    </row>
    <row r="84" spans="1:8" ht="15">
      <c r="A84" s="156" t="s">
        <v>162</v>
      </c>
      <c r="B84" s="157" t="s">
        <v>151</v>
      </c>
      <c r="C84" s="157" t="s">
        <v>84</v>
      </c>
      <c r="D84" s="157" t="s">
        <v>229</v>
      </c>
      <c r="E84" s="157" t="s">
        <v>163</v>
      </c>
      <c r="F84" s="158">
        <v>1347.4238</v>
      </c>
      <c r="G84" s="158">
        <v>1347.4238</v>
      </c>
      <c r="H84" s="159">
        <f t="shared" si="1"/>
        <v>1</v>
      </c>
    </row>
    <row r="85" spans="1:8" ht="15">
      <c r="A85" s="156" t="s">
        <v>230</v>
      </c>
      <c r="B85" s="157" t="s">
        <v>151</v>
      </c>
      <c r="C85" s="157" t="s">
        <v>231</v>
      </c>
      <c r="D85" s="157" t="s">
        <v>153</v>
      </c>
      <c r="E85" s="157" t="s">
        <v>106</v>
      </c>
      <c r="F85" s="158">
        <v>189.7918</v>
      </c>
      <c r="G85" s="158">
        <v>189.7918</v>
      </c>
      <c r="H85" s="159">
        <f t="shared" si="1"/>
        <v>1</v>
      </c>
    </row>
    <row r="86" spans="1:8" ht="15">
      <c r="A86" s="156" t="s">
        <v>232</v>
      </c>
      <c r="B86" s="157" t="s">
        <v>151</v>
      </c>
      <c r="C86" s="157" t="s">
        <v>233</v>
      </c>
      <c r="D86" s="157" t="s">
        <v>153</v>
      </c>
      <c r="E86" s="157" t="s">
        <v>106</v>
      </c>
      <c r="F86" s="158">
        <v>189.7918</v>
      </c>
      <c r="G86" s="158">
        <v>189.7918</v>
      </c>
      <c r="H86" s="159">
        <f t="shared" si="1"/>
        <v>1</v>
      </c>
    </row>
    <row r="87" spans="1:8" ht="46.5">
      <c r="A87" s="156" t="s">
        <v>234</v>
      </c>
      <c r="B87" s="157" t="s">
        <v>151</v>
      </c>
      <c r="C87" s="157" t="s">
        <v>233</v>
      </c>
      <c r="D87" s="157" t="s">
        <v>235</v>
      </c>
      <c r="E87" s="157" t="s">
        <v>106</v>
      </c>
      <c r="F87" s="158">
        <v>189.7918</v>
      </c>
      <c r="G87" s="158">
        <v>189.7918</v>
      </c>
      <c r="H87" s="159">
        <f t="shared" si="1"/>
        <v>1</v>
      </c>
    </row>
    <row r="88" spans="1:8" ht="15">
      <c r="A88" s="156" t="s">
        <v>236</v>
      </c>
      <c r="B88" s="157" t="s">
        <v>151</v>
      </c>
      <c r="C88" s="157" t="s">
        <v>233</v>
      </c>
      <c r="D88" s="157" t="s">
        <v>235</v>
      </c>
      <c r="E88" s="157" t="s">
        <v>237</v>
      </c>
      <c r="F88" s="158">
        <v>189.7918</v>
      </c>
      <c r="G88" s="158">
        <v>189.7918</v>
      </c>
      <c r="H88" s="159">
        <f t="shared" si="1"/>
        <v>1</v>
      </c>
    </row>
    <row r="89" spans="1:8" ht="15">
      <c r="A89" s="166" t="s">
        <v>238</v>
      </c>
      <c r="B89" s="167"/>
      <c r="C89" s="167"/>
      <c r="D89" s="167"/>
      <c r="E89" s="167"/>
      <c r="F89" s="160">
        <v>7161.2573</v>
      </c>
      <c r="G89" s="160">
        <v>7008.0018</v>
      </c>
      <c r="H89" s="159">
        <f t="shared" si="1"/>
        <v>0.9785993585232582</v>
      </c>
    </row>
  </sheetData>
  <sheetProtection/>
  <mergeCells count="7">
    <mergeCell ref="F1:H1"/>
    <mergeCell ref="D2:H2"/>
    <mergeCell ref="D3:H3"/>
    <mergeCell ref="A5:H5"/>
    <mergeCell ref="A6:H6"/>
    <mergeCell ref="A7:H7"/>
    <mergeCell ref="A89:E89"/>
  </mergeCells>
  <printOptions/>
  <pageMargins left="1.1811023622047245" right="0.5905511811023623" top="0.7874015748031497" bottom="0.7874015748031497" header="0.31496062992125984" footer="0.31496062992125984"/>
  <pageSetup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31"/>
  <sheetViews>
    <sheetView zoomScale="80" zoomScaleNormal="80" zoomScalePageLayoutView="0" workbookViewId="0" topLeftCell="A8">
      <selection activeCell="B26" sqref="B26"/>
    </sheetView>
  </sheetViews>
  <sheetFormatPr defaultColWidth="9.00390625" defaultRowHeight="12.75"/>
  <cols>
    <col min="1" max="1" width="43.50390625" style="0" customWidth="1"/>
    <col min="2" max="2" width="12.50390625" style="0" customWidth="1"/>
    <col min="3" max="3" width="14.875" style="0" customWidth="1"/>
    <col min="4" max="4" width="14.50390625" style="0" customWidth="1"/>
    <col min="5" max="5" width="12.50390625" style="0" customWidth="1"/>
    <col min="6" max="6" width="11.50390625" style="0" customWidth="1"/>
    <col min="7" max="7" width="14.125" style="0" customWidth="1"/>
    <col min="8" max="8" width="9.375" style="0" customWidth="1"/>
  </cols>
  <sheetData>
    <row r="1" spans="1:5" ht="20.25" customHeight="1">
      <c r="A1" s="124"/>
      <c r="B1" s="125"/>
      <c r="C1" s="174" t="s">
        <v>243</v>
      </c>
      <c r="D1" s="174"/>
      <c r="E1" s="174"/>
    </row>
    <row r="2" spans="1:5" ht="117" customHeight="1">
      <c r="A2" s="126"/>
      <c r="B2" s="126"/>
      <c r="C2" s="175" t="s">
        <v>239</v>
      </c>
      <c r="D2" s="175"/>
      <c r="E2" s="175"/>
    </row>
    <row r="3" spans="1:5" ht="12.75" customHeight="1">
      <c r="A3" s="176"/>
      <c r="B3" s="176"/>
      <c r="C3" s="176"/>
      <c r="D3" s="176"/>
      <c r="E3" s="176"/>
    </row>
    <row r="4" spans="1:5" ht="12.75">
      <c r="A4" s="177"/>
      <c r="B4" s="177"/>
      <c r="C4" s="177"/>
      <c r="D4" s="177"/>
      <c r="E4" s="177"/>
    </row>
    <row r="5" spans="1:5" ht="54" customHeight="1">
      <c r="A5" s="178" t="s">
        <v>242</v>
      </c>
      <c r="B5" s="178"/>
      <c r="C5" s="178"/>
      <c r="D5" s="178"/>
      <c r="E5" s="178"/>
    </row>
    <row r="6" spans="1:7" ht="13.5">
      <c r="A6" s="179"/>
      <c r="B6" s="179"/>
      <c r="C6" s="179"/>
      <c r="D6" s="179"/>
      <c r="E6" s="128"/>
      <c r="F6" s="38"/>
      <c r="G6" s="38"/>
    </row>
    <row r="7" spans="1:7" ht="13.5">
      <c r="A7" s="127"/>
      <c r="B7" s="127"/>
      <c r="C7" s="127"/>
      <c r="D7" s="127"/>
      <c r="E7" s="129" t="s">
        <v>88</v>
      </c>
      <c r="F7" s="38"/>
      <c r="G7" s="38"/>
    </row>
    <row r="8" spans="1:64" s="135" customFormat="1" ht="36" customHeight="1">
      <c r="A8" s="79" t="s">
        <v>143</v>
      </c>
      <c r="B8" s="79" t="s">
        <v>249</v>
      </c>
      <c r="C8" s="79" t="s">
        <v>148</v>
      </c>
      <c r="D8" s="79" t="s">
        <v>92</v>
      </c>
      <c r="E8" s="79" t="s">
        <v>93</v>
      </c>
      <c r="F8" s="134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</row>
    <row r="9" spans="1:5" s="43" customFormat="1" ht="12.75">
      <c r="A9" s="39" t="s">
        <v>51</v>
      </c>
      <c r="B9" s="40" t="s">
        <v>52</v>
      </c>
      <c r="C9" s="41">
        <f>C10+C15+C19+C21+C26+C30</f>
        <v>7161.3</v>
      </c>
      <c r="D9" s="41">
        <f>D10+D15+D19+D21+D26+D30</f>
        <v>7008.000000000001</v>
      </c>
      <c r="E9" s="42">
        <f>D9/C9*100</f>
        <v>97.8593272171254</v>
      </c>
    </row>
    <row r="10" spans="1:5" s="47" customFormat="1" ht="12.75">
      <c r="A10" s="44" t="s">
        <v>53</v>
      </c>
      <c r="B10" s="45" t="s">
        <v>54</v>
      </c>
      <c r="C10" s="46">
        <f>C11+C13+C14</f>
        <v>2008.1</v>
      </c>
      <c r="D10" s="46">
        <f>D11+D13+D14</f>
        <v>1900.1000000000001</v>
      </c>
      <c r="E10" s="42"/>
    </row>
    <row r="11" spans="1:5" s="47" customFormat="1" ht="56.25" customHeight="1">
      <c r="A11" s="48" t="s">
        <v>55</v>
      </c>
      <c r="B11" s="49" t="s">
        <v>56</v>
      </c>
      <c r="C11" s="50">
        <v>1942.5</v>
      </c>
      <c r="D11" s="50">
        <v>1864.4</v>
      </c>
      <c r="E11" s="51">
        <f aca="true" t="shared" si="0" ref="E11:E31">D11/C11*100</f>
        <v>95.97940797940798</v>
      </c>
    </row>
    <row r="12" spans="1:5" s="47" customFormat="1" ht="28.5" customHeight="1" hidden="1">
      <c r="A12" s="48" t="s">
        <v>57</v>
      </c>
      <c r="B12" s="49" t="s">
        <v>58</v>
      </c>
      <c r="C12" s="50"/>
      <c r="D12" s="50"/>
      <c r="E12" s="51" t="e">
        <f t="shared" si="0"/>
        <v>#DIV/0!</v>
      </c>
    </row>
    <row r="13" spans="1:5" s="47" customFormat="1" ht="28.5" customHeight="1">
      <c r="A13" s="48" t="s">
        <v>137</v>
      </c>
      <c r="B13" s="49" t="s">
        <v>138</v>
      </c>
      <c r="C13" s="50">
        <v>10</v>
      </c>
      <c r="D13" s="50">
        <v>0</v>
      </c>
      <c r="E13" s="51">
        <f>D13/C13*100</f>
        <v>0</v>
      </c>
    </row>
    <row r="14" spans="1:5" s="47" customFormat="1" ht="12.75">
      <c r="A14" s="48" t="s">
        <v>59</v>
      </c>
      <c r="B14" s="49" t="s">
        <v>60</v>
      </c>
      <c r="C14" s="50">
        <v>55.6</v>
      </c>
      <c r="D14" s="50">
        <v>35.7</v>
      </c>
      <c r="E14" s="51">
        <f t="shared" si="0"/>
        <v>64.20863309352518</v>
      </c>
    </row>
    <row r="15" spans="1:5" s="47" customFormat="1" ht="12.75">
      <c r="A15" s="44" t="s">
        <v>61</v>
      </c>
      <c r="B15" s="45" t="s">
        <v>62</v>
      </c>
      <c r="C15" s="46">
        <f>C16</f>
        <v>222.4</v>
      </c>
      <c r="D15" s="46">
        <f>D16</f>
        <v>222.4</v>
      </c>
      <c r="E15" s="42">
        <f t="shared" si="0"/>
        <v>100</v>
      </c>
    </row>
    <row r="16" spans="1:5" s="47" customFormat="1" ht="12.75">
      <c r="A16" s="48" t="s">
        <v>63</v>
      </c>
      <c r="B16" s="49" t="s">
        <v>64</v>
      </c>
      <c r="C16" s="50">
        <v>222.4</v>
      </c>
      <c r="D16" s="50">
        <v>222.4</v>
      </c>
      <c r="E16" s="51">
        <f t="shared" si="0"/>
        <v>100</v>
      </c>
    </row>
    <row r="17" spans="1:5" s="47" customFormat="1" ht="39" hidden="1">
      <c r="A17" s="52" t="s">
        <v>65</v>
      </c>
      <c r="B17" s="53" t="s">
        <v>66</v>
      </c>
      <c r="C17" s="54"/>
      <c r="D17" s="54"/>
      <c r="E17" s="55" t="e">
        <f t="shared" si="0"/>
        <v>#DIV/0!</v>
      </c>
    </row>
    <row r="18" spans="1:5" s="47" customFormat="1" ht="12.75" hidden="1">
      <c r="A18" s="48" t="s">
        <v>67</v>
      </c>
      <c r="B18" s="49" t="s">
        <v>68</v>
      </c>
      <c r="C18" s="50"/>
      <c r="D18" s="50"/>
      <c r="E18" s="51" t="e">
        <f t="shared" si="0"/>
        <v>#DIV/0!</v>
      </c>
    </row>
    <row r="19" spans="1:5" s="47" customFormat="1" ht="40.5" customHeight="1">
      <c r="A19" s="52" t="s">
        <v>139</v>
      </c>
      <c r="B19" s="53" t="s">
        <v>66</v>
      </c>
      <c r="C19" s="54">
        <f>C20</f>
        <v>10</v>
      </c>
      <c r="D19" s="54">
        <f>D20</f>
        <v>1.9</v>
      </c>
      <c r="E19" s="55">
        <f>D19/C19*100</f>
        <v>19</v>
      </c>
    </row>
    <row r="20" spans="1:5" s="47" customFormat="1" ht="39">
      <c r="A20" s="48" t="s">
        <v>140</v>
      </c>
      <c r="B20" s="49" t="s">
        <v>68</v>
      </c>
      <c r="C20" s="50">
        <v>10</v>
      </c>
      <c r="D20" s="50">
        <v>1.9</v>
      </c>
      <c r="E20" s="51">
        <f>D20/C20*100</f>
        <v>19</v>
      </c>
    </row>
    <row r="21" spans="1:5" s="47" customFormat="1" ht="12.75">
      <c r="A21" s="44" t="s">
        <v>69</v>
      </c>
      <c r="B21" s="45" t="s">
        <v>70</v>
      </c>
      <c r="C21" s="46">
        <f>C22+C23+C25</f>
        <v>2476.3</v>
      </c>
      <c r="D21" s="46">
        <f>D22+D23+D25</f>
        <v>2475.7</v>
      </c>
      <c r="E21" s="42">
        <f t="shared" si="0"/>
        <v>99.97577030246738</v>
      </c>
    </row>
    <row r="22" spans="1:5" s="47" customFormat="1" ht="12.75">
      <c r="A22" s="48" t="s">
        <v>71</v>
      </c>
      <c r="B22" s="49" t="s">
        <v>72</v>
      </c>
      <c r="C22" s="50">
        <v>5</v>
      </c>
      <c r="D22" s="50">
        <v>4.4</v>
      </c>
      <c r="E22" s="51">
        <f t="shared" si="0"/>
        <v>88.00000000000001</v>
      </c>
    </row>
    <row r="23" spans="1:5" s="47" customFormat="1" ht="12.75">
      <c r="A23" s="48" t="s">
        <v>73</v>
      </c>
      <c r="B23" s="49" t="s">
        <v>74</v>
      </c>
      <c r="C23" s="50">
        <v>1297.3</v>
      </c>
      <c r="D23" s="50">
        <v>1297.3</v>
      </c>
      <c r="E23" s="56">
        <f t="shared" si="0"/>
        <v>100</v>
      </c>
    </row>
    <row r="24" spans="1:5" s="47" customFormat="1" ht="26.25" hidden="1">
      <c r="A24" s="48" t="s">
        <v>75</v>
      </c>
      <c r="B24" s="49" t="s">
        <v>76</v>
      </c>
      <c r="C24" s="50"/>
      <c r="D24" s="50"/>
      <c r="E24" s="56" t="e">
        <f t="shared" si="0"/>
        <v>#DIV/0!</v>
      </c>
    </row>
    <row r="25" spans="1:5" s="47" customFormat="1" ht="26.25">
      <c r="A25" s="48" t="s">
        <v>75</v>
      </c>
      <c r="B25" s="49" t="s">
        <v>76</v>
      </c>
      <c r="C25" s="50">
        <v>1174</v>
      </c>
      <c r="D25" s="50">
        <v>1174</v>
      </c>
      <c r="E25" s="56">
        <f>D25/C25*100</f>
        <v>100</v>
      </c>
    </row>
    <row r="26" spans="1:5" s="47" customFormat="1" ht="26.25">
      <c r="A26" s="44" t="s">
        <v>77</v>
      </c>
      <c r="B26" s="45" t="s">
        <v>78</v>
      </c>
      <c r="C26" s="46">
        <f>C27+C29</f>
        <v>2254.7000000000003</v>
      </c>
      <c r="D26" s="46">
        <f>D27+D29</f>
        <v>2218.1</v>
      </c>
      <c r="E26" s="42">
        <f t="shared" si="0"/>
        <v>98.37672417616533</v>
      </c>
    </row>
    <row r="27" spans="1:5" s="47" customFormat="1" ht="12.75">
      <c r="A27" s="57" t="s">
        <v>79</v>
      </c>
      <c r="B27" s="58" t="s">
        <v>80</v>
      </c>
      <c r="C27" s="59">
        <v>12.3</v>
      </c>
      <c r="D27" s="59">
        <v>8.6</v>
      </c>
      <c r="E27" s="51">
        <f t="shared" si="0"/>
        <v>69.91869918699186</v>
      </c>
    </row>
    <row r="28" spans="1:5" s="47" customFormat="1" ht="12.75" hidden="1">
      <c r="A28" s="48" t="s">
        <v>81</v>
      </c>
      <c r="B28" s="49" t="s">
        <v>82</v>
      </c>
      <c r="C28" s="50">
        <v>0</v>
      </c>
      <c r="D28" s="50">
        <v>0</v>
      </c>
      <c r="E28" s="51" t="e">
        <f t="shared" si="0"/>
        <v>#DIV/0!</v>
      </c>
    </row>
    <row r="29" spans="1:5" s="47" customFormat="1" ht="12.75">
      <c r="A29" s="48" t="s">
        <v>83</v>
      </c>
      <c r="B29" s="49" t="s">
        <v>84</v>
      </c>
      <c r="C29" s="50">
        <v>2242.4</v>
      </c>
      <c r="D29" s="50">
        <v>2209.5</v>
      </c>
      <c r="E29" s="51">
        <f t="shared" si="0"/>
        <v>98.5328219764538</v>
      </c>
    </row>
    <row r="30" spans="1:5" s="63" customFormat="1" ht="12.75">
      <c r="A30" s="60" t="s">
        <v>85</v>
      </c>
      <c r="B30" s="61">
        <v>1000</v>
      </c>
      <c r="C30" s="62">
        <f>C31</f>
        <v>189.8</v>
      </c>
      <c r="D30" s="62">
        <f>D31</f>
        <v>189.8</v>
      </c>
      <c r="E30" s="62">
        <f t="shared" si="0"/>
        <v>100</v>
      </c>
    </row>
    <row r="31" spans="1:5" ht="12.75">
      <c r="A31" s="64" t="s">
        <v>86</v>
      </c>
      <c r="B31" s="65">
        <v>1001</v>
      </c>
      <c r="C31" s="64">
        <v>189.8</v>
      </c>
      <c r="D31" s="64">
        <v>189.8</v>
      </c>
      <c r="E31" s="66">
        <f t="shared" si="0"/>
        <v>100</v>
      </c>
    </row>
  </sheetData>
  <sheetProtection selectLockedCells="1" selectUnlockedCells="1"/>
  <mergeCells count="6">
    <mergeCell ref="C1:E1"/>
    <mergeCell ref="C2:E2"/>
    <mergeCell ref="A3:E3"/>
    <mergeCell ref="A4:E4"/>
    <mergeCell ref="A5:E5"/>
    <mergeCell ref="A6:D6"/>
  </mergeCells>
  <printOptions/>
  <pageMargins left="1.1811023622047245" right="0.5905511811023623" top="0.7874015748031497" bottom="0.7874015748031497" header="0.7874015748031497" footer="0.7874015748031497"/>
  <pageSetup fitToHeight="1" fitToWidth="1" horizontalDpi="300" verticalDpi="300" orientation="portrait" paperSize="9" scale="88" r:id="rId1"/>
  <headerFooter alignWithMargins="0">
    <oddFooter>&amp;CСтраница &amp;С из &amp;К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09"/>
  <sheetViews>
    <sheetView zoomScalePageLayoutView="0" workbookViewId="0" topLeftCell="A1">
      <selection activeCell="A4" sqref="A4:G4"/>
    </sheetView>
  </sheetViews>
  <sheetFormatPr defaultColWidth="9.00390625" defaultRowHeight="12.75"/>
  <cols>
    <col min="1" max="1" width="41.875" style="0" customWidth="1"/>
    <col min="2" max="2" width="10.625" style="0" customWidth="1"/>
    <col min="4" max="4" width="7.50390625" style="0" customWidth="1"/>
    <col min="5" max="5" width="12.50390625" style="0" customWidth="1"/>
    <col min="6" max="7" width="12.25390625" style="0" customWidth="1"/>
  </cols>
  <sheetData>
    <row r="1" spans="1:7" ht="15">
      <c r="A1" s="136"/>
      <c r="B1" s="137"/>
      <c r="C1" s="138"/>
      <c r="D1" s="138"/>
      <c r="E1" s="180" t="s">
        <v>275</v>
      </c>
      <c r="F1" s="180"/>
      <c r="G1" s="180"/>
    </row>
    <row r="2" spans="1:7" ht="113.25" customHeight="1">
      <c r="A2" s="136"/>
      <c r="B2" s="137"/>
      <c r="C2" s="139"/>
      <c r="D2" s="139"/>
      <c r="E2" s="181" t="s">
        <v>240</v>
      </c>
      <c r="F2" s="181"/>
      <c r="G2" s="181"/>
    </row>
    <row r="3" spans="1:7" ht="8.25" customHeight="1">
      <c r="A3" s="136"/>
      <c r="B3" s="137"/>
      <c r="C3" s="140"/>
      <c r="D3" s="140"/>
      <c r="E3" s="182"/>
      <c r="F3" s="182"/>
      <c r="G3" s="182"/>
    </row>
    <row r="4" spans="1:7" ht="46.5" customHeight="1">
      <c r="A4" s="183" t="s">
        <v>276</v>
      </c>
      <c r="B4" s="183"/>
      <c r="C4" s="183"/>
      <c r="D4" s="183"/>
      <c r="E4" s="183"/>
      <c r="F4" s="183"/>
      <c r="G4" s="183"/>
    </row>
    <row r="5" spans="1:7" ht="15">
      <c r="A5" s="141"/>
      <c r="B5" s="141"/>
      <c r="C5" s="141"/>
      <c r="D5" s="141"/>
      <c r="E5" s="141"/>
      <c r="F5" s="142"/>
      <c r="G5" s="143" t="s">
        <v>251</v>
      </c>
    </row>
    <row r="6" spans="1:7" ht="32.25" customHeight="1">
      <c r="A6" s="144" t="s">
        <v>143</v>
      </c>
      <c r="B6" s="145" t="s">
        <v>146</v>
      </c>
      <c r="C6" s="146" t="s">
        <v>147</v>
      </c>
      <c r="D6" s="144" t="s">
        <v>250</v>
      </c>
      <c r="E6" s="147" t="s">
        <v>148</v>
      </c>
      <c r="F6" s="148" t="s">
        <v>149</v>
      </c>
      <c r="G6" s="148" t="s">
        <v>93</v>
      </c>
    </row>
    <row r="7" spans="1:7" ht="15">
      <c r="A7" s="150" t="s">
        <v>252</v>
      </c>
      <c r="B7" s="151" t="s">
        <v>253</v>
      </c>
      <c r="C7" s="151" t="s">
        <v>106</v>
      </c>
      <c r="D7" s="151" t="s">
        <v>152</v>
      </c>
      <c r="E7" s="152">
        <v>7161.2572</v>
      </c>
      <c r="F7" s="152">
        <v>7008.0018</v>
      </c>
      <c r="G7" s="153">
        <f>F7/E7</f>
        <v>0.9785993721884476</v>
      </c>
    </row>
    <row r="8" spans="1:7" ht="15">
      <c r="A8" s="150" t="s">
        <v>254</v>
      </c>
      <c r="B8" s="151" t="s">
        <v>255</v>
      </c>
      <c r="C8" s="151" t="s">
        <v>106</v>
      </c>
      <c r="D8" s="151" t="s">
        <v>152</v>
      </c>
      <c r="E8" s="152">
        <v>7161.2572</v>
      </c>
      <c r="F8" s="152">
        <v>7008.0018</v>
      </c>
      <c r="G8" s="153">
        <f aca="true" t="shared" si="0" ref="G8:G71">F8/E8</f>
        <v>0.9785993721884476</v>
      </c>
    </row>
    <row r="9" spans="1:7" ht="124.5">
      <c r="A9" s="150" t="s">
        <v>203</v>
      </c>
      <c r="B9" s="151" t="s">
        <v>204</v>
      </c>
      <c r="C9" s="151" t="s">
        <v>106</v>
      </c>
      <c r="D9" s="151" t="s">
        <v>152</v>
      </c>
      <c r="E9" s="152">
        <v>120</v>
      </c>
      <c r="F9" s="152">
        <v>120</v>
      </c>
      <c r="G9" s="153">
        <f t="shared" si="0"/>
        <v>1</v>
      </c>
    </row>
    <row r="10" spans="1:7" ht="30.75">
      <c r="A10" s="150" t="s">
        <v>162</v>
      </c>
      <c r="B10" s="151" t="s">
        <v>204</v>
      </c>
      <c r="C10" s="151" t="s">
        <v>163</v>
      </c>
      <c r="D10" s="151" t="s">
        <v>152</v>
      </c>
      <c r="E10" s="152">
        <v>120</v>
      </c>
      <c r="F10" s="152">
        <v>120</v>
      </c>
      <c r="G10" s="153">
        <f t="shared" si="0"/>
        <v>1</v>
      </c>
    </row>
    <row r="11" spans="1:7" ht="30.75">
      <c r="A11" s="150" t="s">
        <v>256</v>
      </c>
      <c r="B11" s="151" t="s">
        <v>204</v>
      </c>
      <c r="C11" s="151" t="s">
        <v>163</v>
      </c>
      <c r="D11" s="151" t="s">
        <v>76</v>
      </c>
      <c r="E11" s="152">
        <v>120</v>
      </c>
      <c r="F11" s="152">
        <v>120</v>
      </c>
      <c r="G11" s="153">
        <f t="shared" si="0"/>
        <v>1</v>
      </c>
    </row>
    <row r="12" spans="1:7" ht="93">
      <c r="A12" s="150" t="s">
        <v>212</v>
      </c>
      <c r="B12" s="151" t="s">
        <v>213</v>
      </c>
      <c r="C12" s="151" t="s">
        <v>106</v>
      </c>
      <c r="D12" s="151" t="s">
        <v>152</v>
      </c>
      <c r="E12" s="152">
        <v>9</v>
      </c>
      <c r="F12" s="152">
        <v>9</v>
      </c>
      <c r="G12" s="153">
        <f t="shared" si="0"/>
        <v>1</v>
      </c>
    </row>
    <row r="13" spans="1:7" ht="30.75">
      <c r="A13" s="150" t="s">
        <v>162</v>
      </c>
      <c r="B13" s="151" t="s">
        <v>213</v>
      </c>
      <c r="C13" s="151" t="s">
        <v>163</v>
      </c>
      <c r="D13" s="151" t="s">
        <v>152</v>
      </c>
      <c r="E13" s="152">
        <v>9</v>
      </c>
      <c r="F13" s="152">
        <v>9</v>
      </c>
      <c r="G13" s="153">
        <f t="shared" si="0"/>
        <v>1</v>
      </c>
    </row>
    <row r="14" spans="1:7" ht="15">
      <c r="A14" s="150" t="s">
        <v>257</v>
      </c>
      <c r="B14" s="151" t="s">
        <v>213</v>
      </c>
      <c r="C14" s="151" t="s">
        <v>163</v>
      </c>
      <c r="D14" s="151" t="s">
        <v>84</v>
      </c>
      <c r="E14" s="152">
        <v>9</v>
      </c>
      <c r="F14" s="152">
        <v>9</v>
      </c>
      <c r="G14" s="153">
        <f t="shared" si="0"/>
        <v>1</v>
      </c>
    </row>
    <row r="15" spans="1:7" ht="108.75">
      <c r="A15" s="150" t="s">
        <v>214</v>
      </c>
      <c r="B15" s="151" t="s">
        <v>215</v>
      </c>
      <c r="C15" s="151" t="s">
        <v>106</v>
      </c>
      <c r="D15" s="151" t="s">
        <v>152</v>
      </c>
      <c r="E15" s="152">
        <v>100</v>
      </c>
      <c r="F15" s="152">
        <v>100</v>
      </c>
      <c r="G15" s="153">
        <f t="shared" si="0"/>
        <v>1</v>
      </c>
    </row>
    <row r="16" spans="1:7" ht="30.75">
      <c r="A16" s="150" t="s">
        <v>162</v>
      </c>
      <c r="B16" s="151" t="s">
        <v>215</v>
      </c>
      <c r="C16" s="151" t="s">
        <v>163</v>
      </c>
      <c r="D16" s="151" t="s">
        <v>152</v>
      </c>
      <c r="E16" s="152">
        <v>100</v>
      </c>
      <c r="F16" s="152">
        <v>100</v>
      </c>
      <c r="G16" s="153">
        <f t="shared" si="0"/>
        <v>1</v>
      </c>
    </row>
    <row r="17" spans="1:7" ht="15">
      <c r="A17" s="150" t="s">
        <v>257</v>
      </c>
      <c r="B17" s="151" t="s">
        <v>215</v>
      </c>
      <c r="C17" s="151" t="s">
        <v>163</v>
      </c>
      <c r="D17" s="151" t="s">
        <v>84</v>
      </c>
      <c r="E17" s="152">
        <v>100</v>
      </c>
      <c r="F17" s="152">
        <v>100</v>
      </c>
      <c r="G17" s="153">
        <f t="shared" si="0"/>
        <v>1</v>
      </c>
    </row>
    <row r="18" spans="1:7" ht="46.5">
      <c r="A18" s="150" t="s">
        <v>156</v>
      </c>
      <c r="B18" s="151" t="s">
        <v>157</v>
      </c>
      <c r="C18" s="151" t="s">
        <v>106</v>
      </c>
      <c r="D18" s="151" t="s">
        <v>152</v>
      </c>
      <c r="E18" s="152">
        <v>1431.3143</v>
      </c>
      <c r="F18" s="152">
        <v>1353.195</v>
      </c>
      <c r="G18" s="153">
        <f t="shared" si="0"/>
        <v>0.945421281684952</v>
      </c>
    </row>
    <row r="19" spans="1:7" ht="46.5">
      <c r="A19" s="150" t="s">
        <v>158</v>
      </c>
      <c r="B19" s="151" t="s">
        <v>157</v>
      </c>
      <c r="C19" s="151" t="s">
        <v>159</v>
      </c>
      <c r="D19" s="151" t="s">
        <v>152</v>
      </c>
      <c r="E19" s="152">
        <v>757.1703</v>
      </c>
      <c r="F19" s="152">
        <v>757.1703</v>
      </c>
      <c r="G19" s="153">
        <f t="shared" si="0"/>
        <v>1</v>
      </c>
    </row>
    <row r="20" spans="1:7" ht="93">
      <c r="A20" s="150" t="s">
        <v>258</v>
      </c>
      <c r="B20" s="151" t="s">
        <v>157</v>
      </c>
      <c r="C20" s="151" t="s">
        <v>159</v>
      </c>
      <c r="D20" s="151" t="s">
        <v>56</v>
      </c>
      <c r="E20" s="152">
        <v>757.1703</v>
      </c>
      <c r="F20" s="152">
        <v>757.1703</v>
      </c>
      <c r="G20" s="153">
        <f t="shared" si="0"/>
        <v>1</v>
      </c>
    </row>
    <row r="21" spans="1:7" ht="78">
      <c r="A21" s="150" t="s">
        <v>160</v>
      </c>
      <c r="B21" s="151" t="s">
        <v>157</v>
      </c>
      <c r="C21" s="151" t="s">
        <v>161</v>
      </c>
      <c r="D21" s="151" t="s">
        <v>152</v>
      </c>
      <c r="E21" s="152">
        <v>222.5422</v>
      </c>
      <c r="F21" s="152">
        <v>222.5422</v>
      </c>
      <c r="G21" s="153">
        <f t="shared" si="0"/>
        <v>1</v>
      </c>
    </row>
    <row r="22" spans="1:7" ht="93">
      <c r="A22" s="150" t="s">
        <v>258</v>
      </c>
      <c r="B22" s="151" t="s">
        <v>157</v>
      </c>
      <c r="C22" s="151" t="s">
        <v>161</v>
      </c>
      <c r="D22" s="151" t="s">
        <v>56</v>
      </c>
      <c r="E22" s="152">
        <v>222.5422</v>
      </c>
      <c r="F22" s="152">
        <v>222.5422</v>
      </c>
      <c r="G22" s="153">
        <f t="shared" si="0"/>
        <v>1</v>
      </c>
    </row>
    <row r="23" spans="1:7" ht="30.75">
      <c r="A23" s="150" t="s">
        <v>162</v>
      </c>
      <c r="B23" s="151" t="s">
        <v>157</v>
      </c>
      <c r="C23" s="151" t="s">
        <v>163</v>
      </c>
      <c r="D23" s="151" t="s">
        <v>152</v>
      </c>
      <c r="E23" s="152">
        <v>446.6018</v>
      </c>
      <c r="F23" s="152">
        <v>372.1695</v>
      </c>
      <c r="G23" s="153">
        <f t="shared" si="0"/>
        <v>0.8333363188415273</v>
      </c>
    </row>
    <row r="24" spans="1:7" ht="93">
      <c r="A24" s="150" t="s">
        <v>258</v>
      </c>
      <c r="B24" s="151" t="s">
        <v>157</v>
      </c>
      <c r="C24" s="151" t="s">
        <v>163</v>
      </c>
      <c r="D24" s="151" t="s">
        <v>56</v>
      </c>
      <c r="E24" s="152">
        <v>446.6018</v>
      </c>
      <c r="F24" s="152">
        <v>372.1695</v>
      </c>
      <c r="G24" s="153">
        <f t="shared" si="0"/>
        <v>0.8333363188415273</v>
      </c>
    </row>
    <row r="25" spans="1:7" ht="30.75">
      <c r="A25" s="150" t="s">
        <v>164</v>
      </c>
      <c r="B25" s="151" t="s">
        <v>157</v>
      </c>
      <c r="C25" s="151" t="s">
        <v>165</v>
      </c>
      <c r="D25" s="151" t="s">
        <v>152</v>
      </c>
      <c r="E25" s="152">
        <v>0.323</v>
      </c>
      <c r="F25" s="152">
        <v>0.323</v>
      </c>
      <c r="G25" s="153">
        <f t="shared" si="0"/>
        <v>1</v>
      </c>
    </row>
    <row r="26" spans="1:7" ht="93">
      <c r="A26" s="150" t="s">
        <v>258</v>
      </c>
      <c r="B26" s="151" t="s">
        <v>157</v>
      </c>
      <c r="C26" s="151" t="s">
        <v>165</v>
      </c>
      <c r="D26" s="151" t="s">
        <v>56</v>
      </c>
      <c r="E26" s="152">
        <v>0.323</v>
      </c>
      <c r="F26" s="152">
        <v>0.323</v>
      </c>
      <c r="G26" s="153">
        <f t="shared" si="0"/>
        <v>1</v>
      </c>
    </row>
    <row r="27" spans="1:7" ht="15">
      <c r="A27" s="150" t="s">
        <v>166</v>
      </c>
      <c r="B27" s="151" t="s">
        <v>157</v>
      </c>
      <c r="C27" s="151" t="s">
        <v>167</v>
      </c>
      <c r="D27" s="151" t="s">
        <v>152</v>
      </c>
      <c r="E27" s="152">
        <v>2.677</v>
      </c>
      <c r="F27" s="152">
        <v>0.99</v>
      </c>
      <c r="G27" s="153">
        <f t="shared" si="0"/>
        <v>0.36981695928277925</v>
      </c>
    </row>
    <row r="28" spans="1:7" ht="93">
      <c r="A28" s="150" t="s">
        <v>258</v>
      </c>
      <c r="B28" s="151" t="s">
        <v>157</v>
      </c>
      <c r="C28" s="151" t="s">
        <v>167</v>
      </c>
      <c r="D28" s="151" t="s">
        <v>56</v>
      </c>
      <c r="E28" s="152">
        <v>2.677</v>
      </c>
      <c r="F28" s="152">
        <v>0.99</v>
      </c>
      <c r="G28" s="153">
        <f t="shared" si="0"/>
        <v>0.36981695928277925</v>
      </c>
    </row>
    <row r="29" spans="1:7" ht="15">
      <c r="A29" s="150" t="s">
        <v>259</v>
      </c>
      <c r="B29" s="151" t="s">
        <v>157</v>
      </c>
      <c r="C29" s="151" t="s">
        <v>260</v>
      </c>
      <c r="D29" s="151" t="s">
        <v>152</v>
      </c>
      <c r="E29" s="152">
        <v>2</v>
      </c>
      <c r="F29" s="152">
        <v>0</v>
      </c>
      <c r="G29" s="153">
        <f t="shared" si="0"/>
        <v>0</v>
      </c>
    </row>
    <row r="30" spans="1:7" ht="93">
      <c r="A30" s="150" t="s">
        <v>258</v>
      </c>
      <c r="B30" s="151" t="s">
        <v>157</v>
      </c>
      <c r="C30" s="151" t="s">
        <v>260</v>
      </c>
      <c r="D30" s="151" t="s">
        <v>56</v>
      </c>
      <c r="E30" s="152">
        <v>2</v>
      </c>
      <c r="F30" s="152">
        <v>0</v>
      </c>
      <c r="G30" s="153">
        <f t="shared" si="0"/>
        <v>0</v>
      </c>
    </row>
    <row r="31" spans="1:7" ht="46.5">
      <c r="A31" s="150" t="s">
        <v>168</v>
      </c>
      <c r="B31" s="151" t="s">
        <v>169</v>
      </c>
      <c r="C31" s="151" t="s">
        <v>106</v>
      </c>
      <c r="D31" s="151" t="s">
        <v>152</v>
      </c>
      <c r="E31" s="152">
        <v>511.151</v>
      </c>
      <c r="F31" s="152">
        <v>511.151</v>
      </c>
      <c r="G31" s="153">
        <f t="shared" si="0"/>
        <v>1</v>
      </c>
    </row>
    <row r="32" spans="1:7" ht="46.5">
      <c r="A32" s="150" t="s">
        <v>158</v>
      </c>
      <c r="B32" s="151" t="s">
        <v>169</v>
      </c>
      <c r="C32" s="151" t="s">
        <v>159</v>
      </c>
      <c r="D32" s="151" t="s">
        <v>152</v>
      </c>
      <c r="E32" s="152">
        <v>394.2263</v>
      </c>
      <c r="F32" s="152">
        <v>394.2263</v>
      </c>
      <c r="G32" s="153">
        <f t="shared" si="0"/>
        <v>1</v>
      </c>
    </row>
    <row r="33" spans="1:7" ht="93">
      <c r="A33" s="150" t="s">
        <v>258</v>
      </c>
      <c r="B33" s="151" t="s">
        <v>169</v>
      </c>
      <c r="C33" s="151" t="s">
        <v>159</v>
      </c>
      <c r="D33" s="151" t="s">
        <v>56</v>
      </c>
      <c r="E33" s="152">
        <v>394.2263</v>
      </c>
      <c r="F33" s="152">
        <v>394.2263</v>
      </c>
      <c r="G33" s="153">
        <f t="shared" si="0"/>
        <v>1</v>
      </c>
    </row>
    <row r="34" spans="1:7" ht="78">
      <c r="A34" s="150" t="s">
        <v>160</v>
      </c>
      <c r="B34" s="151" t="s">
        <v>169</v>
      </c>
      <c r="C34" s="151" t="s">
        <v>161</v>
      </c>
      <c r="D34" s="151" t="s">
        <v>152</v>
      </c>
      <c r="E34" s="152">
        <v>116.9247</v>
      </c>
      <c r="F34" s="152">
        <v>116.9247</v>
      </c>
      <c r="G34" s="153">
        <f t="shared" si="0"/>
        <v>1</v>
      </c>
    </row>
    <row r="35" spans="1:7" ht="93">
      <c r="A35" s="150" t="s">
        <v>258</v>
      </c>
      <c r="B35" s="151" t="s">
        <v>169</v>
      </c>
      <c r="C35" s="151" t="s">
        <v>161</v>
      </c>
      <c r="D35" s="151" t="s">
        <v>56</v>
      </c>
      <c r="E35" s="152">
        <v>116.9247</v>
      </c>
      <c r="F35" s="152">
        <v>116.9247</v>
      </c>
      <c r="G35" s="153">
        <f t="shared" si="0"/>
        <v>1</v>
      </c>
    </row>
    <row r="36" spans="1:7" ht="15">
      <c r="A36" s="150" t="s">
        <v>216</v>
      </c>
      <c r="B36" s="151" t="s">
        <v>217</v>
      </c>
      <c r="C36" s="151" t="s">
        <v>106</v>
      </c>
      <c r="D36" s="151" t="s">
        <v>152</v>
      </c>
      <c r="E36" s="152">
        <v>154.464</v>
      </c>
      <c r="F36" s="152">
        <v>127.818</v>
      </c>
      <c r="G36" s="153">
        <f t="shared" si="0"/>
        <v>0.8274937849596022</v>
      </c>
    </row>
    <row r="37" spans="1:7" ht="30.75">
      <c r="A37" s="150" t="s">
        <v>162</v>
      </c>
      <c r="B37" s="151" t="s">
        <v>217</v>
      </c>
      <c r="C37" s="151" t="s">
        <v>163</v>
      </c>
      <c r="D37" s="151" t="s">
        <v>152</v>
      </c>
      <c r="E37" s="152">
        <v>16.464</v>
      </c>
      <c r="F37" s="152">
        <v>1.985</v>
      </c>
      <c r="G37" s="153">
        <f t="shared" si="0"/>
        <v>0.12056608357628767</v>
      </c>
    </row>
    <row r="38" spans="1:7" ht="15">
      <c r="A38" s="150" t="s">
        <v>257</v>
      </c>
      <c r="B38" s="151" t="s">
        <v>217</v>
      </c>
      <c r="C38" s="151" t="s">
        <v>163</v>
      </c>
      <c r="D38" s="151" t="s">
        <v>84</v>
      </c>
      <c r="E38" s="152">
        <v>16.464</v>
      </c>
      <c r="F38" s="152">
        <v>1.985</v>
      </c>
      <c r="G38" s="153">
        <f t="shared" si="0"/>
        <v>0.12056608357628767</v>
      </c>
    </row>
    <row r="39" spans="1:7" ht="15">
      <c r="A39" s="150" t="s">
        <v>218</v>
      </c>
      <c r="B39" s="151" t="s">
        <v>217</v>
      </c>
      <c r="C39" s="151" t="s">
        <v>219</v>
      </c>
      <c r="D39" s="151" t="s">
        <v>152</v>
      </c>
      <c r="E39" s="152">
        <v>138</v>
      </c>
      <c r="F39" s="152">
        <v>125.833</v>
      </c>
      <c r="G39" s="153">
        <f t="shared" si="0"/>
        <v>0.9118333333333333</v>
      </c>
    </row>
    <row r="40" spans="1:7" ht="15">
      <c r="A40" s="150" t="s">
        <v>257</v>
      </c>
      <c r="B40" s="151" t="s">
        <v>217</v>
      </c>
      <c r="C40" s="151" t="s">
        <v>219</v>
      </c>
      <c r="D40" s="151" t="s">
        <v>84</v>
      </c>
      <c r="E40" s="152">
        <v>138</v>
      </c>
      <c r="F40" s="152">
        <v>125.833</v>
      </c>
      <c r="G40" s="153">
        <f t="shared" si="0"/>
        <v>0.9118333333333333</v>
      </c>
    </row>
    <row r="41" spans="1:7" ht="30.75">
      <c r="A41" s="150" t="s">
        <v>220</v>
      </c>
      <c r="B41" s="151" t="s">
        <v>221</v>
      </c>
      <c r="C41" s="151" t="s">
        <v>106</v>
      </c>
      <c r="D41" s="151" t="s">
        <v>152</v>
      </c>
      <c r="E41" s="152">
        <v>19.02</v>
      </c>
      <c r="F41" s="152">
        <v>16.45</v>
      </c>
      <c r="G41" s="153">
        <f t="shared" si="0"/>
        <v>0.8648790746582544</v>
      </c>
    </row>
    <row r="42" spans="1:7" ht="30.75">
      <c r="A42" s="150" t="s">
        <v>162</v>
      </c>
      <c r="B42" s="151" t="s">
        <v>221</v>
      </c>
      <c r="C42" s="151" t="s">
        <v>163</v>
      </c>
      <c r="D42" s="151" t="s">
        <v>152</v>
      </c>
      <c r="E42" s="152">
        <v>19.02</v>
      </c>
      <c r="F42" s="152">
        <v>16.45</v>
      </c>
      <c r="G42" s="153">
        <f t="shared" si="0"/>
        <v>0.8648790746582544</v>
      </c>
    </row>
    <row r="43" spans="1:7" ht="15">
      <c r="A43" s="150" t="s">
        <v>257</v>
      </c>
      <c r="B43" s="151" t="s">
        <v>221</v>
      </c>
      <c r="C43" s="151" t="s">
        <v>163</v>
      </c>
      <c r="D43" s="151" t="s">
        <v>84</v>
      </c>
      <c r="E43" s="152">
        <v>19.02</v>
      </c>
      <c r="F43" s="152">
        <v>16.45</v>
      </c>
      <c r="G43" s="153">
        <f t="shared" si="0"/>
        <v>0.8648790746582544</v>
      </c>
    </row>
    <row r="44" spans="1:7" ht="30.75">
      <c r="A44" s="150" t="s">
        <v>222</v>
      </c>
      <c r="B44" s="151" t="s">
        <v>223</v>
      </c>
      <c r="C44" s="151" t="s">
        <v>106</v>
      </c>
      <c r="D44" s="151" t="s">
        <v>152</v>
      </c>
      <c r="E44" s="152">
        <v>11.4446</v>
      </c>
      <c r="F44" s="152">
        <v>7.8393</v>
      </c>
      <c r="G44" s="153">
        <f t="shared" si="0"/>
        <v>0.6849780682592664</v>
      </c>
    </row>
    <row r="45" spans="1:7" ht="30.75">
      <c r="A45" s="150" t="s">
        <v>162</v>
      </c>
      <c r="B45" s="151" t="s">
        <v>223</v>
      </c>
      <c r="C45" s="151" t="s">
        <v>163</v>
      </c>
      <c r="D45" s="151" t="s">
        <v>152</v>
      </c>
      <c r="E45" s="152">
        <v>11.4446</v>
      </c>
      <c r="F45" s="152">
        <v>7.8393</v>
      </c>
      <c r="G45" s="153">
        <f t="shared" si="0"/>
        <v>0.6849780682592664</v>
      </c>
    </row>
    <row r="46" spans="1:7" ht="15">
      <c r="A46" s="150" t="s">
        <v>257</v>
      </c>
      <c r="B46" s="151" t="s">
        <v>223</v>
      </c>
      <c r="C46" s="151" t="s">
        <v>163</v>
      </c>
      <c r="D46" s="151" t="s">
        <v>84</v>
      </c>
      <c r="E46" s="152">
        <v>11.4446</v>
      </c>
      <c r="F46" s="152">
        <v>7.8393</v>
      </c>
      <c r="G46" s="153">
        <f t="shared" si="0"/>
        <v>0.6849780682592664</v>
      </c>
    </row>
    <row r="47" spans="1:7" ht="46.5">
      <c r="A47" s="150" t="s">
        <v>224</v>
      </c>
      <c r="B47" s="151" t="s">
        <v>225</v>
      </c>
      <c r="C47" s="151" t="s">
        <v>106</v>
      </c>
      <c r="D47" s="151" t="s">
        <v>152</v>
      </c>
      <c r="E47" s="152">
        <v>1</v>
      </c>
      <c r="F47" s="152">
        <v>1</v>
      </c>
      <c r="G47" s="153">
        <f t="shared" si="0"/>
        <v>1</v>
      </c>
    </row>
    <row r="48" spans="1:7" ht="30.75">
      <c r="A48" s="150" t="s">
        <v>162</v>
      </c>
      <c r="B48" s="151" t="s">
        <v>225</v>
      </c>
      <c r="C48" s="151" t="s">
        <v>163</v>
      </c>
      <c r="D48" s="151" t="s">
        <v>152</v>
      </c>
      <c r="E48" s="152">
        <v>1</v>
      </c>
      <c r="F48" s="152">
        <v>1</v>
      </c>
      <c r="G48" s="153">
        <f t="shared" si="0"/>
        <v>1</v>
      </c>
    </row>
    <row r="49" spans="1:7" ht="15">
      <c r="A49" s="150" t="s">
        <v>257</v>
      </c>
      <c r="B49" s="151" t="s">
        <v>225</v>
      </c>
      <c r="C49" s="151" t="s">
        <v>163</v>
      </c>
      <c r="D49" s="151" t="s">
        <v>84</v>
      </c>
      <c r="E49" s="152">
        <v>1</v>
      </c>
      <c r="F49" s="152">
        <v>1</v>
      </c>
      <c r="G49" s="153">
        <f t="shared" si="0"/>
        <v>1</v>
      </c>
    </row>
    <row r="50" spans="1:7" ht="62.25">
      <c r="A50" s="150" t="s">
        <v>209</v>
      </c>
      <c r="B50" s="151" t="s">
        <v>210</v>
      </c>
      <c r="C50" s="151" t="s">
        <v>106</v>
      </c>
      <c r="D50" s="151" t="s">
        <v>152</v>
      </c>
      <c r="E50" s="152">
        <v>12.3427</v>
      </c>
      <c r="F50" s="152">
        <v>8.6189</v>
      </c>
      <c r="G50" s="153">
        <f t="shared" si="0"/>
        <v>0.6982993996451343</v>
      </c>
    </row>
    <row r="51" spans="1:7" ht="30.75">
      <c r="A51" s="150" t="s">
        <v>162</v>
      </c>
      <c r="B51" s="151" t="s">
        <v>210</v>
      </c>
      <c r="C51" s="151" t="s">
        <v>163</v>
      </c>
      <c r="D51" s="151" t="s">
        <v>152</v>
      </c>
      <c r="E51" s="152">
        <v>12.3427</v>
      </c>
      <c r="F51" s="152">
        <v>8.6189</v>
      </c>
      <c r="G51" s="153">
        <f t="shared" si="0"/>
        <v>0.6982993996451343</v>
      </c>
    </row>
    <row r="52" spans="1:7" ht="15">
      <c r="A52" s="150" t="s">
        <v>261</v>
      </c>
      <c r="B52" s="151" t="s">
        <v>210</v>
      </c>
      <c r="C52" s="151" t="s">
        <v>163</v>
      </c>
      <c r="D52" s="151" t="s">
        <v>80</v>
      </c>
      <c r="E52" s="152">
        <v>12.3427</v>
      </c>
      <c r="F52" s="152">
        <v>8.6189</v>
      </c>
      <c r="G52" s="153">
        <f t="shared" si="0"/>
        <v>0.6982993996451343</v>
      </c>
    </row>
    <row r="53" spans="1:7" ht="30.75">
      <c r="A53" s="150" t="s">
        <v>262</v>
      </c>
      <c r="B53" s="151" t="s">
        <v>263</v>
      </c>
      <c r="C53" s="151" t="s">
        <v>106</v>
      </c>
      <c r="D53" s="151" t="s">
        <v>152</v>
      </c>
      <c r="E53" s="152">
        <v>1</v>
      </c>
      <c r="F53" s="152">
        <v>0</v>
      </c>
      <c r="G53" s="153">
        <f t="shared" si="0"/>
        <v>0</v>
      </c>
    </row>
    <row r="54" spans="1:7" ht="30.75">
      <c r="A54" s="150" t="s">
        <v>162</v>
      </c>
      <c r="B54" s="151" t="s">
        <v>263</v>
      </c>
      <c r="C54" s="151" t="s">
        <v>163</v>
      </c>
      <c r="D54" s="151" t="s">
        <v>152</v>
      </c>
      <c r="E54" s="152">
        <v>1</v>
      </c>
      <c r="F54" s="152">
        <v>0</v>
      </c>
      <c r="G54" s="153">
        <f t="shared" si="0"/>
        <v>0</v>
      </c>
    </row>
    <row r="55" spans="1:7" ht="30.75">
      <c r="A55" s="150" t="s">
        <v>264</v>
      </c>
      <c r="B55" s="151" t="s">
        <v>263</v>
      </c>
      <c r="C55" s="151" t="s">
        <v>163</v>
      </c>
      <c r="D55" s="151" t="s">
        <v>60</v>
      </c>
      <c r="E55" s="152">
        <v>1</v>
      </c>
      <c r="F55" s="152">
        <v>0</v>
      </c>
      <c r="G55" s="153">
        <f t="shared" si="0"/>
        <v>0</v>
      </c>
    </row>
    <row r="56" spans="1:7" ht="30.75">
      <c r="A56" s="150" t="s">
        <v>265</v>
      </c>
      <c r="B56" s="151" t="s">
        <v>266</v>
      </c>
      <c r="C56" s="151" t="s">
        <v>106</v>
      </c>
      <c r="D56" s="151" t="s">
        <v>152</v>
      </c>
      <c r="E56" s="152">
        <v>10</v>
      </c>
      <c r="F56" s="152">
        <v>0</v>
      </c>
      <c r="G56" s="153">
        <f t="shared" si="0"/>
        <v>0</v>
      </c>
    </row>
    <row r="57" spans="1:7" ht="15">
      <c r="A57" s="150" t="s">
        <v>267</v>
      </c>
      <c r="B57" s="151" t="s">
        <v>266</v>
      </c>
      <c r="C57" s="151" t="s">
        <v>268</v>
      </c>
      <c r="D57" s="151" t="s">
        <v>152</v>
      </c>
      <c r="E57" s="152">
        <v>10</v>
      </c>
      <c r="F57" s="152">
        <v>0</v>
      </c>
      <c r="G57" s="153">
        <f t="shared" si="0"/>
        <v>0</v>
      </c>
    </row>
    <row r="58" spans="1:7" ht="15">
      <c r="A58" s="150" t="s">
        <v>269</v>
      </c>
      <c r="B58" s="151" t="s">
        <v>266</v>
      </c>
      <c r="C58" s="151" t="s">
        <v>268</v>
      </c>
      <c r="D58" s="151" t="s">
        <v>138</v>
      </c>
      <c r="E58" s="152">
        <v>10</v>
      </c>
      <c r="F58" s="152">
        <v>0</v>
      </c>
      <c r="G58" s="153">
        <f t="shared" si="0"/>
        <v>0</v>
      </c>
    </row>
    <row r="59" spans="1:7" ht="30.75">
      <c r="A59" s="150" t="s">
        <v>171</v>
      </c>
      <c r="B59" s="151" t="s">
        <v>172</v>
      </c>
      <c r="C59" s="151" t="s">
        <v>106</v>
      </c>
      <c r="D59" s="151" t="s">
        <v>152</v>
      </c>
      <c r="E59" s="152">
        <v>53.795</v>
      </c>
      <c r="F59" s="152">
        <v>34.9016</v>
      </c>
      <c r="G59" s="153">
        <f t="shared" si="0"/>
        <v>0.6487889209034297</v>
      </c>
    </row>
    <row r="60" spans="1:7" ht="93">
      <c r="A60" s="150" t="s">
        <v>173</v>
      </c>
      <c r="B60" s="151" t="s">
        <v>172</v>
      </c>
      <c r="C60" s="151" t="s">
        <v>174</v>
      </c>
      <c r="D60" s="151" t="s">
        <v>152</v>
      </c>
      <c r="E60" s="152">
        <v>3.795</v>
      </c>
      <c r="F60" s="152">
        <v>3.105</v>
      </c>
      <c r="G60" s="153">
        <f t="shared" si="0"/>
        <v>0.8181818181818182</v>
      </c>
    </row>
    <row r="61" spans="1:7" ht="30.75">
      <c r="A61" s="150" t="s">
        <v>264</v>
      </c>
      <c r="B61" s="151" t="s">
        <v>172</v>
      </c>
      <c r="C61" s="151" t="s">
        <v>174</v>
      </c>
      <c r="D61" s="151" t="s">
        <v>60</v>
      </c>
      <c r="E61" s="152">
        <v>3.795</v>
      </c>
      <c r="F61" s="152">
        <v>3.105</v>
      </c>
      <c r="G61" s="153">
        <f t="shared" si="0"/>
        <v>0.8181818181818182</v>
      </c>
    </row>
    <row r="62" spans="1:7" ht="30.75">
      <c r="A62" s="150" t="s">
        <v>162</v>
      </c>
      <c r="B62" s="151" t="s">
        <v>172</v>
      </c>
      <c r="C62" s="151" t="s">
        <v>163</v>
      </c>
      <c r="D62" s="151" t="s">
        <v>152</v>
      </c>
      <c r="E62" s="152">
        <v>49.9738</v>
      </c>
      <c r="F62" s="152">
        <v>31.7704</v>
      </c>
      <c r="G62" s="153">
        <f t="shared" si="0"/>
        <v>0.6357411283512561</v>
      </c>
    </row>
    <row r="63" spans="1:7" ht="30.75">
      <c r="A63" s="150" t="s">
        <v>264</v>
      </c>
      <c r="B63" s="151" t="s">
        <v>172</v>
      </c>
      <c r="C63" s="151" t="s">
        <v>163</v>
      </c>
      <c r="D63" s="151" t="s">
        <v>60</v>
      </c>
      <c r="E63" s="152">
        <v>49.9738</v>
      </c>
      <c r="F63" s="152">
        <v>31.7704</v>
      </c>
      <c r="G63" s="153">
        <f t="shared" si="0"/>
        <v>0.6357411283512561</v>
      </c>
    </row>
    <row r="64" spans="1:7" ht="15">
      <c r="A64" s="150" t="s">
        <v>259</v>
      </c>
      <c r="B64" s="151" t="s">
        <v>172</v>
      </c>
      <c r="C64" s="151" t="s">
        <v>260</v>
      </c>
      <c r="D64" s="151" t="s">
        <v>152</v>
      </c>
      <c r="E64" s="152">
        <v>0.0262</v>
      </c>
      <c r="F64" s="152">
        <v>0.0262</v>
      </c>
      <c r="G64" s="153">
        <f t="shared" si="0"/>
        <v>1</v>
      </c>
    </row>
    <row r="65" spans="1:7" ht="30.75">
      <c r="A65" s="150" t="s">
        <v>264</v>
      </c>
      <c r="B65" s="151" t="s">
        <v>172</v>
      </c>
      <c r="C65" s="151" t="s">
        <v>260</v>
      </c>
      <c r="D65" s="151" t="s">
        <v>60</v>
      </c>
      <c r="E65" s="152">
        <v>0.0262</v>
      </c>
      <c r="F65" s="152">
        <v>0.0262</v>
      </c>
      <c r="G65" s="153">
        <f t="shared" si="0"/>
        <v>1</v>
      </c>
    </row>
    <row r="66" spans="1:7" ht="46.5">
      <c r="A66" s="150" t="s">
        <v>191</v>
      </c>
      <c r="B66" s="151" t="s">
        <v>192</v>
      </c>
      <c r="C66" s="151" t="s">
        <v>106</v>
      </c>
      <c r="D66" s="151" t="s">
        <v>152</v>
      </c>
      <c r="E66" s="152">
        <v>5</v>
      </c>
      <c r="F66" s="152">
        <v>4.3824</v>
      </c>
      <c r="G66" s="153">
        <f t="shared" si="0"/>
        <v>0.8764799999999999</v>
      </c>
    </row>
    <row r="67" spans="1:7" ht="30.75">
      <c r="A67" s="150" t="s">
        <v>162</v>
      </c>
      <c r="B67" s="151" t="s">
        <v>192</v>
      </c>
      <c r="C67" s="151" t="s">
        <v>163</v>
      </c>
      <c r="D67" s="151" t="s">
        <v>152</v>
      </c>
      <c r="E67" s="152">
        <v>5</v>
      </c>
      <c r="F67" s="152">
        <v>4.3824</v>
      </c>
      <c r="G67" s="153">
        <f t="shared" si="0"/>
        <v>0.8764799999999999</v>
      </c>
    </row>
    <row r="68" spans="1:7" ht="15">
      <c r="A68" s="150" t="s">
        <v>270</v>
      </c>
      <c r="B68" s="151" t="s">
        <v>192</v>
      </c>
      <c r="C68" s="151" t="s">
        <v>163</v>
      </c>
      <c r="D68" s="151" t="s">
        <v>72</v>
      </c>
      <c r="E68" s="152">
        <v>5</v>
      </c>
      <c r="F68" s="152">
        <v>4.3824</v>
      </c>
      <c r="G68" s="153">
        <f t="shared" si="0"/>
        <v>0.8764799999999999</v>
      </c>
    </row>
    <row r="69" spans="1:7" ht="62.25">
      <c r="A69" s="150" t="s">
        <v>234</v>
      </c>
      <c r="B69" s="151" t="s">
        <v>235</v>
      </c>
      <c r="C69" s="151" t="s">
        <v>106</v>
      </c>
      <c r="D69" s="151" t="s">
        <v>152</v>
      </c>
      <c r="E69" s="152">
        <v>189.7918</v>
      </c>
      <c r="F69" s="152">
        <v>189.7918</v>
      </c>
      <c r="G69" s="153">
        <f t="shared" si="0"/>
        <v>1</v>
      </c>
    </row>
    <row r="70" spans="1:7" ht="30.75">
      <c r="A70" s="150" t="s">
        <v>236</v>
      </c>
      <c r="B70" s="151" t="s">
        <v>235</v>
      </c>
      <c r="C70" s="151" t="s">
        <v>237</v>
      </c>
      <c r="D70" s="151" t="s">
        <v>152</v>
      </c>
      <c r="E70" s="152">
        <v>189.7918</v>
      </c>
      <c r="F70" s="152">
        <v>189.7918</v>
      </c>
      <c r="G70" s="153">
        <f t="shared" si="0"/>
        <v>1</v>
      </c>
    </row>
    <row r="71" spans="1:7" ht="15">
      <c r="A71" s="150" t="s">
        <v>271</v>
      </c>
      <c r="B71" s="151" t="s">
        <v>235</v>
      </c>
      <c r="C71" s="151" t="s">
        <v>237</v>
      </c>
      <c r="D71" s="151" t="s">
        <v>233</v>
      </c>
      <c r="E71" s="152">
        <v>189.7918</v>
      </c>
      <c r="F71" s="152">
        <v>189.7918</v>
      </c>
      <c r="G71" s="153">
        <f t="shared" si="0"/>
        <v>1</v>
      </c>
    </row>
    <row r="72" spans="1:7" ht="93">
      <c r="A72" s="150" t="s">
        <v>175</v>
      </c>
      <c r="B72" s="151" t="s">
        <v>176</v>
      </c>
      <c r="C72" s="151" t="s">
        <v>106</v>
      </c>
      <c r="D72" s="151" t="s">
        <v>152</v>
      </c>
      <c r="E72" s="152">
        <v>0.6</v>
      </c>
      <c r="F72" s="152">
        <v>0.6</v>
      </c>
      <c r="G72" s="153">
        <f aca="true" t="shared" si="1" ref="G72:G109">F72/E72</f>
        <v>1</v>
      </c>
    </row>
    <row r="73" spans="1:7" ht="15">
      <c r="A73" s="150" t="s">
        <v>177</v>
      </c>
      <c r="B73" s="151" t="s">
        <v>176</v>
      </c>
      <c r="C73" s="151" t="s">
        <v>178</v>
      </c>
      <c r="D73" s="151" t="s">
        <v>152</v>
      </c>
      <c r="E73" s="152">
        <v>0.6</v>
      </c>
      <c r="F73" s="152">
        <v>0.6</v>
      </c>
      <c r="G73" s="153">
        <f t="shared" si="1"/>
        <v>1</v>
      </c>
    </row>
    <row r="74" spans="1:7" ht="30.75">
      <c r="A74" s="150" t="s">
        <v>264</v>
      </c>
      <c r="B74" s="151" t="s">
        <v>176</v>
      </c>
      <c r="C74" s="151" t="s">
        <v>178</v>
      </c>
      <c r="D74" s="151" t="s">
        <v>60</v>
      </c>
      <c r="E74" s="152">
        <v>0.6</v>
      </c>
      <c r="F74" s="152">
        <v>0.6</v>
      </c>
      <c r="G74" s="153">
        <f t="shared" si="1"/>
        <v>1</v>
      </c>
    </row>
    <row r="75" spans="1:7" ht="108.75">
      <c r="A75" s="150" t="s">
        <v>179</v>
      </c>
      <c r="B75" s="151" t="s">
        <v>180</v>
      </c>
      <c r="C75" s="151" t="s">
        <v>106</v>
      </c>
      <c r="D75" s="151" t="s">
        <v>152</v>
      </c>
      <c r="E75" s="152">
        <v>0.2</v>
      </c>
      <c r="F75" s="152">
        <v>0.2</v>
      </c>
      <c r="G75" s="153">
        <f t="shared" si="1"/>
        <v>1</v>
      </c>
    </row>
    <row r="76" spans="1:7" ht="15">
      <c r="A76" s="150" t="s">
        <v>177</v>
      </c>
      <c r="B76" s="151" t="s">
        <v>180</v>
      </c>
      <c r="C76" s="151" t="s">
        <v>178</v>
      </c>
      <c r="D76" s="151" t="s">
        <v>152</v>
      </c>
      <c r="E76" s="152">
        <v>0.2</v>
      </c>
      <c r="F76" s="152">
        <v>0.2</v>
      </c>
      <c r="G76" s="153">
        <f t="shared" si="1"/>
        <v>1</v>
      </c>
    </row>
    <row r="77" spans="1:7" ht="30.75">
      <c r="A77" s="150" t="s">
        <v>264</v>
      </c>
      <c r="B77" s="151" t="s">
        <v>180</v>
      </c>
      <c r="C77" s="151" t="s">
        <v>178</v>
      </c>
      <c r="D77" s="151" t="s">
        <v>60</v>
      </c>
      <c r="E77" s="152">
        <v>0.2</v>
      </c>
      <c r="F77" s="152">
        <v>0.2</v>
      </c>
      <c r="G77" s="153">
        <f t="shared" si="1"/>
        <v>1</v>
      </c>
    </row>
    <row r="78" spans="1:7" ht="171">
      <c r="A78" s="150" t="s">
        <v>194</v>
      </c>
      <c r="B78" s="151" t="s">
        <v>195</v>
      </c>
      <c r="C78" s="151" t="s">
        <v>106</v>
      </c>
      <c r="D78" s="151" t="s">
        <v>152</v>
      </c>
      <c r="E78" s="152">
        <v>179.75</v>
      </c>
      <c r="F78" s="152">
        <v>179.75</v>
      </c>
      <c r="G78" s="153">
        <f t="shared" si="1"/>
        <v>1</v>
      </c>
    </row>
    <row r="79" spans="1:7" ht="30.75">
      <c r="A79" s="150" t="s">
        <v>162</v>
      </c>
      <c r="B79" s="151" t="s">
        <v>195</v>
      </c>
      <c r="C79" s="151" t="s">
        <v>163</v>
      </c>
      <c r="D79" s="151" t="s">
        <v>152</v>
      </c>
      <c r="E79" s="152">
        <v>179.75</v>
      </c>
      <c r="F79" s="152">
        <v>179.75</v>
      </c>
      <c r="G79" s="153">
        <f t="shared" si="1"/>
        <v>1</v>
      </c>
    </row>
    <row r="80" spans="1:7" ht="30.75">
      <c r="A80" s="150" t="s">
        <v>272</v>
      </c>
      <c r="B80" s="151" t="s">
        <v>195</v>
      </c>
      <c r="C80" s="151" t="s">
        <v>163</v>
      </c>
      <c r="D80" s="151" t="s">
        <v>74</v>
      </c>
      <c r="E80" s="152">
        <v>179.75</v>
      </c>
      <c r="F80" s="152">
        <v>179.75</v>
      </c>
      <c r="G80" s="153">
        <f t="shared" si="1"/>
        <v>1</v>
      </c>
    </row>
    <row r="81" spans="1:7" ht="186.75">
      <c r="A81" s="150" t="s">
        <v>196</v>
      </c>
      <c r="B81" s="151" t="s">
        <v>197</v>
      </c>
      <c r="C81" s="151" t="s">
        <v>106</v>
      </c>
      <c r="D81" s="151" t="s">
        <v>152</v>
      </c>
      <c r="E81" s="152">
        <v>407.26</v>
      </c>
      <c r="F81" s="152">
        <v>407.26</v>
      </c>
      <c r="G81" s="153">
        <f t="shared" si="1"/>
        <v>1</v>
      </c>
    </row>
    <row r="82" spans="1:7" ht="30.75">
      <c r="A82" s="150" t="s">
        <v>162</v>
      </c>
      <c r="B82" s="151" t="s">
        <v>197</v>
      </c>
      <c r="C82" s="151" t="s">
        <v>163</v>
      </c>
      <c r="D82" s="151" t="s">
        <v>152</v>
      </c>
      <c r="E82" s="152">
        <v>407.26</v>
      </c>
      <c r="F82" s="152">
        <v>407.26</v>
      </c>
      <c r="G82" s="153">
        <f t="shared" si="1"/>
        <v>1</v>
      </c>
    </row>
    <row r="83" spans="1:7" ht="30.75">
      <c r="A83" s="150" t="s">
        <v>272</v>
      </c>
      <c r="B83" s="151" t="s">
        <v>197</v>
      </c>
      <c r="C83" s="151" t="s">
        <v>163</v>
      </c>
      <c r="D83" s="151" t="s">
        <v>74</v>
      </c>
      <c r="E83" s="152">
        <v>407.26</v>
      </c>
      <c r="F83" s="152">
        <v>407.26</v>
      </c>
      <c r="G83" s="153">
        <f t="shared" si="1"/>
        <v>1</v>
      </c>
    </row>
    <row r="84" spans="1:7" ht="234">
      <c r="A84" s="150" t="s">
        <v>198</v>
      </c>
      <c r="B84" s="151" t="s">
        <v>199</v>
      </c>
      <c r="C84" s="151" t="s">
        <v>106</v>
      </c>
      <c r="D84" s="151" t="s">
        <v>152</v>
      </c>
      <c r="E84" s="152">
        <v>700.5</v>
      </c>
      <c r="F84" s="152">
        <v>700.5</v>
      </c>
      <c r="G84" s="153">
        <f t="shared" si="1"/>
        <v>1</v>
      </c>
    </row>
    <row r="85" spans="1:7" ht="30.75">
      <c r="A85" s="150" t="s">
        <v>162</v>
      </c>
      <c r="B85" s="151" t="s">
        <v>199</v>
      </c>
      <c r="C85" s="151" t="s">
        <v>163</v>
      </c>
      <c r="D85" s="151" t="s">
        <v>152</v>
      </c>
      <c r="E85" s="152">
        <v>700.5</v>
      </c>
      <c r="F85" s="152">
        <v>700.5</v>
      </c>
      <c r="G85" s="153">
        <f t="shared" si="1"/>
        <v>1</v>
      </c>
    </row>
    <row r="86" spans="1:7" ht="30.75">
      <c r="A86" s="150" t="s">
        <v>272</v>
      </c>
      <c r="B86" s="151" t="s">
        <v>199</v>
      </c>
      <c r="C86" s="151" t="s">
        <v>163</v>
      </c>
      <c r="D86" s="151" t="s">
        <v>74</v>
      </c>
      <c r="E86" s="152">
        <v>700.5</v>
      </c>
      <c r="F86" s="152">
        <v>700.5</v>
      </c>
      <c r="G86" s="153">
        <f t="shared" si="1"/>
        <v>1</v>
      </c>
    </row>
    <row r="87" spans="1:7" ht="156">
      <c r="A87" s="150" t="s">
        <v>200</v>
      </c>
      <c r="B87" s="151" t="s">
        <v>201</v>
      </c>
      <c r="C87" s="151" t="s">
        <v>106</v>
      </c>
      <c r="D87" s="151" t="s">
        <v>152</v>
      </c>
      <c r="E87" s="152">
        <v>9.8</v>
      </c>
      <c r="F87" s="152">
        <v>9.8</v>
      </c>
      <c r="G87" s="153">
        <f t="shared" si="1"/>
        <v>1</v>
      </c>
    </row>
    <row r="88" spans="1:7" ht="30.75">
      <c r="A88" s="150" t="s">
        <v>162</v>
      </c>
      <c r="B88" s="151" t="s">
        <v>201</v>
      </c>
      <c r="C88" s="151" t="s">
        <v>163</v>
      </c>
      <c r="D88" s="151" t="s">
        <v>152</v>
      </c>
      <c r="E88" s="152">
        <v>9.8</v>
      </c>
      <c r="F88" s="152">
        <v>9.8</v>
      </c>
      <c r="G88" s="153">
        <f t="shared" si="1"/>
        <v>1</v>
      </c>
    </row>
    <row r="89" spans="1:7" ht="30.75">
      <c r="A89" s="150" t="s">
        <v>272</v>
      </c>
      <c r="B89" s="151" t="s">
        <v>201</v>
      </c>
      <c r="C89" s="151" t="s">
        <v>163</v>
      </c>
      <c r="D89" s="151" t="s">
        <v>74</v>
      </c>
      <c r="E89" s="152">
        <v>9.8</v>
      </c>
      <c r="F89" s="152">
        <v>9.8</v>
      </c>
      <c r="G89" s="153">
        <f t="shared" si="1"/>
        <v>1</v>
      </c>
    </row>
    <row r="90" spans="1:7" ht="46.5">
      <c r="A90" s="150" t="s">
        <v>187</v>
      </c>
      <c r="B90" s="151" t="s">
        <v>188</v>
      </c>
      <c r="C90" s="151" t="s">
        <v>106</v>
      </c>
      <c r="D90" s="151" t="s">
        <v>152</v>
      </c>
      <c r="E90" s="152">
        <v>10</v>
      </c>
      <c r="F90" s="152">
        <v>1.92</v>
      </c>
      <c r="G90" s="153">
        <f t="shared" si="1"/>
        <v>0.192</v>
      </c>
    </row>
    <row r="91" spans="1:7" ht="30.75">
      <c r="A91" s="150" t="s">
        <v>162</v>
      </c>
      <c r="B91" s="151" t="s">
        <v>188</v>
      </c>
      <c r="C91" s="151" t="s">
        <v>163</v>
      </c>
      <c r="D91" s="151" t="s">
        <v>152</v>
      </c>
      <c r="E91" s="152">
        <v>10</v>
      </c>
      <c r="F91" s="152">
        <v>1.92</v>
      </c>
      <c r="G91" s="153">
        <f t="shared" si="1"/>
        <v>0.192</v>
      </c>
    </row>
    <row r="92" spans="1:7" ht="62.25">
      <c r="A92" s="150" t="s">
        <v>273</v>
      </c>
      <c r="B92" s="151" t="s">
        <v>188</v>
      </c>
      <c r="C92" s="151" t="s">
        <v>163</v>
      </c>
      <c r="D92" s="151" t="s">
        <v>68</v>
      </c>
      <c r="E92" s="152">
        <v>10</v>
      </c>
      <c r="F92" s="152">
        <v>1.92</v>
      </c>
      <c r="G92" s="153">
        <f t="shared" si="1"/>
        <v>0.192</v>
      </c>
    </row>
    <row r="93" spans="1:7" ht="46.5">
      <c r="A93" s="150" t="s">
        <v>183</v>
      </c>
      <c r="B93" s="151" t="s">
        <v>184</v>
      </c>
      <c r="C93" s="151" t="s">
        <v>106</v>
      </c>
      <c r="D93" s="151" t="s">
        <v>152</v>
      </c>
      <c r="E93" s="152">
        <v>222.4001</v>
      </c>
      <c r="F93" s="152">
        <v>222.4001</v>
      </c>
      <c r="G93" s="153">
        <f t="shared" si="1"/>
        <v>1</v>
      </c>
    </row>
    <row r="94" spans="1:7" ht="46.5">
      <c r="A94" s="150" t="s">
        <v>158</v>
      </c>
      <c r="B94" s="151" t="s">
        <v>184</v>
      </c>
      <c r="C94" s="151" t="s">
        <v>159</v>
      </c>
      <c r="D94" s="151" t="s">
        <v>152</v>
      </c>
      <c r="E94" s="152">
        <v>154.8748</v>
      </c>
      <c r="F94" s="152">
        <v>154.8748</v>
      </c>
      <c r="G94" s="153">
        <f t="shared" si="1"/>
        <v>1</v>
      </c>
    </row>
    <row r="95" spans="1:7" ht="30.75">
      <c r="A95" s="150" t="s">
        <v>274</v>
      </c>
      <c r="B95" s="151" t="s">
        <v>184</v>
      </c>
      <c r="C95" s="151" t="s">
        <v>159</v>
      </c>
      <c r="D95" s="151" t="s">
        <v>64</v>
      </c>
      <c r="E95" s="152">
        <v>154.8748</v>
      </c>
      <c r="F95" s="152">
        <v>154.8748</v>
      </c>
      <c r="G95" s="153">
        <f t="shared" si="1"/>
        <v>1</v>
      </c>
    </row>
    <row r="96" spans="1:7" ht="78">
      <c r="A96" s="150" t="s">
        <v>160</v>
      </c>
      <c r="B96" s="151" t="s">
        <v>184</v>
      </c>
      <c r="C96" s="151" t="s">
        <v>161</v>
      </c>
      <c r="D96" s="151" t="s">
        <v>152</v>
      </c>
      <c r="E96" s="152">
        <v>44.4211</v>
      </c>
      <c r="F96" s="152">
        <v>44.4211</v>
      </c>
      <c r="G96" s="153">
        <f t="shared" si="1"/>
        <v>1</v>
      </c>
    </row>
    <row r="97" spans="1:7" ht="30.75">
      <c r="A97" s="150" t="s">
        <v>274</v>
      </c>
      <c r="B97" s="151" t="s">
        <v>184</v>
      </c>
      <c r="C97" s="151" t="s">
        <v>161</v>
      </c>
      <c r="D97" s="151" t="s">
        <v>64</v>
      </c>
      <c r="E97" s="152">
        <v>44.4211</v>
      </c>
      <c r="F97" s="152">
        <v>44.4211</v>
      </c>
      <c r="G97" s="153">
        <f t="shared" si="1"/>
        <v>1</v>
      </c>
    </row>
    <row r="98" spans="1:7" ht="30.75">
      <c r="A98" s="150" t="s">
        <v>162</v>
      </c>
      <c r="B98" s="151" t="s">
        <v>184</v>
      </c>
      <c r="C98" s="151" t="s">
        <v>163</v>
      </c>
      <c r="D98" s="151" t="s">
        <v>152</v>
      </c>
      <c r="E98" s="152">
        <v>23.1042</v>
      </c>
      <c r="F98" s="152">
        <v>23.1042</v>
      </c>
      <c r="G98" s="153">
        <f t="shared" si="1"/>
        <v>1</v>
      </c>
    </row>
    <row r="99" spans="1:7" ht="30.75">
      <c r="A99" s="150" t="s">
        <v>274</v>
      </c>
      <c r="B99" s="151" t="s">
        <v>184</v>
      </c>
      <c r="C99" s="151" t="s">
        <v>163</v>
      </c>
      <c r="D99" s="151" t="s">
        <v>64</v>
      </c>
      <c r="E99" s="152">
        <v>23.1042</v>
      </c>
      <c r="F99" s="152">
        <v>23.1042</v>
      </c>
      <c r="G99" s="153">
        <f t="shared" si="1"/>
        <v>1</v>
      </c>
    </row>
    <row r="100" spans="1:7" ht="62.25">
      <c r="A100" s="150" t="s">
        <v>226</v>
      </c>
      <c r="B100" s="151" t="s">
        <v>227</v>
      </c>
      <c r="C100" s="151" t="s">
        <v>106</v>
      </c>
      <c r="D100" s="151" t="s">
        <v>152</v>
      </c>
      <c r="E100" s="152">
        <v>600</v>
      </c>
      <c r="F100" s="152">
        <v>600</v>
      </c>
      <c r="G100" s="153">
        <f t="shared" si="1"/>
        <v>1</v>
      </c>
    </row>
    <row r="101" spans="1:7" ht="30.75">
      <c r="A101" s="150" t="s">
        <v>162</v>
      </c>
      <c r="B101" s="151" t="s">
        <v>227</v>
      </c>
      <c r="C101" s="151" t="s">
        <v>163</v>
      </c>
      <c r="D101" s="151" t="s">
        <v>152</v>
      </c>
      <c r="E101" s="152">
        <v>600</v>
      </c>
      <c r="F101" s="152">
        <v>600</v>
      </c>
      <c r="G101" s="153">
        <f t="shared" si="1"/>
        <v>1</v>
      </c>
    </row>
    <row r="102" spans="1:7" ht="15">
      <c r="A102" s="150" t="s">
        <v>257</v>
      </c>
      <c r="B102" s="151" t="s">
        <v>227</v>
      </c>
      <c r="C102" s="151" t="s">
        <v>163</v>
      </c>
      <c r="D102" s="151" t="s">
        <v>84</v>
      </c>
      <c r="E102" s="152">
        <v>600</v>
      </c>
      <c r="F102" s="152">
        <v>600</v>
      </c>
      <c r="G102" s="153">
        <f t="shared" si="1"/>
        <v>1</v>
      </c>
    </row>
    <row r="103" spans="1:7" ht="62.25">
      <c r="A103" s="150" t="s">
        <v>228</v>
      </c>
      <c r="B103" s="151" t="s">
        <v>229</v>
      </c>
      <c r="C103" s="151" t="s">
        <v>106</v>
      </c>
      <c r="D103" s="151" t="s">
        <v>152</v>
      </c>
      <c r="E103" s="152">
        <v>1347.4237</v>
      </c>
      <c r="F103" s="152">
        <v>1347.4237</v>
      </c>
      <c r="G103" s="153">
        <f t="shared" si="1"/>
        <v>1</v>
      </c>
    </row>
    <row r="104" spans="1:7" ht="30.75">
      <c r="A104" s="150" t="s">
        <v>162</v>
      </c>
      <c r="B104" s="151" t="s">
        <v>229</v>
      </c>
      <c r="C104" s="151" t="s">
        <v>163</v>
      </c>
      <c r="D104" s="151" t="s">
        <v>152</v>
      </c>
      <c r="E104" s="152">
        <v>1347.4237</v>
      </c>
      <c r="F104" s="152">
        <v>1347.4237</v>
      </c>
      <c r="G104" s="153">
        <f t="shared" si="1"/>
        <v>1</v>
      </c>
    </row>
    <row r="105" spans="1:7" ht="15">
      <c r="A105" s="150" t="s">
        <v>257</v>
      </c>
      <c r="B105" s="151" t="s">
        <v>229</v>
      </c>
      <c r="C105" s="151" t="s">
        <v>163</v>
      </c>
      <c r="D105" s="151" t="s">
        <v>84</v>
      </c>
      <c r="E105" s="152">
        <v>1347.4237</v>
      </c>
      <c r="F105" s="152">
        <v>1347.4237</v>
      </c>
      <c r="G105" s="153">
        <f t="shared" si="1"/>
        <v>1</v>
      </c>
    </row>
    <row r="106" spans="1:7" ht="108.75">
      <c r="A106" s="150" t="s">
        <v>205</v>
      </c>
      <c r="B106" s="151" t="s">
        <v>206</v>
      </c>
      <c r="C106" s="151" t="s">
        <v>106</v>
      </c>
      <c r="D106" s="151" t="s">
        <v>152</v>
      </c>
      <c r="E106" s="152">
        <v>1054</v>
      </c>
      <c r="F106" s="152">
        <v>1054</v>
      </c>
      <c r="G106" s="153">
        <f t="shared" si="1"/>
        <v>1</v>
      </c>
    </row>
    <row r="107" spans="1:7" ht="30.75">
      <c r="A107" s="150" t="s">
        <v>162</v>
      </c>
      <c r="B107" s="151" t="s">
        <v>206</v>
      </c>
      <c r="C107" s="151" t="s">
        <v>163</v>
      </c>
      <c r="D107" s="151" t="s">
        <v>152</v>
      </c>
      <c r="E107" s="152">
        <v>1054</v>
      </c>
      <c r="F107" s="152">
        <v>1054</v>
      </c>
      <c r="G107" s="153">
        <f t="shared" si="1"/>
        <v>1</v>
      </c>
    </row>
    <row r="108" spans="1:7" ht="30.75">
      <c r="A108" s="150" t="s">
        <v>256</v>
      </c>
      <c r="B108" s="151" t="s">
        <v>206</v>
      </c>
      <c r="C108" s="151" t="s">
        <v>163</v>
      </c>
      <c r="D108" s="151" t="s">
        <v>76</v>
      </c>
      <c r="E108" s="152">
        <v>1054</v>
      </c>
      <c r="F108" s="152">
        <v>1054</v>
      </c>
      <c r="G108" s="153">
        <f t="shared" si="1"/>
        <v>1</v>
      </c>
    </row>
    <row r="109" spans="1:7" ht="15">
      <c r="A109" s="184" t="s">
        <v>238</v>
      </c>
      <c r="B109" s="184"/>
      <c r="C109" s="184"/>
      <c r="D109" s="154"/>
      <c r="E109" s="155">
        <v>7161.2572</v>
      </c>
      <c r="F109" s="155">
        <v>7008.0018</v>
      </c>
      <c r="G109" s="153">
        <f t="shared" si="1"/>
        <v>0.9785993721884476</v>
      </c>
    </row>
  </sheetData>
  <sheetProtection/>
  <mergeCells count="5">
    <mergeCell ref="E1:G1"/>
    <mergeCell ref="E2:G2"/>
    <mergeCell ref="E3:G3"/>
    <mergeCell ref="A4:G4"/>
    <mergeCell ref="A109:C109"/>
  </mergeCells>
  <printOptions/>
  <pageMargins left="1.1811023622047245" right="0.5905511811023623" top="0.7480314960629921" bottom="0.7874015748031497" header="0.31496062992125984" footer="0.31496062992125984"/>
  <pageSetup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="80" zoomScaleNormal="80" zoomScalePageLayoutView="0" workbookViewId="0" topLeftCell="A16">
      <selection activeCell="D3" sqref="D3:F3"/>
    </sheetView>
  </sheetViews>
  <sheetFormatPr defaultColWidth="9.00390625" defaultRowHeight="15.75" customHeight="1"/>
  <cols>
    <col min="1" max="1" width="46.625" style="67" customWidth="1"/>
    <col min="2" max="2" width="7.50390625" style="67" customWidth="1"/>
    <col min="3" max="3" width="20.50390625" style="67" customWidth="1"/>
    <col min="4" max="4" width="14.875" style="67" customWidth="1"/>
    <col min="5" max="5" width="13.00390625" style="67" customWidth="1"/>
    <col min="6" max="6" width="14.00390625" style="67" customWidth="1"/>
    <col min="7" max="239" width="8.875" style="67" customWidth="1"/>
  </cols>
  <sheetData>
    <row r="1" spans="1:6" ht="10.5" customHeight="1">
      <c r="A1" s="68"/>
      <c r="B1" s="69"/>
      <c r="C1" s="70"/>
      <c r="D1" s="71"/>
      <c r="E1" s="71"/>
      <c r="F1" s="72"/>
    </row>
    <row r="2" spans="1:7" ht="18" customHeight="1">
      <c r="A2" s="68"/>
      <c r="B2" s="1"/>
      <c r="C2" s="73"/>
      <c r="D2" s="185" t="s">
        <v>241</v>
      </c>
      <c r="E2" s="185"/>
      <c r="F2" s="185"/>
      <c r="G2" s="74"/>
    </row>
    <row r="3" spans="1:7" ht="108.75" customHeight="1">
      <c r="A3" s="68"/>
      <c r="B3" s="149"/>
      <c r="C3" s="149"/>
      <c r="D3" s="186" t="s">
        <v>240</v>
      </c>
      <c r="E3" s="186"/>
      <c r="F3" s="186"/>
      <c r="G3" s="75"/>
    </row>
    <row r="4" spans="1:6" ht="10.5" customHeight="1">
      <c r="A4" s="68"/>
      <c r="B4" s="69"/>
      <c r="C4" s="70"/>
      <c r="D4" s="71"/>
      <c r="E4" s="71"/>
      <c r="F4" s="72"/>
    </row>
    <row r="5" spans="1:6" ht="10.5" customHeight="1">
      <c r="A5" s="68"/>
      <c r="B5" s="69"/>
      <c r="C5" s="70"/>
      <c r="D5" s="71"/>
      <c r="E5" s="71"/>
      <c r="F5" s="72"/>
    </row>
    <row r="6" spans="1:6" ht="25.5" customHeight="1">
      <c r="A6" s="187" t="s">
        <v>87</v>
      </c>
      <c r="B6" s="187"/>
      <c r="C6" s="187"/>
      <c r="D6" s="187"/>
      <c r="E6" s="187"/>
      <c r="F6" s="187"/>
    </row>
    <row r="7" spans="1:6" ht="39" customHeight="1">
      <c r="A7" s="188" t="s">
        <v>141</v>
      </c>
      <c r="B7" s="188"/>
      <c r="C7" s="188"/>
      <c r="D7" s="188"/>
      <c r="E7" s="188"/>
      <c r="F7" s="188"/>
    </row>
    <row r="8" spans="1:6" ht="15.75" customHeight="1">
      <c r="A8" s="68"/>
      <c r="B8" s="69"/>
      <c r="C8" s="70"/>
      <c r="D8" s="71"/>
      <c r="E8" s="71"/>
      <c r="F8" s="72"/>
    </row>
    <row r="9" spans="1:6" ht="12.75" customHeight="1">
      <c r="A9" s="68"/>
      <c r="B9" s="69"/>
      <c r="C9" s="70"/>
      <c r="D9" s="71"/>
      <c r="E9" s="189" t="s">
        <v>88</v>
      </c>
      <c r="F9" s="189"/>
    </row>
    <row r="10" spans="1:6" ht="45.75" customHeight="1">
      <c r="A10" s="76" t="s">
        <v>50</v>
      </c>
      <c r="B10" s="77" t="s">
        <v>89</v>
      </c>
      <c r="C10" s="77" t="s">
        <v>90</v>
      </c>
      <c r="D10" s="78" t="s">
        <v>91</v>
      </c>
      <c r="E10" s="78" t="s">
        <v>92</v>
      </c>
      <c r="F10" s="79" t="s">
        <v>93</v>
      </c>
    </row>
    <row r="11" spans="1:6" ht="15.75" customHeight="1">
      <c r="A11" s="121">
        <v>1</v>
      </c>
      <c r="B11" s="122">
        <v>2</v>
      </c>
      <c r="C11" s="122">
        <v>3</v>
      </c>
      <c r="D11" s="122">
        <v>4</v>
      </c>
      <c r="E11" s="122">
        <v>5</v>
      </c>
      <c r="F11" s="123">
        <v>6</v>
      </c>
    </row>
    <row r="12" spans="1:6" ht="38.25" customHeight="1">
      <c r="A12" s="80" t="s">
        <v>94</v>
      </c>
      <c r="B12" s="81" t="s">
        <v>95</v>
      </c>
      <c r="C12" s="82" t="s">
        <v>96</v>
      </c>
      <c r="D12" s="83">
        <f>D14+D18</f>
        <v>131.80000000000018</v>
      </c>
      <c r="E12" s="83">
        <f>E14+E18</f>
        <v>74.30000000000018</v>
      </c>
      <c r="F12" s="84">
        <f>E12/D12</f>
        <v>0.5637329286798185</v>
      </c>
    </row>
    <row r="13" spans="1:6" ht="19.5" customHeight="1">
      <c r="A13" s="85" t="s">
        <v>97</v>
      </c>
      <c r="B13" s="86"/>
      <c r="C13" s="87"/>
      <c r="D13" s="88"/>
      <c r="E13" s="89"/>
      <c r="F13" s="90"/>
    </row>
    <row r="14" spans="1:6" ht="24" customHeight="1">
      <c r="A14" s="91" t="s">
        <v>98</v>
      </c>
      <c r="B14" s="92" t="s">
        <v>99</v>
      </c>
      <c r="C14" s="93" t="s">
        <v>96</v>
      </c>
      <c r="D14" s="94"/>
      <c r="E14" s="94"/>
      <c r="F14" s="84">
        <v>0</v>
      </c>
    </row>
    <row r="15" spans="1:6" ht="12.75" customHeight="1">
      <c r="A15" s="95" t="s">
        <v>100</v>
      </c>
      <c r="B15" s="86"/>
      <c r="C15" s="87"/>
      <c r="D15" s="96"/>
      <c r="E15" s="97"/>
      <c r="F15" s="84"/>
    </row>
    <row r="16" spans="1:6" ht="24.75" customHeight="1">
      <c r="A16" s="91" t="s">
        <v>101</v>
      </c>
      <c r="B16" s="92" t="s">
        <v>102</v>
      </c>
      <c r="C16" s="93" t="s">
        <v>96</v>
      </c>
      <c r="D16" s="98"/>
      <c r="E16" s="99"/>
      <c r="F16" s="84">
        <v>0</v>
      </c>
    </row>
    <row r="17" spans="1:6" ht="15" customHeight="1">
      <c r="A17" s="95" t="s">
        <v>100</v>
      </c>
      <c r="B17" s="86"/>
      <c r="C17" s="87"/>
      <c r="D17" s="100"/>
      <c r="E17" s="101"/>
      <c r="F17" s="84"/>
    </row>
    <row r="18" spans="1:6" ht="24.75" customHeight="1">
      <c r="A18" s="91" t="s">
        <v>103</v>
      </c>
      <c r="B18" s="92" t="s">
        <v>104</v>
      </c>
      <c r="C18" s="93" t="s">
        <v>96</v>
      </c>
      <c r="D18" s="102">
        <f>D19</f>
        <v>131.80000000000018</v>
      </c>
      <c r="E18" s="102">
        <f>E19</f>
        <v>74.30000000000018</v>
      </c>
      <c r="F18" s="84">
        <f aca="true" t="shared" si="0" ref="F18:F27">E18/D18</f>
        <v>0.5637329286798185</v>
      </c>
    </row>
    <row r="19" spans="1:6" ht="27.75" customHeight="1">
      <c r="A19" s="103" t="s">
        <v>105</v>
      </c>
      <c r="B19" s="104" t="s">
        <v>106</v>
      </c>
      <c r="C19" s="105" t="s">
        <v>107</v>
      </c>
      <c r="D19" s="101">
        <f>D20+D24</f>
        <v>131.80000000000018</v>
      </c>
      <c r="E19" s="101">
        <f>E20+E24</f>
        <v>74.30000000000018</v>
      </c>
      <c r="F19" s="90">
        <f t="shared" si="0"/>
        <v>0.5637329286798185</v>
      </c>
    </row>
    <row r="20" spans="1:6" ht="30" customHeight="1">
      <c r="A20" s="91" t="s">
        <v>108</v>
      </c>
      <c r="B20" s="92" t="s">
        <v>95</v>
      </c>
      <c r="C20" s="93" t="s">
        <v>96</v>
      </c>
      <c r="D20" s="102">
        <f aca="true" t="shared" si="1" ref="D20:E22">D21</f>
        <v>-7029.5</v>
      </c>
      <c r="E20" s="102">
        <f t="shared" si="1"/>
        <v>-6933.7</v>
      </c>
      <c r="F20" s="84">
        <f t="shared" si="0"/>
        <v>0.9863717191834411</v>
      </c>
    </row>
    <row r="21" spans="1:6" ht="34.5" customHeight="1">
      <c r="A21" s="103" t="s">
        <v>109</v>
      </c>
      <c r="B21" s="104" t="s">
        <v>95</v>
      </c>
      <c r="C21" s="105" t="s">
        <v>110</v>
      </c>
      <c r="D21" s="101">
        <f t="shared" si="1"/>
        <v>-7029.5</v>
      </c>
      <c r="E21" s="101">
        <f t="shared" si="1"/>
        <v>-6933.7</v>
      </c>
      <c r="F21" s="90">
        <f t="shared" si="0"/>
        <v>0.9863717191834411</v>
      </c>
    </row>
    <row r="22" spans="1:6" ht="27.75" customHeight="1">
      <c r="A22" s="103" t="s">
        <v>111</v>
      </c>
      <c r="B22" s="104" t="s">
        <v>112</v>
      </c>
      <c r="C22" s="105" t="s">
        <v>113</v>
      </c>
      <c r="D22" s="101">
        <f t="shared" si="1"/>
        <v>-7029.5</v>
      </c>
      <c r="E22" s="101">
        <f t="shared" si="1"/>
        <v>-6933.7</v>
      </c>
      <c r="F22" s="90">
        <f t="shared" si="0"/>
        <v>0.9863717191834411</v>
      </c>
    </row>
    <row r="23" spans="1:6" ht="41.25" customHeight="1">
      <c r="A23" s="103" t="s">
        <v>114</v>
      </c>
      <c r="B23" s="104" t="s">
        <v>112</v>
      </c>
      <c r="C23" s="105" t="s">
        <v>115</v>
      </c>
      <c r="D23" s="101">
        <v>-7029.5</v>
      </c>
      <c r="E23" s="101">
        <v>-6933.7</v>
      </c>
      <c r="F23" s="90">
        <f t="shared" si="0"/>
        <v>0.9863717191834411</v>
      </c>
    </row>
    <row r="24" spans="1:6" ht="25.5" customHeight="1">
      <c r="A24" s="109" t="s">
        <v>116</v>
      </c>
      <c r="B24" s="92" t="s">
        <v>117</v>
      </c>
      <c r="C24" s="93" t="s">
        <v>96</v>
      </c>
      <c r="D24" s="102">
        <f aca="true" t="shared" si="2" ref="D24:E26">D25</f>
        <v>7161.3</v>
      </c>
      <c r="E24" s="102">
        <f t="shared" si="2"/>
        <v>7008</v>
      </c>
      <c r="F24" s="84">
        <f t="shared" si="0"/>
        <v>0.9785932721712538</v>
      </c>
    </row>
    <row r="25" spans="1:6" ht="31.5" customHeight="1">
      <c r="A25" s="110" t="s">
        <v>118</v>
      </c>
      <c r="B25" s="108" t="s">
        <v>117</v>
      </c>
      <c r="C25" s="105" t="s">
        <v>119</v>
      </c>
      <c r="D25" s="101">
        <f t="shared" si="2"/>
        <v>7161.3</v>
      </c>
      <c r="E25" s="101">
        <f t="shared" si="2"/>
        <v>7008</v>
      </c>
      <c r="F25" s="90">
        <f t="shared" si="0"/>
        <v>0.9785932721712538</v>
      </c>
    </row>
    <row r="26" spans="1:6" ht="32.25" customHeight="1">
      <c r="A26" s="110" t="s">
        <v>120</v>
      </c>
      <c r="B26" s="108" t="s">
        <v>121</v>
      </c>
      <c r="C26" s="105" t="s">
        <v>122</v>
      </c>
      <c r="D26" s="101">
        <f t="shared" si="2"/>
        <v>7161.3</v>
      </c>
      <c r="E26" s="101">
        <f t="shared" si="2"/>
        <v>7008</v>
      </c>
      <c r="F26" s="90">
        <f t="shared" si="0"/>
        <v>0.9785932721712538</v>
      </c>
    </row>
    <row r="27" spans="1:6" ht="39" customHeight="1">
      <c r="A27" s="111" t="s">
        <v>123</v>
      </c>
      <c r="B27" s="108" t="s">
        <v>121</v>
      </c>
      <c r="C27" s="105" t="s">
        <v>124</v>
      </c>
      <c r="D27" s="101">
        <v>7161.3</v>
      </c>
      <c r="E27" s="101">
        <v>7008</v>
      </c>
      <c r="F27" s="90">
        <f t="shared" si="0"/>
        <v>0.9785932721712538</v>
      </c>
    </row>
    <row r="28" spans="1:5" ht="15.75" customHeight="1">
      <c r="A28" s="106"/>
      <c r="B28" s="107"/>
      <c r="C28" s="107"/>
      <c r="D28" s="107"/>
      <c r="E28" s="107"/>
    </row>
    <row r="29" spans="1:5" ht="12.75" customHeight="1">
      <c r="A29" s="106"/>
      <c r="B29" s="106"/>
      <c r="C29" s="106"/>
      <c r="D29" s="107"/>
      <c r="E29" s="107"/>
    </row>
    <row r="30" spans="1:5" ht="12.75" customHeight="1">
      <c r="A30" s="106"/>
      <c r="B30" s="106"/>
      <c r="C30" s="106"/>
      <c r="D30" s="107"/>
      <c r="E30" s="107"/>
    </row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D2:F2"/>
    <mergeCell ref="D3:F3"/>
    <mergeCell ref="A6:F6"/>
    <mergeCell ref="A7:F7"/>
    <mergeCell ref="E9:F9"/>
  </mergeCells>
  <printOptions/>
  <pageMargins left="1.1811023622047245" right="0.5905511811023623" top="0.7874015748031497" bottom="0.7874015748031497" header="0.7874015748031497" footer="0.7874015748031497"/>
  <pageSetup fitToHeight="1" fitToWidth="1"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приложение№1,2,3,4,5 к решению № 194</dc:title>
  <dc:subject/>
  <dc:creator/>
  <cp:keywords/>
  <dc:description/>
  <cp:lastModifiedBy>user</cp:lastModifiedBy>
  <cp:lastPrinted>2022-05-20T08:22:20Z</cp:lastPrinted>
  <dcterms:modified xsi:type="dcterms:W3CDTF">2022-05-20T08:22:24Z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XXJ7TYMEEKJ2-7525-104</vt:lpwstr>
  </property>
  <property fmtid="{D5CDD505-2E9C-101B-9397-08002B2CF9AE}" pid="4" name="_dlc_DocIdItemGu">
    <vt:lpwstr>c6de54ca-3ecd-4663-906e-a3dd79cfc7dc</vt:lpwstr>
  </property>
  <property fmtid="{D5CDD505-2E9C-101B-9397-08002B2CF9AE}" pid="5" name="_dlc_DocIdU">
    <vt:lpwstr>https://vip.gov.mari.ru/mturek/sp_mariets/_layouts/DocIdRedir.aspx?ID=XXJ7TYMEEKJ2-7525-104, XXJ7TYMEEKJ2-7525-104</vt:lpwstr>
  </property>
  <property fmtid="{D5CDD505-2E9C-101B-9397-08002B2CF9AE}" pid="6" name="Описан">
    <vt:lpwstr/>
  </property>
  <property fmtid="{D5CDD505-2E9C-101B-9397-08002B2CF9AE}" pid="7" name="Г">
    <vt:lpwstr>2022 год</vt:lpwstr>
  </property>
</Properties>
</file>