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0"/>
  </bookViews>
  <sheets>
    <sheet name="Алекс" sheetId="1" r:id="rId1"/>
  </sheets>
  <definedNames>
    <definedName name="_xlnm.Print_Area" localSheetId="0">'Алекс'!$A$1:$D$68</definedName>
  </definedNames>
  <calcPr fullCalcOnLoad="1"/>
</workbook>
</file>

<file path=xl/sharedStrings.xml><?xml version="1.0" encoding="utf-8"?>
<sst xmlns="http://schemas.openxmlformats.org/spreadsheetml/2006/main" count="67" uniqueCount="66">
  <si>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</si>
  <si>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</si>
  <si>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</si>
  <si>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</si>
  <si>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</si>
  <si>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</si>
  <si>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</si>
  <si>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</si>
  <si>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</si>
  <si>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</si>
  <si>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</si>
  <si>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</si>
  <si>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</si>
  <si>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</si>
  <si>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</si>
  <si>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</si>
  <si>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</si>
  <si>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</si>
  <si>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</si>
  <si>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</si>
  <si>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</si>
  <si>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</si>
  <si>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</si>
  <si>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</si>
  <si>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</si>
  <si>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904 117 05 050 10 0000 180 прочие неналоговые доходы  в бюджеты поселений</t>
  </si>
  <si>
    <t>0409 Дорожное хозяйство (дорожные фонды)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</si>
  <si>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</si>
  <si>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</si>
  <si>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</si>
  <si>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</si>
  <si>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</si>
  <si>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0405 Сельское хозяйство и рыболовство</t>
  </si>
  <si>
    <t>0500 Жилищно-коммунальное хозяйство</t>
  </si>
  <si>
    <t>0309 Защита населения и территории от чрезвычайных ситуаций природного и техногенного характера, гражданская оборона</t>
  </si>
  <si>
    <t>администрации  Советского муниципального района</t>
  </si>
  <si>
    <t>0300 Национальная безопасность и правоохранительная деятельность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</si>
  <si>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</si>
  <si>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Исполнение бюджета  </t>
  </si>
  <si>
    <t>Алексеевского сельского поселения Советского муниципального района Республики Марий Эл</t>
  </si>
  <si>
    <t>904 202 20 077 10 0060 150 Субсидии из республиканского бюджета Республики Марий Эл бюджетам сельских поселений на строительство водопроводных сооружений и строительство (реконструкцию) систем водоснабжения.</t>
  </si>
  <si>
    <t>904 117 15030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улице Заречной в пос. Алексеевский, проект - "Дорога к дому" - ремонт дороги по ул. Заречной в пос. Алексеевский")</t>
  </si>
  <si>
    <t>904 117 15030 10 0021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улице Заречной в пос. Алексеевский,  проект - "Дорога к дому" - ремонт дороги по ул. Заречной в пос. Алексеевский")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</si>
  <si>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</si>
  <si>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904 202 29 999 10 0010 150 Прочие субсидии (на осуществление целевых мероприятий в отношении автомобильных дорог общего пользования местного значения)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</si>
  <si>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</si>
  <si>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</si>
  <si>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</si>
  <si>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</si>
  <si>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904 117 01050 10 0000 180 Невыясненные поступления, зачисляемые в бюджеты сельских поселений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</si>
  <si>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</si>
  <si>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1000 Социальная политика</t>
  </si>
  <si>
    <t>182 109 04 053 10 2100 110 Земельный налог (по обязательствам, возникшим до 1 января 2006 года), мобилизуемый на территориях сельских поселений</t>
  </si>
  <si>
    <t>904 207 05030 10 0000 150 Поступления от денежных пожертвований, предоставляемых юридическими лицами получателям средств бюджетов сельских поселений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</si>
  <si>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</si>
  <si>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</si>
  <si>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>План 2023 г.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</si>
  <si>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 полномочий, установленных законодательством Российской Федерации)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</si>
  <si>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поселений из бюджета муниципального района на осуществление муниципального контроля за исполнением единой теплоснабжающей организацией обязательств по строительству, реконструкции и (или) модернизации объектов теплоснабжения)</t>
  </si>
  <si>
    <t>904 202 29 999 10 0050 150 Прочие субсидии (на выполнение работ по предотвращению распространения сорного растения борщевика Сосновского)</t>
  </si>
  <si>
    <t>904 202 29999 10 0070 150 Прочие субсидии (на актуализацию правил землепользования и застройки муниципальных образований в Республике Марий Эл)</t>
  </si>
  <si>
    <t>992 202 40 014 10 0080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</si>
  <si>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 xml:space="preserve">Руководитель финансового управления </t>
  </si>
  <si>
    <t>Е.С. Кропотова</t>
  </si>
  <si>
    <t>на 1 ноября  2023 г.</t>
  </si>
  <si>
    <t>Факт на 01.11.23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</si>
</sst>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" fontId="31" fillId="20" borderId="1">
      <alignment horizontal="right" vertical="top"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0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172" fontId="7" fillId="0" borderId="0" xfId="0" applyNumberFormat="1" applyFont="1" applyBorder="1" applyAlignment="1">
      <alignment horizontal="right" vertical="top" wrapText="1"/>
    </xf>
    <xf numFmtId="172" fontId="7" fillId="0" borderId="0" xfId="60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 applyProtection="1">
      <alignment horizontal="right" vertical="top" wrapText="1"/>
      <protection locked="0"/>
    </xf>
    <xf numFmtId="172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vertical="top" wrapText="1"/>
    </xf>
    <xf numFmtId="172" fontId="7" fillId="0" borderId="0" xfId="0" applyNumberFormat="1" applyFont="1" applyBorder="1" applyAlignment="1" applyProtection="1">
      <alignment horizontal="right" vertical="top"/>
      <protection locked="0"/>
    </xf>
    <xf numFmtId="172" fontId="6" fillId="34" borderId="0" xfId="0" applyNumberFormat="1" applyFont="1" applyFill="1" applyBorder="1" applyAlignment="1" applyProtection="1">
      <alignment horizontal="right" vertical="top" wrapText="1"/>
      <protection locked="0"/>
    </xf>
    <xf numFmtId="0" fontId="3" fillId="0" borderId="11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justify" vertical="top" wrapText="1"/>
    </xf>
    <xf numFmtId="0" fontId="6" fillId="0" borderId="0" xfId="0" applyFont="1" applyAlignment="1">
      <alignment horizontal="justify" vertical="top"/>
    </xf>
    <xf numFmtId="3" fontId="6" fillId="0" borderId="0" xfId="0" applyNumberFormat="1" applyFont="1" applyBorder="1" applyAlignment="1">
      <alignment vertical="top" wrapText="1"/>
    </xf>
    <xf numFmtId="174" fontId="7" fillId="0" borderId="0" xfId="0" applyNumberFormat="1" applyFont="1" applyBorder="1" applyAlignment="1">
      <alignment horizontal="right" vertical="top" wrapText="1"/>
    </xf>
    <xf numFmtId="174" fontId="7" fillId="0" borderId="0" xfId="60" applyNumberFormat="1" applyFont="1" applyBorder="1" applyAlignment="1">
      <alignment horizontal="right" vertical="top" wrapText="1"/>
    </xf>
    <xf numFmtId="174" fontId="6" fillId="35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 wrapText="1"/>
    </xf>
    <xf numFmtId="174" fontId="6" fillId="0" borderId="0" xfId="6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justify" vertical="top" wrapText="1"/>
    </xf>
    <xf numFmtId="174" fontId="9" fillId="0" borderId="0" xfId="0" applyNumberFormat="1" applyFont="1" applyBorder="1" applyAlignment="1">
      <alignment horizontal="right" vertical="top" wrapText="1"/>
    </xf>
    <xf numFmtId="174" fontId="9" fillId="0" borderId="0" xfId="60" applyNumberFormat="1" applyFont="1" applyBorder="1" applyAlignment="1">
      <alignment horizontal="right" vertical="top" wrapText="1"/>
    </xf>
    <xf numFmtId="174" fontId="8" fillId="0" borderId="0" xfId="0" applyNumberFormat="1" applyFont="1" applyBorder="1" applyAlignment="1">
      <alignment horizontal="right" vertical="top" wrapText="1"/>
    </xf>
    <xf numFmtId="174" fontId="8" fillId="35" borderId="0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left" vertical="center" wrapText="1"/>
    </xf>
    <xf numFmtId="174" fontId="9" fillId="35" borderId="0" xfId="0" applyNumberFormat="1" applyFont="1" applyFill="1" applyBorder="1" applyAlignment="1">
      <alignment horizontal="right" vertical="top" wrapText="1"/>
    </xf>
    <xf numFmtId="49" fontId="9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71"/>
  <sheetViews>
    <sheetView tabSelected="1" view="pageBreakPreview" zoomScale="120" zoomScaleSheetLayoutView="120" zoomScalePageLayoutView="0" workbookViewId="0" topLeftCell="A1">
      <pane xSplit="1" topLeftCell="B1" activePane="topRight" state="frozen"/>
      <selection pane="topLeft" activeCell="A1" sqref="A1"/>
      <selection pane="topRight" activeCell="F59" sqref="F59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16.875" style="0" customWidth="1"/>
    <col min="4" max="4" width="16.125" style="0" customWidth="1"/>
  </cols>
  <sheetData>
    <row r="1" spans="1:4" ht="15.75">
      <c r="A1" s="44" t="s">
        <v>38</v>
      </c>
      <c r="B1" s="44"/>
      <c r="C1" s="44"/>
      <c r="D1" s="44"/>
    </row>
    <row r="2" spans="1:4" ht="15.75">
      <c r="A2" s="44" t="s">
        <v>39</v>
      </c>
      <c r="B2" s="44"/>
      <c r="C2" s="44"/>
      <c r="D2" s="44"/>
    </row>
    <row r="3" spans="1:4" ht="15.75">
      <c r="A3" s="44" t="s">
        <v>64</v>
      </c>
      <c r="B3" s="44"/>
      <c r="C3" s="44"/>
      <c r="D3" s="44"/>
    </row>
    <row r="4" spans="1:4" ht="8.25" customHeight="1">
      <c r="A4" s="1"/>
      <c r="B4" s="1"/>
      <c r="C4" s="1"/>
      <c r="D4" s="1"/>
    </row>
    <row r="5" spans="1:4" ht="31.5" customHeight="1">
      <c r="A5" s="15" t="s">
        <v>2</v>
      </c>
      <c r="B5" s="24" t="s">
        <v>56</v>
      </c>
      <c r="C5" s="2" t="s">
        <v>65</v>
      </c>
      <c r="D5" s="16" t="s">
        <v>3</v>
      </c>
    </row>
    <row r="6" spans="1:4" ht="11.25" customHeight="1">
      <c r="A6" s="17"/>
      <c r="B6" s="18"/>
      <c r="C6" s="18"/>
      <c r="D6" s="19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17</v>
      </c>
      <c r="B8" s="9">
        <f>SUM(B9:B23)</f>
        <v>1170</v>
      </c>
      <c r="C8" s="9">
        <f>SUM(C9:C24)</f>
        <v>902.1008099999999</v>
      </c>
      <c r="D8" s="10">
        <f aca="true" t="shared" si="0" ref="D8:D15">C8/B8*100</f>
        <v>77.10263333333333</v>
      </c>
    </row>
    <row r="9" spans="1:4" ht="18" customHeight="1">
      <c r="A9" s="4" t="s">
        <v>18</v>
      </c>
      <c r="B9" s="11">
        <v>417</v>
      </c>
      <c r="C9" s="23">
        <v>361.28321</v>
      </c>
      <c r="D9" s="10">
        <f t="shared" si="0"/>
        <v>86.63865947242206</v>
      </c>
    </row>
    <row r="10" spans="1:4" ht="15.75" customHeight="1">
      <c r="A10" s="4" t="s">
        <v>19</v>
      </c>
      <c r="B10" s="11">
        <v>139</v>
      </c>
      <c r="C10" s="11">
        <v>76.53524</v>
      </c>
      <c r="D10" s="10">
        <f t="shared" si="0"/>
        <v>55.06132374100719</v>
      </c>
    </row>
    <row r="11" spans="1:4" ht="21.75" customHeight="1">
      <c r="A11" s="4" t="s">
        <v>20</v>
      </c>
      <c r="B11" s="11">
        <v>386</v>
      </c>
      <c r="C11" s="11">
        <v>156.91888</v>
      </c>
      <c r="D11" s="10">
        <f t="shared" si="0"/>
        <v>40.65255958549223</v>
      </c>
    </row>
    <row r="12" spans="1:4" ht="1.5" customHeight="1" hidden="1">
      <c r="A12" s="25" t="s">
        <v>52</v>
      </c>
      <c r="B12" s="11">
        <v>0</v>
      </c>
      <c r="C12" s="11">
        <v>0</v>
      </c>
      <c r="D12" s="10" t="e">
        <f t="shared" si="0"/>
        <v>#DIV/0!</v>
      </c>
    </row>
    <row r="13" spans="1:4" ht="32.25" customHeight="1">
      <c r="A13" s="4" t="s">
        <v>21</v>
      </c>
      <c r="B13" s="11">
        <v>4</v>
      </c>
      <c r="C13" s="11">
        <v>3.85578</v>
      </c>
      <c r="D13" s="10">
        <f t="shared" si="0"/>
        <v>96.39450000000001</v>
      </c>
    </row>
    <row r="14" spans="1:4" ht="32.25" customHeight="1">
      <c r="A14" s="7" t="s">
        <v>22</v>
      </c>
      <c r="B14" s="11">
        <v>125</v>
      </c>
      <c r="C14" s="11">
        <v>105.26776</v>
      </c>
      <c r="D14" s="10">
        <f t="shared" si="0"/>
        <v>84.214208</v>
      </c>
    </row>
    <row r="15" spans="1:4" ht="62.25" customHeight="1">
      <c r="A15" s="12" t="s">
        <v>23</v>
      </c>
      <c r="B15" s="11">
        <v>99</v>
      </c>
      <c r="C15" s="11">
        <v>198.23994</v>
      </c>
      <c r="D15" s="10">
        <f t="shared" si="0"/>
        <v>200.24236363636362</v>
      </c>
    </row>
    <row r="16" spans="1:4" ht="30" customHeight="1" hidden="1">
      <c r="A16" s="4" t="s">
        <v>24</v>
      </c>
      <c r="B16" s="11">
        <v>0</v>
      </c>
      <c r="C16" s="11">
        <v>0</v>
      </c>
      <c r="D16" s="6">
        <v>0</v>
      </c>
    </row>
    <row r="17" spans="1:4" ht="0.75" customHeight="1" hidden="1">
      <c r="A17" s="21" t="s">
        <v>27</v>
      </c>
      <c r="B17" s="11">
        <v>0</v>
      </c>
      <c r="C17" s="11">
        <v>0</v>
      </c>
      <c r="D17" s="6">
        <v>0</v>
      </c>
    </row>
    <row r="18" spans="1:4" ht="32.25" customHeight="1" hidden="1">
      <c r="A18" s="31" t="s">
        <v>37</v>
      </c>
      <c r="B18" s="11"/>
      <c r="C18" s="11"/>
      <c r="D18" s="6"/>
    </row>
    <row r="19" spans="1:4" ht="1.5" customHeight="1" hidden="1">
      <c r="A19" s="21" t="s">
        <v>28</v>
      </c>
      <c r="B19" s="11">
        <v>0</v>
      </c>
      <c r="C19" s="11">
        <v>0</v>
      </c>
      <c r="D19" s="6">
        <v>0</v>
      </c>
    </row>
    <row r="20" spans="1:4" ht="1.5" customHeight="1" hidden="1">
      <c r="A20" s="21" t="s">
        <v>25</v>
      </c>
      <c r="B20" s="11">
        <v>0</v>
      </c>
      <c r="C20" s="11">
        <v>0</v>
      </c>
      <c r="D20" s="6">
        <v>0</v>
      </c>
    </row>
    <row r="21" spans="1:4" ht="62.25" customHeight="1" hidden="1">
      <c r="A21" s="27" t="s">
        <v>41</v>
      </c>
      <c r="B21" s="11"/>
      <c r="C21" s="11"/>
      <c r="D21" s="6" t="e">
        <f>C21/B21*100</f>
        <v>#DIV/0!</v>
      </c>
    </row>
    <row r="22" spans="1:4" ht="60" customHeight="1" hidden="1">
      <c r="A22" s="27" t="s">
        <v>42</v>
      </c>
      <c r="B22" s="11"/>
      <c r="C22" s="11"/>
      <c r="D22" s="6" t="e">
        <f>C22/B22*100</f>
        <v>#DIV/0!</v>
      </c>
    </row>
    <row r="23" spans="1:4" ht="63" customHeight="1" hidden="1">
      <c r="A23" s="27"/>
      <c r="B23" s="11"/>
      <c r="C23" s="11"/>
      <c r="D23" s="6"/>
    </row>
    <row r="24" spans="1:4" ht="32.25" customHeight="1" hidden="1">
      <c r="A24" s="27" t="s">
        <v>49</v>
      </c>
      <c r="B24" s="11">
        <v>0</v>
      </c>
      <c r="C24" s="11">
        <v>0</v>
      </c>
      <c r="D24" s="6">
        <v>0</v>
      </c>
    </row>
    <row r="25" spans="1:4" ht="24" customHeight="1">
      <c r="A25" s="8" t="s">
        <v>4</v>
      </c>
      <c r="B25" s="22">
        <f>B26+B27+B34+B37+B35+B36+B33+B29+B38+B40+B41+B28+B30+B31+B39+B32+B43</f>
        <v>6374.39019</v>
      </c>
      <c r="C25" s="22">
        <f>C26+C27+C29+C33+C34+C35+C36+C37+C38+C40+C41+C28+C30+C39+C31+C42+C43+C32</f>
        <v>5038.8430499999995</v>
      </c>
      <c r="D25" s="10">
        <f aca="true" t="shared" si="1" ref="D25:D40">C25/B25*100</f>
        <v>79.04823676945323</v>
      </c>
    </row>
    <row r="26" spans="1:4" ht="37.5" customHeight="1">
      <c r="A26" s="4" t="s">
        <v>29</v>
      </c>
      <c r="B26" s="11">
        <v>1131.48349</v>
      </c>
      <c r="C26" s="11">
        <v>961.6</v>
      </c>
      <c r="D26" s="6">
        <f t="shared" si="1"/>
        <v>84.98577385340373</v>
      </c>
    </row>
    <row r="27" spans="1:4" ht="50.25" customHeight="1">
      <c r="A27" s="4" t="s">
        <v>43</v>
      </c>
      <c r="B27" s="5">
        <v>138.6</v>
      </c>
      <c r="C27" s="5">
        <v>106.35007</v>
      </c>
      <c r="D27" s="6">
        <f t="shared" si="1"/>
        <v>76.73165223665224</v>
      </c>
    </row>
    <row r="28" spans="1:4" ht="55.5" customHeight="1" hidden="1">
      <c r="A28" s="4" t="s">
        <v>40</v>
      </c>
      <c r="B28" s="5"/>
      <c r="C28" s="5"/>
      <c r="D28" s="6" t="e">
        <f t="shared" si="1"/>
        <v>#DIV/0!</v>
      </c>
    </row>
    <row r="29" spans="1:4" ht="32.25" customHeight="1">
      <c r="A29" s="20" t="s">
        <v>30</v>
      </c>
      <c r="B29" s="5">
        <v>705.04979</v>
      </c>
      <c r="C29" s="5">
        <v>705.04979</v>
      </c>
      <c r="D29" s="6">
        <f t="shared" si="1"/>
        <v>100</v>
      </c>
    </row>
    <row r="30" spans="1:4" ht="31.5" customHeight="1">
      <c r="A30" s="26" t="s">
        <v>44</v>
      </c>
      <c r="B30" s="5">
        <v>1419.806</v>
      </c>
      <c r="C30" s="5">
        <v>1419.80588</v>
      </c>
      <c r="D30" s="6">
        <f t="shared" si="1"/>
        <v>99.99999154814108</v>
      </c>
    </row>
    <row r="31" spans="1:4" ht="31.5" customHeight="1">
      <c r="A31" s="26" t="s">
        <v>59</v>
      </c>
      <c r="B31" s="5">
        <v>145.9427</v>
      </c>
      <c r="C31" s="5">
        <v>145.9427</v>
      </c>
      <c r="D31" s="6">
        <f t="shared" si="1"/>
        <v>100</v>
      </c>
    </row>
    <row r="32" spans="1:4" ht="31.5" customHeight="1">
      <c r="A32" s="26" t="s">
        <v>60</v>
      </c>
      <c r="B32" s="5">
        <v>499.8</v>
      </c>
      <c r="C32" s="5">
        <v>0</v>
      </c>
      <c r="D32" s="6">
        <f t="shared" si="1"/>
        <v>0</v>
      </c>
    </row>
    <row r="33" spans="1:4" ht="125.25" customHeight="1">
      <c r="A33" s="4" t="s">
        <v>45</v>
      </c>
      <c r="B33" s="5">
        <v>260.2</v>
      </c>
      <c r="C33" s="5">
        <v>132</v>
      </c>
      <c r="D33" s="6">
        <f t="shared" si="1"/>
        <v>50.73020753266718</v>
      </c>
    </row>
    <row r="34" spans="1:4" ht="0.75" customHeight="1">
      <c r="A34" s="4" t="s">
        <v>31</v>
      </c>
      <c r="B34" s="5"/>
      <c r="C34" s="5"/>
      <c r="D34" s="6" t="e">
        <f t="shared" si="1"/>
        <v>#DIV/0!</v>
      </c>
    </row>
    <row r="35" spans="1:4" ht="126.75" customHeight="1">
      <c r="A35" s="4" t="s">
        <v>57</v>
      </c>
      <c r="B35" s="5">
        <v>0.1</v>
      </c>
      <c r="C35" s="5">
        <v>0.1</v>
      </c>
      <c r="D35" s="6">
        <f t="shared" si="1"/>
        <v>100</v>
      </c>
    </row>
    <row r="36" spans="1:4" ht="111.75" customHeight="1" hidden="1">
      <c r="A36" s="4" t="s">
        <v>58</v>
      </c>
      <c r="B36" s="5">
        <v>0</v>
      </c>
      <c r="C36" s="5">
        <v>0</v>
      </c>
      <c r="D36" s="6" t="e">
        <f t="shared" si="1"/>
        <v>#DIV/0!</v>
      </c>
    </row>
    <row r="37" spans="1:4" ht="95.25" customHeight="1">
      <c r="A37" s="4" t="s">
        <v>46</v>
      </c>
      <c r="B37" s="5">
        <v>271.97564</v>
      </c>
      <c r="C37" s="5">
        <v>271.56204</v>
      </c>
      <c r="D37" s="6">
        <f t="shared" si="1"/>
        <v>99.84792755704152</v>
      </c>
    </row>
    <row r="38" spans="1:4" ht="101.25" customHeight="1" hidden="1">
      <c r="A38" s="4" t="s">
        <v>47</v>
      </c>
      <c r="B38" s="5">
        <v>0</v>
      </c>
      <c r="C38" s="5"/>
      <c r="D38" s="6" t="e">
        <f t="shared" si="1"/>
        <v>#DIV/0!</v>
      </c>
    </row>
    <row r="39" spans="1:4" ht="101.25" customHeight="1">
      <c r="A39" s="4" t="s">
        <v>47</v>
      </c>
      <c r="B39" s="5">
        <v>872.00257</v>
      </c>
      <c r="C39" s="5">
        <v>367.00257</v>
      </c>
      <c r="D39" s="6">
        <f t="shared" si="1"/>
        <v>42.08732664629646</v>
      </c>
    </row>
    <row r="40" spans="1:4" ht="93.75" customHeight="1">
      <c r="A40" s="4" t="s">
        <v>48</v>
      </c>
      <c r="B40" s="5">
        <v>0.1</v>
      </c>
      <c r="C40" s="5">
        <v>0.1</v>
      </c>
      <c r="D40" s="6">
        <f t="shared" si="1"/>
        <v>100</v>
      </c>
    </row>
    <row r="41" spans="1:4" ht="48.75" customHeight="1" hidden="1">
      <c r="A41" s="4" t="s">
        <v>50</v>
      </c>
      <c r="B41" s="5"/>
      <c r="C41" s="5"/>
      <c r="D41" s="6" t="e">
        <f>C41/B41*100</f>
        <v>#DIV/0!</v>
      </c>
    </row>
    <row r="42" spans="1:4" ht="38.25" customHeight="1" hidden="1">
      <c r="A42" s="4" t="s">
        <v>53</v>
      </c>
      <c r="B42" s="5">
        <v>0</v>
      </c>
      <c r="C42" s="5"/>
      <c r="D42" s="6">
        <v>0</v>
      </c>
    </row>
    <row r="43" spans="1:4" ht="109.5" customHeight="1">
      <c r="A43" s="4" t="s">
        <v>61</v>
      </c>
      <c r="B43" s="5">
        <v>929.33</v>
      </c>
      <c r="C43" s="5">
        <v>929.33</v>
      </c>
      <c r="D43" s="6">
        <f>C43/B43*100</f>
        <v>100</v>
      </c>
    </row>
    <row r="44" spans="1:4" ht="21.75" customHeight="1">
      <c r="A44" s="8" t="s">
        <v>1</v>
      </c>
      <c r="B44" s="28">
        <f>B25+B8</f>
        <v>7544.39019</v>
      </c>
      <c r="C44" s="28">
        <f>C25+C8</f>
        <v>5940.943859999999</v>
      </c>
      <c r="D44" s="29">
        <f aca="true" t="shared" si="2" ref="D44:D64">C44/B44*100</f>
        <v>78.74650847028896</v>
      </c>
    </row>
    <row r="45" spans="1:4" ht="14.25">
      <c r="A45" s="8" t="s">
        <v>54</v>
      </c>
      <c r="B45" s="28">
        <f>B46+B50+B52+B55+B59+B63</f>
        <v>7894.39019</v>
      </c>
      <c r="C45" s="28">
        <f>C46+C50+C52+C55+C59+C63</f>
        <v>6160.529669999999</v>
      </c>
      <c r="D45" s="29">
        <f t="shared" si="2"/>
        <v>78.03680235876456</v>
      </c>
    </row>
    <row r="46" spans="1:4" ht="12.75">
      <c r="A46" s="35" t="s">
        <v>15</v>
      </c>
      <c r="B46" s="36">
        <f>B47+B48+B49</f>
        <v>2038.90257</v>
      </c>
      <c r="C46" s="36">
        <f>C47+C48+C49</f>
        <v>1552.67709</v>
      </c>
      <c r="D46" s="37">
        <f t="shared" si="2"/>
        <v>76.15258879192054</v>
      </c>
    </row>
    <row r="47" spans="1:4" ht="25.5">
      <c r="A47" s="33" t="s">
        <v>9</v>
      </c>
      <c r="B47" s="38">
        <v>1899.23566</v>
      </c>
      <c r="C47" s="38">
        <v>1431.91491</v>
      </c>
      <c r="D47" s="37">
        <f t="shared" si="2"/>
        <v>75.39427255699273</v>
      </c>
    </row>
    <row r="48" spans="1:4" ht="12.75">
      <c r="A48" s="34" t="s">
        <v>12</v>
      </c>
      <c r="B48" s="39">
        <v>2</v>
      </c>
      <c r="C48" s="39">
        <v>0</v>
      </c>
      <c r="D48" s="37">
        <f t="shared" si="2"/>
        <v>0</v>
      </c>
    </row>
    <row r="49" spans="1:4" ht="15" customHeight="1">
      <c r="A49" s="33" t="s">
        <v>7</v>
      </c>
      <c r="B49" s="39">
        <v>137.66691</v>
      </c>
      <c r="C49" s="39">
        <v>120.76218</v>
      </c>
      <c r="D49" s="37">
        <f t="shared" si="2"/>
        <v>87.72055681354365</v>
      </c>
    </row>
    <row r="50" spans="1:4" ht="12.75">
      <c r="A50" s="40" t="s">
        <v>16</v>
      </c>
      <c r="B50" s="41">
        <f>B51</f>
        <v>138.6</v>
      </c>
      <c r="C50" s="41">
        <f>C51</f>
        <v>106.35007</v>
      </c>
      <c r="D50" s="37">
        <f t="shared" si="2"/>
        <v>76.73165223665224</v>
      </c>
    </row>
    <row r="51" spans="1:4" ht="16.5" customHeight="1">
      <c r="A51" s="33" t="s">
        <v>5</v>
      </c>
      <c r="B51" s="39">
        <v>138.6</v>
      </c>
      <c r="C51" s="39">
        <v>106.35007</v>
      </c>
      <c r="D51" s="37">
        <f t="shared" si="2"/>
        <v>76.73165223665224</v>
      </c>
    </row>
    <row r="52" spans="1:4" ht="13.5" customHeight="1">
      <c r="A52" s="40" t="s">
        <v>36</v>
      </c>
      <c r="B52" s="41">
        <f>B53+B54</f>
        <v>12.1</v>
      </c>
      <c r="C52" s="41">
        <f>C53+C54</f>
        <v>12</v>
      </c>
      <c r="D52" s="37">
        <f t="shared" si="2"/>
        <v>99.17355371900827</v>
      </c>
    </row>
    <row r="53" spans="1:4" ht="19.5" customHeight="1" hidden="1">
      <c r="A53" s="33" t="s">
        <v>34</v>
      </c>
      <c r="B53" s="39">
        <v>0</v>
      </c>
      <c r="C53" s="39">
        <v>0</v>
      </c>
      <c r="D53" s="37" t="e">
        <f t="shared" si="2"/>
        <v>#DIV/0!</v>
      </c>
    </row>
    <row r="54" spans="1:4" ht="25.5">
      <c r="A54" s="33" t="s">
        <v>55</v>
      </c>
      <c r="B54" s="39">
        <v>12.1</v>
      </c>
      <c r="C54" s="39">
        <v>12</v>
      </c>
      <c r="D54" s="37">
        <f t="shared" si="2"/>
        <v>99.17355371900827</v>
      </c>
    </row>
    <row r="55" spans="1:4" ht="12.75">
      <c r="A55" s="40" t="s">
        <v>11</v>
      </c>
      <c r="B55" s="41">
        <f>B56+B58+B57</f>
        <v>3974.2479599999997</v>
      </c>
      <c r="C55" s="41">
        <f>C56+C58+C57</f>
        <v>3333.1348399999997</v>
      </c>
      <c r="D55" s="37">
        <f t="shared" si="2"/>
        <v>83.86831605746109</v>
      </c>
    </row>
    <row r="56" spans="1:4" ht="12.75" hidden="1">
      <c r="A56" s="33" t="s">
        <v>32</v>
      </c>
      <c r="B56" s="39"/>
      <c r="C56" s="39"/>
      <c r="D56" s="37">
        <v>0</v>
      </c>
    </row>
    <row r="57" spans="1:4" ht="12.75">
      <c r="A57" s="33" t="s">
        <v>26</v>
      </c>
      <c r="B57" s="39">
        <v>2881.31164</v>
      </c>
      <c r="C57" s="39">
        <v>2752.69852</v>
      </c>
      <c r="D57" s="37">
        <f t="shared" si="2"/>
        <v>95.53629957223232</v>
      </c>
    </row>
    <row r="58" spans="1:4" ht="12.75">
      <c r="A58" s="33" t="s">
        <v>14</v>
      </c>
      <c r="B58" s="39">
        <v>1092.93632</v>
      </c>
      <c r="C58" s="39">
        <v>580.43632</v>
      </c>
      <c r="D58" s="37">
        <f t="shared" si="2"/>
        <v>53.10797247546866</v>
      </c>
    </row>
    <row r="59" spans="1:4" ht="12.75">
      <c r="A59" s="42" t="s">
        <v>33</v>
      </c>
      <c r="B59" s="41">
        <f>B60+B61+B62</f>
        <v>1625.8356600000002</v>
      </c>
      <c r="C59" s="41">
        <f>C60+C61+C62</f>
        <v>1075.75631</v>
      </c>
      <c r="D59" s="37">
        <f t="shared" si="2"/>
        <v>66.16636210328907</v>
      </c>
    </row>
    <row r="60" spans="1:4" ht="12.75">
      <c r="A60" s="43" t="s">
        <v>13</v>
      </c>
      <c r="B60" s="39">
        <v>687.5</v>
      </c>
      <c r="C60" s="39">
        <v>200.88007</v>
      </c>
      <c r="D60" s="37">
        <f t="shared" si="2"/>
        <v>29.218919272727273</v>
      </c>
    </row>
    <row r="61" spans="1:4" ht="12.75">
      <c r="A61" s="43" t="s">
        <v>8</v>
      </c>
      <c r="B61" s="39">
        <v>0.1</v>
      </c>
      <c r="C61" s="39">
        <v>0</v>
      </c>
      <c r="D61" s="37">
        <f t="shared" si="2"/>
        <v>0</v>
      </c>
    </row>
    <row r="62" spans="1:4" ht="12.75">
      <c r="A62" s="33" t="s">
        <v>6</v>
      </c>
      <c r="B62" s="39">
        <v>938.23566</v>
      </c>
      <c r="C62" s="39">
        <v>874.87624</v>
      </c>
      <c r="D62" s="37">
        <f t="shared" si="2"/>
        <v>93.24696100337947</v>
      </c>
    </row>
    <row r="63" spans="1:4" ht="12.75">
      <c r="A63" s="40" t="s">
        <v>51</v>
      </c>
      <c r="B63" s="41">
        <f>B64</f>
        <v>104.704</v>
      </c>
      <c r="C63" s="41">
        <f>C64</f>
        <v>80.61136</v>
      </c>
      <c r="D63" s="37">
        <f t="shared" si="2"/>
        <v>76.98976161369194</v>
      </c>
    </row>
    <row r="64" spans="1:4" ht="12.75">
      <c r="A64" s="33" t="s">
        <v>10</v>
      </c>
      <c r="B64" s="39">
        <v>104.704</v>
      </c>
      <c r="C64" s="39">
        <v>80.61136</v>
      </c>
      <c r="D64" s="37">
        <f t="shared" si="2"/>
        <v>76.98976161369194</v>
      </c>
    </row>
    <row r="65" spans="1:4" ht="15">
      <c r="A65" s="4" t="s">
        <v>0</v>
      </c>
      <c r="B65" s="30">
        <f>B44-B45</f>
        <v>-350</v>
      </c>
      <c r="C65" s="30">
        <f>C44-C45</f>
        <v>-219.58580999999958</v>
      </c>
      <c r="D65" s="32"/>
    </row>
    <row r="66" spans="1:4" ht="15">
      <c r="A66" s="3"/>
      <c r="B66" s="5"/>
      <c r="C66" s="5"/>
      <c r="D66" s="6"/>
    </row>
    <row r="67" spans="1:4" ht="15" customHeight="1">
      <c r="A67" s="1" t="s">
        <v>62</v>
      </c>
      <c r="B67" s="1"/>
      <c r="C67" s="1"/>
      <c r="D67" s="1"/>
    </row>
    <row r="68" spans="1:4" ht="15.75">
      <c r="A68" s="1" t="s">
        <v>35</v>
      </c>
      <c r="B68" s="1"/>
      <c r="C68" s="1" t="s">
        <v>63</v>
      </c>
      <c r="D68" s="1"/>
    </row>
    <row r="69" spans="2:4" ht="15.75">
      <c r="B69" s="1"/>
      <c r="C69" s="1"/>
      <c r="D69" s="1"/>
    </row>
    <row r="70" spans="2:4" ht="15">
      <c r="B70" s="3"/>
      <c r="C70" s="3"/>
      <c r="D70" s="3"/>
    </row>
    <row r="71" spans="2:4" ht="15">
      <c r="B71" s="3"/>
      <c r="C71" s="3"/>
      <c r="D71" s="3"/>
    </row>
  </sheetData>
  <sheetProtection/>
  <mergeCells count="3">
    <mergeCell ref="A1:D1"/>
    <mergeCell ref="A3:D3"/>
    <mergeCell ref="A2:D2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Админ</cp:lastModifiedBy>
  <cp:lastPrinted>2023-09-08T06:23:15Z</cp:lastPrinted>
  <dcterms:created xsi:type="dcterms:W3CDTF">2007-03-05T11:59:24Z</dcterms:created>
  <dcterms:modified xsi:type="dcterms:W3CDTF">2023-11-03T08:56:39Z</dcterms:modified>
  <cp:category/>
  <cp:version/>
  <cp:contentType/>
  <cp:contentStatus/>
</cp:coreProperties>
</file>