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4'!$A$1:$P$128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4'!$A$1:$P$147</definedName>
    <definedName name="_xlnm.Print_Area" localSheetId="5">'Приложение 6'!$A$1:$J$159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<sst xmlns="http://schemas.openxmlformats.org/spreadsheetml/2006/main" count="2067" uniqueCount="958">
  <si>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</si>
  <si>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</si>
  <si>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</si>
  <si>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</si>
  <si>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</si>
  <si>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</si>
  <si>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</si>
  <si>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</si>
  <si>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</si>
  <si>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</si>
  <si>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</si>
  <si>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</si>
  <si>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</si>
  <si>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</si>
  <si>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</si>
  <si>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</si>
  <si>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</si>
  <si>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</si>
  <si>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</si>
  <si>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</si>
  <si>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</si>
  <si>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</si>
  <si>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</si>
  <si>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</si>
  <si>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</si>
  <si>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</si>
  <si>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</si>
  <si>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</si>
  <si>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</si>
  <si>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</si>
  <si>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</si>
  <si>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</si>
  <si>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</si>
  <si>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</si>
  <si>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</si>
  <si>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</si>
  <si>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</si>
  <si>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</si>
  <si>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</si>
  <si>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</si>
  <si>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</si>
  <si>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</si>
  <si>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</si>
  <si>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</si>
  <si>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</si>
  <si>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</si>
  <si>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</si>
  <si>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</si>
  <si>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</si>
  <si>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</si>
  <si>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</si>
  <si>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</si>
  <si>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</si>
  <si>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</si>
  <si>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</si>
  <si>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</si>
  <si>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</si>
  <si>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</si>
  <si>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</si>
  <si>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</si>
  <si>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</si>
  <si>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</si>
  <si>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</si>
  <si>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</si>
  <si>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</si>
  <si>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</si>
  <si>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</si>
  <si>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</si>
  <si>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</si>
  <si>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</si>
  <si>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</si>
  <si>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</si>
  <si>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</si>
  <si>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</si>
  <si>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</si>
  <si>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</si>
  <si>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</si>
  <si>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</si>
  <si>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</si>
  <si>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</si>
  <si>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</si>
  <si>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</si>
  <si>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</si>
  <si>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</si>
  <si>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</si>
  <si>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</si>
  <si>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</si>
  <si>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</si>
  <si>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</si>
  <si>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</si>
  <si>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</si>
  <si>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</si>
  <si>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</si>
  <si>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</si>
  <si>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</si>
  <si>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</si>
  <si>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</si>
  <si>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</si>
  <si>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</si>
  <si>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</si>
  <si>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</si>
  <si>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</si>
  <si>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</si>
  <si>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</si>
  <si>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</si>
  <si>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</si>
  <si>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</si>
  <si>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</si>
  <si>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</si>
  <si>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</si>
  <si>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</si>
  <si>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</si>
  <si>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</si>
  <si>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</si>
  <si>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</si>
  <si>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</si>
  <si>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</si>
  <si>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</si>
  <si>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</si>
  <si>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</si>
  <si>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</si>
  <si>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</si>
  <si>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</si>
  <si>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</si>
  <si>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</si>
  <si>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</si>
  <si>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</si>
  <si>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</si>
  <si>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</si>
  <si>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</si>
  <si>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</si>
  <si>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</si>
  <si>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</si>
  <si>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</si>
  <si>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</si>
  <si>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</si>
  <si>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</si>
  <si>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</si>
  <si>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</si>
  <si>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</si>
  <si>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</si>
  <si>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</si>
  <si>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</si>
  <si>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</si>
  <si>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</si>
  <si>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</si>
  <si>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</si>
  <si>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</si>
  <si>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</si>
  <si>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</si>
  <si>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</si>
  <si>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</si>
  <si>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</si>
  <si>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</si>
  <si>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</si>
  <si>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</si>
  <si>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</si>
  <si>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</si>
  <si>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</si>
  <si>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</si>
  <si>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</si>
  <si>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</si>
  <si>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</si>
  <si>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</si>
  <si>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</si>
  <si>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</si>
  <si>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</si>
  <si>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</si>
  <si>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</si>
  <si>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</si>
  <si>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</si>
  <si>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</si>
  <si>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</si>
  <si>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</si>
  <si>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</si>
  <si>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</si>
  <si>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</si>
  <si>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</si>
  <si>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</si>
  <si>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</si>
  <si>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</si>
  <si>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</si>
  <si>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</si>
  <si>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</si>
  <si>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</si>
  <si>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</si>
  <si>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</si>
  <si>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</si>
  <si>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</si>
  <si>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</si>
  <si>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</si>
  <si>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</si>
  <si>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</si>
  <si>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</si>
  <si>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</si>
  <si>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</si>
  <si>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</si>
  <si>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</si>
  <si>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</si>
  <si>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</si>
  <si>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</si>
  <si>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</si>
  <si>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</si>
  <si>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</si>
  <si>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</si>
  <si>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</si>
  <si>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</si>
  <si>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</si>
  <si>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</si>
  <si>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</si>
  <si>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</si>
  <si>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</si>
  <si>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</si>
  <si>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</si>
  <si>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</si>
  <si>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</si>
  <si>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</si>
  <si>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</si>
  <si>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</si>
  <si>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</si>
  <si>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</si>
  <si>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</si>
  <si>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</si>
  <si>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</si>
  <si>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</si>
  <si>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</si>
  <si>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</si>
  <si>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</si>
  <si>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</si>
  <si>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</si>
  <si>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</si>
  <si>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</si>
  <si>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</si>
  <si>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</si>
  <si>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</si>
  <si>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</si>
  <si>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</si>
  <si>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</si>
  <si>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</si>
  <si>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</si>
  <si>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</si>
  <si>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</si>
  <si>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</si>
  <si>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</si>
  <si>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</si>
  <si>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</si>
  <si>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</si>
  <si>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</si>
  <si>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</si>
  <si>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</si>
  <si>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</si>
  <si>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</si>
  <si>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</si>
  <si>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</si>
  <si>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</si>
  <si>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</si>
  <si>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</si>
  <si>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</si>
  <si>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</si>
  <si>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</si>
  <si>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</si>
  <si>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</si>
  <si>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</si>
  <si>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</si>
  <si>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</si>
  <si>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</si>
  <si>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</si>
  <si>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</si>
  <si>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</si>
  <si>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</si>
  <si>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</si>
  <si>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</si>
  <si>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</si>
  <si>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</si>
  <si>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</si>
  <si>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</si>
  <si>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</si>
  <si>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</si>
  <si>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</si>
  <si>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</si>
  <si>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</si>
  <si>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</si>
  <si>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</si>
  <si>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</si>
  <si>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</si>
  <si>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</si>
  <si>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</si>
  <si>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</si>
  <si>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</si>
  <si>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</si>
  <si>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</si>
  <si>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</si>
  <si>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</si>
  <si>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</si>
  <si>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</si>
  <si>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</si>
  <si>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</si>
  <si>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</si>
  <si>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</si>
  <si>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</si>
  <si>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</si>
  <si>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</si>
  <si>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</si>
  <si>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</si>
  <si>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</si>
  <si>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</si>
  <si>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</si>
  <si>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</si>
  <si>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</si>
  <si>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</si>
  <si>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</si>
  <si>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</si>
  <si>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</si>
  <si>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</si>
  <si>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</si>
  <si>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</si>
  <si>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</si>
  <si>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</si>
  <si>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</si>
  <si>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</si>
  <si>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</si>
  <si>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</si>
  <si>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</si>
  <si>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</si>
  <si>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</si>
  <si>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</si>
  <si>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</si>
  <si>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</si>
  <si>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</si>
  <si>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</si>
  <si>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</si>
  <si>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</si>
  <si>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</si>
  <si>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</si>
  <si>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</si>
  <si>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</si>
  <si>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</si>
  <si>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</si>
  <si>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</si>
  <si>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</si>
  <si>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</si>
  <si>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</si>
  <si>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</si>
  <si>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</si>
  <si>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</si>
  <si>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</si>
  <si>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</si>
  <si>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</si>
  <si>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</si>
  <si>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</si>
  <si>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</si>
  <si>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</si>
  <si>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</si>
  <si>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</si>
  <si>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</si>
  <si>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</si>
  <si>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</si>
  <si>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</si>
  <si>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</si>
  <si>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</si>
  <si>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</si>
  <si>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</si>
  <si>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</si>
  <si>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</si>
  <si>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</si>
  <si>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</si>
  <si>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</si>
  <si>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</si>
  <si>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</si>
  <si>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</si>
  <si>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</si>
  <si>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</si>
  <si>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</si>
  <si>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</si>
  <si>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</si>
  <si>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</si>
  <si>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</si>
  <si>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</si>
  <si>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</si>
  <si>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</si>
  <si>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</si>
  <si>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</si>
  <si>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</si>
  <si>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</si>
  <si>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</si>
  <si>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</si>
  <si>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</si>
  <si>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</si>
  <si>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</si>
  <si>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</si>
  <si>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</si>
  <si>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</si>
  <si>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</si>
  <si>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</si>
  <si>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</si>
  <si>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</si>
  <si>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</si>
  <si>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</si>
  <si>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</si>
  <si>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</si>
  <si>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</si>
  <si>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</si>
  <si>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</si>
  <si>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</si>
  <si>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</si>
  <si>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</si>
  <si>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</si>
  <si>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</si>
  <si>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</si>
  <si>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</si>
  <si>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</si>
  <si>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</si>
  <si>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</si>
  <si>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</si>
  <si>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</si>
  <si>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</si>
  <si>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</si>
  <si>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</si>
  <si>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</si>
  <si>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</si>
  <si>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</si>
  <si>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</si>
  <si>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</si>
  <si>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</si>
  <si>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</si>
  <si>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</si>
  <si>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</si>
  <si>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</si>
  <si>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</si>
  <si>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</si>
  <si>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</si>
  <si>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</si>
  <si>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</si>
  <si>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</si>
  <si>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</si>
  <si>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</si>
  <si>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</si>
  <si>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</si>
  <si>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</si>
  <si>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</si>
  <si>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</si>
  <si>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</si>
  <si>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</si>
  <si>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</si>
  <si>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</si>
  <si>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</si>
  <si>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</si>
  <si>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</si>
  <si>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</si>
  <si>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</si>
  <si>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</si>
  <si>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</si>
  <si>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</si>
  <si>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</si>
  <si>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</si>
  <si>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</si>
  <si>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</si>
  <si>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</si>
  <si>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</si>
  <si>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</si>
  <si>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</si>
  <si>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</si>
  <si>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</si>
  <si>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</si>
  <si>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</si>
  <si>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</si>
  <si>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</si>
  <si>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</si>
  <si>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</si>
  <si>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</si>
  <si>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</si>
  <si>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</si>
  <si>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</si>
  <si>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</si>
  <si>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</si>
  <si>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</si>
  <si>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</si>
  <si>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</si>
  <si>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</si>
  <si>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</si>
  <si>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</si>
  <si>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</si>
  <si>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</si>
  <si>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</si>
  <si>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</si>
  <si>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</si>
  <si>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</si>
  <si>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</si>
  <si>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</si>
  <si>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</si>
  <si>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</si>
  <si>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</si>
  <si>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</si>
  <si>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</si>
  <si>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</si>
  <si>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</si>
  <si>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</si>
  <si>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</si>
  <si>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</si>
  <si>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</si>
  <si>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</si>
  <si>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</si>
  <si>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</si>
  <si>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</si>
  <si>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</si>
  <si>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</si>
  <si>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</si>
  <si>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</si>
  <si>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</si>
  <si>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</si>
  <si>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</si>
  <si>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</si>
  <si>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</si>
  <si>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</si>
  <si>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</si>
  <si>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</si>
  <si>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</si>
  <si>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</si>
  <si>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</si>
  <si>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</si>
  <si>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</si>
  <si>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</si>
  <si>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</si>
  <si>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</si>
  <si>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</si>
  <si>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</si>
  <si>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</si>
  <si>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</si>
  <si>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</si>
  <si>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</si>
  <si>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</si>
  <si>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</si>
  <si>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</si>
  <si>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</si>
  <si>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</si>
  <si>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</si>
  <si>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</si>
  <si>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</si>
  <si>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</si>
  <si>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</si>
  <si>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</si>
  <si>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</si>
  <si>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</si>
  <si>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</si>
  <si>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</si>
  <si>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</si>
  <si>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</si>
  <si>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</si>
  <si>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</si>
  <si>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</si>
  <si>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</si>
  <si>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</si>
  <si>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</si>
  <si>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</si>
  <si>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</si>
  <si>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</si>
  <si>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</si>
  <si>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</si>
  <si>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</si>
  <si>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</si>
  <si>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</si>
  <si>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</si>
  <si>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</si>
  <si>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</si>
  <si>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</si>
  <si>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</si>
  <si>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</si>
  <si>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</si>
  <si>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</si>
  <si>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</si>
  <si>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</si>
  <si>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</si>
  <si>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</si>
  <si>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</si>
  <si>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</si>
  <si>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</si>
  <si>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</si>
  <si>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</si>
  <si>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</si>
  <si>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</si>
  <si>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</si>
  <si>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</si>
  <si>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</si>
  <si>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</si>
  <si>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</si>
  <si>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</si>
  <si>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</si>
  <si>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</si>
  <si>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</si>
  <si>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</si>
  <si>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</si>
  <si>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</si>
  <si>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</si>
  <si>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</si>
  <si>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</si>
  <si>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</si>
  <si>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</si>
  <si>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</si>
  <si>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</si>
  <si>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</si>
  <si>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</si>
  <si>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</si>
  <si>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</si>
  <si>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</si>
  <si>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</si>
  <si>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</si>
  <si>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</si>
  <si>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</si>
  <si>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</si>
  <si>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</si>
  <si>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</si>
  <si>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</si>
  <si>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</si>
  <si>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</si>
  <si>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</si>
  <si>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</si>
  <si>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</si>
  <si>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</si>
  <si>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</si>
  <si>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</si>
  <si>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</si>
  <si>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</si>
  <si>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</si>
  <si>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</si>
  <si>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</si>
  <si>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</si>
  <si>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</si>
  <si>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</si>
  <si>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</si>
  <si>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</si>
  <si>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</si>
  <si>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</si>
  <si>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</si>
  <si>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</si>
  <si>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</si>
  <si>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</si>
  <si>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</si>
  <si>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</si>
  <si>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</si>
  <si>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</si>
  <si>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</si>
  <si>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</si>
  <si>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</si>
  <si>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</si>
  <si>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</si>
  <si>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</si>
  <si>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</si>
  <si>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</si>
  <si>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</si>
  <si>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</si>
  <si>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</si>
  <si>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</si>
  <si>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</si>
  <si>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</si>
  <si>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</si>
  <si>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</si>
  <si>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</si>
  <si>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</si>
  <si>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</si>
  <si>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</si>
  <si>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</si>
  <si>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</si>
  <si>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</si>
  <si>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</si>
  <si>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</si>
  <si>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</si>
  <si>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</si>
  <si>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</si>
  <si>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</si>
  <si>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</si>
  <si>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</si>
  <si>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</si>
  <si>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</si>
  <si>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</si>
  <si>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</si>
  <si>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</si>
  <si>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</si>
  <si>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</si>
  <si>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</si>
  <si>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</si>
  <si>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</si>
  <si>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</si>
  <si>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</si>
  <si>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</si>
  <si>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</si>
  <si>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</si>
  <si>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</si>
  <si>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</si>
  <si>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</si>
  <si>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</si>
  <si>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</si>
  <si>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</si>
  <si>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</si>
  <si>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</si>
  <si>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</si>
  <si>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</si>
  <si>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</si>
  <si>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</si>
  <si>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</si>
  <si>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</si>
  <si>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</si>
  <si>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</si>
  <si>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</si>
  <si>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</si>
  <si>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</si>
  <si>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</si>
  <si>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</si>
  <si>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</si>
  <si>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</si>
  <si>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</si>
  <si>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</si>
  <si>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</si>
  <si>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</si>
  <si>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</si>
  <si>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</si>
  <si>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</si>
  <si>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</si>
  <si>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</si>
  <si>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</si>
  <si>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</si>
  <si>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</si>
  <si>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</si>
  <si>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</si>
  <si>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</si>
  <si>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</si>
  <si>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</si>
  <si>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</si>
  <si>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</si>
  <si>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</si>
  <si>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</si>
  <si>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</si>
  <si>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</si>
  <si>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</si>
  <si>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</si>
  <si>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</si>
  <si>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</si>
  <si>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</si>
  <si>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</si>
  <si>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</si>
  <si>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</si>
  <si>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</si>
  <si>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</si>
  <si>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</si>
  <si>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</si>
  <si>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</si>
  <si>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</si>
  <si>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</si>
  <si>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</si>
  <si>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</si>
  <si>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</si>
  <si>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</si>
  <si>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</si>
  <si>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</si>
  <si>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</si>
  <si>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</si>
  <si>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</si>
  <si>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</si>
  <si>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</si>
  <si>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</si>
  <si>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</si>
  <si>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</si>
  <si>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</si>
  <si>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</si>
  <si>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</si>
  <si>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</si>
  <si>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</si>
  <si>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</si>
  <si>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</si>
  <si>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</si>
  <si>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</si>
  <si>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</si>
  <si>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</si>
  <si>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</si>
  <si>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</si>
  <si>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</si>
  <si>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</si>
  <si>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</si>
  <si>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</si>
  <si>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</si>
  <si>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</si>
  <si>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</si>
  <si>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</si>
  <si>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</si>
  <si>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</si>
  <si>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</si>
  <si>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</si>
  <si>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</si>
  <si>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</si>
  <si>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</si>
  <si>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</si>
  <si>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</si>
  <si>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</si>
  <si>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</si>
  <si>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</si>
  <si>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</si>
  <si>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</si>
  <si>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</si>
  <si>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</si>
  <si>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</si>
  <si>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</si>
  <si>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</si>
  <si>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</si>
  <si>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</si>
  <si>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</si>
  <si>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</si>
  <si>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</si>
  <si>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</si>
  <si>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</si>
  <si>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</si>
  <si>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</si>
  <si>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</si>
  <si>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</si>
  <si>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</si>
  <si>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</si>
  <si>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</si>
  <si>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</si>
  <si>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</si>
  <si>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</si>
  <si>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</si>
  <si>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</si>
  <si>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</si>
  <si>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</si>
  <si>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</si>
  <si>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</si>
  <si>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</si>
  <si>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</si>
  <si>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</si>
  <si>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</si>
  <si>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</si>
  <si>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</si>
  <si>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</si>
  <si>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</si>
  <si>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</si>
  <si>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</si>
  <si>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</si>
  <si>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</si>
  <si>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</si>
  <si>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</si>
  <si>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</si>
  <si>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</si>
  <si>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</si>
  <si>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</si>
  <si>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</si>
  <si>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</si>
  <si>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</si>
  <si>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</si>
  <si>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</si>
  <si>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</si>
  <si>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</si>
  <si>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</si>
  <si>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</si>
  <si>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</si>
  <si>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</si>
  <si>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</si>
  <si>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</si>
  <si>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</si>
  <si>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</si>
  <si>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</si>
  <si>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</si>
  <si>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</si>
  <si>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</si>
  <si>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</si>
  <si>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</si>
  <si>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</si>
  <si>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</si>
  <si>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</si>
  <si>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</si>
  <si>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</si>
  <si>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</si>
  <si>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</si>
  <si>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</si>
  <si>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</si>
  <si>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</si>
  <si>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</si>
  <si>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</si>
  <si>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</si>
  <si>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</si>
  <si>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</si>
  <si>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</si>
  <si>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</si>
  <si>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</si>
  <si>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</si>
  <si>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</si>
  <si>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</si>
  <si>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</si>
  <si>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</si>
  <si>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</si>
  <si>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</si>
  <si>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</si>
  <si>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</si>
  <si>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</si>
  <si>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</si>
  <si>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</si>
  <si>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</si>
  <si>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</si>
  <si>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</si>
  <si>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</si>
  <si>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</si>
  <si>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</si>
  <si>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</si>
  <si>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</si>
  <si>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</si>
  <si>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</si>
  <si>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</si>
  <si>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</si>
  <si>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</si>
  <si>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</si>
  <si>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</si>
  <si>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</si>
  <si>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</si>
  <si>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</si>
  <si>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</si>
  <si>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</si>
  <si>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</si>
  <si>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</si>
  <si>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</si>
  <si>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</si>
  <si>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</si>
  <si>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</si>
  <si>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</si>
  <si>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</si>
  <si>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</si>
  <si>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</si>
  <si>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</si>
  <si>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</si>
  <si>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</si>
  <si>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</si>
  <si>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</si>
  <si>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</si>
  <si>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</si>
  <si>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</si>
  <si>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</si>
  <si>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</si>
  <si>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</si>
  <si>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</si>
  <si>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</si>
  <si>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</si>
  <si>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</si>
  <si>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</si>
  <si>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</si>
  <si>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</si>
  <si>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</si>
  <si>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</si>
  <si>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</si>
  <si>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</si>
  <si>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</si>
  <si>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</si>
  <si>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</si>
  <si>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</si>
  <si>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</si>
  <si>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</si>
  <si>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</si>
  <si>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</si>
  <si>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t>903 0113 0320529130 800</t>
  </si>
  <si>
    <t>Основное мероприятие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</si>
  <si>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от 1 сентября 2023 г. № 416</t>
    </r>
    <r>
      <rPr>
        <sz val="9"/>
        <color indexed="8"/>
        <rFont val="Times New Roman"/>
        <family val="1"/>
      </rPr>
      <t xml:space="preserve">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</si>
  <si>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1 сентября 2023 г. № 416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</si>
  <si>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 сентября 2023 г. № 416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</si>
</sst>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vertical="center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/>
    </xf>
    <xf numFmtId="0" fontId="99" fillId="0" borderId="23" xfId="0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 vertical="center"/>
    </xf>
    <xf numFmtId="0" fontId="99" fillId="0" borderId="0" xfId="0" applyFont="1" applyFill="1" applyAlignment="1">
      <alignment horizontal="right" vertical="center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Border="1" applyAlignment="1">
      <alignment horizontal="center" vertical="center"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112" fillId="0" borderId="23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6" customWidth="1"/>
    <col min="12" max="12" width="11.5" style="266" hidden="1" customWidth="1"/>
    <col min="13" max="13" width="10.5" style="266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67"/>
      <c r="K1" s="367"/>
      <c r="L1" s="368"/>
      <c r="M1" s="385" t="s">
        <v>445</v>
      </c>
      <c r="N1" s="385"/>
      <c r="O1" s="385"/>
      <c r="P1" s="385"/>
    </row>
    <row r="2" spans="10:16" ht="135.75" customHeight="1">
      <c r="J2" s="367"/>
      <c r="K2" s="399" t="s">
        <v>947</v>
      </c>
      <c r="L2" s="400"/>
      <c r="M2" s="400"/>
      <c r="N2" s="400"/>
      <c r="O2" s="400"/>
      <c r="P2" s="400"/>
    </row>
    <row r="3" spans="11:16" ht="12.75">
      <c r="K3" s="35"/>
      <c r="M3" s="405"/>
      <c r="N3" s="405"/>
      <c r="O3" s="405"/>
      <c r="P3" s="405"/>
    </row>
    <row r="4" spans="1:16" ht="54.75" customHeight="1">
      <c r="A4" s="406" t="s">
        <v>510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4"/>
      <c r="L5" s="264"/>
      <c r="M5" s="264"/>
      <c r="N5" s="241"/>
      <c r="O5" s="241"/>
      <c r="P5" s="241"/>
    </row>
    <row r="6" spans="1:16" ht="12.75">
      <c r="A6" s="393" t="s">
        <v>12</v>
      </c>
      <c r="B6" s="395" t="s">
        <v>11</v>
      </c>
      <c r="C6" s="393" t="s">
        <v>576</v>
      </c>
      <c r="D6" s="407" t="s">
        <v>0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27" customHeight="1">
      <c r="A7" s="394"/>
      <c r="B7" s="396"/>
      <c r="C7" s="394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1">
        <v>2021</v>
      </c>
      <c r="L7" s="291" t="s">
        <v>740</v>
      </c>
      <c r="M7" s="291">
        <v>2022</v>
      </c>
      <c r="N7" s="291">
        <v>2023</v>
      </c>
      <c r="O7" s="291">
        <v>2024</v>
      </c>
      <c r="P7" s="291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1">
        <v>11</v>
      </c>
      <c r="L8" s="291"/>
      <c r="M8" s="291">
        <v>12</v>
      </c>
      <c r="N8" s="291">
        <v>13</v>
      </c>
      <c r="O8" s="291">
        <v>14</v>
      </c>
      <c r="P8" s="291">
        <v>15</v>
      </c>
    </row>
    <row r="9" spans="1:16" ht="38.25">
      <c r="A9" s="239">
        <v>1</v>
      </c>
      <c r="B9" s="31" t="s">
        <v>379</v>
      </c>
      <c r="C9" s="239" t="s">
        <v>577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378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661</v>
      </c>
      <c r="J10" s="239">
        <v>36523</v>
      </c>
      <c r="K10" s="292">
        <v>39777.4</v>
      </c>
      <c r="L10" s="267"/>
      <c r="M10" s="297">
        <v>43317.5</v>
      </c>
      <c r="N10" s="294">
        <v>43317.5</v>
      </c>
      <c r="O10" s="162">
        <v>43317.5</v>
      </c>
      <c r="P10" s="163">
        <v>43317.5</v>
      </c>
    </row>
    <row r="11" spans="1:16" ht="21" customHeight="1">
      <c r="A11" s="387" t="s">
        <v>490</v>
      </c>
      <c r="B11" s="387"/>
      <c r="C11" s="387"/>
      <c r="D11" s="387"/>
      <c r="E11" s="387"/>
      <c r="F11" s="387"/>
      <c r="G11" s="387"/>
      <c r="H11" s="387"/>
      <c r="I11" s="398"/>
      <c r="J11" s="398"/>
      <c r="K11" s="398"/>
      <c r="L11" s="398"/>
      <c r="M11" s="398"/>
      <c r="N11" s="398"/>
      <c r="O11" s="387"/>
      <c r="P11" s="387"/>
    </row>
    <row r="12" spans="1:16" ht="27.75" customHeight="1">
      <c r="A12" s="239">
        <v>1</v>
      </c>
      <c r="B12" s="31" t="s">
        <v>2</v>
      </c>
      <c r="C12" s="239" t="s">
        <v>344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1">
        <v>82</v>
      </c>
      <c r="L12" s="271"/>
      <c r="M12" s="271">
        <v>82</v>
      </c>
      <c r="N12" s="271">
        <v>82</v>
      </c>
      <c r="O12" s="272">
        <v>82</v>
      </c>
      <c r="P12" s="272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298">
        <v>35791.7</v>
      </c>
      <c r="L14" s="268"/>
      <c r="M14" s="299">
        <v>39370.87</v>
      </c>
      <c r="N14" s="298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4">
        <v>523.7</v>
      </c>
      <c r="L15" s="294"/>
      <c r="M15" s="294">
        <v>74</v>
      </c>
      <c r="N15" s="294">
        <v>75</v>
      </c>
      <c r="O15" s="294">
        <v>76</v>
      </c>
      <c r="P15" s="294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1">
        <v>534</v>
      </c>
      <c r="L16" s="267"/>
      <c r="M16" s="291">
        <v>528</v>
      </c>
      <c r="N16" s="291">
        <v>522</v>
      </c>
      <c r="O16" s="291">
        <v>522</v>
      </c>
      <c r="P16" s="291">
        <v>522</v>
      </c>
    </row>
    <row r="17" spans="1:16" ht="155.25" customHeight="1">
      <c r="A17" s="239">
        <v>6</v>
      </c>
      <c r="B17" s="31" t="s">
        <v>496</v>
      </c>
      <c r="C17" s="239" t="s">
        <v>438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2">
        <v>12</v>
      </c>
      <c r="L17" s="272"/>
      <c r="M17" s="272">
        <v>12</v>
      </c>
      <c r="N17" s="272">
        <v>12</v>
      </c>
      <c r="O17" s="272">
        <v>12</v>
      </c>
      <c r="P17" s="272">
        <v>12</v>
      </c>
    </row>
    <row r="18" spans="1:16" ht="15.75" customHeight="1">
      <c r="A18" s="387" t="s">
        <v>491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pans="1:16" ht="90" customHeight="1">
      <c r="A19" s="239">
        <v>1</v>
      </c>
      <c r="B19" s="31" t="s">
        <v>498</v>
      </c>
      <c r="C19" s="269" t="s">
        <v>10</v>
      </c>
      <c r="D19" s="269">
        <v>100</v>
      </c>
      <c r="E19" s="269">
        <v>100</v>
      </c>
      <c r="F19" s="269">
        <v>100</v>
      </c>
      <c r="G19" s="269">
        <v>100</v>
      </c>
      <c r="H19" s="269">
        <v>100</v>
      </c>
      <c r="I19" s="269">
        <v>99.8</v>
      </c>
      <c r="J19" s="269">
        <v>99.1</v>
      </c>
      <c r="K19" s="269">
        <v>100</v>
      </c>
      <c r="L19" s="269"/>
      <c r="M19" s="269">
        <v>100</v>
      </c>
      <c r="N19" s="269">
        <v>100</v>
      </c>
      <c r="O19" s="269">
        <v>100</v>
      </c>
      <c r="P19" s="269">
        <v>100</v>
      </c>
    </row>
    <row r="20" spans="1:16" ht="117" customHeight="1">
      <c r="A20" s="3">
        <v>2</v>
      </c>
      <c r="B20" s="31" t="s">
        <v>575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7" t="s">
        <v>220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69">
        <v>4.8</v>
      </c>
      <c r="L22" s="269"/>
      <c r="M22" s="269">
        <v>4.2</v>
      </c>
      <c r="N22" s="269">
        <v>4.7</v>
      </c>
      <c r="O22" s="269">
        <v>5.2</v>
      </c>
      <c r="P22" s="269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69">
        <v>49</v>
      </c>
      <c r="L23" s="269"/>
      <c r="M23" s="269">
        <v>50</v>
      </c>
      <c r="N23" s="269">
        <v>51</v>
      </c>
      <c r="O23" s="269">
        <v>52</v>
      </c>
      <c r="P23" s="269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69">
        <v>0</v>
      </c>
      <c r="L24" s="269"/>
      <c r="M24" s="269">
        <v>18.5</v>
      </c>
      <c r="N24" s="269">
        <v>0</v>
      </c>
      <c r="O24" s="269">
        <v>0</v>
      </c>
      <c r="P24" s="269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1">
        <v>1338</v>
      </c>
      <c r="L25" s="291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2">
        <v>956.65</v>
      </c>
      <c r="L26" s="292"/>
      <c r="M26" s="292">
        <v>632.16</v>
      </c>
      <c r="N26" s="292">
        <v>50</v>
      </c>
      <c r="O26" s="292">
        <v>50</v>
      </c>
      <c r="P26" s="292">
        <v>50</v>
      </c>
    </row>
    <row r="27" spans="1:16" ht="25.5">
      <c r="A27" s="239">
        <v>6</v>
      </c>
      <c r="B27" s="31" t="s">
        <v>687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69">
        <v>40</v>
      </c>
      <c r="L27" s="269"/>
      <c r="M27" s="269">
        <v>80</v>
      </c>
      <c r="N27" s="269">
        <v>100</v>
      </c>
      <c r="O27" s="269">
        <v>120</v>
      </c>
      <c r="P27" s="269">
        <v>140</v>
      </c>
    </row>
    <row r="28" spans="1:16" ht="38.25">
      <c r="A28" s="239">
        <v>7</v>
      </c>
      <c r="B28" s="31" t="s">
        <v>745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69">
        <v>800</v>
      </c>
      <c r="L28" s="269"/>
      <c r="M28" s="269">
        <v>900</v>
      </c>
      <c r="N28" s="269">
        <v>1000</v>
      </c>
      <c r="O28" s="269">
        <v>1100</v>
      </c>
      <c r="P28" s="269">
        <v>1200</v>
      </c>
    </row>
    <row r="29" spans="1:16" ht="24.75" customHeight="1">
      <c r="A29" s="404" t="s">
        <v>478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</row>
    <row r="30" spans="1:16" ht="93.75" customHeight="1">
      <c r="A30" s="239">
        <v>1</v>
      </c>
      <c r="B30" s="31" t="s">
        <v>497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69">
        <v>100</v>
      </c>
      <c r="L30" s="269"/>
      <c r="M30" s="269">
        <v>100</v>
      </c>
      <c r="N30" s="269">
        <v>100</v>
      </c>
      <c r="O30" s="269">
        <v>100</v>
      </c>
      <c r="P30" s="269">
        <v>100</v>
      </c>
    </row>
    <row r="31" spans="1:16" ht="16.5" customHeight="1">
      <c r="A31" s="387" t="s">
        <v>479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</row>
    <row r="32" spans="1:16" ht="171" customHeight="1">
      <c r="A32" s="3">
        <v>1</v>
      </c>
      <c r="B32" s="31" t="s">
        <v>380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294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295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7" t="s">
        <v>492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</row>
    <row r="37" spans="1:16" ht="12.75">
      <c r="A37" s="239">
        <v>1</v>
      </c>
      <c r="B37" s="31" t="s">
        <v>296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69">
        <v>45</v>
      </c>
      <c r="L37" s="269"/>
      <c r="M37" s="269">
        <v>45</v>
      </c>
      <c r="N37" s="269">
        <v>45</v>
      </c>
      <c r="O37" s="269">
        <v>45</v>
      </c>
      <c r="P37" s="269">
        <v>45</v>
      </c>
    </row>
    <row r="38" spans="1:16" ht="25.5">
      <c r="A38" s="239">
        <v>2</v>
      </c>
      <c r="B38" s="31" t="s">
        <v>297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69">
        <v>45</v>
      </c>
      <c r="L38" s="269"/>
      <c r="M38" s="269">
        <v>45</v>
      </c>
      <c r="N38" s="269">
        <v>45</v>
      </c>
      <c r="O38" s="269">
        <v>45</v>
      </c>
      <c r="P38" s="269">
        <v>45</v>
      </c>
    </row>
    <row r="39" spans="1:16" ht="25.5">
      <c r="A39" s="239">
        <v>3</v>
      </c>
      <c r="B39" s="31" t="s">
        <v>298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69">
        <v>45</v>
      </c>
      <c r="L39" s="269"/>
      <c r="M39" s="269">
        <v>45</v>
      </c>
      <c r="N39" s="269">
        <v>45</v>
      </c>
      <c r="O39" s="269">
        <v>45</v>
      </c>
      <c r="P39" s="269">
        <v>45</v>
      </c>
    </row>
    <row r="40" spans="1:16" ht="38.25">
      <c r="A40" s="239">
        <v>4</v>
      </c>
      <c r="B40" s="31" t="s">
        <v>410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69">
        <v>3.24</v>
      </c>
      <c r="L40" s="269"/>
      <c r="M40" s="269">
        <v>2.53</v>
      </c>
      <c r="N40" s="269">
        <v>2.2</v>
      </c>
      <c r="O40" s="269">
        <v>2.53</v>
      </c>
      <c r="P40" s="269">
        <v>0</v>
      </c>
    </row>
    <row r="41" spans="1:16" ht="26.25" customHeight="1">
      <c r="A41" s="387" t="s">
        <v>493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69">
        <v>0</v>
      </c>
      <c r="L42" s="269"/>
      <c r="M42" s="269">
        <v>0</v>
      </c>
      <c r="N42" s="269">
        <v>0</v>
      </c>
      <c r="O42" s="269">
        <v>0</v>
      </c>
      <c r="P42" s="269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69">
        <v>100</v>
      </c>
      <c r="L43" s="269"/>
      <c r="M43" s="269">
        <v>100</v>
      </c>
      <c r="N43" s="269">
        <v>100</v>
      </c>
      <c r="O43" s="269">
        <v>100</v>
      </c>
      <c r="P43" s="269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69">
        <v>90</v>
      </c>
      <c r="L44" s="269"/>
      <c r="M44" s="269">
        <v>90</v>
      </c>
      <c r="N44" s="269">
        <v>95</v>
      </c>
      <c r="O44" s="269">
        <v>95</v>
      </c>
      <c r="P44" s="269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69">
        <v>10</v>
      </c>
      <c r="L45" s="269"/>
      <c r="M45" s="269">
        <v>6</v>
      </c>
      <c r="N45" s="269">
        <v>6</v>
      </c>
      <c r="O45" s="269">
        <v>6</v>
      </c>
      <c r="P45" s="269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69">
        <v>0</v>
      </c>
      <c r="L46" s="269"/>
      <c r="M46" s="269">
        <v>0</v>
      </c>
      <c r="N46" s="269">
        <v>0</v>
      </c>
      <c r="O46" s="269">
        <v>0</v>
      </c>
      <c r="P46" s="269">
        <v>0</v>
      </c>
    </row>
    <row r="47" spans="1:16" ht="27.75" customHeight="1">
      <c r="A47" s="5">
        <v>6</v>
      </c>
      <c r="B47" s="209" t="s">
        <v>455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456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89" t="s">
        <v>572</v>
      </c>
      <c r="B49" s="390"/>
      <c r="C49" s="390"/>
      <c r="D49" s="390"/>
      <c r="E49" s="390"/>
      <c r="F49" s="390"/>
      <c r="G49" s="391"/>
      <c r="H49" s="391"/>
      <c r="I49" s="391"/>
      <c r="J49" s="391"/>
      <c r="K49" s="391"/>
      <c r="L49" s="391"/>
      <c r="M49" s="391"/>
      <c r="N49" s="390"/>
      <c r="O49" s="390"/>
      <c r="P49" s="392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573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574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675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7" t="s">
        <v>494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69">
        <v>41</v>
      </c>
      <c r="L60" s="269"/>
      <c r="M60" s="269">
        <v>41</v>
      </c>
      <c r="N60" s="269">
        <v>41</v>
      </c>
      <c r="O60" s="269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69">
        <v>1</v>
      </c>
      <c r="L61" s="269"/>
      <c r="M61" s="269">
        <v>1</v>
      </c>
      <c r="N61" s="269">
        <v>1</v>
      </c>
      <c r="O61" s="269">
        <v>1</v>
      </c>
      <c r="P61" s="239">
        <v>1</v>
      </c>
    </row>
    <row r="62" spans="1:16" ht="29.25" customHeight="1">
      <c r="A62" s="401" t="s">
        <v>559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3"/>
    </row>
    <row r="63" spans="1:16" ht="39" customHeight="1">
      <c r="A63" s="239">
        <v>1</v>
      </c>
      <c r="B63" s="31" t="s">
        <v>32</v>
      </c>
      <c r="C63" s="239" t="s">
        <v>3</v>
      </c>
      <c r="D63" s="269"/>
      <c r="E63" s="269"/>
      <c r="F63" s="269">
        <v>1</v>
      </c>
      <c r="G63" s="269">
        <v>1</v>
      </c>
      <c r="H63" s="269">
        <v>1</v>
      </c>
      <c r="I63" s="269">
        <v>0</v>
      </c>
      <c r="J63" s="269">
        <v>0</v>
      </c>
      <c r="K63" s="269">
        <v>0</v>
      </c>
      <c r="L63" s="269"/>
      <c r="M63" s="269">
        <v>1</v>
      </c>
      <c r="N63" s="269">
        <v>1</v>
      </c>
      <c r="O63" s="269">
        <v>1</v>
      </c>
      <c r="P63" s="269">
        <v>1</v>
      </c>
    </row>
    <row r="64" spans="1:16" ht="17.25" customHeight="1">
      <c r="A64" s="387" t="s">
        <v>495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69">
        <v>1.4</v>
      </c>
      <c r="L65" s="269"/>
      <c r="M65" s="269">
        <v>1.5</v>
      </c>
      <c r="N65" s="269">
        <v>1.6</v>
      </c>
      <c r="O65" s="269">
        <v>1.7</v>
      </c>
      <c r="P65" s="269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69">
        <v>2.4</v>
      </c>
      <c r="L66" s="269"/>
      <c r="M66" s="269">
        <v>2.5</v>
      </c>
      <c r="N66" s="269">
        <v>2.5</v>
      </c>
      <c r="O66" s="269">
        <v>2.6</v>
      </c>
      <c r="P66" s="269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69">
        <v>0.5</v>
      </c>
      <c r="L67" s="269"/>
      <c r="M67" s="269">
        <v>0.6</v>
      </c>
      <c r="N67" s="269">
        <v>0.65</v>
      </c>
      <c r="O67" s="269">
        <v>0.7</v>
      </c>
      <c r="P67" s="269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69">
        <v>0.8</v>
      </c>
      <c r="L68" s="269"/>
      <c r="M68" s="269">
        <v>0.9</v>
      </c>
      <c r="N68" s="269">
        <v>0.95</v>
      </c>
      <c r="O68" s="269">
        <v>1</v>
      </c>
      <c r="P68" s="269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69">
        <v>0.6</v>
      </c>
      <c r="L69" s="269"/>
      <c r="M69" s="269">
        <v>0.65</v>
      </c>
      <c r="N69" s="269">
        <v>0.7</v>
      </c>
      <c r="O69" s="269">
        <v>0.75</v>
      </c>
      <c r="P69" s="269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69">
        <v>0.7</v>
      </c>
      <c r="L70" s="269"/>
      <c r="M70" s="269">
        <v>0.75</v>
      </c>
      <c r="N70" s="269">
        <v>0.8</v>
      </c>
      <c r="O70" s="269">
        <v>0.85</v>
      </c>
      <c r="P70" s="269">
        <v>0.9</v>
      </c>
    </row>
    <row r="71" spans="1:16" ht="12.75" customHeight="1">
      <c r="A71" s="397" t="s">
        <v>471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57" customHeight="1">
      <c r="A72" s="3">
        <v>1</v>
      </c>
      <c r="B72" s="180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6">
        <v>0</v>
      </c>
      <c r="N72" s="295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3"/>
      <c r="L73" s="293"/>
      <c r="M73" s="293"/>
      <c r="N73" s="293"/>
      <c r="O73" s="293"/>
      <c r="P73" s="293"/>
    </row>
    <row r="74" spans="1:16" ht="12.75">
      <c r="A74" s="387" t="s">
        <v>622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69">
        <v>2</v>
      </c>
      <c r="K75" s="269">
        <v>2</v>
      </c>
      <c r="L75" s="269"/>
      <c r="M75" s="269"/>
      <c r="N75" s="269"/>
      <c r="O75" s="269"/>
      <c r="P75" s="269"/>
    </row>
    <row r="76" spans="1:16" ht="27.75" customHeight="1">
      <c r="A76" s="387" t="s">
        <v>487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69">
        <v>1</v>
      </c>
      <c r="L77" s="269"/>
      <c r="M77" s="269">
        <v>1</v>
      </c>
      <c r="N77" s="269">
        <v>1</v>
      </c>
      <c r="O77" s="269">
        <v>1</v>
      </c>
      <c r="P77" s="269">
        <v>1</v>
      </c>
    </row>
    <row r="78" spans="1:16" ht="14.25" customHeight="1">
      <c r="A78" s="386" t="s">
        <v>623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</row>
    <row r="79" spans="1:16" ht="144.75" customHeight="1">
      <c r="A79" s="239">
        <v>1</v>
      </c>
      <c r="B79" s="31" t="s">
        <v>499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69">
        <v>19</v>
      </c>
      <c r="L79" s="269"/>
      <c r="M79" s="269">
        <v>11</v>
      </c>
      <c r="N79" s="269">
        <v>6</v>
      </c>
      <c r="O79" s="269">
        <v>6</v>
      </c>
      <c r="P79" s="269">
        <v>6</v>
      </c>
    </row>
    <row r="80" spans="1:16" ht="12.75">
      <c r="A80" s="386" t="s">
        <v>741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</row>
    <row r="81" spans="1:16" ht="12.75">
      <c r="A81" s="5">
        <v>1</v>
      </c>
      <c r="B81" s="4" t="s">
        <v>689</v>
      </c>
      <c r="C81" s="5" t="s">
        <v>690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691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692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86" t="s">
        <v>716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</row>
    <row r="85" spans="1:16" ht="40.5" customHeight="1">
      <c r="A85" s="5">
        <v>1</v>
      </c>
      <c r="B85" s="4" t="s">
        <v>717</v>
      </c>
      <c r="C85" s="5" t="s">
        <v>718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21" t="s">
        <v>446</v>
      </c>
      <c r="H1" s="421"/>
    </row>
    <row r="2" spans="7:10" ht="111.75" customHeight="1">
      <c r="G2" s="431" t="s">
        <v>948</v>
      </c>
      <c r="H2" s="431"/>
      <c r="I2" s="101"/>
      <c r="J2" s="101"/>
    </row>
    <row r="3" spans="7:10" ht="12.75">
      <c r="G3" s="405"/>
      <c r="H3" s="405"/>
      <c r="I3" s="35"/>
      <c r="J3" s="35"/>
    </row>
    <row r="4" spans="1:8" ht="41.25" customHeight="1">
      <c r="A4" s="426" t="s">
        <v>558</v>
      </c>
      <c r="B4" s="426"/>
      <c r="C4" s="426"/>
      <c r="D4" s="426"/>
      <c r="E4" s="426"/>
      <c r="F4" s="426"/>
      <c r="G4" s="426"/>
      <c r="H4" s="426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27" t="s">
        <v>578</v>
      </c>
      <c r="B6" s="422" t="s">
        <v>44</v>
      </c>
      <c r="C6" s="422" t="s">
        <v>45</v>
      </c>
      <c r="D6" s="429" t="s">
        <v>341</v>
      </c>
      <c r="E6" s="430"/>
      <c r="F6" s="422" t="s">
        <v>46</v>
      </c>
      <c r="G6" s="424" t="s">
        <v>47</v>
      </c>
      <c r="H6" s="422" t="s">
        <v>48</v>
      </c>
    </row>
    <row r="7" spans="1:8" ht="39" customHeight="1">
      <c r="A7" s="428"/>
      <c r="B7" s="423"/>
      <c r="C7" s="423"/>
      <c r="D7" s="87" t="s">
        <v>342</v>
      </c>
      <c r="E7" s="87" t="s">
        <v>343</v>
      </c>
      <c r="F7" s="423"/>
      <c r="G7" s="425"/>
      <c r="H7" s="423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32" t="s">
        <v>509</v>
      </c>
      <c r="B9" s="432"/>
      <c r="C9" s="432"/>
      <c r="D9" s="432"/>
      <c r="E9" s="432"/>
      <c r="F9" s="432"/>
      <c r="G9" s="432"/>
      <c r="H9" s="432"/>
    </row>
    <row r="10" spans="1:8" ht="105" customHeight="1">
      <c r="A10" s="104" t="s">
        <v>51</v>
      </c>
      <c r="B10" s="108" t="s">
        <v>393</v>
      </c>
      <c r="C10" s="87" t="s">
        <v>662</v>
      </c>
      <c r="D10" s="107">
        <v>2017</v>
      </c>
      <c r="E10" s="107">
        <v>2025</v>
      </c>
      <c r="F10" s="108" t="s">
        <v>388</v>
      </c>
      <c r="G10" s="108" t="s">
        <v>53</v>
      </c>
      <c r="H10" s="433" t="s">
        <v>875</v>
      </c>
    </row>
    <row r="11" spans="1:8" ht="128.25" customHeight="1">
      <c r="A11" s="104" t="s">
        <v>52</v>
      </c>
      <c r="B11" s="108" t="s">
        <v>389</v>
      </c>
      <c r="C11" s="87" t="s">
        <v>663</v>
      </c>
      <c r="D11" s="107">
        <v>2017</v>
      </c>
      <c r="E11" s="107">
        <v>2025</v>
      </c>
      <c r="F11" s="108" t="s">
        <v>54</v>
      </c>
      <c r="G11" s="108" t="s">
        <v>390</v>
      </c>
      <c r="H11" s="434"/>
    </row>
    <row r="12" spans="1:8" ht="65.25" customHeight="1">
      <c r="A12" s="104" t="s">
        <v>56</v>
      </c>
      <c r="B12" s="108" t="s">
        <v>437</v>
      </c>
      <c r="C12" s="87" t="s">
        <v>662</v>
      </c>
      <c r="D12" s="107">
        <v>2017</v>
      </c>
      <c r="E12" s="107">
        <v>2025</v>
      </c>
      <c r="F12" s="108" t="s">
        <v>439</v>
      </c>
      <c r="G12" s="91"/>
      <c r="H12" s="237"/>
    </row>
    <row r="13" spans="1:8" ht="12.75">
      <c r="A13" s="387" t="s">
        <v>504</v>
      </c>
      <c r="B13" s="387"/>
      <c r="C13" s="387"/>
      <c r="D13" s="387"/>
      <c r="E13" s="387"/>
      <c r="F13" s="387"/>
      <c r="G13" s="387"/>
      <c r="H13" s="387"/>
    </row>
    <row r="14" spans="1:8" ht="135" customHeight="1">
      <c r="A14" s="6" t="s">
        <v>51</v>
      </c>
      <c r="B14" s="31" t="s">
        <v>477</v>
      </c>
      <c r="C14" s="195" t="s">
        <v>706</v>
      </c>
      <c r="D14" s="3">
        <v>2014</v>
      </c>
      <c r="E14" s="3">
        <v>2025</v>
      </c>
      <c r="F14" s="31" t="s">
        <v>63</v>
      </c>
      <c r="G14" s="31" t="s">
        <v>602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706</v>
      </c>
      <c r="D15" s="3">
        <v>2014</v>
      </c>
      <c r="E15" s="3">
        <v>2025</v>
      </c>
      <c r="F15" s="31" t="s">
        <v>63</v>
      </c>
      <c r="G15" s="31" t="s">
        <v>602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706</v>
      </c>
      <c r="D16" s="3">
        <v>2014</v>
      </c>
      <c r="E16" s="3">
        <v>2025</v>
      </c>
      <c r="F16" s="31" t="s">
        <v>63</v>
      </c>
      <c r="G16" s="31" t="s">
        <v>602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706</v>
      </c>
      <c r="D17" s="3">
        <v>2014</v>
      </c>
      <c r="E17" s="3">
        <v>2025</v>
      </c>
      <c r="F17" s="31" t="s">
        <v>63</v>
      </c>
      <c r="G17" s="31" t="s">
        <v>602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706</v>
      </c>
      <c r="D18" s="3">
        <v>2014</v>
      </c>
      <c r="E18" s="3">
        <v>2025</v>
      </c>
      <c r="F18" s="31" t="s">
        <v>63</v>
      </c>
      <c r="G18" s="31" t="s">
        <v>602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706</v>
      </c>
      <c r="D19" s="3">
        <v>2014</v>
      </c>
      <c r="E19" s="3">
        <v>2025</v>
      </c>
      <c r="F19" s="31" t="s">
        <v>63</v>
      </c>
      <c r="G19" s="31" t="s">
        <v>602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5" t="s">
        <v>706</v>
      </c>
      <c r="D20" s="3">
        <v>2014</v>
      </c>
      <c r="E20" s="3">
        <v>2025</v>
      </c>
      <c r="F20" s="31" t="s">
        <v>63</v>
      </c>
      <c r="G20" s="31" t="s">
        <v>602</v>
      </c>
      <c r="H20" s="31" t="s">
        <v>64</v>
      </c>
    </row>
    <row r="21" spans="1:8" ht="115.5" customHeight="1">
      <c r="A21" s="6">
        <v>8</v>
      </c>
      <c r="B21" s="31" t="s">
        <v>665</v>
      </c>
      <c r="C21" s="195" t="s">
        <v>706</v>
      </c>
      <c r="D21" s="3">
        <v>2014</v>
      </c>
      <c r="E21" s="3">
        <v>2025</v>
      </c>
      <c r="F21" s="31" t="s">
        <v>63</v>
      </c>
      <c r="G21" s="31" t="s">
        <v>602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505</v>
      </c>
      <c r="D22" s="3">
        <v>2014</v>
      </c>
      <c r="E22" s="3">
        <v>2025</v>
      </c>
      <c r="F22" s="31" t="s">
        <v>63</v>
      </c>
      <c r="G22" s="31" t="s">
        <v>602</v>
      </c>
      <c r="H22" s="31" t="s">
        <v>64</v>
      </c>
    </row>
    <row r="23" spans="1:8" ht="12" customHeight="1">
      <c r="A23" s="397" t="s">
        <v>221</v>
      </c>
      <c r="B23" s="397"/>
      <c r="C23" s="397"/>
      <c r="D23" s="397"/>
      <c r="E23" s="397"/>
      <c r="F23" s="397"/>
      <c r="G23" s="397"/>
      <c r="H23" s="397"/>
    </row>
    <row r="24" spans="1:8" ht="177" customHeight="1">
      <c r="A24" s="6" t="s">
        <v>51</v>
      </c>
      <c r="B24" s="8" t="s">
        <v>266</v>
      </c>
      <c r="C24" s="132" t="s">
        <v>571</v>
      </c>
      <c r="D24" s="3">
        <v>2014</v>
      </c>
      <c r="E24" s="3">
        <v>2025</v>
      </c>
      <c r="F24" s="31" t="s">
        <v>413</v>
      </c>
      <c r="G24" s="92" t="s">
        <v>579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485</v>
      </c>
      <c r="D25" s="3">
        <v>2014</v>
      </c>
      <c r="E25" s="3">
        <v>2025</v>
      </c>
      <c r="F25" s="31" t="s">
        <v>580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571</v>
      </c>
      <c r="D26" s="3">
        <v>2014</v>
      </c>
      <c r="E26" s="3">
        <v>2025</v>
      </c>
      <c r="F26" s="31" t="s">
        <v>381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627</v>
      </c>
      <c r="C27" s="195" t="s">
        <v>706</v>
      </c>
      <c r="D27" s="3">
        <v>2014</v>
      </c>
      <c r="E27" s="3">
        <v>2025</v>
      </c>
      <c r="F27" s="31" t="s">
        <v>63</v>
      </c>
      <c r="G27" s="154" t="s">
        <v>602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484</v>
      </c>
      <c r="D28" s="3">
        <v>2014</v>
      </c>
      <c r="E28" s="3">
        <v>2025</v>
      </c>
      <c r="F28" s="31" t="s">
        <v>429</v>
      </c>
      <c r="G28" s="92" t="s">
        <v>74</v>
      </c>
      <c r="H28" s="31" t="s">
        <v>76</v>
      </c>
    </row>
    <row r="29" spans="1:8" ht="159.75" customHeight="1">
      <c r="A29" s="6" t="s">
        <v>631</v>
      </c>
      <c r="B29" s="8" t="s">
        <v>67</v>
      </c>
      <c r="C29" s="94" t="s">
        <v>484</v>
      </c>
      <c r="D29" s="3">
        <v>2014</v>
      </c>
      <c r="E29" s="3">
        <v>2025</v>
      </c>
      <c r="F29" s="31" t="s">
        <v>382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586</v>
      </c>
      <c r="D30" s="3">
        <v>2014</v>
      </c>
      <c r="E30" s="3">
        <v>2025</v>
      </c>
      <c r="F30" s="31" t="s">
        <v>384</v>
      </c>
      <c r="G30" s="92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2" t="s">
        <v>677</v>
      </c>
      <c r="D31" s="3">
        <v>2014</v>
      </c>
      <c r="E31" s="3">
        <v>2025</v>
      </c>
      <c r="F31" s="31" t="s">
        <v>581</v>
      </c>
      <c r="G31" s="92" t="s">
        <v>77</v>
      </c>
      <c r="H31" s="7" t="s">
        <v>370</v>
      </c>
    </row>
    <row r="32" spans="1:8" ht="177.75" customHeight="1">
      <c r="A32" s="6" t="s">
        <v>632</v>
      </c>
      <c r="B32" s="8" t="s">
        <v>404</v>
      </c>
      <c r="C32" s="172" t="s">
        <v>677</v>
      </c>
      <c r="D32" s="3">
        <v>2014</v>
      </c>
      <c r="E32" s="3">
        <v>2025</v>
      </c>
      <c r="F32" s="31" t="s">
        <v>581</v>
      </c>
      <c r="G32" s="92" t="s">
        <v>77</v>
      </c>
      <c r="H32" s="7" t="s">
        <v>370</v>
      </c>
    </row>
    <row r="33" spans="1:8" ht="30" customHeight="1">
      <c r="A33" s="404" t="s">
        <v>506</v>
      </c>
      <c r="B33" s="404"/>
      <c r="C33" s="404"/>
      <c r="D33" s="404"/>
      <c r="E33" s="404"/>
      <c r="F33" s="404"/>
      <c r="G33" s="404"/>
      <c r="H33" s="404"/>
    </row>
    <row r="34" spans="1:8" ht="105.75" customHeight="1">
      <c r="A34" s="6" t="s">
        <v>51</v>
      </c>
      <c r="B34" s="31" t="s">
        <v>562</v>
      </c>
      <c r="C34" s="94" t="s">
        <v>483</v>
      </c>
      <c r="D34" s="3">
        <v>2014</v>
      </c>
      <c r="E34" s="3">
        <v>2025</v>
      </c>
      <c r="F34" s="31" t="s">
        <v>63</v>
      </c>
      <c r="G34" s="31" t="s">
        <v>602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483</v>
      </c>
      <c r="D35" s="3">
        <v>2014</v>
      </c>
      <c r="E35" s="3">
        <v>2025</v>
      </c>
      <c r="F35" s="31" t="s">
        <v>63</v>
      </c>
      <c r="G35" s="31" t="s">
        <v>602</v>
      </c>
      <c r="H35" s="31" t="s">
        <v>64</v>
      </c>
    </row>
    <row r="36" spans="1:8" ht="19.5" customHeight="1">
      <c r="A36" s="410" t="s">
        <v>507</v>
      </c>
      <c r="B36" s="410"/>
      <c r="C36" s="410"/>
      <c r="D36" s="410"/>
      <c r="E36" s="410"/>
      <c r="F36" s="410"/>
      <c r="G36" s="410"/>
      <c r="H36" s="410"/>
    </row>
    <row r="37" spans="1:8" ht="302.25" customHeight="1">
      <c r="A37" s="94" t="s">
        <v>51</v>
      </c>
      <c r="B37" s="31" t="s">
        <v>268</v>
      </c>
      <c r="C37" s="94" t="s">
        <v>557</v>
      </c>
      <c r="D37" s="3">
        <v>2014</v>
      </c>
      <c r="E37" s="3">
        <v>2025</v>
      </c>
      <c r="F37" s="4" t="s">
        <v>299</v>
      </c>
      <c r="G37" s="109" t="s">
        <v>300</v>
      </c>
      <c r="H37" s="110" t="s">
        <v>385</v>
      </c>
    </row>
    <row r="38" spans="1:8" ht="18.75" customHeight="1">
      <c r="A38" s="410" t="s">
        <v>500</v>
      </c>
      <c r="B38" s="410"/>
      <c r="C38" s="410"/>
      <c r="D38" s="410"/>
      <c r="E38" s="410"/>
      <c r="F38" s="410"/>
      <c r="G38" s="410"/>
      <c r="H38" s="410"/>
    </row>
    <row r="39" spans="1:8" ht="106.5" customHeight="1">
      <c r="A39" s="94" t="s">
        <v>51</v>
      </c>
      <c r="B39" s="31" t="s">
        <v>273</v>
      </c>
      <c r="C39" s="195" t="s">
        <v>560</v>
      </c>
      <c r="D39" s="3">
        <v>2016</v>
      </c>
      <c r="E39" s="3">
        <v>2025</v>
      </c>
      <c r="F39" s="31" t="s">
        <v>301</v>
      </c>
      <c r="G39" s="92" t="s">
        <v>302</v>
      </c>
      <c r="H39" s="31" t="s">
        <v>408</v>
      </c>
    </row>
    <row r="40" spans="1:8" ht="147" customHeight="1">
      <c r="A40" s="80" t="s">
        <v>52</v>
      </c>
      <c r="B40" s="111" t="s">
        <v>275</v>
      </c>
      <c r="C40" s="195" t="s">
        <v>560</v>
      </c>
      <c r="D40" s="3">
        <v>2016</v>
      </c>
      <c r="E40" s="3">
        <v>2025</v>
      </c>
      <c r="F40" s="31" t="s">
        <v>303</v>
      </c>
      <c r="G40" s="92" t="s">
        <v>302</v>
      </c>
      <c r="H40" s="31" t="s">
        <v>408</v>
      </c>
    </row>
    <row r="41" spans="1:8" ht="102" customHeight="1">
      <c r="A41" s="94" t="s">
        <v>56</v>
      </c>
      <c r="B41" s="31" t="s">
        <v>406</v>
      </c>
      <c r="C41" s="195" t="s">
        <v>560</v>
      </c>
      <c r="D41" s="112">
        <v>2016</v>
      </c>
      <c r="E41" s="3">
        <v>2025</v>
      </c>
      <c r="F41" s="31" t="s">
        <v>407</v>
      </c>
      <c r="G41" s="92" t="s">
        <v>302</v>
      </c>
      <c r="H41" s="31" t="s">
        <v>408</v>
      </c>
    </row>
    <row r="42" spans="1:8" ht="100.5" customHeight="1">
      <c r="A42" s="113" t="s">
        <v>58</v>
      </c>
      <c r="B42" s="114" t="s">
        <v>79</v>
      </c>
      <c r="C42" s="94" t="s">
        <v>560</v>
      </c>
      <c r="D42" s="112">
        <v>2016</v>
      </c>
      <c r="E42" s="3">
        <v>2025</v>
      </c>
      <c r="F42" s="31" t="s">
        <v>407</v>
      </c>
      <c r="G42" s="92" t="s">
        <v>302</v>
      </c>
      <c r="H42" s="31" t="s">
        <v>412</v>
      </c>
    </row>
    <row r="43" spans="1:8" ht="84.75" customHeight="1">
      <c r="A43" s="113" t="s">
        <v>60</v>
      </c>
      <c r="B43" s="114" t="s">
        <v>411</v>
      </c>
      <c r="C43" s="94" t="s">
        <v>560</v>
      </c>
      <c r="D43" s="112">
        <v>2016</v>
      </c>
      <c r="E43" s="3">
        <v>2025</v>
      </c>
      <c r="F43" s="31" t="s">
        <v>583</v>
      </c>
      <c r="G43" s="92" t="s">
        <v>302</v>
      </c>
      <c r="H43" s="31" t="s">
        <v>412</v>
      </c>
    </row>
    <row r="44" spans="1:8" ht="28.5" customHeight="1">
      <c r="A44" s="398" t="s">
        <v>508</v>
      </c>
      <c r="B44" s="419"/>
      <c r="C44" s="419"/>
      <c r="D44" s="388"/>
      <c r="E44" s="388"/>
      <c r="F44" s="388"/>
      <c r="G44" s="388"/>
      <c r="H44" s="388"/>
    </row>
    <row r="45" spans="1:8" ht="105" customHeight="1">
      <c r="A45" s="6">
        <v>1</v>
      </c>
      <c r="B45" s="31" t="s">
        <v>684</v>
      </c>
      <c r="C45" s="195" t="s">
        <v>678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666</v>
      </c>
      <c r="C46" s="171" t="s">
        <v>678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667</v>
      </c>
      <c r="C47" s="171" t="s">
        <v>678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668</v>
      </c>
      <c r="C48" s="171" t="s">
        <v>678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669</v>
      </c>
      <c r="C49" s="171" t="s">
        <v>678</v>
      </c>
      <c r="D49" s="94">
        <v>2019</v>
      </c>
      <c r="E49" s="94">
        <v>2025</v>
      </c>
      <c r="F49" s="31" t="s">
        <v>426</v>
      </c>
      <c r="G49" s="225" t="s">
        <v>582</v>
      </c>
      <c r="H49" s="225" t="s">
        <v>582</v>
      </c>
    </row>
    <row r="50" spans="1:8" ht="88.5" customHeight="1">
      <c r="A50" s="6">
        <v>6</v>
      </c>
      <c r="B50" s="31" t="s">
        <v>565</v>
      </c>
      <c r="C50" s="171" t="s">
        <v>678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603</v>
      </c>
      <c r="C51" s="171" t="s">
        <v>678</v>
      </c>
      <c r="D51" s="152">
        <v>2019</v>
      </c>
      <c r="E51" s="152">
        <v>2025</v>
      </c>
      <c r="F51" s="117" t="s">
        <v>457</v>
      </c>
      <c r="G51" s="118" t="s">
        <v>458</v>
      </c>
      <c r="H51" s="119" t="s">
        <v>459</v>
      </c>
    </row>
    <row r="52" spans="1:8" ht="105" customHeight="1">
      <c r="A52" s="6">
        <v>8</v>
      </c>
      <c r="B52" s="106" t="s">
        <v>604</v>
      </c>
      <c r="C52" s="171" t="s">
        <v>678</v>
      </c>
      <c r="D52" s="152">
        <v>2019</v>
      </c>
      <c r="E52" s="152">
        <v>2025</v>
      </c>
      <c r="F52" s="87" t="s">
        <v>456</v>
      </c>
      <c r="G52" s="91" t="s">
        <v>460</v>
      </c>
      <c r="H52" s="121" t="s">
        <v>461</v>
      </c>
    </row>
    <row r="53" spans="1:8" ht="102.75" customHeight="1">
      <c r="A53" s="6">
        <v>9</v>
      </c>
      <c r="B53" s="31" t="s">
        <v>670</v>
      </c>
      <c r="C53" s="171" t="s">
        <v>678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408" t="s">
        <v>501</v>
      </c>
      <c r="B54" s="408"/>
      <c r="C54" s="408"/>
      <c r="D54" s="408"/>
      <c r="E54" s="408"/>
      <c r="F54" s="408"/>
      <c r="G54" s="408"/>
      <c r="H54" s="408"/>
    </row>
    <row r="55" spans="1:8" ht="189" customHeight="1">
      <c r="A55" s="36">
        <v>1</v>
      </c>
      <c r="B55" s="122" t="s">
        <v>99</v>
      </c>
      <c r="C55" s="88" t="s">
        <v>482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482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08" t="s">
        <v>502</v>
      </c>
      <c r="B57" s="414"/>
      <c r="C57" s="414"/>
      <c r="D57" s="414"/>
      <c r="E57" s="414"/>
      <c r="F57" s="414"/>
      <c r="G57" s="414"/>
      <c r="H57" s="414"/>
    </row>
    <row r="58" spans="1:8" ht="132" customHeight="1">
      <c r="A58" s="94" t="s">
        <v>51</v>
      </c>
      <c r="B58" s="31" t="s">
        <v>732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638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634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634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639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371</v>
      </c>
      <c r="B66" s="31" t="s">
        <v>141</v>
      </c>
      <c r="C66" s="133" t="s">
        <v>635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635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372</v>
      </c>
      <c r="B68" s="31" t="s">
        <v>147</v>
      </c>
      <c r="C68" s="133" t="s">
        <v>636</v>
      </c>
      <c r="D68" s="94">
        <v>2016</v>
      </c>
      <c r="E68" s="94">
        <v>2025</v>
      </c>
      <c r="F68" s="31" t="s">
        <v>387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480</v>
      </c>
      <c r="D69" s="94">
        <v>2016</v>
      </c>
      <c r="E69" s="94">
        <v>2025</v>
      </c>
      <c r="F69" s="31" t="s">
        <v>386</v>
      </c>
      <c r="G69" s="92" t="s">
        <v>150</v>
      </c>
      <c r="H69" s="31" t="s">
        <v>120</v>
      </c>
    </row>
    <row r="70" spans="1:8" ht="43.5" customHeight="1">
      <c r="A70" s="408" t="s">
        <v>735</v>
      </c>
      <c r="B70" s="414"/>
      <c r="C70" s="414"/>
      <c r="D70" s="414"/>
      <c r="E70" s="414"/>
      <c r="F70" s="414"/>
      <c r="G70" s="414"/>
      <c r="H70" s="414"/>
    </row>
    <row r="71" spans="1:8" ht="299.25" customHeight="1">
      <c r="A71" s="94" t="s">
        <v>51</v>
      </c>
      <c r="B71" s="31" t="s">
        <v>596</v>
      </c>
      <c r="C71" s="133" t="s">
        <v>640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4" t="s">
        <v>503</v>
      </c>
      <c r="B72" s="414"/>
      <c r="C72" s="414"/>
      <c r="D72" s="414"/>
      <c r="E72" s="414"/>
      <c r="F72" s="414"/>
      <c r="G72" s="414"/>
      <c r="H72" s="414"/>
    </row>
    <row r="73" spans="1:8" ht="15.75" customHeight="1">
      <c r="A73" s="409" t="s">
        <v>569</v>
      </c>
      <c r="B73" s="409"/>
      <c r="C73" s="409"/>
      <c r="D73" s="409"/>
      <c r="E73" s="409"/>
      <c r="F73" s="409"/>
      <c r="G73" s="409"/>
      <c r="H73" s="409"/>
    </row>
    <row r="74" spans="1:8" ht="126.75" customHeight="1">
      <c r="A74" s="6" t="s">
        <v>92</v>
      </c>
      <c r="B74" s="31" t="s">
        <v>605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606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35" t="s">
        <v>621</v>
      </c>
      <c r="B76" s="436"/>
      <c r="C76" s="436"/>
      <c r="D76" s="436"/>
      <c r="E76" s="436"/>
      <c r="F76" s="436"/>
      <c r="G76" s="436"/>
      <c r="H76" s="437"/>
    </row>
    <row r="77" spans="1:8" ht="136.5" customHeight="1">
      <c r="A77" s="125">
        <v>1</v>
      </c>
      <c r="B77" s="96" t="s">
        <v>525</v>
      </c>
      <c r="C77" s="94" t="s">
        <v>480</v>
      </c>
      <c r="D77" s="94">
        <v>2020</v>
      </c>
      <c r="E77" s="3">
        <v>2022</v>
      </c>
      <c r="F77" s="31" t="s">
        <v>383</v>
      </c>
      <c r="G77" s="136" t="s">
        <v>78</v>
      </c>
      <c r="H77" s="31" t="s">
        <v>71</v>
      </c>
    </row>
    <row r="78" spans="1:8" ht="12.75">
      <c r="A78" s="414" t="s">
        <v>486</v>
      </c>
      <c r="B78" s="414"/>
      <c r="C78" s="414"/>
      <c r="D78" s="414"/>
      <c r="E78" s="414"/>
      <c r="F78" s="414"/>
      <c r="G78" s="414"/>
      <c r="H78" s="414"/>
    </row>
    <row r="79" spans="1:8" ht="96" customHeight="1">
      <c r="A79" s="94" t="s">
        <v>51</v>
      </c>
      <c r="B79" s="31" t="s">
        <v>41</v>
      </c>
      <c r="C79" s="94" t="s">
        <v>481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322</v>
      </c>
      <c r="C80" s="135" t="s">
        <v>481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08" t="s">
        <v>624</v>
      </c>
      <c r="B81" s="408"/>
      <c r="C81" s="408"/>
      <c r="D81" s="408"/>
      <c r="E81" s="408"/>
      <c r="F81" s="408"/>
      <c r="G81" s="408"/>
      <c r="H81" s="408"/>
    </row>
    <row r="82" spans="1:8" ht="16.5" customHeight="1">
      <c r="A82" s="418" t="s">
        <v>171</v>
      </c>
      <c r="B82" s="418"/>
      <c r="C82" s="418"/>
      <c r="D82" s="418"/>
      <c r="E82" s="418"/>
      <c r="F82" s="418"/>
      <c r="G82" s="418"/>
      <c r="H82" s="418"/>
    </row>
    <row r="83" spans="1:8" ht="340.5" customHeight="1">
      <c r="A83" s="94" t="s">
        <v>92</v>
      </c>
      <c r="B83" s="31" t="s">
        <v>172</v>
      </c>
      <c r="C83" s="89" t="s">
        <v>641</v>
      </c>
      <c r="D83" s="94">
        <v>2019</v>
      </c>
      <c r="E83" s="94">
        <v>2025</v>
      </c>
      <c r="F83" s="174" t="s">
        <v>876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366</v>
      </c>
      <c r="C84" s="133" t="s">
        <v>642</v>
      </c>
      <c r="D84" s="94">
        <v>2019</v>
      </c>
      <c r="E84" s="94">
        <v>2025</v>
      </c>
      <c r="F84" s="31" t="s">
        <v>877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643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20" t="s">
        <v>183</v>
      </c>
      <c r="B87" s="420"/>
      <c r="C87" s="420"/>
      <c r="D87" s="420"/>
      <c r="E87" s="420"/>
      <c r="F87" s="420"/>
      <c r="G87" s="420"/>
      <c r="H87" s="420"/>
    </row>
    <row r="88" spans="1:8" ht="249.75" customHeight="1">
      <c r="A88" s="124" t="s">
        <v>96</v>
      </c>
      <c r="B88" s="8" t="s">
        <v>184</v>
      </c>
      <c r="C88" s="175" t="s">
        <v>644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637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15" t="s">
        <v>625</v>
      </c>
      <c r="B90" s="416"/>
      <c r="C90" s="416"/>
      <c r="D90" s="416"/>
      <c r="E90" s="416"/>
      <c r="F90" s="416"/>
      <c r="G90" s="416"/>
      <c r="H90" s="417"/>
    </row>
    <row r="91" spans="1:8" ht="64.5" customHeight="1">
      <c r="A91" s="94">
        <v>1</v>
      </c>
      <c r="B91" s="92" t="s">
        <v>452</v>
      </c>
      <c r="C91" s="94" t="s">
        <v>480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11" t="s">
        <v>693</v>
      </c>
      <c r="B92" s="412"/>
      <c r="C92" s="412"/>
      <c r="D92" s="412"/>
      <c r="E92" s="412"/>
      <c r="F92" s="412"/>
      <c r="G92" s="412"/>
      <c r="H92" s="413"/>
    </row>
    <row r="93" spans="1:8" s="189" customFormat="1" ht="91.5" customHeight="1">
      <c r="A93" s="5">
        <v>1</v>
      </c>
      <c r="B93" s="190" t="s">
        <v>703</v>
      </c>
      <c r="C93" s="5" t="s">
        <v>557</v>
      </c>
      <c r="D93" s="5">
        <v>2019</v>
      </c>
      <c r="E93" s="5">
        <v>2025</v>
      </c>
      <c r="F93" s="4" t="s">
        <v>695</v>
      </c>
      <c r="G93" s="190" t="s">
        <v>696</v>
      </c>
      <c r="H93" s="4" t="s">
        <v>697</v>
      </c>
    </row>
    <row r="94" spans="1:8" s="189" customFormat="1" ht="18" customHeight="1">
      <c r="A94" s="411" t="s">
        <v>716</v>
      </c>
      <c r="B94" s="412"/>
      <c r="C94" s="412"/>
      <c r="D94" s="412"/>
      <c r="E94" s="412"/>
      <c r="F94" s="412"/>
      <c r="G94" s="412"/>
      <c r="H94" s="413"/>
    </row>
    <row r="95" spans="1:8" s="189" customFormat="1" ht="91.5" customHeight="1">
      <c r="A95" s="5">
        <v>1</v>
      </c>
      <c r="B95" s="190" t="s">
        <v>724</v>
      </c>
      <c r="C95" s="5" t="s">
        <v>557</v>
      </c>
      <c r="D95" s="5">
        <v>2021</v>
      </c>
      <c r="E95" s="5">
        <v>2025</v>
      </c>
      <c r="F95" s="4" t="s">
        <v>719</v>
      </c>
      <c r="G95" s="190" t="s">
        <v>720</v>
      </c>
      <c r="H95" s="4" t="s">
        <v>721</v>
      </c>
    </row>
    <row r="96" spans="1:8" ht="102">
      <c r="A96" s="5">
        <v>2</v>
      </c>
      <c r="B96" s="190" t="s">
        <v>917</v>
      </c>
      <c r="C96" s="5" t="s">
        <v>557</v>
      </c>
      <c r="D96" s="5">
        <v>2023</v>
      </c>
      <c r="E96" s="5">
        <v>2025</v>
      </c>
      <c r="F96" s="4" t="s">
        <v>919</v>
      </c>
      <c r="G96" s="190" t="s">
        <v>918</v>
      </c>
      <c r="H96" s="4" t="s">
        <v>920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21" t="s">
        <v>447</v>
      </c>
      <c r="E1" s="421"/>
    </row>
    <row r="2" spans="4:5" ht="109.5" customHeight="1">
      <c r="D2" s="431" t="s">
        <v>949</v>
      </c>
      <c r="E2" s="431"/>
    </row>
    <row r="3" spans="4:5" ht="9.75" customHeight="1">
      <c r="D3" s="405"/>
      <c r="E3" s="405"/>
    </row>
    <row r="4" spans="1:5" ht="54.75" customHeight="1">
      <c r="A4" s="450" t="s">
        <v>556</v>
      </c>
      <c r="B4" s="450"/>
      <c r="C4" s="450"/>
      <c r="D4" s="450"/>
      <c r="E4" s="450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340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87" t="s">
        <v>490</v>
      </c>
      <c r="B7" s="387"/>
      <c r="C7" s="387"/>
      <c r="D7" s="387"/>
      <c r="E7" s="387"/>
    </row>
    <row r="8" spans="1:5" ht="28.5" customHeight="1">
      <c r="A8" s="178"/>
      <c r="B8" s="407" t="s">
        <v>435</v>
      </c>
      <c r="C8" s="407"/>
      <c r="D8" s="407"/>
      <c r="E8" s="407"/>
    </row>
    <row r="9" spans="1:5" ht="39" customHeight="1">
      <c r="A9" s="178">
        <v>1</v>
      </c>
      <c r="B9" s="31" t="s">
        <v>610</v>
      </c>
      <c r="C9" s="31" t="s">
        <v>611</v>
      </c>
      <c r="D9" s="31" t="s">
        <v>512</v>
      </c>
      <c r="E9" s="31" t="s">
        <v>195</v>
      </c>
    </row>
    <row r="10" spans="1:5" ht="16.5" customHeight="1">
      <c r="A10" s="178"/>
      <c r="B10" s="442" t="s">
        <v>440</v>
      </c>
      <c r="C10" s="443"/>
      <c r="D10" s="443"/>
      <c r="E10" s="444"/>
    </row>
    <row r="11" spans="1:5" ht="43.5" customHeight="1">
      <c r="A11" s="178">
        <v>2</v>
      </c>
      <c r="B11" s="31" t="s">
        <v>443</v>
      </c>
      <c r="C11" s="31" t="s">
        <v>444</v>
      </c>
      <c r="D11" s="31" t="s">
        <v>512</v>
      </c>
      <c r="E11" s="31" t="s">
        <v>195</v>
      </c>
    </row>
    <row r="12" spans="1:5" ht="12.75">
      <c r="A12" s="397" t="s">
        <v>491</v>
      </c>
      <c r="B12" s="397"/>
      <c r="C12" s="397"/>
      <c r="D12" s="397"/>
      <c r="E12" s="397"/>
    </row>
    <row r="13" spans="1:5" ht="25.5" customHeight="1">
      <c r="A13" s="407" t="s">
        <v>707</v>
      </c>
      <c r="B13" s="407"/>
      <c r="C13" s="407"/>
      <c r="D13" s="407"/>
      <c r="E13" s="407"/>
    </row>
    <row r="14" spans="1:5" ht="93" customHeight="1">
      <c r="A14" s="178">
        <v>1</v>
      </c>
      <c r="B14" s="31" t="s">
        <v>238</v>
      </c>
      <c r="C14" s="31" t="s">
        <v>434</v>
      </c>
      <c r="D14" s="31" t="s">
        <v>512</v>
      </c>
      <c r="E14" s="31" t="s">
        <v>195</v>
      </c>
    </row>
    <row r="15" spans="1:5" ht="13.5" customHeight="1">
      <c r="A15" s="407" t="s">
        <v>422</v>
      </c>
      <c r="B15" s="407"/>
      <c r="C15" s="407"/>
      <c r="D15" s="407"/>
      <c r="E15" s="407"/>
    </row>
    <row r="16" spans="1:5" ht="119.25" customHeight="1">
      <c r="A16" s="178">
        <v>2</v>
      </c>
      <c r="B16" s="31" t="s">
        <v>238</v>
      </c>
      <c r="C16" s="31" t="s">
        <v>416</v>
      </c>
      <c r="D16" s="31" t="s">
        <v>512</v>
      </c>
      <c r="E16" s="31" t="s">
        <v>198</v>
      </c>
    </row>
    <row r="17" spans="1:5" ht="66" customHeight="1">
      <c r="A17" s="178">
        <v>3</v>
      </c>
      <c r="B17" s="31" t="s">
        <v>607</v>
      </c>
      <c r="C17" s="31" t="s">
        <v>612</v>
      </c>
      <c r="D17" s="31" t="s">
        <v>512</v>
      </c>
      <c r="E17" s="31" t="s">
        <v>199</v>
      </c>
    </row>
    <row r="18" spans="1:5" ht="92.25" customHeight="1">
      <c r="A18" s="178">
        <v>4</v>
      </c>
      <c r="B18" s="31" t="s">
        <v>609</v>
      </c>
      <c r="C18" s="31" t="s">
        <v>613</v>
      </c>
      <c r="D18" s="31" t="s">
        <v>512</v>
      </c>
      <c r="E18" s="31" t="s">
        <v>199</v>
      </c>
    </row>
    <row r="19" spans="1:5" ht="15" customHeight="1">
      <c r="A19" s="407" t="s">
        <v>423</v>
      </c>
      <c r="B19" s="407"/>
      <c r="C19" s="407"/>
      <c r="D19" s="407"/>
      <c r="E19" s="407"/>
    </row>
    <row r="20" spans="1:5" ht="40.5" customHeight="1">
      <c r="A20" s="178">
        <v>5</v>
      </c>
      <c r="B20" s="31" t="s">
        <v>607</v>
      </c>
      <c r="C20" s="31" t="s">
        <v>614</v>
      </c>
      <c r="D20" s="31" t="s">
        <v>512</v>
      </c>
      <c r="E20" s="31" t="s">
        <v>425</v>
      </c>
    </row>
    <row r="21" spans="1:5" ht="62.25" customHeight="1">
      <c r="A21" s="178">
        <v>6</v>
      </c>
      <c r="B21" s="31" t="s">
        <v>615</v>
      </c>
      <c r="C21" s="31" t="s">
        <v>616</v>
      </c>
      <c r="D21" s="31" t="s">
        <v>512</v>
      </c>
      <c r="E21" s="31" t="s">
        <v>199</v>
      </c>
    </row>
    <row r="22" spans="1:5" ht="51">
      <c r="A22" s="178">
        <v>7</v>
      </c>
      <c r="B22" s="31" t="s">
        <v>617</v>
      </c>
      <c r="C22" s="31" t="s">
        <v>432</v>
      </c>
      <c r="D22" s="31" t="s">
        <v>512</v>
      </c>
      <c r="E22" s="31" t="s">
        <v>199</v>
      </c>
    </row>
    <row r="23" spans="1:5" ht="13.5" customHeight="1">
      <c r="A23" s="177"/>
      <c r="B23" s="394" t="s">
        <v>424</v>
      </c>
      <c r="C23" s="394"/>
      <c r="D23" s="394"/>
      <c r="E23" s="394"/>
    </row>
    <row r="24" spans="1:5" ht="42" customHeight="1">
      <c r="A24" s="178">
        <v>8</v>
      </c>
      <c r="B24" s="31" t="s">
        <v>615</v>
      </c>
      <c r="C24" s="31" t="s">
        <v>618</v>
      </c>
      <c r="D24" s="31" t="s">
        <v>512</v>
      </c>
      <c r="E24" s="31" t="s">
        <v>198</v>
      </c>
    </row>
    <row r="25" spans="1:5" ht="66" customHeight="1">
      <c r="A25" s="178">
        <v>9</v>
      </c>
      <c r="B25" s="31" t="s">
        <v>615</v>
      </c>
      <c r="C25" s="31" t="s">
        <v>616</v>
      </c>
      <c r="D25" s="31" t="s">
        <v>512</v>
      </c>
      <c r="E25" s="31" t="s">
        <v>199</v>
      </c>
    </row>
    <row r="26" spans="1:5" ht="13.5" customHeight="1">
      <c r="A26" s="407" t="s">
        <v>430</v>
      </c>
      <c r="B26" s="407"/>
      <c r="C26" s="407"/>
      <c r="D26" s="407"/>
      <c r="E26" s="407"/>
    </row>
    <row r="27" spans="1:5" ht="39.75" customHeight="1">
      <c r="A27" s="178">
        <v>10</v>
      </c>
      <c r="B27" s="31" t="s">
        <v>238</v>
      </c>
      <c r="C27" s="31" t="s">
        <v>417</v>
      </c>
      <c r="D27" s="31" t="s">
        <v>512</v>
      </c>
      <c r="E27" s="31" t="s">
        <v>198</v>
      </c>
    </row>
    <row r="28" spans="1:5" ht="13.5" customHeight="1">
      <c r="A28" s="407" t="s">
        <v>421</v>
      </c>
      <c r="B28" s="407"/>
      <c r="C28" s="407"/>
      <c r="D28" s="407"/>
      <c r="E28" s="407"/>
    </row>
    <row r="29" spans="1:5" ht="38.25">
      <c r="A29" s="178">
        <v>11</v>
      </c>
      <c r="B29" s="31" t="s">
        <v>223</v>
      </c>
      <c r="C29" s="31" t="s">
        <v>418</v>
      </c>
      <c r="D29" s="31" t="s">
        <v>512</v>
      </c>
      <c r="E29" s="31" t="s">
        <v>198</v>
      </c>
    </row>
    <row r="30" spans="1:5" ht="15.75" customHeight="1">
      <c r="A30" s="404" t="s">
        <v>221</v>
      </c>
      <c r="B30" s="404"/>
      <c r="C30" s="404"/>
      <c r="D30" s="404"/>
      <c r="E30" s="404"/>
    </row>
    <row r="31" spans="1:5" ht="12.75">
      <c r="A31" s="451" t="s">
        <v>200</v>
      </c>
      <c r="B31" s="451"/>
      <c r="C31" s="451"/>
      <c r="D31" s="451"/>
      <c r="E31" s="451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512</v>
      </c>
      <c r="E32" s="4" t="s">
        <v>203</v>
      </c>
    </row>
    <row r="33" spans="1:5" ht="12.75">
      <c r="A33" s="451" t="s">
        <v>204</v>
      </c>
      <c r="B33" s="451"/>
      <c r="C33" s="451"/>
      <c r="D33" s="451"/>
      <c r="E33" s="451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512</v>
      </c>
      <c r="E34" s="4" t="s">
        <v>203</v>
      </c>
    </row>
    <row r="35" spans="1:5" ht="12.75">
      <c r="A35" s="451" t="s">
        <v>206</v>
      </c>
      <c r="B35" s="451"/>
      <c r="C35" s="451"/>
      <c r="D35" s="451"/>
      <c r="E35" s="451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512</v>
      </c>
      <c r="E36" s="4" t="s">
        <v>203</v>
      </c>
    </row>
    <row r="37" spans="1:5" ht="17.25" customHeight="1">
      <c r="A37" s="451" t="s">
        <v>628</v>
      </c>
      <c r="B37" s="451"/>
      <c r="C37" s="451"/>
      <c r="D37" s="451"/>
      <c r="E37" s="451"/>
    </row>
    <row r="38" spans="1:5" ht="88.5" customHeight="1">
      <c r="A38" s="5">
        <v>4</v>
      </c>
      <c r="B38" s="127" t="s">
        <v>201</v>
      </c>
      <c r="C38" s="31" t="s">
        <v>630</v>
      </c>
      <c r="D38" s="31" t="s">
        <v>512</v>
      </c>
      <c r="E38" s="4" t="s">
        <v>629</v>
      </c>
    </row>
    <row r="39" spans="1:5" ht="12.75">
      <c r="A39" s="451" t="s">
        <v>207</v>
      </c>
      <c r="B39" s="451"/>
      <c r="C39" s="451"/>
      <c r="D39" s="451"/>
      <c r="E39" s="451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512</v>
      </c>
      <c r="E40" s="4" t="s">
        <v>203</v>
      </c>
    </row>
    <row r="41" spans="1:5" ht="12.75">
      <c r="A41" s="451" t="s">
        <v>208</v>
      </c>
      <c r="B41" s="451"/>
      <c r="C41" s="451"/>
      <c r="D41" s="451"/>
      <c r="E41" s="451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512</v>
      </c>
      <c r="E42" s="4" t="s">
        <v>203</v>
      </c>
    </row>
    <row r="43" spans="1:5" ht="12.75">
      <c r="A43" s="451" t="s">
        <v>209</v>
      </c>
      <c r="B43" s="451"/>
      <c r="C43" s="451"/>
      <c r="D43" s="451"/>
      <c r="E43" s="451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512</v>
      </c>
      <c r="E44" s="4" t="s">
        <v>203</v>
      </c>
    </row>
    <row r="45" spans="1:5" ht="12.75">
      <c r="A45" s="451" t="s">
        <v>210</v>
      </c>
      <c r="B45" s="451"/>
      <c r="C45" s="451"/>
      <c r="D45" s="451"/>
      <c r="E45" s="451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512</v>
      </c>
      <c r="E46" s="4" t="s">
        <v>377</v>
      </c>
    </row>
    <row r="47" spans="1:5" ht="12.75" customHeight="1">
      <c r="A47" s="441" t="s">
        <v>357</v>
      </c>
      <c r="B47" s="441"/>
      <c r="C47" s="441"/>
      <c r="D47" s="441"/>
      <c r="E47" s="441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512</v>
      </c>
      <c r="E48" s="4">
        <v>2019</v>
      </c>
    </row>
    <row r="49" spans="1:5" ht="25.5" customHeight="1">
      <c r="A49" s="404" t="s">
        <v>547</v>
      </c>
      <c r="B49" s="404"/>
      <c r="C49" s="404"/>
      <c r="D49" s="404"/>
      <c r="E49" s="404"/>
    </row>
    <row r="50" spans="1:5" ht="12.75">
      <c r="A50" s="407" t="s">
        <v>563</v>
      </c>
      <c r="B50" s="407"/>
      <c r="C50" s="407"/>
      <c r="D50" s="407"/>
      <c r="E50" s="407"/>
    </row>
    <row r="51" spans="1:5" ht="52.5" customHeight="1">
      <c r="A51" s="178">
        <v>1</v>
      </c>
      <c r="B51" s="31" t="s">
        <v>607</v>
      </c>
      <c r="C51" s="31" t="s">
        <v>608</v>
      </c>
      <c r="D51" s="31" t="s">
        <v>512</v>
      </c>
      <c r="E51" s="31" t="s">
        <v>195</v>
      </c>
    </row>
    <row r="52" spans="1:5" ht="12.75">
      <c r="A52" s="407" t="s">
        <v>222</v>
      </c>
      <c r="B52" s="407"/>
      <c r="C52" s="407"/>
      <c r="D52" s="407"/>
      <c r="E52" s="407"/>
    </row>
    <row r="53" spans="1:5" ht="39" customHeight="1">
      <c r="A53" s="178">
        <v>2</v>
      </c>
      <c r="B53" s="31" t="s">
        <v>233</v>
      </c>
      <c r="C53" s="31" t="s">
        <v>427</v>
      </c>
      <c r="D53" s="31" t="s">
        <v>512</v>
      </c>
      <c r="E53" s="31" t="s">
        <v>198</v>
      </c>
    </row>
    <row r="54" spans="1:5" ht="18" customHeight="1">
      <c r="A54" s="387" t="s">
        <v>619</v>
      </c>
      <c r="B54" s="387"/>
      <c r="C54" s="387"/>
      <c r="D54" s="387"/>
      <c r="E54" s="387"/>
    </row>
    <row r="55" spans="1:5" ht="20.25" customHeight="1">
      <c r="A55" s="407" t="s">
        <v>874</v>
      </c>
      <c r="B55" s="407"/>
      <c r="C55" s="407"/>
      <c r="D55" s="407"/>
      <c r="E55" s="407"/>
    </row>
    <row r="56" spans="1:5" ht="40.5" customHeight="1">
      <c r="A56" s="178">
        <v>1</v>
      </c>
      <c r="B56" s="31" t="s">
        <v>223</v>
      </c>
      <c r="C56" s="31" t="s">
        <v>428</v>
      </c>
      <c r="D56" s="31" t="s">
        <v>512</v>
      </c>
      <c r="E56" s="31" t="s">
        <v>414</v>
      </c>
    </row>
    <row r="57" spans="1:5" ht="12.75">
      <c r="A57" s="387" t="s">
        <v>500</v>
      </c>
      <c r="B57" s="387"/>
      <c r="C57" s="387"/>
      <c r="D57" s="387"/>
      <c r="E57" s="387"/>
    </row>
    <row r="58" spans="1:5" ht="19.5" customHeight="1">
      <c r="A58" s="442" t="s">
        <v>858</v>
      </c>
      <c r="B58" s="443"/>
      <c r="C58" s="443"/>
      <c r="D58" s="443"/>
      <c r="E58" s="444"/>
    </row>
    <row r="59" spans="1:5" ht="38.25">
      <c r="A59" s="178">
        <v>1</v>
      </c>
      <c r="B59" s="31" t="s">
        <v>223</v>
      </c>
      <c r="C59" s="31" t="s">
        <v>419</v>
      </c>
      <c r="D59" s="31" t="s">
        <v>512</v>
      </c>
      <c r="E59" s="31" t="s">
        <v>414</v>
      </c>
    </row>
    <row r="60" spans="1:5" ht="38.25">
      <c r="A60" s="178">
        <v>2</v>
      </c>
      <c r="B60" s="31" t="s">
        <v>415</v>
      </c>
      <c r="C60" s="31" t="s">
        <v>420</v>
      </c>
      <c r="D60" s="31" t="s">
        <v>512</v>
      </c>
      <c r="E60" s="31" t="s">
        <v>414</v>
      </c>
    </row>
    <row r="61" spans="1:5" ht="29.25" customHeight="1">
      <c r="A61" s="404" t="s">
        <v>546</v>
      </c>
      <c r="B61" s="404"/>
      <c r="C61" s="404"/>
      <c r="D61" s="404"/>
      <c r="E61" s="404"/>
    </row>
    <row r="62" spans="1:5" ht="15.75" customHeight="1">
      <c r="A62" s="407" t="s">
        <v>685</v>
      </c>
      <c r="B62" s="407"/>
      <c r="C62" s="407"/>
      <c r="D62" s="407"/>
      <c r="E62" s="407"/>
    </row>
    <row r="63" spans="1:5" ht="38.25">
      <c r="A63" s="178">
        <v>1</v>
      </c>
      <c r="B63" s="31" t="s">
        <v>223</v>
      </c>
      <c r="C63" s="31" t="s">
        <v>224</v>
      </c>
      <c r="D63" s="31" t="s">
        <v>512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512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512</v>
      </c>
      <c r="E65" s="31" t="s">
        <v>225</v>
      </c>
    </row>
    <row r="66" spans="1:5" ht="31.5" customHeight="1">
      <c r="A66" s="407" t="s">
        <v>680</v>
      </c>
      <c r="B66" s="407"/>
      <c r="C66" s="407"/>
      <c r="D66" s="407"/>
      <c r="E66" s="407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512</v>
      </c>
      <c r="E67" s="31" t="s">
        <v>225</v>
      </c>
    </row>
    <row r="68" spans="1:5" ht="12.75">
      <c r="A68" s="407" t="s">
        <v>231</v>
      </c>
      <c r="B68" s="407"/>
      <c r="C68" s="407"/>
      <c r="D68" s="407"/>
      <c r="E68" s="407"/>
    </row>
    <row r="69" spans="1:5" ht="38.25">
      <c r="A69" s="178">
        <v>11</v>
      </c>
      <c r="B69" s="31" t="s">
        <v>223</v>
      </c>
      <c r="C69" s="31" t="s">
        <v>224</v>
      </c>
      <c r="D69" s="31" t="s">
        <v>512</v>
      </c>
      <c r="E69" s="31" t="s">
        <v>225</v>
      </c>
    </row>
    <row r="70" spans="1:5" ht="26.25" customHeight="1">
      <c r="A70" s="407" t="s">
        <v>513</v>
      </c>
      <c r="B70" s="407"/>
      <c r="C70" s="407"/>
      <c r="D70" s="407"/>
      <c r="E70" s="407"/>
    </row>
    <row r="71" spans="1:5" ht="38.25">
      <c r="A71" s="178">
        <v>16</v>
      </c>
      <c r="B71" s="31" t="s">
        <v>232</v>
      </c>
      <c r="C71" s="31" t="s">
        <v>234</v>
      </c>
      <c r="D71" s="31" t="s">
        <v>512</v>
      </c>
      <c r="E71" s="31" t="s">
        <v>225</v>
      </c>
    </row>
    <row r="72" spans="1:5" ht="27" customHeight="1">
      <c r="A72" s="442" t="s">
        <v>671</v>
      </c>
      <c r="B72" s="443"/>
      <c r="C72" s="443"/>
      <c r="D72" s="443"/>
      <c r="E72" s="444"/>
    </row>
    <row r="73" spans="1:5" ht="51">
      <c r="A73" s="178">
        <v>19</v>
      </c>
      <c r="B73" s="31" t="s">
        <v>431</v>
      </c>
      <c r="C73" s="31" t="s">
        <v>584</v>
      </c>
      <c r="D73" s="31" t="s">
        <v>512</v>
      </c>
      <c r="E73" s="31" t="s">
        <v>225</v>
      </c>
    </row>
    <row r="74" spans="1:5" ht="17.25" customHeight="1">
      <c r="A74" s="442" t="s">
        <v>672</v>
      </c>
      <c r="B74" s="443"/>
      <c r="C74" s="443"/>
      <c r="D74" s="443"/>
      <c r="E74" s="444"/>
    </row>
    <row r="75" spans="1:5" ht="66.75" customHeight="1">
      <c r="A75" s="178">
        <v>21</v>
      </c>
      <c r="B75" s="31" t="s">
        <v>201</v>
      </c>
      <c r="C75" s="31" t="s">
        <v>681</v>
      </c>
      <c r="D75" s="31" t="s">
        <v>512</v>
      </c>
      <c r="E75" s="31" t="s">
        <v>225</v>
      </c>
    </row>
    <row r="76" spans="1:5" ht="21.75" customHeight="1">
      <c r="A76" s="442" t="s">
        <v>673</v>
      </c>
      <c r="B76" s="443"/>
      <c r="C76" s="443"/>
      <c r="D76" s="443"/>
      <c r="E76" s="444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512</v>
      </c>
      <c r="E77" s="31" t="s">
        <v>225</v>
      </c>
    </row>
    <row r="78" spans="1:5" ht="29.25" customHeight="1">
      <c r="A78" s="442" t="s">
        <v>674</v>
      </c>
      <c r="B78" s="443"/>
      <c r="C78" s="443"/>
      <c r="D78" s="443"/>
      <c r="E78" s="444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512</v>
      </c>
      <c r="E79" s="31" t="s">
        <v>225</v>
      </c>
    </row>
    <row r="80" spans="1:5" ht="26.25" customHeight="1">
      <c r="A80" s="448" t="s">
        <v>585</v>
      </c>
      <c r="B80" s="391"/>
      <c r="C80" s="391"/>
      <c r="D80" s="391"/>
      <c r="E80" s="449"/>
    </row>
    <row r="81" spans="1:5" ht="18.75" customHeight="1">
      <c r="A81" s="445" t="s">
        <v>676</v>
      </c>
      <c r="B81" s="446"/>
      <c r="C81" s="446"/>
      <c r="D81" s="446"/>
      <c r="E81" s="447"/>
    </row>
    <row r="82" spans="1:5" ht="63.75">
      <c r="A82" s="36">
        <v>1</v>
      </c>
      <c r="B82" s="95" t="s">
        <v>201</v>
      </c>
      <c r="C82" s="95" t="s">
        <v>235</v>
      </c>
      <c r="D82" s="31" t="s">
        <v>512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512</v>
      </c>
      <c r="E83" s="129" t="s">
        <v>203</v>
      </c>
    </row>
    <row r="84" spans="1:5" ht="12.75">
      <c r="A84" s="438" t="s">
        <v>514</v>
      </c>
      <c r="B84" s="439"/>
      <c r="C84" s="439"/>
      <c r="D84" s="439"/>
      <c r="E84" s="440"/>
    </row>
    <row r="85" spans="1:5" ht="25.5" customHeight="1">
      <c r="A85" s="407" t="s">
        <v>733</v>
      </c>
      <c r="B85" s="407"/>
      <c r="C85" s="407"/>
      <c r="D85" s="407"/>
      <c r="E85" s="407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407" t="s">
        <v>241</v>
      </c>
      <c r="B89" s="407"/>
      <c r="C89" s="407"/>
      <c r="D89" s="407"/>
      <c r="E89" s="407"/>
    </row>
    <row r="90" spans="1:5" ht="38.25">
      <c r="A90" s="178">
        <v>4</v>
      </c>
      <c r="B90" s="31" t="s">
        <v>615</v>
      </c>
      <c r="C90" s="31" t="s">
        <v>614</v>
      </c>
      <c r="D90" s="31" t="s">
        <v>512</v>
      </c>
      <c r="E90" s="31" t="s">
        <v>198</v>
      </c>
    </row>
    <row r="91" spans="1:5" ht="39.75" customHeight="1">
      <c r="A91" s="404" t="s">
        <v>735</v>
      </c>
      <c r="B91" s="397"/>
      <c r="C91" s="397"/>
      <c r="D91" s="397"/>
      <c r="E91" s="397"/>
    </row>
    <row r="92" spans="1:5" ht="25.5" customHeight="1">
      <c r="A92" s="407" t="s">
        <v>515</v>
      </c>
      <c r="B92" s="407"/>
      <c r="C92" s="407"/>
      <c r="D92" s="407"/>
      <c r="E92" s="407"/>
    </row>
    <row r="93" spans="1:5" ht="94.5">
      <c r="A93" s="178">
        <v>1</v>
      </c>
      <c r="B93" s="8" t="s">
        <v>238</v>
      </c>
      <c r="C93" s="31" t="s">
        <v>242</v>
      </c>
      <c r="D93" s="174" t="s">
        <v>682</v>
      </c>
      <c r="E93" s="131" t="s">
        <v>195</v>
      </c>
    </row>
    <row r="94" spans="1:5" ht="12.75">
      <c r="A94" s="397" t="s">
        <v>587</v>
      </c>
      <c r="B94" s="397"/>
      <c r="C94" s="397"/>
      <c r="D94" s="397"/>
      <c r="E94" s="397"/>
    </row>
    <row r="95" spans="1:5" ht="25.5" customHeight="1">
      <c r="A95" s="441" t="s">
        <v>872</v>
      </c>
      <c r="B95" s="441"/>
      <c r="C95" s="441"/>
      <c r="D95" s="441"/>
      <c r="E95" s="441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561</v>
      </c>
      <c r="E96" s="4" t="s">
        <v>195</v>
      </c>
    </row>
    <row r="97" spans="1:5" ht="12.75">
      <c r="A97" s="397" t="s">
        <v>471</v>
      </c>
      <c r="B97" s="397"/>
      <c r="C97" s="397"/>
      <c r="D97" s="397"/>
      <c r="E97" s="397"/>
    </row>
    <row r="98" spans="1:5" ht="16.5" customHeight="1">
      <c r="A98" s="407" t="s">
        <v>465</v>
      </c>
      <c r="B98" s="407"/>
      <c r="C98" s="407"/>
      <c r="D98" s="407"/>
      <c r="E98" s="407"/>
    </row>
    <row r="99" spans="1:5" ht="52.5" customHeight="1">
      <c r="A99" s="178">
        <v>1</v>
      </c>
      <c r="B99" s="31" t="s">
        <v>463</v>
      </c>
      <c r="C99" s="31" t="s">
        <v>462</v>
      </c>
      <c r="D99" s="31" t="s">
        <v>512</v>
      </c>
      <c r="E99" s="31" t="s">
        <v>466</v>
      </c>
    </row>
    <row r="100" spans="1:5" ht="12.75">
      <c r="A100" s="397" t="s">
        <v>486</v>
      </c>
      <c r="B100" s="397"/>
      <c r="C100" s="397"/>
      <c r="D100" s="397"/>
      <c r="E100" s="397"/>
    </row>
    <row r="101" spans="1:5" ht="30.75" customHeight="1">
      <c r="A101" s="407" t="s">
        <v>835</v>
      </c>
      <c r="B101" s="407"/>
      <c r="C101" s="407"/>
      <c r="D101" s="407"/>
      <c r="E101" s="407"/>
    </row>
    <row r="102" spans="1:5" ht="40.5" customHeight="1">
      <c r="A102" s="178">
        <v>1</v>
      </c>
      <c r="B102" s="31" t="s">
        <v>615</v>
      </c>
      <c r="C102" s="31" t="s">
        <v>620</v>
      </c>
      <c r="D102" s="31" t="s">
        <v>512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9" t="s">
        <v>487</v>
      </c>
      <c r="B104" s="390"/>
      <c r="C104" s="390"/>
      <c r="D104" s="390"/>
      <c r="E104" s="392"/>
    </row>
    <row r="105" spans="1:5" ht="12.75">
      <c r="A105" s="407" t="s">
        <v>248</v>
      </c>
      <c r="B105" s="407"/>
      <c r="C105" s="407"/>
      <c r="D105" s="407"/>
      <c r="E105" s="407"/>
    </row>
    <row r="106" spans="1:5" ht="76.5" customHeight="1">
      <c r="A106" s="8">
        <v>1</v>
      </c>
      <c r="B106" s="8" t="s">
        <v>201</v>
      </c>
      <c r="C106" s="31" t="s">
        <v>476</v>
      </c>
      <c r="D106" s="174" t="s">
        <v>683</v>
      </c>
      <c r="E106" s="31" t="s">
        <v>195</v>
      </c>
    </row>
    <row r="107" spans="1:5" ht="13.5" customHeight="1">
      <c r="A107" s="397" t="s">
        <v>516</v>
      </c>
      <c r="B107" s="397"/>
      <c r="C107" s="397"/>
      <c r="D107" s="397"/>
      <c r="E107" s="397"/>
    </row>
    <row r="108" spans="1:5" ht="16.5" customHeight="1">
      <c r="A108" s="407" t="s">
        <v>472</v>
      </c>
      <c r="B108" s="407"/>
      <c r="C108" s="407"/>
      <c r="D108" s="407"/>
      <c r="E108" s="407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512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512</v>
      </c>
      <c r="E110" s="31" t="s">
        <v>251</v>
      </c>
    </row>
    <row r="111" spans="1:5" ht="12.75" customHeight="1">
      <c r="A111" s="438" t="s">
        <v>705</v>
      </c>
      <c r="B111" s="439"/>
      <c r="C111" s="439"/>
      <c r="D111" s="439"/>
      <c r="E111" s="440"/>
    </row>
    <row r="112" spans="1:5" ht="12.75" customHeight="1">
      <c r="A112" s="441" t="s">
        <v>702</v>
      </c>
      <c r="B112" s="441"/>
      <c r="C112" s="441"/>
      <c r="D112" s="441"/>
      <c r="E112" s="441"/>
    </row>
    <row r="113" spans="1:5" ht="38.25">
      <c r="A113" s="5">
        <v>1</v>
      </c>
      <c r="B113" s="4" t="s">
        <v>698</v>
      </c>
      <c r="C113" s="4" t="s">
        <v>712</v>
      </c>
      <c r="D113" s="4" t="s">
        <v>512</v>
      </c>
      <c r="E113" s="31"/>
    </row>
    <row r="114" spans="1:5" ht="38.25">
      <c r="A114" s="5">
        <v>2</v>
      </c>
      <c r="B114" s="4" t="s">
        <v>713</v>
      </c>
      <c r="C114" s="4" t="s">
        <v>714</v>
      </c>
      <c r="D114" s="4" t="s">
        <v>512</v>
      </c>
      <c r="E114" s="31"/>
    </row>
    <row r="115" spans="1:5" ht="51">
      <c r="A115" s="5">
        <v>3</v>
      </c>
      <c r="B115" s="4" t="s">
        <v>699</v>
      </c>
      <c r="C115" s="4" t="s">
        <v>715</v>
      </c>
      <c r="D115" s="4" t="s">
        <v>512</v>
      </c>
      <c r="E115" s="31" t="s">
        <v>195</v>
      </c>
    </row>
    <row r="116" spans="1:5" ht="12.75" customHeight="1">
      <c r="A116" s="438" t="s">
        <v>722</v>
      </c>
      <c r="B116" s="439"/>
      <c r="C116" s="439"/>
      <c r="D116" s="439"/>
      <c r="E116" s="440"/>
    </row>
    <row r="117" spans="1:5" ht="12.75" customHeight="1">
      <c r="A117" s="441" t="s">
        <v>723</v>
      </c>
      <c r="B117" s="441"/>
      <c r="C117" s="441"/>
      <c r="D117" s="441"/>
      <c r="E117" s="441"/>
    </row>
    <row r="118" spans="1:5" ht="38.25">
      <c r="A118" s="5">
        <v>1</v>
      </c>
      <c r="B118" s="4" t="s">
        <v>698</v>
      </c>
      <c r="C118" s="4" t="s">
        <v>712</v>
      </c>
      <c r="D118" s="4" t="s">
        <v>512</v>
      </c>
      <c r="E118" s="31"/>
    </row>
    <row r="119" spans="1:5" ht="12.75">
      <c r="A119" s="441" t="s">
        <v>916</v>
      </c>
      <c r="B119" s="441"/>
      <c r="C119" s="441"/>
      <c r="D119" s="441"/>
      <c r="E119" s="441"/>
    </row>
    <row r="120" spans="1:5" ht="38.25">
      <c r="A120" s="5">
        <v>1</v>
      </c>
      <c r="B120" s="4" t="s">
        <v>698</v>
      </c>
      <c r="C120" s="4" t="s">
        <v>712</v>
      </c>
      <c r="D120" s="4" t="s">
        <v>512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view="pageBreakPreview" zoomScale="90" zoomScaleNormal="80" zoomScaleSheetLayoutView="90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1" customWidth="1"/>
    <col min="13" max="13" width="11.5" style="251" customWidth="1"/>
    <col min="14" max="14" width="11.33203125" style="251" customWidth="1"/>
    <col min="15" max="15" width="10.33203125" style="251" customWidth="1"/>
    <col min="16" max="16" width="10.5" style="251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0"/>
      <c r="M1" s="467" t="s">
        <v>905</v>
      </c>
      <c r="N1" s="467"/>
      <c r="O1" s="467"/>
      <c r="P1" s="467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0"/>
      <c r="M2" s="468" t="s">
        <v>955</v>
      </c>
      <c r="N2" s="468"/>
      <c r="O2" s="468"/>
      <c r="P2" s="468"/>
      <c r="Q2" s="48"/>
      <c r="R2" s="48"/>
      <c r="S2" s="48"/>
      <c r="T2" s="48"/>
    </row>
    <row r="3" spans="13:14" ht="12.75">
      <c r="M3" s="475"/>
      <c r="N3" s="475"/>
    </row>
    <row r="4" spans="1:16" ht="48" customHeight="1">
      <c r="A4" s="469" t="s">
        <v>511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ht="12.75">
      <c r="A5" s="230"/>
    </row>
    <row r="6" spans="1:16" s="50" customFormat="1" ht="15" customHeight="1">
      <c r="A6" s="470" t="s">
        <v>254</v>
      </c>
      <c r="B6" s="473" t="s">
        <v>255</v>
      </c>
      <c r="C6" s="473" t="s">
        <v>256</v>
      </c>
      <c r="D6" s="472" t="s">
        <v>657</v>
      </c>
      <c r="E6" s="472" t="s">
        <v>339</v>
      </c>
      <c r="F6" s="472"/>
      <c r="G6" s="472"/>
      <c r="H6" s="472"/>
      <c r="I6" s="472"/>
      <c r="J6" s="472"/>
      <c r="K6" s="472"/>
      <c r="L6" s="474"/>
      <c r="M6" s="472"/>
      <c r="N6" s="472"/>
      <c r="O6" s="472"/>
      <c r="P6" s="472"/>
    </row>
    <row r="7" spans="1:16" s="338" customFormat="1" ht="60" customHeight="1">
      <c r="A7" s="471"/>
      <c r="B7" s="473"/>
      <c r="C7" s="473"/>
      <c r="D7" s="473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2">
        <v>2021</v>
      </c>
      <c r="M7" s="252">
        <v>2022</v>
      </c>
      <c r="N7" s="252">
        <v>2023</v>
      </c>
      <c r="O7" s="252">
        <v>2024</v>
      </c>
      <c r="P7" s="252">
        <v>2025</v>
      </c>
    </row>
    <row r="8" spans="1:16" s="51" customFormat="1" ht="65.25" customHeight="1">
      <c r="A8" s="57" t="s">
        <v>310</v>
      </c>
      <c r="B8" s="57" t="s">
        <v>517</v>
      </c>
      <c r="C8" s="339" t="s">
        <v>658</v>
      </c>
      <c r="D8" s="57" t="s">
        <v>750</v>
      </c>
      <c r="E8" s="9">
        <f aca="true" t="shared" si="0" ref="E8:K8">E9+E14+E50+E65+E76+E78+E89+E103+E107+E112+E115+E120+E124+E127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78">
        <f t="shared" si="0"/>
        <v>105282.5692</v>
      </c>
      <c r="L8" s="278">
        <f>SUM(L9+L14+L50+L65+L76+L78+L89+L103+L107+L112+L115+L118+L120+L124+L127+L130+L139)</f>
        <v>162527.5</v>
      </c>
      <c r="M8" s="278">
        <f>M9+M14+M50+M65+M76+M78+M89+M103+M107+M112+M115+M120+M124+M127+M130+M139</f>
        <v>198354.78</v>
      </c>
      <c r="N8" s="278">
        <f>N9+N14+N50+N65+N76+N78+N89+N103+N107+N112+N115+N120+N124+N127+N130+N139</f>
        <v>180064.59999999998</v>
      </c>
      <c r="O8" s="278">
        <f>O9+O14+O50+O65+O76+O78+O89+O103+O107+O112+O115+O120+O124+O127+O130+O139</f>
        <v>83268.2</v>
      </c>
      <c r="P8" s="278">
        <f>P9+P14+P50+P65+P76+P78+P89+P103+P107+P112+P115+P120+P124+P127+P130+P139</f>
        <v>83791.09999999999</v>
      </c>
    </row>
    <row r="9" spans="1:16" s="52" customFormat="1" ht="51.75" customHeight="1">
      <c r="A9" s="57" t="s">
        <v>834</v>
      </c>
      <c r="B9" s="57" t="s">
        <v>548</v>
      </c>
      <c r="C9" s="461" t="s">
        <v>658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79">
        <f>SUM(J10:J12)</f>
        <v>0</v>
      </c>
      <c r="K9" s="278">
        <f aca="true" t="shared" si="1" ref="K9:P9">SUM(K10:K12)</f>
        <v>0</v>
      </c>
      <c r="L9" s="278">
        <f>SUM(L10:L12)</f>
        <v>0</v>
      </c>
      <c r="M9" s="278">
        <f>M10</f>
        <v>0</v>
      </c>
      <c r="N9" s="278">
        <f t="shared" si="1"/>
        <v>2</v>
      </c>
      <c r="O9" s="278">
        <f t="shared" si="1"/>
        <v>0</v>
      </c>
      <c r="P9" s="278">
        <f t="shared" si="1"/>
        <v>0</v>
      </c>
    </row>
    <row r="10" spans="1:16" s="53" customFormat="1" ht="29.25" customHeight="1">
      <c r="A10" s="452" t="s">
        <v>262</v>
      </c>
      <c r="B10" s="452" t="s">
        <v>393</v>
      </c>
      <c r="C10" s="461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7">
        <v>0</v>
      </c>
      <c r="K10" s="254">
        <v>0</v>
      </c>
      <c r="L10" s="254">
        <v>0</v>
      </c>
      <c r="M10" s="254">
        <f>M11</f>
        <v>0</v>
      </c>
      <c r="N10" s="254">
        <v>0</v>
      </c>
      <c r="O10" s="254">
        <v>0</v>
      </c>
      <c r="P10" s="254">
        <v>0</v>
      </c>
    </row>
    <row r="11" spans="1:16" s="53" customFormat="1" ht="33.75" customHeight="1">
      <c r="A11" s="453"/>
      <c r="B11" s="453"/>
      <c r="C11" s="461"/>
      <c r="D11" s="32" t="s">
        <v>836</v>
      </c>
      <c r="E11" s="55"/>
      <c r="F11" s="55"/>
      <c r="G11" s="55"/>
      <c r="H11" s="55"/>
      <c r="I11" s="55"/>
      <c r="J11" s="64"/>
      <c r="K11" s="253"/>
      <c r="L11" s="253"/>
      <c r="M11" s="253">
        <v>0</v>
      </c>
      <c r="N11" s="253">
        <v>2</v>
      </c>
      <c r="O11" s="253"/>
      <c r="P11" s="253"/>
    </row>
    <row r="12" spans="1:16" s="54" customFormat="1" ht="24">
      <c r="A12" s="337" t="s">
        <v>262</v>
      </c>
      <c r="B12" s="337" t="s">
        <v>389</v>
      </c>
      <c r="C12" s="461"/>
      <c r="D12" s="337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3">
        <v>0</v>
      </c>
      <c r="L12" s="253">
        <v>0</v>
      </c>
      <c r="M12" s="253">
        <v>0</v>
      </c>
      <c r="N12" s="253">
        <v>0</v>
      </c>
      <c r="O12" s="258">
        <v>0</v>
      </c>
      <c r="P12" s="253">
        <v>0</v>
      </c>
    </row>
    <row r="13" spans="1:16" s="340" customFormat="1" ht="24">
      <c r="A13" s="337" t="s">
        <v>262</v>
      </c>
      <c r="B13" s="337" t="s">
        <v>437</v>
      </c>
      <c r="C13" s="461"/>
      <c r="D13" s="337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3" t="s">
        <v>626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</row>
    <row r="14" spans="1:16" s="341" customFormat="1" ht="36">
      <c r="A14" s="57" t="s">
        <v>260</v>
      </c>
      <c r="B14" s="57" t="s">
        <v>518</v>
      </c>
      <c r="C14" s="459" t="s">
        <v>505</v>
      </c>
      <c r="D14" s="57" t="s">
        <v>751</v>
      </c>
      <c r="E14" s="9">
        <f>E15+E19+E27+E29+E38+E40+E43+E45+E47+E26</f>
        <v>6389.81</v>
      </c>
      <c r="F14" s="9">
        <f>F15+F19+F27+F29+F38+F40+F43+F45+F47+F26</f>
        <v>7241.700000000001</v>
      </c>
      <c r="G14" s="9">
        <f>G15+G19+G27+G29+G38+G40+G43+G45+G47+G26</f>
        <v>5939.089999999999</v>
      </c>
      <c r="H14" s="9">
        <f>H15+H19+H27+H29+H38+H40+H43+H45+H47+H26+H42</f>
        <v>5111.260000000001</v>
      </c>
      <c r="I14" s="9">
        <f>I15+I19+I27+I29+I38+I40+I43+I45+I47+I26+I42</f>
        <v>34822.15</v>
      </c>
      <c r="J14" s="9">
        <f>J15+J19+J27+J29+J38+J40+J43+J45+J47+J26+J42</f>
        <v>40932.4434</v>
      </c>
      <c r="K14" s="278">
        <f>K15+K19+K27+K29+K38+K40+K43+K45+K47+K26+K42</f>
        <v>43622.638</v>
      </c>
      <c r="L14" s="278">
        <f>L15+L19+L27+L29+L38+L40+L43+L45+L47+L48</f>
        <v>51198.100000000006</v>
      </c>
      <c r="M14" s="278">
        <f>M15+M19+M27+M29+M38+M40+M43+M45+M47+M48</f>
        <v>46068.100000000006</v>
      </c>
      <c r="N14" s="278">
        <f>N15+N19+N27+N29+N38+N40+N43+N45+N47+N48</f>
        <v>54389.600000000006</v>
      </c>
      <c r="O14" s="9">
        <f>O15+O19+O27+O29+O38+O40+O43+O45+O47+O48</f>
        <v>45223.7</v>
      </c>
      <c r="P14" s="278">
        <f>P15+P19+P27+P29+P38+P40+P43+P45+P47+P48</f>
        <v>45281.799999999996</v>
      </c>
    </row>
    <row r="15" spans="1:16" s="340" customFormat="1" ht="53.25" customHeight="1">
      <c r="A15" s="452" t="s">
        <v>262</v>
      </c>
      <c r="B15" s="452" t="s">
        <v>474</v>
      </c>
      <c r="C15" s="464"/>
      <c r="D15" s="220" t="s">
        <v>748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4">
        <f t="shared" si="2"/>
        <v>3305</v>
      </c>
      <c r="L15" s="254">
        <f t="shared" si="2"/>
        <v>1633.3</v>
      </c>
      <c r="M15" s="254">
        <f>SUM(M17:M18)</f>
        <v>923.3</v>
      </c>
      <c r="N15" s="254">
        <f>N18+N17+N16</f>
        <v>10300</v>
      </c>
      <c r="O15" s="254">
        <f>O18+O17+O16</f>
        <v>5095</v>
      </c>
      <c r="P15" s="254">
        <f>P18+P17+P16</f>
        <v>5098.1</v>
      </c>
    </row>
    <row r="16" spans="1:16" s="340" customFormat="1" ht="24">
      <c r="A16" s="456"/>
      <c r="B16" s="456"/>
      <c r="C16" s="464"/>
      <c r="D16" s="337" t="s">
        <v>934</v>
      </c>
      <c r="E16" s="219"/>
      <c r="F16" s="219"/>
      <c r="G16" s="219"/>
      <c r="H16" s="219"/>
      <c r="I16" s="219"/>
      <c r="J16" s="219"/>
      <c r="K16" s="254"/>
      <c r="L16" s="254"/>
      <c r="M16" s="254"/>
      <c r="N16" s="254">
        <v>8583.3</v>
      </c>
      <c r="O16" s="254">
        <v>3833.6</v>
      </c>
      <c r="P16" s="254">
        <v>3833.6</v>
      </c>
    </row>
    <row r="17" spans="1:16" s="340" customFormat="1" ht="24">
      <c r="A17" s="456"/>
      <c r="B17" s="456"/>
      <c r="C17" s="464"/>
      <c r="D17" s="337" t="s">
        <v>902</v>
      </c>
      <c r="E17" s="219"/>
      <c r="F17" s="219"/>
      <c r="G17" s="219"/>
      <c r="H17" s="219"/>
      <c r="I17" s="219"/>
      <c r="J17" s="219"/>
      <c r="K17" s="254"/>
      <c r="L17" s="254"/>
      <c r="M17" s="254">
        <v>0</v>
      </c>
      <c r="N17" s="254">
        <v>455.3</v>
      </c>
      <c r="O17" s="254">
        <v>0</v>
      </c>
      <c r="P17" s="254">
        <v>0</v>
      </c>
    </row>
    <row r="18" spans="1:16" s="340" customFormat="1" ht="24">
      <c r="A18" s="453"/>
      <c r="B18" s="456"/>
      <c r="C18" s="464"/>
      <c r="D18" s="337" t="s">
        <v>837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8">
        <v>3305</v>
      </c>
      <c r="L18" s="258">
        <v>1633.3</v>
      </c>
      <c r="M18" s="253">
        <v>923.3</v>
      </c>
      <c r="N18" s="253">
        <v>1261.4</v>
      </c>
      <c r="O18" s="253">
        <v>1261.4</v>
      </c>
      <c r="P18" s="253">
        <v>1264.5</v>
      </c>
    </row>
    <row r="19" spans="1:16" s="340" customFormat="1" ht="21.75" customHeight="1">
      <c r="A19" s="452" t="s">
        <v>262</v>
      </c>
      <c r="B19" s="452" t="s">
        <v>55</v>
      </c>
      <c r="C19" s="464"/>
      <c r="D19" s="220" t="s">
        <v>749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7">
        <v>35256.981</v>
      </c>
      <c r="K19" s="254">
        <v>37453.47</v>
      </c>
      <c r="L19" s="254">
        <v>38923.4</v>
      </c>
      <c r="M19" s="254">
        <f>SUM(M21:M25)</f>
        <v>38842.6</v>
      </c>
      <c r="N19" s="254">
        <f>SUM(N20:N25)</f>
        <v>37637.200000000004</v>
      </c>
      <c r="O19" s="254">
        <f>SUM(O20:O25)</f>
        <v>34030.3</v>
      </c>
      <c r="P19" s="254">
        <f>SUM(P20:P25)</f>
        <v>34085.3</v>
      </c>
    </row>
    <row r="20" spans="1:16" s="340" customFormat="1" ht="23.25" customHeight="1">
      <c r="A20" s="456"/>
      <c r="B20" s="456"/>
      <c r="C20" s="464"/>
      <c r="D20" s="337" t="s">
        <v>933</v>
      </c>
      <c r="E20" s="219"/>
      <c r="F20" s="219"/>
      <c r="G20" s="219"/>
      <c r="H20" s="219"/>
      <c r="I20" s="219"/>
      <c r="J20" s="287"/>
      <c r="K20" s="254"/>
      <c r="L20" s="254"/>
      <c r="M20" s="254"/>
      <c r="N20" s="254">
        <v>537.3</v>
      </c>
      <c r="O20" s="254">
        <v>483.5</v>
      </c>
      <c r="P20" s="254">
        <v>483.5</v>
      </c>
    </row>
    <row r="21" spans="1:16" s="340" customFormat="1" ht="22.5" customHeight="1">
      <c r="A21" s="456"/>
      <c r="B21" s="456"/>
      <c r="C21" s="464"/>
      <c r="D21" s="337" t="s">
        <v>932</v>
      </c>
      <c r="E21" s="219"/>
      <c r="F21" s="219"/>
      <c r="G21" s="219"/>
      <c r="H21" s="219"/>
      <c r="I21" s="219"/>
      <c r="J21" s="287"/>
      <c r="K21" s="254"/>
      <c r="L21" s="254"/>
      <c r="M21" s="254">
        <v>0.6</v>
      </c>
      <c r="N21" s="254"/>
      <c r="O21" s="254"/>
      <c r="P21" s="254"/>
    </row>
    <row r="22" spans="1:16" s="340" customFormat="1" ht="24.75" customHeight="1">
      <c r="A22" s="456"/>
      <c r="B22" s="456"/>
      <c r="C22" s="464"/>
      <c r="D22" s="337" t="s">
        <v>747</v>
      </c>
      <c r="E22" s="55"/>
      <c r="F22" s="55"/>
      <c r="G22" s="55"/>
      <c r="H22" s="55"/>
      <c r="I22" s="55"/>
      <c r="J22" s="64"/>
      <c r="K22" s="356"/>
      <c r="L22" s="253"/>
      <c r="M22" s="253">
        <v>37479.4</v>
      </c>
      <c r="N22" s="253">
        <v>35802</v>
      </c>
      <c r="O22" s="253">
        <v>32221.8</v>
      </c>
      <c r="P22" s="253">
        <v>32221.8</v>
      </c>
    </row>
    <row r="23" spans="1:16" s="340" customFormat="1" ht="24.75" customHeight="1">
      <c r="A23" s="456"/>
      <c r="B23" s="456"/>
      <c r="C23" s="464"/>
      <c r="D23" s="337" t="s">
        <v>922</v>
      </c>
      <c r="E23" s="55"/>
      <c r="F23" s="55"/>
      <c r="G23" s="55"/>
      <c r="H23" s="55"/>
      <c r="I23" s="55"/>
      <c r="J23" s="64"/>
      <c r="K23" s="253"/>
      <c r="L23" s="253"/>
      <c r="M23" s="253">
        <v>236.6</v>
      </c>
      <c r="N23" s="253">
        <v>0</v>
      </c>
      <c r="O23" s="253">
        <v>0</v>
      </c>
      <c r="P23" s="253"/>
    </row>
    <row r="24" spans="1:16" s="340" customFormat="1" ht="24.75" customHeight="1">
      <c r="A24" s="456"/>
      <c r="B24" s="456"/>
      <c r="C24" s="464"/>
      <c r="D24" s="337" t="s">
        <v>752</v>
      </c>
      <c r="E24" s="55"/>
      <c r="F24" s="55"/>
      <c r="G24" s="55"/>
      <c r="H24" s="55"/>
      <c r="I24" s="55"/>
      <c r="J24" s="64"/>
      <c r="K24" s="253"/>
      <c r="L24" s="253"/>
      <c r="M24" s="253">
        <v>995.7</v>
      </c>
      <c r="N24" s="253">
        <v>1297.9</v>
      </c>
      <c r="O24" s="253">
        <v>1203</v>
      </c>
      <c r="P24" s="253">
        <v>1203</v>
      </c>
    </row>
    <row r="25" spans="1:16" s="340" customFormat="1" ht="24.75" customHeight="1">
      <c r="A25" s="453"/>
      <c r="B25" s="453"/>
      <c r="C25" s="464"/>
      <c r="D25" s="337" t="s">
        <v>753</v>
      </c>
      <c r="E25" s="55"/>
      <c r="F25" s="55"/>
      <c r="G25" s="55"/>
      <c r="H25" s="55"/>
      <c r="I25" s="55"/>
      <c r="J25" s="64"/>
      <c r="K25" s="253"/>
      <c r="L25" s="253"/>
      <c r="M25" s="253">
        <v>130.3</v>
      </c>
      <c r="N25" s="253">
        <v>0</v>
      </c>
      <c r="O25" s="253">
        <v>122</v>
      </c>
      <c r="P25" s="253">
        <v>177</v>
      </c>
    </row>
    <row r="26" spans="1:16" s="340" customFormat="1" ht="39.75" customHeight="1">
      <c r="A26" s="337" t="s">
        <v>262</v>
      </c>
      <c r="B26" s="337" t="s">
        <v>261</v>
      </c>
      <c r="C26" s="464"/>
      <c r="D26" s="337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</row>
    <row r="27" spans="1:16" s="340" customFormat="1" ht="28.5" customHeight="1">
      <c r="A27" s="452" t="s">
        <v>262</v>
      </c>
      <c r="B27" s="452" t="s">
        <v>57</v>
      </c>
      <c r="C27" s="464"/>
      <c r="D27" s="220" t="s">
        <v>755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4">
        <f t="shared" si="3"/>
        <v>942.5</v>
      </c>
      <c r="L27" s="254">
        <f t="shared" si="3"/>
        <v>1105.5</v>
      </c>
      <c r="M27" s="254">
        <f t="shared" si="3"/>
        <v>1529.8</v>
      </c>
      <c r="N27" s="254">
        <f t="shared" si="3"/>
        <v>1450</v>
      </c>
      <c r="O27" s="254">
        <f t="shared" si="3"/>
        <v>1060.1</v>
      </c>
      <c r="P27" s="254">
        <f t="shared" si="3"/>
        <v>1060.1</v>
      </c>
    </row>
    <row r="28" spans="1:16" s="340" customFormat="1" ht="43.5" customHeight="1">
      <c r="A28" s="453"/>
      <c r="B28" s="453"/>
      <c r="C28" s="464"/>
      <c r="D28" s="32" t="s">
        <v>754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3">
        <v>942.5</v>
      </c>
      <c r="L28" s="253">
        <v>1105.5</v>
      </c>
      <c r="M28" s="253">
        <v>1529.8</v>
      </c>
      <c r="N28" s="253">
        <v>1450</v>
      </c>
      <c r="O28" s="253">
        <v>1060.1</v>
      </c>
      <c r="P28" s="253">
        <v>1060.1</v>
      </c>
    </row>
    <row r="29" spans="1:16" s="340" customFormat="1" ht="24.75" customHeight="1">
      <c r="A29" s="452" t="s">
        <v>262</v>
      </c>
      <c r="B29" s="452" t="s">
        <v>59</v>
      </c>
      <c r="C29" s="464"/>
      <c r="D29" s="220" t="s">
        <v>756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7">
        <v>750.54693</v>
      </c>
      <c r="K29" s="254">
        <v>1111.14</v>
      </c>
      <c r="L29" s="254">
        <v>4089.9</v>
      </c>
      <c r="M29" s="254">
        <f>SUM(M31:M37)</f>
        <v>546.2</v>
      </c>
      <c r="N29" s="254">
        <f>SUM(N30:N37)</f>
        <v>688.8</v>
      </c>
      <c r="O29" s="254">
        <f>SUM(O30:O37)</f>
        <v>253.1</v>
      </c>
      <c r="P29" s="254">
        <f>SUM(P30:P37)</f>
        <v>253.1</v>
      </c>
    </row>
    <row r="30" spans="1:16" s="340" customFormat="1" ht="24.75" customHeight="1">
      <c r="A30" s="456"/>
      <c r="B30" s="456"/>
      <c r="C30" s="464"/>
      <c r="D30" s="337" t="s">
        <v>935</v>
      </c>
      <c r="E30" s="219"/>
      <c r="F30" s="219"/>
      <c r="G30" s="219"/>
      <c r="H30" s="219"/>
      <c r="I30" s="219"/>
      <c r="J30" s="287"/>
      <c r="K30" s="254"/>
      <c r="L30" s="254"/>
      <c r="M30" s="254"/>
      <c r="N30" s="254">
        <v>108</v>
      </c>
      <c r="O30" s="254">
        <v>0</v>
      </c>
      <c r="P30" s="254">
        <v>0</v>
      </c>
    </row>
    <row r="31" spans="1:16" s="340" customFormat="1" ht="24.75" customHeight="1">
      <c r="A31" s="456"/>
      <c r="B31" s="456"/>
      <c r="C31" s="464"/>
      <c r="D31" s="337" t="s">
        <v>757</v>
      </c>
      <c r="E31" s="55"/>
      <c r="F31" s="55"/>
      <c r="G31" s="55"/>
      <c r="H31" s="55"/>
      <c r="I31" s="55"/>
      <c r="J31" s="64"/>
      <c r="K31" s="253"/>
      <c r="L31" s="253"/>
      <c r="M31" s="253">
        <v>235.9</v>
      </c>
      <c r="N31" s="253">
        <v>241.6</v>
      </c>
      <c r="O31" s="253">
        <v>253.1</v>
      </c>
      <c r="P31" s="253">
        <v>253.1</v>
      </c>
    </row>
    <row r="32" spans="1:16" s="340" customFormat="1" ht="24.75" customHeight="1">
      <c r="A32" s="456"/>
      <c r="B32" s="456"/>
      <c r="C32" s="464"/>
      <c r="D32" s="384" t="s">
        <v>953</v>
      </c>
      <c r="E32" s="55"/>
      <c r="F32" s="55"/>
      <c r="G32" s="55"/>
      <c r="H32" s="55"/>
      <c r="I32" s="55"/>
      <c r="J32" s="64"/>
      <c r="K32" s="253"/>
      <c r="L32" s="253"/>
      <c r="M32" s="253"/>
      <c r="N32" s="253">
        <v>32</v>
      </c>
      <c r="O32" s="253"/>
      <c r="P32" s="253"/>
    </row>
    <row r="33" spans="1:16" s="340" customFormat="1" ht="24.75" customHeight="1">
      <c r="A33" s="456"/>
      <c r="B33" s="456"/>
      <c r="C33" s="464"/>
      <c r="D33" s="337" t="s">
        <v>758</v>
      </c>
      <c r="E33" s="55"/>
      <c r="F33" s="55"/>
      <c r="G33" s="55"/>
      <c r="H33" s="55"/>
      <c r="I33" s="55"/>
      <c r="J33" s="64"/>
      <c r="K33" s="253"/>
      <c r="L33" s="253"/>
      <c r="M33" s="253">
        <v>200.8</v>
      </c>
      <c r="N33" s="253">
        <v>118.5</v>
      </c>
      <c r="O33" s="253">
        <v>0</v>
      </c>
      <c r="P33" s="253">
        <v>0</v>
      </c>
    </row>
    <row r="34" spans="1:16" s="340" customFormat="1" ht="24.75" customHeight="1">
      <c r="A34" s="456"/>
      <c r="B34" s="456"/>
      <c r="C34" s="464"/>
      <c r="D34" s="337" t="s">
        <v>759</v>
      </c>
      <c r="E34" s="55"/>
      <c r="F34" s="55"/>
      <c r="G34" s="55"/>
      <c r="H34" s="55"/>
      <c r="I34" s="55"/>
      <c r="J34" s="64"/>
      <c r="K34" s="253"/>
      <c r="L34" s="253"/>
      <c r="M34" s="253">
        <v>65.3</v>
      </c>
      <c r="N34" s="253">
        <v>84</v>
      </c>
      <c r="O34" s="253">
        <v>0</v>
      </c>
      <c r="P34" s="253">
        <v>0</v>
      </c>
    </row>
    <row r="35" spans="1:16" s="340" customFormat="1" ht="24.75" customHeight="1">
      <c r="A35" s="456"/>
      <c r="B35" s="456"/>
      <c r="C35" s="464"/>
      <c r="D35" s="337" t="s">
        <v>760</v>
      </c>
      <c r="E35" s="55"/>
      <c r="F35" s="55"/>
      <c r="G35" s="55"/>
      <c r="H35" s="55"/>
      <c r="I35" s="55"/>
      <c r="J35" s="64"/>
      <c r="K35" s="253"/>
      <c r="L35" s="253"/>
      <c r="M35" s="253">
        <v>0</v>
      </c>
      <c r="N35" s="253">
        <v>30</v>
      </c>
      <c r="O35" s="253"/>
      <c r="P35" s="253"/>
    </row>
    <row r="36" spans="1:16" s="340" customFormat="1" ht="24.75" customHeight="1">
      <c r="A36" s="456"/>
      <c r="B36" s="456"/>
      <c r="C36" s="464"/>
      <c r="D36" s="337" t="s">
        <v>761</v>
      </c>
      <c r="E36" s="55"/>
      <c r="F36" s="55"/>
      <c r="G36" s="55"/>
      <c r="H36" s="55"/>
      <c r="I36" s="55"/>
      <c r="J36" s="64"/>
      <c r="K36" s="253"/>
      <c r="L36" s="253"/>
      <c r="M36" s="253">
        <v>43</v>
      </c>
      <c r="N36" s="253">
        <v>72.9</v>
      </c>
      <c r="O36" s="253">
        <v>0</v>
      </c>
      <c r="P36" s="253">
        <v>0</v>
      </c>
    </row>
    <row r="37" spans="1:16" s="340" customFormat="1" ht="24.75" customHeight="1">
      <c r="A37" s="456"/>
      <c r="B37" s="456"/>
      <c r="C37" s="464"/>
      <c r="D37" s="337" t="s">
        <v>762</v>
      </c>
      <c r="E37" s="55"/>
      <c r="F37" s="55"/>
      <c r="G37" s="55"/>
      <c r="H37" s="55"/>
      <c r="I37" s="55"/>
      <c r="J37" s="64"/>
      <c r="K37" s="253"/>
      <c r="L37" s="253"/>
      <c r="M37" s="253">
        <v>1.2</v>
      </c>
      <c r="N37" s="253">
        <v>1.8</v>
      </c>
      <c r="O37" s="253">
        <v>0</v>
      </c>
      <c r="P37" s="253">
        <v>0</v>
      </c>
    </row>
    <row r="38" spans="1:16" s="340" customFormat="1" ht="24">
      <c r="A38" s="452" t="s">
        <v>262</v>
      </c>
      <c r="B38" s="452" t="s">
        <v>263</v>
      </c>
      <c r="C38" s="464"/>
      <c r="D38" s="220" t="s">
        <v>763</v>
      </c>
      <c r="E38" s="219">
        <f>E39</f>
        <v>2520.26</v>
      </c>
      <c r="F38" s="219">
        <f aca="true" t="shared" si="4" ref="F38:L38">F39</f>
        <v>39.52</v>
      </c>
      <c r="G38" s="219">
        <f t="shared" si="4"/>
        <v>58.93</v>
      </c>
      <c r="H38" s="219">
        <f t="shared" si="4"/>
        <v>146.47</v>
      </c>
      <c r="I38" s="219">
        <f t="shared" si="4"/>
        <v>104.55</v>
      </c>
      <c r="J38" s="219">
        <f t="shared" si="4"/>
        <v>205.4</v>
      </c>
      <c r="K38" s="254">
        <f t="shared" si="4"/>
        <v>291.93</v>
      </c>
      <c r="L38" s="254">
        <f t="shared" si="4"/>
        <v>351.6</v>
      </c>
      <c r="M38" s="254">
        <f>M39</f>
        <v>84.6</v>
      </c>
      <c r="N38" s="254">
        <f>N39</f>
        <v>231.9</v>
      </c>
      <c r="O38" s="254">
        <f>O39</f>
        <v>0</v>
      </c>
      <c r="P38" s="254">
        <f>P39</f>
        <v>0</v>
      </c>
    </row>
    <row r="39" spans="1:16" s="340" customFormat="1" ht="24">
      <c r="A39" s="453"/>
      <c r="B39" s="453"/>
      <c r="C39" s="464"/>
      <c r="D39" s="337" t="s">
        <v>764</v>
      </c>
      <c r="E39" s="55">
        <v>2520.26</v>
      </c>
      <c r="F39" s="55">
        <v>39.52</v>
      </c>
      <c r="G39" s="55">
        <v>58.93</v>
      </c>
      <c r="H39" s="55">
        <v>146.47</v>
      </c>
      <c r="I39" s="55">
        <v>104.55</v>
      </c>
      <c r="J39" s="64">
        <v>205.4</v>
      </c>
      <c r="K39" s="253">
        <v>291.93</v>
      </c>
      <c r="L39" s="253">
        <v>351.6</v>
      </c>
      <c r="M39" s="253">
        <v>84.6</v>
      </c>
      <c r="N39" s="253">
        <v>231.9</v>
      </c>
      <c r="O39" s="253">
        <v>0</v>
      </c>
      <c r="P39" s="253">
        <v>0</v>
      </c>
    </row>
    <row r="40" spans="1:16" s="340" customFormat="1" ht="25.5" customHeight="1">
      <c r="A40" s="452" t="s">
        <v>262</v>
      </c>
      <c r="B40" s="452" t="s">
        <v>61</v>
      </c>
      <c r="C40" s="464"/>
      <c r="D40" s="220" t="s">
        <v>765</v>
      </c>
      <c r="E40" s="219">
        <f>E41</f>
        <v>19.5</v>
      </c>
      <c r="F40" s="219">
        <f aca="true" t="shared" si="5" ref="F40:L40">F41</f>
        <v>21.85</v>
      </c>
      <c r="G40" s="219">
        <f t="shared" si="5"/>
        <v>28.12</v>
      </c>
      <c r="H40" s="219">
        <f t="shared" si="5"/>
        <v>25.1</v>
      </c>
      <c r="I40" s="219">
        <f t="shared" si="5"/>
        <v>23.2</v>
      </c>
      <c r="J40" s="219">
        <f t="shared" si="5"/>
        <v>50.6</v>
      </c>
      <c r="K40" s="254">
        <f t="shared" si="5"/>
        <v>49</v>
      </c>
      <c r="L40" s="254">
        <f t="shared" si="5"/>
        <v>27.9</v>
      </c>
      <c r="M40" s="254">
        <f>M41</f>
        <v>41.5</v>
      </c>
      <c r="N40" s="254">
        <f>N41</f>
        <v>41.5</v>
      </c>
      <c r="O40" s="254">
        <f>O41</f>
        <v>0</v>
      </c>
      <c r="P40" s="254">
        <f>P41</f>
        <v>0</v>
      </c>
    </row>
    <row r="41" spans="1:16" s="340" customFormat="1" ht="25.5" customHeight="1">
      <c r="A41" s="453"/>
      <c r="B41" s="453"/>
      <c r="C41" s="464"/>
      <c r="D41" s="32" t="s">
        <v>766</v>
      </c>
      <c r="E41" s="55">
        <v>19.5</v>
      </c>
      <c r="F41" s="55">
        <v>21.85</v>
      </c>
      <c r="G41" s="55">
        <v>28.12</v>
      </c>
      <c r="H41" s="55">
        <v>25.1</v>
      </c>
      <c r="I41" s="55">
        <v>23.2</v>
      </c>
      <c r="J41" s="64">
        <v>50.6</v>
      </c>
      <c r="K41" s="253">
        <v>49</v>
      </c>
      <c r="L41" s="253">
        <v>27.9</v>
      </c>
      <c r="M41" s="253">
        <v>41.5</v>
      </c>
      <c r="N41" s="253">
        <v>41.5</v>
      </c>
      <c r="O41" s="253">
        <v>0</v>
      </c>
      <c r="P41" s="253">
        <v>0</v>
      </c>
    </row>
    <row r="42" spans="1:16" s="340" customFormat="1" ht="52.5" customHeight="1">
      <c r="A42" s="337" t="s">
        <v>262</v>
      </c>
      <c r="B42" s="337" t="s">
        <v>264</v>
      </c>
      <c r="C42" s="464"/>
      <c r="D42" s="337" t="s">
        <v>767</v>
      </c>
      <c r="E42" s="55"/>
      <c r="F42" s="55"/>
      <c r="G42" s="55">
        <v>0</v>
      </c>
      <c r="H42" s="55">
        <v>5.9</v>
      </c>
      <c r="I42" s="55">
        <v>0</v>
      </c>
      <c r="J42" s="64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</row>
    <row r="43" spans="1:16" s="340" customFormat="1" ht="24">
      <c r="A43" s="452" t="s">
        <v>262</v>
      </c>
      <c r="B43" s="452" t="s">
        <v>62</v>
      </c>
      <c r="C43" s="464"/>
      <c r="D43" s="220" t="s">
        <v>768</v>
      </c>
      <c r="E43" s="219">
        <v>0</v>
      </c>
      <c r="F43" s="219">
        <v>0</v>
      </c>
      <c r="G43" s="219">
        <v>0</v>
      </c>
      <c r="H43" s="219">
        <v>7.25</v>
      </c>
      <c r="I43" s="219">
        <v>0</v>
      </c>
      <c r="J43" s="287">
        <v>12</v>
      </c>
      <c r="K43" s="254">
        <v>0</v>
      </c>
      <c r="L43" s="254">
        <v>8</v>
      </c>
      <c r="M43" s="254">
        <f>M44</f>
        <v>10.4</v>
      </c>
      <c r="N43" s="254">
        <f>N44</f>
        <v>3</v>
      </c>
      <c r="O43" s="254">
        <f>O44</f>
        <v>0</v>
      </c>
      <c r="P43" s="254">
        <f>P44</f>
        <v>0</v>
      </c>
    </row>
    <row r="44" spans="1:16" s="340" customFormat="1" ht="32.25" customHeight="1">
      <c r="A44" s="453"/>
      <c r="B44" s="453"/>
      <c r="C44" s="464"/>
      <c r="D44" s="32" t="s">
        <v>769</v>
      </c>
      <c r="E44" s="55"/>
      <c r="F44" s="55"/>
      <c r="G44" s="55"/>
      <c r="H44" s="55"/>
      <c r="I44" s="55"/>
      <c r="J44" s="64"/>
      <c r="K44" s="253"/>
      <c r="L44" s="253"/>
      <c r="M44" s="253">
        <v>10.4</v>
      </c>
      <c r="N44" s="253">
        <v>3</v>
      </c>
      <c r="O44" s="253">
        <v>0</v>
      </c>
      <c r="P44" s="253">
        <v>0</v>
      </c>
    </row>
    <row r="45" spans="1:16" s="340" customFormat="1" ht="24">
      <c r="A45" s="452" t="s">
        <v>262</v>
      </c>
      <c r="B45" s="452" t="s">
        <v>449</v>
      </c>
      <c r="C45" s="464"/>
      <c r="D45" s="220" t="s">
        <v>771</v>
      </c>
      <c r="E45" s="55"/>
      <c r="F45" s="55"/>
      <c r="G45" s="55"/>
      <c r="H45" s="55"/>
      <c r="I45" s="55"/>
      <c r="J45" s="287">
        <v>4.85</v>
      </c>
      <c r="K45" s="254">
        <v>2.138</v>
      </c>
      <c r="L45" s="254">
        <v>0.9</v>
      </c>
      <c r="M45" s="254">
        <f>M46</f>
        <v>26.8</v>
      </c>
      <c r="N45" s="254">
        <f>N46</f>
        <v>0.2</v>
      </c>
      <c r="O45" s="254">
        <f>O46</f>
        <v>0.2</v>
      </c>
      <c r="P45" s="254">
        <f>P46</f>
        <v>0.2</v>
      </c>
    </row>
    <row r="46" spans="1:16" s="340" customFormat="1" ht="24">
      <c r="A46" s="453"/>
      <c r="B46" s="453"/>
      <c r="C46" s="464"/>
      <c r="D46" s="337" t="s">
        <v>770</v>
      </c>
      <c r="E46" s="55"/>
      <c r="F46" s="55"/>
      <c r="G46" s="55"/>
      <c r="H46" s="55"/>
      <c r="I46" s="55"/>
      <c r="J46" s="64"/>
      <c r="K46" s="253"/>
      <c r="L46" s="253"/>
      <c r="M46" s="253">
        <v>26.8</v>
      </c>
      <c r="N46" s="253">
        <v>0.2</v>
      </c>
      <c r="O46" s="253">
        <v>0.2</v>
      </c>
      <c r="P46" s="253">
        <v>0.2</v>
      </c>
    </row>
    <row r="47" spans="1:16" s="340" customFormat="1" ht="24">
      <c r="A47" s="337" t="s">
        <v>262</v>
      </c>
      <c r="B47" s="337" t="s">
        <v>708</v>
      </c>
      <c r="C47" s="464"/>
      <c r="D47" s="337" t="s">
        <v>772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64">
        <v>1195.96547</v>
      </c>
      <c r="K47" s="253">
        <v>467.46</v>
      </c>
      <c r="L47" s="253">
        <v>2000</v>
      </c>
      <c r="M47" s="253">
        <v>0</v>
      </c>
      <c r="N47" s="253">
        <v>0</v>
      </c>
      <c r="O47" s="253">
        <v>0</v>
      </c>
      <c r="P47" s="253">
        <v>0</v>
      </c>
    </row>
    <row r="48" spans="1:16" s="340" customFormat="1" ht="24">
      <c r="A48" s="452" t="s">
        <v>262</v>
      </c>
      <c r="B48" s="452" t="s">
        <v>650</v>
      </c>
      <c r="C48" s="464"/>
      <c r="D48" s="220" t="s">
        <v>773</v>
      </c>
      <c r="E48" s="219"/>
      <c r="F48" s="219"/>
      <c r="G48" s="219"/>
      <c r="H48" s="219"/>
      <c r="I48" s="219"/>
      <c r="J48" s="287"/>
      <c r="K48" s="254"/>
      <c r="L48" s="254">
        <f>L49</f>
        <v>3057.6</v>
      </c>
      <c r="M48" s="254">
        <f>M49</f>
        <v>4062.9</v>
      </c>
      <c r="N48" s="254">
        <f>N49</f>
        <v>4037</v>
      </c>
      <c r="O48" s="254">
        <f>O49</f>
        <v>4785</v>
      </c>
      <c r="P48" s="254">
        <f>P49</f>
        <v>4785</v>
      </c>
    </row>
    <row r="49" spans="1:16" s="340" customFormat="1" ht="24">
      <c r="A49" s="453"/>
      <c r="B49" s="453"/>
      <c r="C49" s="460"/>
      <c r="D49" s="337" t="s">
        <v>774</v>
      </c>
      <c r="E49" s="55"/>
      <c r="F49" s="55"/>
      <c r="G49" s="55"/>
      <c r="H49" s="55"/>
      <c r="I49" s="55"/>
      <c r="J49" s="64"/>
      <c r="K49" s="253"/>
      <c r="L49" s="253">
        <v>3057.6</v>
      </c>
      <c r="M49" s="253">
        <v>4062.9</v>
      </c>
      <c r="N49" s="253">
        <v>4037</v>
      </c>
      <c r="O49" s="253">
        <v>4785</v>
      </c>
      <c r="P49" s="253">
        <v>4785</v>
      </c>
    </row>
    <row r="50" spans="1:16" s="341" customFormat="1" ht="39" customHeight="1">
      <c r="A50" s="57" t="s">
        <v>269</v>
      </c>
      <c r="B50" s="57" t="s">
        <v>519</v>
      </c>
      <c r="C50" s="459" t="s">
        <v>571</v>
      </c>
      <c r="D50" s="57" t="s">
        <v>775</v>
      </c>
      <c r="E50" s="9">
        <f>SUM(E51:E60)</f>
        <v>1146.46</v>
      </c>
      <c r="F50" s="10">
        <f>SUM(F51:F60)</f>
        <v>20507.12</v>
      </c>
      <c r="G50" s="9">
        <f>SUM(G51:G60)</f>
        <v>6825.78</v>
      </c>
      <c r="H50" s="9">
        <f>SUM(H51:H60)</f>
        <v>27452.940000000002</v>
      </c>
      <c r="I50" s="9">
        <f>SUM(I51:I60)</f>
        <v>5023.7</v>
      </c>
      <c r="J50" s="279">
        <f>SUM(J51:J61)</f>
        <v>1441.47306</v>
      </c>
      <c r="K50" s="278">
        <f>SUM(K51:K61)</f>
        <v>9693.8</v>
      </c>
      <c r="L50" s="278">
        <f>SUM(L51:L64)</f>
        <v>35740.4</v>
      </c>
      <c r="M50" s="278">
        <f>M53+M62</f>
        <v>34990.14</v>
      </c>
      <c r="N50" s="278">
        <f>N53+N62</f>
        <v>19.9</v>
      </c>
      <c r="O50" s="278">
        <f>O53+O62</f>
        <v>19.9</v>
      </c>
      <c r="P50" s="278">
        <f>P53+P62</f>
        <v>19.9</v>
      </c>
    </row>
    <row r="51" spans="1:16" s="340" customFormat="1" ht="36">
      <c r="A51" s="337" t="s">
        <v>262</v>
      </c>
      <c r="B51" s="342" t="s">
        <v>266</v>
      </c>
      <c r="C51" s="464"/>
      <c r="D51" s="337" t="s">
        <v>776</v>
      </c>
      <c r="E51" s="55">
        <v>0</v>
      </c>
      <c r="F51" s="11">
        <v>1130.4</v>
      </c>
      <c r="G51" s="55">
        <v>0</v>
      </c>
      <c r="H51" s="55">
        <v>0</v>
      </c>
      <c r="I51" s="55">
        <v>0</v>
      </c>
      <c r="J51" s="64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</row>
    <row r="52" spans="1:16" s="340" customFormat="1" ht="24">
      <c r="A52" s="337" t="s">
        <v>262</v>
      </c>
      <c r="B52" s="337" t="s">
        <v>65</v>
      </c>
      <c r="C52" s="464"/>
      <c r="D52" s="337" t="s">
        <v>777</v>
      </c>
      <c r="E52" s="55">
        <v>15</v>
      </c>
      <c r="F52" s="11">
        <v>8424.3</v>
      </c>
      <c r="G52" s="55">
        <v>2702.8</v>
      </c>
      <c r="H52" s="55">
        <v>18961.68</v>
      </c>
      <c r="I52" s="55">
        <v>0</v>
      </c>
      <c r="J52" s="64">
        <v>0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</row>
    <row r="53" spans="1:16" s="340" customFormat="1" ht="24.75" customHeight="1">
      <c r="A53" s="452" t="s">
        <v>262</v>
      </c>
      <c r="B53" s="452" t="s">
        <v>66</v>
      </c>
      <c r="C53" s="464"/>
      <c r="D53" s="220" t="s">
        <v>778</v>
      </c>
      <c r="E53" s="219">
        <v>915.44</v>
      </c>
      <c r="F53" s="246">
        <v>4031.87</v>
      </c>
      <c r="G53" s="219">
        <v>9.99</v>
      </c>
      <c r="H53" s="219">
        <v>2815.16</v>
      </c>
      <c r="I53" s="219">
        <v>0</v>
      </c>
      <c r="J53" s="287">
        <v>0</v>
      </c>
      <c r="K53" s="254">
        <v>0</v>
      </c>
      <c r="L53" s="254">
        <v>0</v>
      </c>
      <c r="M53" s="254">
        <f>M54</f>
        <v>0</v>
      </c>
      <c r="N53" s="254">
        <f>N54</f>
        <v>19.9</v>
      </c>
      <c r="O53" s="254">
        <f>O54</f>
        <v>19.9</v>
      </c>
      <c r="P53" s="254">
        <f>P54</f>
        <v>19.9</v>
      </c>
    </row>
    <row r="54" spans="1:16" s="340" customFormat="1" ht="24.75" customHeight="1">
      <c r="A54" s="453"/>
      <c r="B54" s="453"/>
      <c r="C54" s="464"/>
      <c r="D54" s="337" t="s">
        <v>787</v>
      </c>
      <c r="E54" s="55"/>
      <c r="F54" s="11"/>
      <c r="G54" s="55"/>
      <c r="H54" s="55"/>
      <c r="I54" s="55"/>
      <c r="J54" s="64"/>
      <c r="K54" s="253"/>
      <c r="L54" s="253"/>
      <c r="M54" s="253">
        <v>0</v>
      </c>
      <c r="N54" s="253">
        <v>19.9</v>
      </c>
      <c r="O54" s="253">
        <v>19.9</v>
      </c>
      <c r="P54" s="253">
        <v>19.9</v>
      </c>
    </row>
    <row r="55" spans="1:16" s="340" customFormat="1" ht="37.5" customHeight="1">
      <c r="A55" s="337" t="s">
        <v>262</v>
      </c>
      <c r="B55" s="337" t="s">
        <v>627</v>
      </c>
      <c r="C55" s="464"/>
      <c r="D55" s="337" t="s">
        <v>779</v>
      </c>
      <c r="E55" s="55"/>
      <c r="F55" s="11"/>
      <c r="G55" s="55"/>
      <c r="H55" s="55"/>
      <c r="I55" s="55"/>
      <c r="J55" s="64"/>
      <c r="K55" s="253">
        <v>9455.3</v>
      </c>
      <c r="L55" s="253"/>
      <c r="M55" s="253"/>
      <c r="N55" s="253"/>
      <c r="O55" s="253"/>
      <c r="P55" s="253"/>
    </row>
    <row r="56" spans="1:16" s="340" customFormat="1" ht="48.75" customHeight="1">
      <c r="A56" s="337" t="s">
        <v>262</v>
      </c>
      <c r="B56" s="337" t="s">
        <v>688</v>
      </c>
      <c r="C56" s="464"/>
      <c r="D56" s="337" t="s">
        <v>780</v>
      </c>
      <c r="E56" s="55"/>
      <c r="F56" s="11"/>
      <c r="G56" s="55"/>
      <c r="H56" s="55"/>
      <c r="I56" s="55"/>
      <c r="J56" s="64"/>
      <c r="K56" s="253"/>
      <c r="L56" s="253">
        <v>0</v>
      </c>
      <c r="M56" s="253"/>
      <c r="N56" s="253"/>
      <c r="O56" s="253"/>
      <c r="P56" s="253"/>
    </row>
    <row r="57" spans="1:16" s="340" customFormat="1" ht="36">
      <c r="A57" s="337" t="s">
        <v>262</v>
      </c>
      <c r="B57" s="337" t="s">
        <v>79</v>
      </c>
      <c r="C57" s="464"/>
      <c r="D57" s="337" t="s">
        <v>781</v>
      </c>
      <c r="E57" s="55">
        <v>216.02</v>
      </c>
      <c r="F57" s="11">
        <v>6920.55</v>
      </c>
      <c r="G57" s="55">
        <v>4112.99</v>
      </c>
      <c r="H57" s="55">
        <v>5676.1</v>
      </c>
      <c r="I57" s="55">
        <v>4081.64</v>
      </c>
      <c r="J57" s="64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</row>
    <row r="58" spans="1:16" s="340" customFormat="1" ht="24">
      <c r="A58" s="337" t="s">
        <v>262</v>
      </c>
      <c r="B58" s="337" t="s">
        <v>67</v>
      </c>
      <c r="C58" s="464"/>
      <c r="D58" s="337" t="s">
        <v>782</v>
      </c>
      <c r="E58" s="55">
        <v>0</v>
      </c>
      <c r="F58" s="11">
        <v>0</v>
      </c>
      <c r="G58" s="55">
        <v>0</v>
      </c>
      <c r="H58" s="55">
        <v>0</v>
      </c>
      <c r="I58" s="55">
        <v>720.06</v>
      </c>
      <c r="J58" s="64">
        <v>748.36717</v>
      </c>
      <c r="K58" s="253">
        <v>238.5</v>
      </c>
      <c r="L58" s="253">
        <v>1460</v>
      </c>
      <c r="M58" s="253">
        <v>0</v>
      </c>
      <c r="N58" s="253">
        <v>0</v>
      </c>
      <c r="O58" s="253">
        <v>0</v>
      </c>
      <c r="P58" s="253">
        <v>0</v>
      </c>
    </row>
    <row r="59" spans="1:16" s="340" customFormat="1" ht="24.75" customHeight="1">
      <c r="A59" s="337" t="s">
        <v>262</v>
      </c>
      <c r="B59" s="337" t="s">
        <v>68</v>
      </c>
      <c r="C59" s="464"/>
      <c r="D59" s="337" t="s">
        <v>783</v>
      </c>
      <c r="E59" s="55">
        <v>0</v>
      </c>
      <c r="F59" s="11">
        <v>0</v>
      </c>
      <c r="G59" s="55">
        <v>0</v>
      </c>
      <c r="H59" s="55">
        <v>0</v>
      </c>
      <c r="I59" s="55">
        <v>20</v>
      </c>
      <c r="J59" s="64">
        <v>25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</row>
    <row r="60" spans="1:16" s="340" customFormat="1" ht="36">
      <c r="A60" s="337" t="s">
        <v>262</v>
      </c>
      <c r="B60" s="337" t="s">
        <v>70</v>
      </c>
      <c r="C60" s="464"/>
      <c r="D60" s="337" t="s">
        <v>784</v>
      </c>
      <c r="E60" s="55">
        <v>0</v>
      </c>
      <c r="F60" s="11">
        <v>0</v>
      </c>
      <c r="G60" s="55">
        <v>0</v>
      </c>
      <c r="H60" s="55">
        <v>0</v>
      </c>
      <c r="I60" s="55">
        <v>202</v>
      </c>
      <c r="J60" s="64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</row>
    <row r="61" spans="1:16" s="340" customFormat="1" ht="27.75" customHeight="1">
      <c r="A61" s="337" t="s">
        <v>262</v>
      </c>
      <c r="B61" s="337" t="s">
        <v>404</v>
      </c>
      <c r="C61" s="464"/>
      <c r="D61" s="337" t="s">
        <v>785</v>
      </c>
      <c r="E61" s="55">
        <v>0</v>
      </c>
      <c r="F61" s="11">
        <v>0</v>
      </c>
      <c r="G61" s="55">
        <v>0</v>
      </c>
      <c r="H61" s="55">
        <v>0</v>
      </c>
      <c r="I61" s="55">
        <v>0</v>
      </c>
      <c r="J61" s="64">
        <v>668.10589</v>
      </c>
      <c r="K61" s="253">
        <v>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</row>
    <row r="62" spans="1:16" s="340" customFormat="1" ht="36" customHeight="1">
      <c r="A62" s="452" t="s">
        <v>262</v>
      </c>
      <c r="B62" s="452" t="s">
        <v>649</v>
      </c>
      <c r="C62" s="464"/>
      <c r="D62" s="220" t="s">
        <v>786</v>
      </c>
      <c r="E62" s="219"/>
      <c r="F62" s="246"/>
      <c r="G62" s="219"/>
      <c r="H62" s="219"/>
      <c r="I62" s="219"/>
      <c r="J62" s="287"/>
      <c r="K62" s="254"/>
      <c r="L62" s="254">
        <v>30085.9</v>
      </c>
      <c r="M62" s="254">
        <f>M63</f>
        <v>34990.14</v>
      </c>
      <c r="N62" s="254"/>
      <c r="O62" s="254"/>
      <c r="P62" s="254"/>
    </row>
    <row r="63" spans="1:16" s="340" customFormat="1" ht="32.25" customHeight="1">
      <c r="A63" s="453"/>
      <c r="B63" s="453"/>
      <c r="C63" s="464"/>
      <c r="D63" s="337" t="s">
        <v>788</v>
      </c>
      <c r="E63" s="55"/>
      <c r="F63" s="11"/>
      <c r="G63" s="55"/>
      <c r="H63" s="55"/>
      <c r="I63" s="55"/>
      <c r="J63" s="64"/>
      <c r="K63" s="253"/>
      <c r="L63" s="253"/>
      <c r="M63" s="254">
        <v>34990.14</v>
      </c>
      <c r="N63" s="253"/>
      <c r="O63" s="253"/>
      <c r="P63" s="253"/>
    </row>
    <row r="64" spans="1:16" s="340" customFormat="1" ht="24">
      <c r="A64" s="337" t="s">
        <v>311</v>
      </c>
      <c r="B64" s="337" t="s">
        <v>709</v>
      </c>
      <c r="C64" s="464"/>
      <c r="D64" s="337" t="s">
        <v>746</v>
      </c>
      <c r="E64" s="55"/>
      <c r="F64" s="11"/>
      <c r="G64" s="55"/>
      <c r="H64" s="55"/>
      <c r="I64" s="55"/>
      <c r="J64" s="64"/>
      <c r="K64" s="253"/>
      <c r="L64" s="253">
        <v>4194.5</v>
      </c>
      <c r="M64" s="253"/>
      <c r="N64" s="253"/>
      <c r="O64" s="253"/>
      <c r="P64" s="253"/>
    </row>
    <row r="65" spans="1:16" s="341" customFormat="1" ht="48">
      <c r="A65" s="57" t="s">
        <v>270</v>
      </c>
      <c r="B65" s="57" t="s">
        <v>549</v>
      </c>
      <c r="C65" s="459" t="s">
        <v>590</v>
      </c>
      <c r="D65" s="57" t="s">
        <v>792</v>
      </c>
      <c r="E65" s="9">
        <f aca="true" t="shared" si="6" ref="E65:J65">SUM(E66:E74)</f>
        <v>17907.97</v>
      </c>
      <c r="F65" s="9">
        <f t="shared" si="6"/>
        <v>17100.79</v>
      </c>
      <c r="G65" s="9">
        <f t="shared" si="6"/>
        <v>16887.77</v>
      </c>
      <c r="H65" s="9">
        <f t="shared" si="6"/>
        <v>17003.69</v>
      </c>
      <c r="I65" s="9">
        <f t="shared" si="6"/>
        <v>16608.38</v>
      </c>
      <c r="J65" s="279">
        <f t="shared" si="6"/>
        <v>19766.7292</v>
      </c>
      <c r="K65" s="278">
        <f>SUM(K66:K74)</f>
        <v>22588.77</v>
      </c>
      <c r="L65" s="278">
        <f>SUM(L66:L74)</f>
        <v>22986</v>
      </c>
      <c r="M65" s="278">
        <f>M66+M74</f>
        <v>30968.8</v>
      </c>
      <c r="N65" s="278">
        <f>N66+N74</f>
        <v>31184.5</v>
      </c>
      <c r="O65" s="278">
        <f>O66+O74</f>
        <v>30187.9</v>
      </c>
      <c r="P65" s="278">
        <f>P66+P74</f>
        <v>30187.9</v>
      </c>
    </row>
    <row r="66" spans="1:16" s="340" customFormat="1" ht="50.25" customHeight="1">
      <c r="A66" s="452" t="s">
        <v>262</v>
      </c>
      <c r="B66" s="452" t="s">
        <v>562</v>
      </c>
      <c r="C66" s="464"/>
      <c r="D66" s="220" t="s">
        <v>789</v>
      </c>
      <c r="E66" s="219">
        <v>17548.97</v>
      </c>
      <c r="F66" s="219">
        <v>16746.79</v>
      </c>
      <c r="G66" s="219">
        <v>16533.77</v>
      </c>
      <c r="H66" s="219">
        <v>17000.69</v>
      </c>
      <c r="I66" s="219">
        <v>16605.38</v>
      </c>
      <c r="J66" s="287">
        <v>19763.7292</v>
      </c>
      <c r="K66" s="254">
        <v>22585.77</v>
      </c>
      <c r="L66" s="254">
        <v>22983</v>
      </c>
      <c r="M66" s="254">
        <f>SUM(M67:M72)</f>
        <v>30965.8</v>
      </c>
      <c r="N66" s="254">
        <f>SUM(N67:N71)</f>
        <v>31181.5</v>
      </c>
      <c r="O66" s="254">
        <f>SUM(O67:O70)</f>
        <v>30185.2</v>
      </c>
      <c r="P66" s="254">
        <f>SUM(P67:P70)</f>
        <v>30185.2</v>
      </c>
    </row>
    <row r="67" spans="1:16" s="340" customFormat="1" ht="30" customHeight="1">
      <c r="A67" s="456"/>
      <c r="B67" s="456"/>
      <c r="C67" s="464"/>
      <c r="D67" s="337" t="s">
        <v>793</v>
      </c>
      <c r="E67" s="55"/>
      <c r="F67" s="55"/>
      <c r="G67" s="55"/>
      <c r="H67" s="55"/>
      <c r="I67" s="55"/>
      <c r="J67" s="64"/>
      <c r="K67" s="253"/>
      <c r="L67" s="253"/>
      <c r="M67" s="253">
        <v>24699.3</v>
      </c>
      <c r="N67" s="253">
        <v>25421.9</v>
      </c>
      <c r="O67" s="253">
        <v>26115.3</v>
      </c>
      <c r="P67" s="253">
        <v>26115.3</v>
      </c>
    </row>
    <row r="68" spans="1:16" s="340" customFormat="1" ht="30" customHeight="1">
      <c r="A68" s="456"/>
      <c r="B68" s="456"/>
      <c r="C68" s="464"/>
      <c r="D68" s="337" t="s">
        <v>794</v>
      </c>
      <c r="E68" s="55"/>
      <c r="F68" s="55"/>
      <c r="G68" s="55"/>
      <c r="H68" s="55"/>
      <c r="I68" s="55"/>
      <c r="J68" s="64"/>
      <c r="K68" s="253"/>
      <c r="L68" s="253"/>
      <c r="M68" s="253">
        <v>3342.8</v>
      </c>
      <c r="N68" s="253">
        <v>2894.7</v>
      </c>
      <c r="O68" s="253">
        <v>1853.9</v>
      </c>
      <c r="P68" s="253">
        <v>1853.9</v>
      </c>
    </row>
    <row r="69" spans="1:16" s="340" customFormat="1" ht="30" customHeight="1">
      <c r="A69" s="456"/>
      <c r="B69" s="456"/>
      <c r="C69" s="464"/>
      <c r="D69" s="337" t="s">
        <v>795</v>
      </c>
      <c r="E69" s="55"/>
      <c r="F69" s="55"/>
      <c r="G69" s="55"/>
      <c r="H69" s="55"/>
      <c r="I69" s="55"/>
      <c r="J69" s="64"/>
      <c r="K69" s="253"/>
      <c r="L69" s="253"/>
      <c r="M69" s="253">
        <v>114.5</v>
      </c>
      <c r="N69" s="253">
        <v>55.1</v>
      </c>
      <c r="O69" s="253">
        <v>0</v>
      </c>
      <c r="P69" s="253">
        <v>0</v>
      </c>
    </row>
    <row r="70" spans="1:16" s="340" customFormat="1" ht="30" customHeight="1">
      <c r="A70" s="456"/>
      <c r="B70" s="456"/>
      <c r="C70" s="464"/>
      <c r="D70" s="337" t="s">
        <v>796</v>
      </c>
      <c r="E70" s="55"/>
      <c r="F70" s="55"/>
      <c r="G70" s="55"/>
      <c r="H70" s="55"/>
      <c r="I70" s="55"/>
      <c r="J70" s="64"/>
      <c r="K70" s="253"/>
      <c r="L70" s="253"/>
      <c r="M70" s="253">
        <v>2147.4</v>
      </c>
      <c r="N70" s="253">
        <v>2216</v>
      </c>
      <c r="O70" s="253">
        <v>2216</v>
      </c>
      <c r="P70" s="253">
        <v>2216</v>
      </c>
    </row>
    <row r="71" spans="1:16" s="340" customFormat="1" ht="30" customHeight="1">
      <c r="A71" s="456"/>
      <c r="B71" s="456"/>
      <c r="C71" s="464"/>
      <c r="D71" s="384" t="s">
        <v>888</v>
      </c>
      <c r="E71" s="55"/>
      <c r="F71" s="55"/>
      <c r="G71" s="55"/>
      <c r="H71" s="55"/>
      <c r="I71" s="55"/>
      <c r="J71" s="64"/>
      <c r="K71" s="253"/>
      <c r="L71" s="253"/>
      <c r="M71" s="253"/>
      <c r="N71" s="253">
        <v>593.8</v>
      </c>
      <c r="O71" s="253"/>
      <c r="P71" s="253"/>
    </row>
    <row r="72" spans="1:16" s="340" customFormat="1" ht="24.75" customHeight="1">
      <c r="A72" s="453"/>
      <c r="B72" s="453"/>
      <c r="C72" s="464"/>
      <c r="D72" s="337" t="s">
        <v>923</v>
      </c>
      <c r="E72" s="343"/>
      <c r="F72" s="343"/>
      <c r="G72" s="343"/>
      <c r="H72" s="343"/>
      <c r="I72" s="343"/>
      <c r="J72" s="343"/>
      <c r="K72" s="343"/>
      <c r="L72" s="343"/>
      <c r="M72" s="344">
        <v>661.8</v>
      </c>
      <c r="N72" s="343"/>
      <c r="O72" s="343"/>
      <c r="P72" s="343"/>
    </row>
    <row r="73" spans="1:16" s="340" customFormat="1" ht="48">
      <c r="A73" s="337" t="s">
        <v>262</v>
      </c>
      <c r="B73" s="337" t="s">
        <v>267</v>
      </c>
      <c r="C73" s="464"/>
      <c r="D73" s="337" t="s">
        <v>790</v>
      </c>
      <c r="E73" s="55">
        <v>356</v>
      </c>
      <c r="F73" s="55">
        <v>351</v>
      </c>
      <c r="G73" s="55">
        <v>351</v>
      </c>
      <c r="H73" s="55">
        <v>0</v>
      </c>
      <c r="I73" s="55">
        <v>0</v>
      </c>
      <c r="J73" s="64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53">
        <v>0</v>
      </c>
    </row>
    <row r="74" spans="1:16" s="340" customFormat="1" ht="46.5" customHeight="1">
      <c r="A74" s="452" t="s">
        <v>262</v>
      </c>
      <c r="B74" s="452" t="s">
        <v>80</v>
      </c>
      <c r="C74" s="464"/>
      <c r="D74" s="220" t="s">
        <v>791</v>
      </c>
      <c r="E74" s="219">
        <v>3</v>
      </c>
      <c r="F74" s="219">
        <v>3</v>
      </c>
      <c r="G74" s="219">
        <v>3</v>
      </c>
      <c r="H74" s="219">
        <v>3</v>
      </c>
      <c r="I74" s="219">
        <v>3</v>
      </c>
      <c r="J74" s="287">
        <v>3</v>
      </c>
      <c r="K74" s="254">
        <v>3</v>
      </c>
      <c r="L74" s="254">
        <v>3</v>
      </c>
      <c r="M74" s="254">
        <v>3</v>
      </c>
      <c r="N74" s="254">
        <f>N75</f>
        <v>3</v>
      </c>
      <c r="O74" s="254">
        <f>O75</f>
        <v>2.7</v>
      </c>
      <c r="P74" s="254">
        <f>P75</f>
        <v>2.7</v>
      </c>
    </row>
    <row r="75" spans="1:16" s="340" customFormat="1" ht="27" customHeight="1">
      <c r="A75" s="453"/>
      <c r="B75" s="453"/>
      <c r="C75" s="460"/>
      <c r="D75" s="337" t="s">
        <v>797</v>
      </c>
      <c r="E75" s="55"/>
      <c r="F75" s="55"/>
      <c r="G75" s="55"/>
      <c r="H75" s="55"/>
      <c r="I75" s="55"/>
      <c r="J75" s="64"/>
      <c r="K75" s="253"/>
      <c r="L75" s="253"/>
      <c r="M75" s="253">
        <v>3</v>
      </c>
      <c r="N75" s="253">
        <v>3</v>
      </c>
      <c r="O75" s="253">
        <v>2.7</v>
      </c>
      <c r="P75" s="253">
        <v>2.7</v>
      </c>
    </row>
    <row r="76" spans="1:16" s="341" customFormat="1" ht="75.75" customHeight="1">
      <c r="A76" s="57" t="s">
        <v>271</v>
      </c>
      <c r="B76" s="57" t="s">
        <v>520</v>
      </c>
      <c r="C76" s="461" t="s">
        <v>485</v>
      </c>
      <c r="D76" s="57" t="s">
        <v>798</v>
      </c>
      <c r="E76" s="9">
        <f aca="true" t="shared" si="7" ref="E76:P76">SUM(E77:E77)</f>
        <v>0</v>
      </c>
      <c r="F76" s="9">
        <f t="shared" si="7"/>
        <v>0</v>
      </c>
      <c r="G76" s="9">
        <f t="shared" si="7"/>
        <v>0</v>
      </c>
      <c r="H76" s="9">
        <f t="shared" si="7"/>
        <v>0</v>
      </c>
      <c r="I76" s="9">
        <f t="shared" si="7"/>
        <v>0</v>
      </c>
      <c r="J76" s="279">
        <f t="shared" si="7"/>
        <v>0</v>
      </c>
      <c r="K76" s="278">
        <f t="shared" si="7"/>
        <v>0</v>
      </c>
      <c r="L76" s="278">
        <f t="shared" si="7"/>
        <v>0</v>
      </c>
      <c r="M76" s="278">
        <f t="shared" si="7"/>
        <v>0</v>
      </c>
      <c r="N76" s="278">
        <f t="shared" si="7"/>
        <v>0</v>
      </c>
      <c r="O76" s="278">
        <f t="shared" si="7"/>
        <v>0</v>
      </c>
      <c r="P76" s="278">
        <f t="shared" si="7"/>
        <v>0</v>
      </c>
    </row>
    <row r="77" spans="1:16" s="340" customFormat="1" ht="48" customHeight="1">
      <c r="A77" s="337" t="s">
        <v>262</v>
      </c>
      <c r="B77" s="337" t="s">
        <v>268</v>
      </c>
      <c r="C77" s="461"/>
      <c r="D77" s="337" t="s">
        <v>799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64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</row>
    <row r="78" spans="1:16" s="341" customFormat="1" ht="62.25" customHeight="1">
      <c r="A78" s="57" t="s">
        <v>276</v>
      </c>
      <c r="B78" s="57" t="s">
        <v>588</v>
      </c>
      <c r="C78" s="459" t="s">
        <v>485</v>
      </c>
      <c r="D78" s="337" t="s">
        <v>800</v>
      </c>
      <c r="E78" s="10">
        <f>SUM(E79:E79)</f>
        <v>0</v>
      </c>
      <c r="F78" s="10">
        <f>SUM(F79:F79)</f>
        <v>0</v>
      </c>
      <c r="G78" s="10">
        <f>SUM(G79:G79)</f>
        <v>0</v>
      </c>
      <c r="H78" s="10">
        <f>SUM(H79:H79)</f>
        <v>0</v>
      </c>
      <c r="I78" s="10">
        <f>SUM(I79:I79)</f>
        <v>0</v>
      </c>
      <c r="J78" s="280">
        <f>SUM(J79:J84)</f>
        <v>4419.5</v>
      </c>
      <c r="K78" s="281">
        <f>SUM(K79:K84)</f>
        <v>4539.2995</v>
      </c>
      <c r="L78" s="281">
        <f>SUM(L79:L84)</f>
        <v>4097.4</v>
      </c>
      <c r="M78" s="281">
        <f>M79+M84</f>
        <v>7810.2</v>
      </c>
      <c r="N78" s="281">
        <f>N79+N84</f>
        <v>55637.3</v>
      </c>
      <c r="O78" s="281">
        <f>O79+O84</f>
        <v>4606.6</v>
      </c>
      <c r="P78" s="281">
        <f>P79+P84</f>
        <v>5071.4</v>
      </c>
    </row>
    <row r="79" spans="1:16" s="340" customFormat="1" ht="51" customHeight="1">
      <c r="A79" s="452" t="s">
        <v>262</v>
      </c>
      <c r="B79" s="452" t="s">
        <v>79</v>
      </c>
      <c r="C79" s="464"/>
      <c r="D79" s="220" t="s">
        <v>801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87">
        <v>4419.5</v>
      </c>
      <c r="K79" s="254">
        <v>37.5795</v>
      </c>
      <c r="L79" s="326">
        <v>0</v>
      </c>
      <c r="M79" s="326">
        <f>M83</f>
        <v>3550</v>
      </c>
      <c r="N79" s="326">
        <f>SUM(N80:N83)</f>
        <v>51280.4</v>
      </c>
      <c r="O79" s="326">
        <f>SUM(O80:O83)</f>
        <v>0</v>
      </c>
      <c r="P79" s="326">
        <f>SUM(P80:P83)</f>
        <v>0</v>
      </c>
    </row>
    <row r="80" spans="1:16" s="340" customFormat="1" ht="26.25" customHeight="1">
      <c r="A80" s="456"/>
      <c r="B80" s="456"/>
      <c r="C80" s="464"/>
      <c r="D80" s="337" t="s">
        <v>936</v>
      </c>
      <c r="E80" s="219"/>
      <c r="F80" s="219"/>
      <c r="G80" s="219"/>
      <c r="H80" s="219"/>
      <c r="I80" s="219"/>
      <c r="J80" s="287"/>
      <c r="K80" s="328"/>
      <c r="L80" s="326"/>
      <c r="M80" s="326"/>
      <c r="N80" s="326">
        <v>2447.1</v>
      </c>
      <c r="O80" s="326">
        <v>0</v>
      </c>
      <c r="P80" s="326">
        <v>0</v>
      </c>
    </row>
    <row r="81" spans="1:16" s="340" customFormat="1" ht="27.75" customHeight="1">
      <c r="A81" s="456"/>
      <c r="B81" s="456"/>
      <c r="C81" s="464"/>
      <c r="D81" s="337" t="s">
        <v>944</v>
      </c>
      <c r="E81" s="219"/>
      <c r="F81" s="219"/>
      <c r="G81" s="219"/>
      <c r="H81" s="219"/>
      <c r="I81" s="219"/>
      <c r="J81" s="287"/>
      <c r="K81" s="328"/>
      <c r="L81" s="326"/>
      <c r="M81" s="326"/>
      <c r="N81" s="326">
        <v>40.7</v>
      </c>
      <c r="O81" s="326"/>
      <c r="P81" s="326"/>
    </row>
    <row r="82" spans="1:16" s="340" customFormat="1" ht="23.25" customHeight="1">
      <c r="A82" s="456"/>
      <c r="B82" s="456"/>
      <c r="C82" s="464"/>
      <c r="D82" s="337" t="s">
        <v>937</v>
      </c>
      <c r="E82" s="219"/>
      <c r="F82" s="219"/>
      <c r="G82" s="219"/>
      <c r="H82" s="219"/>
      <c r="I82" s="219"/>
      <c r="J82" s="287"/>
      <c r="K82" s="328"/>
      <c r="L82" s="326"/>
      <c r="M82" s="326"/>
      <c r="N82" s="326">
        <v>48792.6</v>
      </c>
      <c r="O82" s="326">
        <v>0</v>
      </c>
      <c r="P82" s="326">
        <v>0</v>
      </c>
    </row>
    <row r="83" spans="1:16" s="340" customFormat="1" ht="24" customHeight="1">
      <c r="A83" s="453"/>
      <c r="B83" s="453"/>
      <c r="C83" s="464"/>
      <c r="D83" s="337" t="s">
        <v>804</v>
      </c>
      <c r="E83" s="55"/>
      <c r="F83" s="55"/>
      <c r="G83" s="55"/>
      <c r="H83" s="55"/>
      <c r="I83" s="55"/>
      <c r="J83" s="64"/>
      <c r="K83" s="255"/>
      <c r="L83" s="256"/>
      <c r="M83" s="256">
        <v>3550</v>
      </c>
      <c r="N83" s="256">
        <v>0</v>
      </c>
      <c r="O83" s="256">
        <v>0</v>
      </c>
      <c r="P83" s="256">
        <v>0</v>
      </c>
    </row>
    <row r="84" spans="1:16" s="340" customFormat="1" ht="24">
      <c r="A84" s="452" t="s">
        <v>262</v>
      </c>
      <c r="B84" s="452" t="s">
        <v>468</v>
      </c>
      <c r="C84" s="464"/>
      <c r="D84" s="220" t="s">
        <v>802</v>
      </c>
      <c r="E84" s="246">
        <v>0</v>
      </c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329">
        <v>4501.72</v>
      </c>
      <c r="L84" s="290">
        <v>4097.4</v>
      </c>
      <c r="M84" s="290">
        <f>SUM(M85:M88)</f>
        <v>4260.2</v>
      </c>
      <c r="N84" s="290">
        <f>SUM(N85:N88)</f>
        <v>4356.9</v>
      </c>
      <c r="O84" s="290">
        <f>SUM(O85:O88)</f>
        <v>4606.6</v>
      </c>
      <c r="P84" s="290">
        <f>SUM(P85:P88)</f>
        <v>5071.4</v>
      </c>
    </row>
    <row r="85" spans="1:16" s="340" customFormat="1" ht="24">
      <c r="A85" s="456"/>
      <c r="B85" s="456"/>
      <c r="C85" s="464"/>
      <c r="D85" s="337" t="s">
        <v>805</v>
      </c>
      <c r="E85" s="11"/>
      <c r="F85" s="11"/>
      <c r="G85" s="11"/>
      <c r="H85" s="11"/>
      <c r="I85" s="11"/>
      <c r="J85" s="11"/>
      <c r="K85" s="257"/>
      <c r="L85" s="258"/>
      <c r="M85" s="258">
        <v>0</v>
      </c>
      <c r="N85" s="258">
        <v>1241.1</v>
      </c>
      <c r="O85" s="258">
        <v>4606.6</v>
      </c>
      <c r="P85" s="258">
        <v>5071.4</v>
      </c>
    </row>
    <row r="86" spans="1:16" s="340" customFormat="1" ht="24">
      <c r="A86" s="456"/>
      <c r="B86" s="456"/>
      <c r="C86" s="464"/>
      <c r="D86" s="337" t="s">
        <v>806</v>
      </c>
      <c r="E86" s="11"/>
      <c r="F86" s="11"/>
      <c r="G86" s="11"/>
      <c r="H86" s="11"/>
      <c r="I86" s="11"/>
      <c r="J86" s="11"/>
      <c r="K86" s="257"/>
      <c r="L86" s="258"/>
      <c r="M86" s="258">
        <v>900</v>
      </c>
      <c r="N86" s="258">
        <v>212</v>
      </c>
      <c r="O86" s="258"/>
      <c r="P86" s="258"/>
    </row>
    <row r="87" spans="1:16" s="340" customFormat="1" ht="30" customHeight="1">
      <c r="A87" s="456"/>
      <c r="B87" s="456"/>
      <c r="C87" s="464"/>
      <c r="D87" s="337" t="s">
        <v>807</v>
      </c>
      <c r="E87" s="11"/>
      <c r="F87" s="11"/>
      <c r="G87" s="11"/>
      <c r="H87" s="11"/>
      <c r="I87" s="11"/>
      <c r="J87" s="11"/>
      <c r="K87" s="257"/>
      <c r="L87" s="258"/>
      <c r="M87" s="258">
        <v>2915.2</v>
      </c>
      <c r="N87" s="258">
        <v>2413.1</v>
      </c>
      <c r="O87" s="258">
        <v>0</v>
      </c>
      <c r="P87" s="258">
        <v>0</v>
      </c>
    </row>
    <row r="88" spans="1:16" s="340" customFormat="1" ht="30" customHeight="1">
      <c r="A88" s="453"/>
      <c r="B88" s="453"/>
      <c r="C88" s="460"/>
      <c r="D88" s="337" t="s">
        <v>808</v>
      </c>
      <c r="E88" s="11"/>
      <c r="F88" s="11"/>
      <c r="G88" s="11"/>
      <c r="H88" s="11"/>
      <c r="I88" s="11"/>
      <c r="J88" s="11"/>
      <c r="K88" s="257"/>
      <c r="L88" s="258"/>
      <c r="M88" s="258">
        <v>445</v>
      </c>
      <c r="N88" s="258">
        <v>490.7</v>
      </c>
      <c r="O88" s="258">
        <v>0</v>
      </c>
      <c r="P88" s="258">
        <v>0</v>
      </c>
    </row>
    <row r="89" spans="1:16" s="341" customFormat="1" ht="90" customHeight="1">
      <c r="A89" s="57" t="s">
        <v>278</v>
      </c>
      <c r="B89" s="57" t="s">
        <v>535</v>
      </c>
      <c r="C89" s="476" t="s">
        <v>645</v>
      </c>
      <c r="D89" s="137" t="s">
        <v>803</v>
      </c>
      <c r="E89" s="9">
        <f aca="true" t="shared" si="8" ref="E89:L89">SUM(E90:E102)</f>
        <v>0</v>
      </c>
      <c r="F89" s="9">
        <f t="shared" si="8"/>
        <v>0</v>
      </c>
      <c r="G89" s="9">
        <f t="shared" si="8"/>
        <v>0</v>
      </c>
      <c r="H89" s="9">
        <f t="shared" si="8"/>
        <v>34.81</v>
      </c>
      <c r="I89" s="9">
        <f t="shared" si="8"/>
        <v>49.81</v>
      </c>
      <c r="J89" s="9">
        <f t="shared" si="8"/>
        <v>1948.6266699999999</v>
      </c>
      <c r="K89" s="278">
        <f t="shared" si="8"/>
        <v>2117.55</v>
      </c>
      <c r="L89" s="278">
        <f t="shared" si="8"/>
        <v>2244.2999999999997</v>
      </c>
      <c r="M89" s="278">
        <f>M91+M96+M98</f>
        <v>2380.7400000000002</v>
      </c>
      <c r="N89" s="278">
        <f>N91+N96+N98</f>
        <v>2399.4</v>
      </c>
      <c r="O89" s="278">
        <f>O91+O96+O98</f>
        <v>2414.9</v>
      </c>
      <c r="P89" s="278">
        <f>P91+P96+P98</f>
        <v>2414.9</v>
      </c>
    </row>
    <row r="90" spans="1:16" s="340" customFormat="1" ht="27" customHeight="1">
      <c r="A90" s="337" t="s">
        <v>262</v>
      </c>
      <c r="B90" s="337" t="s">
        <v>684</v>
      </c>
      <c r="C90" s="477"/>
      <c r="D90" s="337" t="s">
        <v>397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</row>
    <row r="91" spans="1:16" s="340" customFormat="1" ht="58.5" customHeight="1">
      <c r="A91" s="452" t="s">
        <v>262</v>
      </c>
      <c r="B91" s="452" t="s">
        <v>648</v>
      </c>
      <c r="C91" s="477"/>
      <c r="D91" s="330" t="s">
        <v>809</v>
      </c>
      <c r="E91" s="246">
        <v>0</v>
      </c>
      <c r="F91" s="246">
        <v>0</v>
      </c>
      <c r="G91" s="246">
        <v>0</v>
      </c>
      <c r="H91" s="246">
        <v>0</v>
      </c>
      <c r="I91" s="246">
        <v>0</v>
      </c>
      <c r="J91" s="287">
        <v>1873.98667</v>
      </c>
      <c r="K91" s="254">
        <v>1973.58</v>
      </c>
      <c r="L91" s="254">
        <v>2154.6</v>
      </c>
      <c r="M91" s="254">
        <f>SUM(M92:M93)</f>
        <v>2377.6000000000004</v>
      </c>
      <c r="N91" s="254">
        <f>SUM(N92:N93)</f>
        <v>2399.4</v>
      </c>
      <c r="O91" s="254">
        <f>SUM(O92:O93)</f>
        <v>2414.9</v>
      </c>
      <c r="P91" s="254">
        <f>SUM(P92:P93)</f>
        <v>2414.9</v>
      </c>
    </row>
    <row r="92" spans="1:16" s="340" customFormat="1" ht="25.5" customHeight="1">
      <c r="A92" s="456"/>
      <c r="B92" s="456"/>
      <c r="C92" s="477"/>
      <c r="D92" s="32" t="s">
        <v>810</v>
      </c>
      <c r="E92" s="11"/>
      <c r="F92" s="11"/>
      <c r="G92" s="11"/>
      <c r="H92" s="11"/>
      <c r="I92" s="11"/>
      <c r="J92" s="64"/>
      <c r="K92" s="253"/>
      <c r="L92" s="253"/>
      <c r="M92" s="253">
        <v>2351.8</v>
      </c>
      <c r="N92" s="253">
        <v>2320</v>
      </c>
      <c r="O92" s="253">
        <v>2320</v>
      </c>
      <c r="P92" s="253">
        <v>2320</v>
      </c>
    </row>
    <row r="93" spans="1:16" s="340" customFormat="1" ht="25.5" customHeight="1">
      <c r="A93" s="453"/>
      <c r="B93" s="453"/>
      <c r="C93" s="477"/>
      <c r="D93" s="32" t="s">
        <v>811</v>
      </c>
      <c r="E93" s="11"/>
      <c r="F93" s="11"/>
      <c r="G93" s="11"/>
      <c r="H93" s="11"/>
      <c r="I93" s="11"/>
      <c r="J93" s="64"/>
      <c r="K93" s="253"/>
      <c r="L93" s="253"/>
      <c r="M93" s="253">
        <v>25.8</v>
      </c>
      <c r="N93" s="253">
        <v>79.4</v>
      </c>
      <c r="O93" s="253">
        <v>94.9</v>
      </c>
      <c r="P93" s="253">
        <v>94.9</v>
      </c>
    </row>
    <row r="94" spans="1:16" s="340" customFormat="1" ht="60" customHeight="1">
      <c r="A94" s="337" t="s">
        <v>262</v>
      </c>
      <c r="B94" s="337" t="s">
        <v>277</v>
      </c>
      <c r="C94" s="477"/>
      <c r="D94" s="337" t="s">
        <v>398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258">
        <v>0</v>
      </c>
      <c r="L94" s="258">
        <v>0</v>
      </c>
      <c r="M94" s="258">
        <v>0</v>
      </c>
      <c r="N94" s="258">
        <v>0</v>
      </c>
      <c r="O94" s="258">
        <v>0</v>
      </c>
      <c r="P94" s="258">
        <v>0</v>
      </c>
    </row>
    <row r="95" spans="1:16" s="340" customFormat="1" ht="48" customHeight="1">
      <c r="A95" s="337" t="s">
        <v>262</v>
      </c>
      <c r="B95" s="342" t="s">
        <v>409</v>
      </c>
      <c r="C95" s="477"/>
      <c r="D95" s="337" t="s">
        <v>399</v>
      </c>
      <c r="E95" s="11">
        <v>0</v>
      </c>
      <c r="F95" s="11">
        <v>0</v>
      </c>
      <c r="G95" s="11">
        <v>0</v>
      </c>
      <c r="H95" s="11">
        <v>34.81</v>
      </c>
      <c r="I95" s="11">
        <v>49.81</v>
      </c>
      <c r="J95" s="65">
        <v>0</v>
      </c>
      <c r="K95" s="259">
        <v>0</v>
      </c>
      <c r="L95" s="259">
        <v>0</v>
      </c>
      <c r="M95" s="259">
        <v>0</v>
      </c>
      <c r="N95" s="259">
        <v>0</v>
      </c>
      <c r="O95" s="259">
        <v>0</v>
      </c>
      <c r="P95" s="259">
        <v>0</v>
      </c>
    </row>
    <row r="96" spans="1:16" s="340" customFormat="1" ht="53.25" customHeight="1">
      <c r="A96" s="452" t="s">
        <v>262</v>
      </c>
      <c r="B96" s="457" t="s">
        <v>652</v>
      </c>
      <c r="C96" s="477"/>
      <c r="D96" s="331" t="s">
        <v>812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84">
        <v>69.6</v>
      </c>
      <c r="K96" s="290">
        <v>104</v>
      </c>
      <c r="L96" s="290">
        <v>45.7</v>
      </c>
      <c r="M96" s="290">
        <f>M97</f>
        <v>3.14</v>
      </c>
      <c r="N96" s="290">
        <f>N97</f>
        <v>0</v>
      </c>
      <c r="O96" s="290">
        <f>O97</f>
        <v>0</v>
      </c>
      <c r="P96" s="290">
        <f>P97</f>
        <v>0</v>
      </c>
    </row>
    <row r="97" spans="1:16" s="340" customFormat="1" ht="35.25" customHeight="1">
      <c r="A97" s="453"/>
      <c r="B97" s="458"/>
      <c r="C97" s="477"/>
      <c r="D97" s="62" t="s">
        <v>901</v>
      </c>
      <c r="E97" s="11"/>
      <c r="F97" s="11"/>
      <c r="G97" s="11"/>
      <c r="H97" s="11"/>
      <c r="I97" s="11"/>
      <c r="J97" s="65"/>
      <c r="K97" s="258"/>
      <c r="L97" s="258"/>
      <c r="M97" s="258">
        <v>3.14</v>
      </c>
      <c r="N97" s="258">
        <v>0</v>
      </c>
      <c r="O97" s="258">
        <v>0</v>
      </c>
      <c r="P97" s="258">
        <v>0</v>
      </c>
    </row>
    <row r="98" spans="1:16" s="345" customFormat="1" ht="30.75" customHeight="1">
      <c r="A98" s="454" t="s">
        <v>262</v>
      </c>
      <c r="B98" s="465" t="s">
        <v>565</v>
      </c>
      <c r="C98" s="477"/>
      <c r="D98" s="331" t="s">
        <v>813</v>
      </c>
      <c r="E98" s="246">
        <v>0</v>
      </c>
      <c r="F98" s="246">
        <v>0</v>
      </c>
      <c r="G98" s="246">
        <v>0</v>
      </c>
      <c r="H98" s="246">
        <v>0</v>
      </c>
      <c r="I98" s="246">
        <v>0</v>
      </c>
      <c r="J98" s="284">
        <v>5.04</v>
      </c>
      <c r="K98" s="290">
        <v>4.96</v>
      </c>
      <c r="L98" s="290">
        <v>0</v>
      </c>
      <c r="M98" s="290">
        <f>M99</f>
        <v>0</v>
      </c>
      <c r="N98" s="290">
        <f>N99</f>
        <v>0</v>
      </c>
      <c r="O98" s="290">
        <v>0</v>
      </c>
      <c r="P98" s="290">
        <v>0</v>
      </c>
    </row>
    <row r="99" spans="1:16" s="345" customFormat="1" ht="28.5" customHeight="1">
      <c r="A99" s="455"/>
      <c r="B99" s="466"/>
      <c r="C99" s="477"/>
      <c r="D99" s="62" t="s">
        <v>817</v>
      </c>
      <c r="E99" s="11"/>
      <c r="F99" s="11"/>
      <c r="G99" s="11"/>
      <c r="H99" s="11"/>
      <c r="I99" s="11"/>
      <c r="J99" s="65"/>
      <c r="K99" s="258"/>
      <c r="L99" s="258"/>
      <c r="M99" s="258">
        <v>0</v>
      </c>
      <c r="N99" s="258">
        <v>0</v>
      </c>
      <c r="O99" s="258">
        <v>0</v>
      </c>
      <c r="P99" s="258">
        <v>0</v>
      </c>
    </row>
    <row r="100" spans="1:16" s="345" customFormat="1" ht="60">
      <c r="A100" s="337" t="s">
        <v>262</v>
      </c>
      <c r="B100" s="346" t="s">
        <v>600</v>
      </c>
      <c r="C100" s="477"/>
      <c r="D100" s="62" t="s">
        <v>814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58">
        <v>0</v>
      </c>
      <c r="L100" s="258">
        <v>0</v>
      </c>
      <c r="M100" s="258">
        <v>0</v>
      </c>
      <c r="N100" s="258">
        <v>0</v>
      </c>
      <c r="O100" s="258">
        <v>0</v>
      </c>
      <c r="P100" s="258">
        <v>0</v>
      </c>
    </row>
    <row r="101" spans="1:16" s="345" customFormat="1" ht="48">
      <c r="A101" s="337" t="s">
        <v>262</v>
      </c>
      <c r="B101" s="346" t="s">
        <v>859</v>
      </c>
      <c r="C101" s="477"/>
      <c r="D101" s="62" t="s">
        <v>815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258">
        <v>0</v>
      </c>
      <c r="L101" s="258">
        <v>0</v>
      </c>
      <c r="M101" s="258">
        <v>0</v>
      </c>
      <c r="N101" s="258">
        <v>0</v>
      </c>
      <c r="O101" s="258">
        <v>0</v>
      </c>
      <c r="P101" s="258">
        <v>0</v>
      </c>
    </row>
    <row r="102" spans="1:16" s="340" customFormat="1" ht="60">
      <c r="A102" s="337" t="s">
        <v>262</v>
      </c>
      <c r="B102" s="346" t="s">
        <v>566</v>
      </c>
      <c r="C102" s="477"/>
      <c r="D102" s="62" t="s">
        <v>816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59">
        <v>35.01</v>
      </c>
      <c r="L102" s="259">
        <v>44</v>
      </c>
      <c r="M102" s="259">
        <v>0</v>
      </c>
      <c r="N102" s="259">
        <v>0</v>
      </c>
      <c r="O102" s="259">
        <v>0</v>
      </c>
      <c r="P102" s="259">
        <v>0</v>
      </c>
    </row>
    <row r="103" spans="1:16" s="341" customFormat="1" ht="72">
      <c r="A103" s="347" t="s">
        <v>279</v>
      </c>
      <c r="B103" s="347" t="s">
        <v>521</v>
      </c>
      <c r="C103" s="462" t="s">
        <v>591</v>
      </c>
      <c r="D103" s="57" t="s">
        <v>818</v>
      </c>
      <c r="E103" s="12">
        <f aca="true" t="shared" si="9" ref="E103:M103">SUM(E104:E105)</f>
        <v>0</v>
      </c>
      <c r="F103" s="12">
        <f t="shared" si="9"/>
        <v>46.22</v>
      </c>
      <c r="G103" s="12">
        <f t="shared" si="9"/>
        <v>8.6</v>
      </c>
      <c r="H103" s="12">
        <f t="shared" si="9"/>
        <v>2.37</v>
      </c>
      <c r="I103" s="12">
        <f t="shared" si="9"/>
        <v>0</v>
      </c>
      <c r="J103" s="280">
        <f t="shared" si="9"/>
        <v>265.86</v>
      </c>
      <c r="K103" s="282">
        <f t="shared" si="9"/>
        <v>678.28</v>
      </c>
      <c r="L103" s="282">
        <f t="shared" si="9"/>
        <v>708.6</v>
      </c>
      <c r="M103" s="282">
        <f t="shared" si="9"/>
        <v>600.5</v>
      </c>
      <c r="N103" s="282">
        <f>N105</f>
        <v>352.5</v>
      </c>
      <c r="O103" s="282">
        <f>O105</f>
        <v>331.9</v>
      </c>
      <c r="P103" s="282">
        <f>P105</f>
        <v>331.9</v>
      </c>
    </row>
    <row r="104" spans="1:16" s="340" customFormat="1" ht="24.75" customHeight="1">
      <c r="A104" s="337" t="s">
        <v>262</v>
      </c>
      <c r="B104" s="342" t="s">
        <v>99</v>
      </c>
      <c r="C104" s="462"/>
      <c r="D104" s="337" t="s">
        <v>819</v>
      </c>
      <c r="E104" s="13">
        <v>0</v>
      </c>
      <c r="F104" s="13">
        <v>46.22</v>
      </c>
      <c r="G104" s="13">
        <v>8.6</v>
      </c>
      <c r="H104" s="13">
        <v>2.37</v>
      </c>
      <c r="I104" s="13">
        <v>0</v>
      </c>
      <c r="J104" s="65">
        <v>0</v>
      </c>
      <c r="K104" s="260">
        <v>0</v>
      </c>
      <c r="L104" s="260">
        <v>0</v>
      </c>
      <c r="M104" s="260">
        <v>0</v>
      </c>
      <c r="N104" s="260">
        <v>0</v>
      </c>
      <c r="O104" s="260">
        <v>0</v>
      </c>
      <c r="P104" s="260">
        <v>0</v>
      </c>
    </row>
    <row r="105" spans="1:16" s="340" customFormat="1" ht="36" customHeight="1">
      <c r="A105" s="452" t="s">
        <v>262</v>
      </c>
      <c r="B105" s="457" t="s">
        <v>106</v>
      </c>
      <c r="C105" s="462"/>
      <c r="D105" s="220" t="s">
        <v>820</v>
      </c>
      <c r="E105" s="283">
        <v>0</v>
      </c>
      <c r="F105" s="283">
        <v>0</v>
      </c>
      <c r="G105" s="283">
        <v>0</v>
      </c>
      <c r="H105" s="283">
        <v>0</v>
      </c>
      <c r="I105" s="283">
        <v>0</v>
      </c>
      <c r="J105" s="284">
        <v>265.86</v>
      </c>
      <c r="K105" s="285">
        <v>678.28</v>
      </c>
      <c r="L105" s="285">
        <v>708.6</v>
      </c>
      <c r="M105" s="285">
        <f>M106</f>
        <v>600.5</v>
      </c>
      <c r="N105" s="285">
        <f>N106</f>
        <v>352.5</v>
      </c>
      <c r="O105" s="285">
        <f>O106</f>
        <v>331.9</v>
      </c>
      <c r="P105" s="285">
        <f>P106</f>
        <v>331.9</v>
      </c>
    </row>
    <row r="106" spans="1:16" s="340" customFormat="1" ht="36" customHeight="1">
      <c r="A106" s="453"/>
      <c r="B106" s="458"/>
      <c r="C106" s="348"/>
      <c r="D106" s="337" t="s">
        <v>869</v>
      </c>
      <c r="E106" s="13"/>
      <c r="F106" s="13"/>
      <c r="G106" s="13"/>
      <c r="H106" s="13"/>
      <c r="I106" s="13"/>
      <c r="J106" s="65"/>
      <c r="K106" s="260"/>
      <c r="L106" s="260"/>
      <c r="M106" s="260">
        <v>600.5</v>
      </c>
      <c r="N106" s="260">
        <v>352.5</v>
      </c>
      <c r="O106" s="260">
        <v>331.9</v>
      </c>
      <c r="P106" s="260">
        <v>331.9</v>
      </c>
    </row>
    <row r="107" spans="1:16" s="341" customFormat="1" ht="83.25" customHeight="1">
      <c r="A107" s="57" t="s">
        <v>281</v>
      </c>
      <c r="B107" s="57" t="s">
        <v>522</v>
      </c>
      <c r="C107" s="461" t="s">
        <v>646</v>
      </c>
      <c r="D107" s="137" t="s">
        <v>821</v>
      </c>
      <c r="E107" s="10">
        <v>0</v>
      </c>
      <c r="F107" s="10">
        <v>0</v>
      </c>
      <c r="G107" s="10">
        <v>0</v>
      </c>
      <c r="H107" s="9">
        <f>H108</f>
        <v>351</v>
      </c>
      <c r="I107" s="9">
        <f>I108+I111</f>
        <v>9934.9</v>
      </c>
      <c r="J107" s="279">
        <f>J108</f>
        <v>364</v>
      </c>
      <c r="K107" s="286">
        <f>K108</f>
        <v>378</v>
      </c>
      <c r="L107" s="286">
        <f>L108</f>
        <v>405</v>
      </c>
      <c r="M107" s="278">
        <f>SUM(M108)</f>
        <v>523</v>
      </c>
      <c r="N107" s="278">
        <f>SUM(N108)</f>
        <v>537</v>
      </c>
      <c r="O107" s="278">
        <f>SUM(O108)</f>
        <v>483.29999999999995</v>
      </c>
      <c r="P107" s="278">
        <f>SUM(P108)</f>
        <v>483.29999999999995</v>
      </c>
    </row>
    <row r="108" spans="1:16" s="340" customFormat="1" ht="24">
      <c r="A108" s="452" t="s">
        <v>262</v>
      </c>
      <c r="B108" s="452" t="s">
        <v>824</v>
      </c>
      <c r="C108" s="461"/>
      <c r="D108" s="330" t="s">
        <v>403</v>
      </c>
      <c r="E108" s="246">
        <f>E109</f>
        <v>0</v>
      </c>
      <c r="F108" s="246">
        <f aca="true" t="shared" si="10" ref="F108:L108">F109</f>
        <v>0</v>
      </c>
      <c r="G108" s="246">
        <f t="shared" si="10"/>
        <v>0</v>
      </c>
      <c r="H108" s="246">
        <f t="shared" si="10"/>
        <v>351</v>
      </c>
      <c r="I108" s="246">
        <f t="shared" si="10"/>
        <v>351</v>
      </c>
      <c r="J108" s="246">
        <f t="shared" si="10"/>
        <v>364</v>
      </c>
      <c r="K108" s="290">
        <f t="shared" si="10"/>
        <v>378</v>
      </c>
      <c r="L108" s="290">
        <f t="shared" si="10"/>
        <v>405</v>
      </c>
      <c r="M108" s="290">
        <f>SUM(M109:M110)</f>
        <v>523</v>
      </c>
      <c r="N108" s="290">
        <f>SUM(N109:N110)</f>
        <v>537</v>
      </c>
      <c r="O108" s="290">
        <f>SUM(O109:O110)</f>
        <v>483.29999999999995</v>
      </c>
      <c r="P108" s="290">
        <f>SUM(P109:P110)</f>
        <v>483.29999999999995</v>
      </c>
    </row>
    <row r="109" spans="1:16" s="340" customFormat="1" ht="24">
      <c r="A109" s="456"/>
      <c r="B109" s="456"/>
      <c r="C109" s="461"/>
      <c r="D109" s="32" t="s">
        <v>822</v>
      </c>
      <c r="E109" s="11">
        <v>0</v>
      </c>
      <c r="F109" s="11">
        <v>0</v>
      </c>
      <c r="G109" s="11">
        <v>0</v>
      </c>
      <c r="H109" s="55">
        <v>351</v>
      </c>
      <c r="I109" s="55">
        <v>351</v>
      </c>
      <c r="J109" s="64">
        <v>364</v>
      </c>
      <c r="K109" s="253">
        <v>378</v>
      </c>
      <c r="L109" s="253">
        <v>405</v>
      </c>
      <c r="M109" s="253">
        <v>450.5</v>
      </c>
      <c r="N109" s="253">
        <v>510.1</v>
      </c>
      <c r="O109" s="253">
        <v>459.9</v>
      </c>
      <c r="P109" s="253">
        <v>459.9</v>
      </c>
    </row>
    <row r="110" spans="1:16" s="340" customFormat="1" ht="24">
      <c r="A110" s="453"/>
      <c r="B110" s="453"/>
      <c r="C110" s="461"/>
      <c r="D110" s="32" t="s">
        <v>823</v>
      </c>
      <c r="E110" s="11"/>
      <c r="F110" s="11"/>
      <c r="G110" s="11"/>
      <c r="H110" s="55"/>
      <c r="I110" s="55"/>
      <c r="J110" s="64"/>
      <c r="K110" s="253"/>
      <c r="L110" s="253"/>
      <c r="M110" s="253">
        <v>72.5</v>
      </c>
      <c r="N110" s="253">
        <v>26.9</v>
      </c>
      <c r="O110" s="253">
        <v>23.4</v>
      </c>
      <c r="P110" s="253">
        <v>23.4</v>
      </c>
    </row>
    <row r="111" spans="1:16" s="340" customFormat="1" ht="36">
      <c r="A111" s="337" t="s">
        <v>262</v>
      </c>
      <c r="B111" s="337" t="s">
        <v>149</v>
      </c>
      <c r="C111" s="461"/>
      <c r="D111" s="32" t="s">
        <v>282</v>
      </c>
      <c r="E111" s="11">
        <v>0</v>
      </c>
      <c r="F111" s="11">
        <v>0</v>
      </c>
      <c r="G111" s="11">
        <v>0</v>
      </c>
      <c r="H111" s="55">
        <v>0</v>
      </c>
      <c r="I111" s="55">
        <v>9583.9</v>
      </c>
      <c r="J111" s="64">
        <v>0</v>
      </c>
      <c r="K111" s="253">
        <v>0</v>
      </c>
      <c r="L111" s="253">
        <v>0</v>
      </c>
      <c r="M111" s="253">
        <v>0</v>
      </c>
      <c r="N111" s="253">
        <v>0</v>
      </c>
      <c r="O111" s="253">
        <v>0</v>
      </c>
      <c r="P111" s="253">
        <v>0</v>
      </c>
    </row>
    <row r="112" spans="1:16" s="340" customFormat="1" ht="84">
      <c r="A112" s="57" t="s">
        <v>333</v>
      </c>
      <c r="B112" s="57" t="s">
        <v>736</v>
      </c>
      <c r="C112" s="459" t="s">
        <v>633</v>
      </c>
      <c r="D112" s="137" t="s">
        <v>286</v>
      </c>
      <c r="E112" s="10">
        <v>0</v>
      </c>
      <c r="F112" s="10">
        <v>0</v>
      </c>
      <c r="G112" s="9">
        <v>0</v>
      </c>
      <c r="H112" s="9">
        <v>1.15</v>
      </c>
      <c r="I112" s="9">
        <f>SUM(I113)</f>
        <v>1.31</v>
      </c>
      <c r="J112" s="279">
        <f>SUM(J113)</f>
        <v>3.699</v>
      </c>
      <c r="K112" s="278">
        <f>SUM(K113)</f>
        <v>5.451</v>
      </c>
      <c r="L112" s="278">
        <f aca="true" t="shared" si="11" ref="L112:P113">L113</f>
        <v>5</v>
      </c>
      <c r="M112" s="278">
        <f t="shared" si="11"/>
        <v>2.4</v>
      </c>
      <c r="N112" s="278">
        <f t="shared" si="11"/>
        <v>2</v>
      </c>
      <c r="O112" s="278">
        <f t="shared" si="11"/>
        <v>0</v>
      </c>
      <c r="P112" s="278">
        <f t="shared" si="11"/>
        <v>0</v>
      </c>
    </row>
    <row r="113" spans="1:16" s="340" customFormat="1" ht="48.75" customHeight="1">
      <c r="A113" s="452" t="s">
        <v>262</v>
      </c>
      <c r="B113" s="452" t="s">
        <v>589</v>
      </c>
      <c r="C113" s="464"/>
      <c r="D113" s="330" t="s">
        <v>287</v>
      </c>
      <c r="E113" s="246">
        <v>0</v>
      </c>
      <c r="F113" s="246">
        <v>0</v>
      </c>
      <c r="G113" s="219">
        <v>0</v>
      </c>
      <c r="H113" s="219">
        <v>1.15</v>
      </c>
      <c r="I113" s="219">
        <v>1.31</v>
      </c>
      <c r="J113" s="287">
        <v>3.699</v>
      </c>
      <c r="K113" s="254">
        <v>5.451</v>
      </c>
      <c r="L113" s="254">
        <f t="shared" si="11"/>
        <v>5</v>
      </c>
      <c r="M113" s="254">
        <f t="shared" si="11"/>
        <v>2.4</v>
      </c>
      <c r="N113" s="254">
        <f t="shared" si="11"/>
        <v>2</v>
      </c>
      <c r="O113" s="254">
        <f t="shared" si="11"/>
        <v>0</v>
      </c>
      <c r="P113" s="254">
        <f t="shared" si="11"/>
        <v>0</v>
      </c>
    </row>
    <row r="114" spans="1:16" s="340" customFormat="1" ht="35.25" customHeight="1">
      <c r="A114" s="453"/>
      <c r="B114" s="453"/>
      <c r="C114" s="460"/>
      <c r="D114" s="32" t="s">
        <v>825</v>
      </c>
      <c r="E114" s="11"/>
      <c r="F114" s="11"/>
      <c r="G114" s="55"/>
      <c r="H114" s="55"/>
      <c r="I114" s="55"/>
      <c r="J114" s="64"/>
      <c r="K114" s="253"/>
      <c r="L114" s="253">
        <v>5</v>
      </c>
      <c r="M114" s="253">
        <v>2.4</v>
      </c>
      <c r="N114" s="253">
        <v>2</v>
      </c>
      <c r="O114" s="253">
        <v>0</v>
      </c>
      <c r="P114" s="253">
        <v>0</v>
      </c>
    </row>
    <row r="115" spans="1:16" s="341" customFormat="1" ht="36">
      <c r="A115" s="57" t="s">
        <v>334</v>
      </c>
      <c r="B115" s="57" t="s">
        <v>523</v>
      </c>
      <c r="C115" s="461" t="s">
        <v>475</v>
      </c>
      <c r="D115" s="57" t="s">
        <v>284</v>
      </c>
      <c r="E115" s="10"/>
      <c r="F115" s="10"/>
      <c r="G115" s="9">
        <f aca="true" t="shared" si="12" ref="G115:L115">SUM(G116:G117)</f>
        <v>0</v>
      </c>
      <c r="H115" s="9">
        <f t="shared" si="12"/>
        <v>14.04</v>
      </c>
      <c r="I115" s="9">
        <f t="shared" si="12"/>
        <v>70.5</v>
      </c>
      <c r="J115" s="279">
        <f t="shared" si="12"/>
        <v>19.33</v>
      </c>
      <c r="K115" s="278">
        <f t="shared" si="12"/>
        <v>134.7507</v>
      </c>
      <c r="L115" s="278">
        <f t="shared" si="12"/>
        <v>4.3</v>
      </c>
      <c r="M115" s="278">
        <f>M116</f>
        <v>4.3</v>
      </c>
      <c r="N115" s="278">
        <f>N116</f>
        <v>2</v>
      </c>
      <c r="O115" s="278">
        <f>O116</f>
        <v>0</v>
      </c>
      <c r="P115" s="278">
        <f>P116</f>
        <v>0</v>
      </c>
    </row>
    <row r="116" spans="1:16" s="340" customFormat="1" ht="24">
      <c r="A116" s="452" t="s">
        <v>262</v>
      </c>
      <c r="B116" s="452" t="s">
        <v>569</v>
      </c>
      <c r="C116" s="461"/>
      <c r="D116" s="220" t="s">
        <v>285</v>
      </c>
      <c r="E116" s="246"/>
      <c r="F116" s="246"/>
      <c r="G116" s="219"/>
      <c r="H116" s="219">
        <v>14.04</v>
      </c>
      <c r="I116" s="219">
        <v>70.5</v>
      </c>
      <c r="J116" s="287">
        <v>19.33</v>
      </c>
      <c r="K116" s="254">
        <v>134.7507</v>
      </c>
      <c r="L116" s="254">
        <v>4.3</v>
      </c>
      <c r="M116" s="254">
        <f>M117</f>
        <v>4.3</v>
      </c>
      <c r="N116" s="254">
        <f>N117</f>
        <v>2</v>
      </c>
      <c r="O116" s="254">
        <v>0</v>
      </c>
      <c r="P116" s="254">
        <v>0</v>
      </c>
    </row>
    <row r="117" spans="1:16" s="340" customFormat="1" ht="34.5" customHeight="1">
      <c r="A117" s="453"/>
      <c r="B117" s="453"/>
      <c r="C117" s="461"/>
      <c r="D117" s="337" t="s">
        <v>826</v>
      </c>
      <c r="E117" s="11"/>
      <c r="F117" s="11"/>
      <c r="G117" s="55"/>
      <c r="H117" s="55"/>
      <c r="I117" s="55"/>
      <c r="J117" s="64"/>
      <c r="K117" s="253"/>
      <c r="L117" s="253"/>
      <c r="M117" s="253">
        <v>4.3</v>
      </c>
      <c r="N117" s="253">
        <v>2</v>
      </c>
      <c r="O117" s="253">
        <v>0</v>
      </c>
      <c r="P117" s="253">
        <v>0</v>
      </c>
    </row>
    <row r="118" spans="1:16" s="340" customFormat="1" ht="25.5" customHeight="1">
      <c r="A118" s="349" t="s">
        <v>335</v>
      </c>
      <c r="B118" s="350" t="s">
        <v>524</v>
      </c>
      <c r="C118" s="459" t="s">
        <v>480</v>
      </c>
      <c r="D118" s="351" t="s">
        <v>467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288">
        <f aca="true" t="shared" si="13" ref="K118:P118">SUM(K119)</f>
        <v>0</v>
      </c>
      <c r="L118" s="289">
        <f t="shared" si="13"/>
        <v>0</v>
      </c>
      <c r="M118" s="289">
        <f t="shared" si="13"/>
        <v>0</v>
      </c>
      <c r="N118" s="289">
        <f t="shared" si="13"/>
        <v>0</v>
      </c>
      <c r="O118" s="289">
        <f t="shared" si="13"/>
        <v>0</v>
      </c>
      <c r="P118" s="289">
        <f t="shared" si="13"/>
        <v>0</v>
      </c>
    </row>
    <row r="119" spans="1:16" s="340" customFormat="1" ht="38.25" customHeight="1">
      <c r="A119" s="352" t="s">
        <v>262</v>
      </c>
      <c r="B119" s="352" t="s">
        <v>525</v>
      </c>
      <c r="C119" s="460"/>
      <c r="D119" s="353" t="s">
        <v>467</v>
      </c>
      <c r="E119" s="55">
        <v>0</v>
      </c>
      <c r="F119" s="55">
        <v>0</v>
      </c>
      <c r="G119" s="55">
        <v>0</v>
      </c>
      <c r="H119" s="11">
        <v>0</v>
      </c>
      <c r="I119" s="11">
        <v>0</v>
      </c>
      <c r="J119" s="11">
        <v>0</v>
      </c>
      <c r="K119" s="261">
        <v>0</v>
      </c>
      <c r="L119" s="258">
        <v>0</v>
      </c>
      <c r="M119" s="258">
        <v>0</v>
      </c>
      <c r="N119" s="258">
        <v>0</v>
      </c>
      <c r="O119" s="258">
        <v>0</v>
      </c>
      <c r="P119" s="258">
        <v>0</v>
      </c>
    </row>
    <row r="120" spans="1:16" s="340" customFormat="1" ht="36">
      <c r="A120" s="57" t="s">
        <v>336</v>
      </c>
      <c r="B120" s="57" t="s">
        <v>531</v>
      </c>
      <c r="C120" s="461" t="s">
        <v>651</v>
      </c>
      <c r="D120" s="57" t="s">
        <v>272</v>
      </c>
      <c r="E120" s="10">
        <v>0</v>
      </c>
      <c r="F120" s="10">
        <v>0</v>
      </c>
      <c r="G120" s="9">
        <v>0</v>
      </c>
      <c r="H120" s="9">
        <v>0</v>
      </c>
      <c r="I120" s="9">
        <f>SUM(I121:I123)</f>
        <v>594.72</v>
      </c>
      <c r="J120" s="279">
        <f>SUM(J121:J123)</f>
        <v>1413.85358</v>
      </c>
      <c r="K120" s="278">
        <f>SUM(K121:K123)</f>
        <v>16680.89</v>
      </c>
      <c r="L120" s="278">
        <f>SUM(L121:L123)</f>
        <v>14419.2</v>
      </c>
      <c r="M120" s="278">
        <f>M121</f>
        <v>431.1</v>
      </c>
      <c r="N120" s="278">
        <f>SUM(N121:N123)</f>
        <v>0</v>
      </c>
      <c r="O120" s="278">
        <f>SUM(O121:O123)</f>
        <v>0</v>
      </c>
      <c r="P120" s="278">
        <f>SUM(P121:P123)</f>
        <v>0</v>
      </c>
    </row>
    <row r="121" spans="1:16" s="340" customFormat="1" ht="36" customHeight="1">
      <c r="A121" s="452" t="s">
        <v>262</v>
      </c>
      <c r="B121" s="452" t="s">
        <v>41</v>
      </c>
      <c r="C121" s="461"/>
      <c r="D121" s="220" t="s">
        <v>274</v>
      </c>
      <c r="E121" s="246">
        <v>0</v>
      </c>
      <c r="F121" s="246">
        <v>0</v>
      </c>
      <c r="G121" s="246">
        <v>0</v>
      </c>
      <c r="H121" s="246">
        <v>0</v>
      </c>
      <c r="I121" s="246">
        <v>0</v>
      </c>
      <c r="J121" s="246">
        <v>0</v>
      </c>
      <c r="K121" s="290">
        <v>16680.89</v>
      </c>
      <c r="L121" s="290">
        <v>14419.2</v>
      </c>
      <c r="M121" s="290">
        <f>M122</f>
        <v>431.1</v>
      </c>
      <c r="N121" s="290">
        <v>0</v>
      </c>
      <c r="O121" s="290">
        <v>0</v>
      </c>
      <c r="P121" s="290">
        <v>0</v>
      </c>
    </row>
    <row r="122" spans="1:16" s="340" customFormat="1" ht="24">
      <c r="A122" s="453"/>
      <c r="B122" s="453"/>
      <c r="C122" s="461"/>
      <c r="D122" s="32" t="s">
        <v>827</v>
      </c>
      <c r="E122" s="11"/>
      <c r="F122" s="11"/>
      <c r="G122" s="11"/>
      <c r="H122" s="11"/>
      <c r="I122" s="11"/>
      <c r="J122" s="11"/>
      <c r="K122" s="258"/>
      <c r="L122" s="258"/>
      <c r="M122" s="258">
        <v>431.1</v>
      </c>
      <c r="N122" s="258"/>
      <c r="O122" s="258"/>
      <c r="P122" s="258"/>
    </row>
    <row r="123" spans="1:16" s="340" customFormat="1" ht="59.25" customHeight="1">
      <c r="A123" s="337" t="s">
        <v>262</v>
      </c>
      <c r="B123" s="337" t="s">
        <v>464</v>
      </c>
      <c r="C123" s="461"/>
      <c r="D123" s="337" t="s">
        <v>283</v>
      </c>
      <c r="E123" s="11">
        <v>0</v>
      </c>
      <c r="F123" s="11">
        <v>0</v>
      </c>
      <c r="G123" s="55">
        <v>0</v>
      </c>
      <c r="H123" s="55">
        <v>0</v>
      </c>
      <c r="I123" s="55">
        <v>594.72</v>
      </c>
      <c r="J123" s="64">
        <v>1413.85358</v>
      </c>
      <c r="K123" s="253">
        <v>0</v>
      </c>
      <c r="L123" s="253">
        <v>0</v>
      </c>
      <c r="M123" s="253">
        <v>0</v>
      </c>
      <c r="N123" s="253">
        <v>0</v>
      </c>
      <c r="O123" s="253">
        <v>0</v>
      </c>
      <c r="P123" s="253">
        <v>0</v>
      </c>
    </row>
    <row r="124" spans="1:16" s="341" customFormat="1" ht="87.75" customHeight="1">
      <c r="A124" s="57" t="s">
        <v>337</v>
      </c>
      <c r="B124" s="57" t="s">
        <v>530</v>
      </c>
      <c r="C124" s="463" t="s">
        <v>659</v>
      </c>
      <c r="D124" s="57" t="s">
        <v>290</v>
      </c>
      <c r="E124" s="9">
        <f aca="true" t="shared" si="14" ref="E124:J124">SUM(E125:E126)</f>
        <v>0</v>
      </c>
      <c r="F124" s="9">
        <f t="shared" si="14"/>
        <v>0</v>
      </c>
      <c r="G124" s="9">
        <f t="shared" si="14"/>
        <v>0</v>
      </c>
      <c r="H124" s="9">
        <f t="shared" si="14"/>
        <v>0</v>
      </c>
      <c r="I124" s="9">
        <f t="shared" si="14"/>
        <v>0</v>
      </c>
      <c r="J124" s="279">
        <f t="shared" si="14"/>
        <v>0</v>
      </c>
      <c r="K124" s="278">
        <f aca="true" t="shared" si="15" ref="K124:P124">SUM(K125:K126)</f>
        <v>0</v>
      </c>
      <c r="L124" s="278">
        <f t="shared" si="15"/>
        <v>0</v>
      </c>
      <c r="M124" s="278">
        <f t="shared" si="15"/>
        <v>0</v>
      </c>
      <c r="N124" s="278">
        <f t="shared" si="15"/>
        <v>0</v>
      </c>
      <c r="O124" s="278">
        <f t="shared" si="15"/>
        <v>0</v>
      </c>
      <c r="P124" s="278">
        <f t="shared" si="15"/>
        <v>0</v>
      </c>
    </row>
    <row r="125" spans="1:16" s="340" customFormat="1" ht="24">
      <c r="A125" s="337" t="s">
        <v>262</v>
      </c>
      <c r="B125" s="337" t="s">
        <v>526</v>
      </c>
      <c r="C125" s="463"/>
      <c r="D125" s="337" t="s">
        <v>289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64">
        <v>0</v>
      </c>
      <c r="K125" s="253">
        <v>0</v>
      </c>
      <c r="L125" s="253">
        <v>0</v>
      </c>
      <c r="M125" s="253">
        <v>0</v>
      </c>
      <c r="N125" s="253">
        <v>0</v>
      </c>
      <c r="O125" s="253">
        <v>0</v>
      </c>
      <c r="P125" s="253">
        <v>0</v>
      </c>
    </row>
    <row r="126" spans="1:16" s="340" customFormat="1" ht="87.75" customHeight="1">
      <c r="A126" s="337" t="s">
        <v>262</v>
      </c>
      <c r="B126" s="337" t="s">
        <v>288</v>
      </c>
      <c r="C126" s="463"/>
      <c r="D126" s="337" t="s">
        <v>400</v>
      </c>
      <c r="E126" s="11">
        <v>0</v>
      </c>
      <c r="F126" s="11">
        <v>0</v>
      </c>
      <c r="G126" s="11"/>
      <c r="H126" s="11">
        <v>0</v>
      </c>
      <c r="I126" s="11">
        <v>0</v>
      </c>
      <c r="J126" s="64">
        <v>0</v>
      </c>
      <c r="K126" s="253">
        <v>0</v>
      </c>
      <c r="L126" s="253">
        <v>0</v>
      </c>
      <c r="M126" s="253">
        <v>0</v>
      </c>
      <c r="N126" s="253">
        <v>0</v>
      </c>
      <c r="O126" s="253">
        <v>0</v>
      </c>
      <c r="P126" s="253">
        <v>0</v>
      </c>
    </row>
    <row r="127" spans="1:16" s="340" customFormat="1" ht="48">
      <c r="A127" s="57" t="s">
        <v>454</v>
      </c>
      <c r="B127" s="57" t="s">
        <v>527</v>
      </c>
      <c r="C127" s="459" t="s">
        <v>592</v>
      </c>
      <c r="D127" s="337" t="s">
        <v>829</v>
      </c>
      <c r="E127" s="10">
        <f aca="true" t="shared" si="16" ref="E127:L127">SUM(E128)</f>
        <v>0</v>
      </c>
      <c r="F127" s="10">
        <f t="shared" si="16"/>
        <v>0</v>
      </c>
      <c r="G127" s="10">
        <f t="shared" si="16"/>
        <v>0</v>
      </c>
      <c r="H127" s="10">
        <f t="shared" si="16"/>
        <v>0</v>
      </c>
      <c r="I127" s="10">
        <f t="shared" si="16"/>
        <v>0</v>
      </c>
      <c r="J127" s="280">
        <f t="shared" si="16"/>
        <v>7604.7867</v>
      </c>
      <c r="K127" s="281">
        <f t="shared" si="16"/>
        <v>4843.14</v>
      </c>
      <c r="L127" s="281">
        <f t="shared" si="16"/>
        <v>19238.4</v>
      </c>
      <c r="M127" s="281">
        <f>M128</f>
        <v>6030.8</v>
      </c>
      <c r="N127" s="281">
        <f>SUM(N128)</f>
        <v>5831.2</v>
      </c>
      <c r="O127" s="281">
        <f>SUM(O128)</f>
        <v>0</v>
      </c>
      <c r="P127" s="281">
        <f>SUM(P128)</f>
        <v>0</v>
      </c>
    </row>
    <row r="128" spans="1:16" s="340" customFormat="1" ht="24">
      <c r="A128" s="452" t="s">
        <v>292</v>
      </c>
      <c r="B128" s="452" t="s">
        <v>528</v>
      </c>
      <c r="C128" s="460"/>
      <c r="D128" s="220" t="s">
        <v>291</v>
      </c>
      <c r="E128" s="246">
        <v>0</v>
      </c>
      <c r="F128" s="246">
        <v>0</v>
      </c>
      <c r="G128" s="246">
        <v>0</v>
      </c>
      <c r="H128" s="246">
        <v>0</v>
      </c>
      <c r="I128" s="246">
        <v>0</v>
      </c>
      <c r="J128" s="287">
        <v>7604.7867</v>
      </c>
      <c r="K128" s="290">
        <v>4843.14</v>
      </c>
      <c r="L128" s="254">
        <v>19238.4</v>
      </c>
      <c r="M128" s="254">
        <f>M129</f>
        <v>6030.8</v>
      </c>
      <c r="N128" s="254">
        <f>N129</f>
        <v>5831.2</v>
      </c>
      <c r="O128" s="254">
        <v>0</v>
      </c>
      <c r="P128" s="254">
        <v>0</v>
      </c>
    </row>
    <row r="129" spans="1:16" s="340" customFormat="1" ht="24">
      <c r="A129" s="453"/>
      <c r="B129" s="453"/>
      <c r="C129" s="354"/>
      <c r="D129" s="337" t="s">
        <v>828</v>
      </c>
      <c r="E129" s="11"/>
      <c r="F129" s="11"/>
      <c r="G129" s="11"/>
      <c r="H129" s="11"/>
      <c r="I129" s="11"/>
      <c r="J129" s="64"/>
      <c r="K129" s="258"/>
      <c r="L129" s="253"/>
      <c r="M129" s="253">
        <v>6030.8</v>
      </c>
      <c r="N129" s="253">
        <v>5831.2</v>
      </c>
      <c r="O129" s="253">
        <v>0</v>
      </c>
      <c r="P129" s="253">
        <v>0</v>
      </c>
    </row>
    <row r="130" spans="1:16" s="340" customFormat="1" ht="48">
      <c r="A130" s="57" t="s">
        <v>700</v>
      </c>
      <c r="B130" s="57" t="s">
        <v>694</v>
      </c>
      <c r="C130" s="459" t="s">
        <v>485</v>
      </c>
      <c r="D130" s="337" t="s">
        <v>830</v>
      </c>
      <c r="E130" s="10">
        <f aca="true" t="shared" si="17" ref="E130:P130">SUM(E131)</f>
        <v>0</v>
      </c>
      <c r="F130" s="10">
        <f t="shared" si="17"/>
        <v>0</v>
      </c>
      <c r="G130" s="10">
        <f t="shared" si="17"/>
        <v>0</v>
      </c>
      <c r="H130" s="10">
        <f t="shared" si="17"/>
        <v>0</v>
      </c>
      <c r="I130" s="10">
        <f t="shared" si="17"/>
        <v>0</v>
      </c>
      <c r="J130" s="280">
        <f t="shared" si="17"/>
        <v>0</v>
      </c>
      <c r="K130" s="281">
        <f t="shared" si="17"/>
        <v>0</v>
      </c>
      <c r="L130" s="281">
        <f t="shared" si="17"/>
        <v>11480.8</v>
      </c>
      <c r="M130" s="281">
        <f t="shared" si="17"/>
        <v>59501.399999999994</v>
      </c>
      <c r="N130" s="281">
        <f t="shared" si="17"/>
        <v>10836.300000000001</v>
      </c>
      <c r="O130" s="281">
        <f t="shared" si="17"/>
        <v>0</v>
      </c>
      <c r="P130" s="281">
        <f t="shared" si="17"/>
        <v>0</v>
      </c>
    </row>
    <row r="131" spans="1:16" s="355" customFormat="1" ht="60" customHeight="1">
      <c r="A131" s="478" t="s">
        <v>292</v>
      </c>
      <c r="B131" s="478" t="s">
        <v>743</v>
      </c>
      <c r="C131" s="464"/>
      <c r="D131" s="220" t="s">
        <v>831</v>
      </c>
      <c r="E131" s="332">
        <v>0</v>
      </c>
      <c r="F131" s="332">
        <v>0</v>
      </c>
      <c r="G131" s="332">
        <v>0</v>
      </c>
      <c r="H131" s="332">
        <v>0</v>
      </c>
      <c r="I131" s="332">
        <v>0</v>
      </c>
      <c r="J131" s="333">
        <v>0</v>
      </c>
      <c r="K131" s="334">
        <v>0</v>
      </c>
      <c r="L131" s="327">
        <v>11480.8</v>
      </c>
      <c r="M131" s="327">
        <f>SUM(M132:M138)</f>
        <v>59501.399999999994</v>
      </c>
      <c r="N131" s="327">
        <f>SUM(N132:N138)</f>
        <v>10836.300000000001</v>
      </c>
      <c r="O131" s="327">
        <f>SUM(O132:O138)</f>
        <v>0</v>
      </c>
      <c r="P131" s="327">
        <f>SUM(P132:P138)</f>
        <v>0</v>
      </c>
    </row>
    <row r="132" spans="1:16" s="355" customFormat="1" ht="24">
      <c r="A132" s="479"/>
      <c r="B132" s="479"/>
      <c r="C132" s="464"/>
      <c r="D132" s="337" t="s">
        <v>832</v>
      </c>
      <c r="E132" s="192"/>
      <c r="F132" s="192"/>
      <c r="G132" s="192"/>
      <c r="H132" s="192"/>
      <c r="I132" s="192"/>
      <c r="J132" s="193"/>
      <c r="K132" s="262"/>
      <c r="L132" s="263"/>
      <c r="M132" s="263">
        <v>54180.2</v>
      </c>
      <c r="N132" s="263">
        <v>10619.6</v>
      </c>
      <c r="O132" s="263"/>
      <c r="P132" s="263"/>
    </row>
    <row r="133" spans="1:16" s="355" customFormat="1" ht="24">
      <c r="A133" s="479"/>
      <c r="B133" s="479"/>
      <c r="C133" s="464"/>
      <c r="D133" s="337" t="s">
        <v>899</v>
      </c>
      <c r="E133" s="192"/>
      <c r="F133" s="192"/>
      <c r="G133" s="192"/>
      <c r="H133" s="192"/>
      <c r="I133" s="192"/>
      <c r="J133" s="193"/>
      <c r="K133" s="262"/>
      <c r="L133" s="263"/>
      <c r="M133" s="263">
        <v>4131.2</v>
      </c>
      <c r="N133" s="263">
        <v>0</v>
      </c>
      <c r="O133" s="263">
        <v>0</v>
      </c>
      <c r="P133" s="263"/>
    </row>
    <row r="134" spans="1:16" s="355" customFormat="1" ht="24">
      <c r="A134" s="479"/>
      <c r="B134" s="479"/>
      <c r="C134" s="464"/>
      <c r="D134" s="337" t="s">
        <v>833</v>
      </c>
      <c r="E134" s="192"/>
      <c r="F134" s="192"/>
      <c r="G134" s="192"/>
      <c r="H134" s="192"/>
      <c r="I134" s="192"/>
      <c r="J134" s="193"/>
      <c r="K134" s="262"/>
      <c r="L134" s="263"/>
      <c r="M134" s="263">
        <v>1105.7</v>
      </c>
      <c r="N134" s="263">
        <v>216.7</v>
      </c>
      <c r="O134" s="263">
        <v>0</v>
      </c>
      <c r="P134" s="263"/>
    </row>
    <row r="135" spans="1:16" s="355" customFormat="1" ht="24">
      <c r="A135" s="479"/>
      <c r="B135" s="479"/>
      <c r="C135" s="464"/>
      <c r="D135" s="337" t="s">
        <v>900</v>
      </c>
      <c r="E135" s="192"/>
      <c r="F135" s="192"/>
      <c r="G135" s="192"/>
      <c r="H135" s="192"/>
      <c r="I135" s="192"/>
      <c r="J135" s="193">
        <v>0</v>
      </c>
      <c r="K135" s="262"/>
      <c r="L135" s="263"/>
      <c r="M135" s="263">
        <v>84.3</v>
      </c>
      <c r="N135" s="263">
        <v>0</v>
      </c>
      <c r="O135" s="263">
        <v>0</v>
      </c>
      <c r="P135" s="263"/>
    </row>
    <row r="136" spans="1:16" s="355" customFormat="1" ht="24">
      <c r="A136" s="479"/>
      <c r="B136" s="479"/>
      <c r="C136" s="464"/>
      <c r="D136" s="337" t="s">
        <v>924</v>
      </c>
      <c r="E136" s="192"/>
      <c r="F136" s="192"/>
      <c r="G136" s="192"/>
      <c r="H136" s="192"/>
      <c r="I136" s="192"/>
      <c r="J136" s="193"/>
      <c r="K136" s="262"/>
      <c r="L136" s="263"/>
      <c r="M136" s="263"/>
      <c r="N136" s="263">
        <v>0</v>
      </c>
      <c r="O136" s="263">
        <v>0</v>
      </c>
      <c r="P136" s="263"/>
    </row>
    <row r="137" spans="1:16" s="355" customFormat="1" ht="24">
      <c r="A137" s="479"/>
      <c r="B137" s="479"/>
      <c r="C137" s="464"/>
      <c r="D137" s="337" t="s">
        <v>925</v>
      </c>
      <c r="E137" s="192"/>
      <c r="F137" s="192"/>
      <c r="G137" s="192"/>
      <c r="H137" s="192"/>
      <c r="I137" s="192"/>
      <c r="J137" s="193"/>
      <c r="K137" s="262"/>
      <c r="L137" s="263"/>
      <c r="M137" s="263"/>
      <c r="N137" s="263">
        <v>0</v>
      </c>
      <c r="O137" s="263"/>
      <c r="P137" s="263"/>
    </row>
    <row r="138" spans="1:16" s="355" customFormat="1" ht="24">
      <c r="A138" s="480"/>
      <c r="B138" s="480"/>
      <c r="C138" s="480"/>
      <c r="D138" s="337" t="s">
        <v>907</v>
      </c>
      <c r="E138" s="192"/>
      <c r="F138" s="192"/>
      <c r="G138" s="192"/>
      <c r="H138" s="192"/>
      <c r="I138" s="192"/>
      <c r="J138" s="193"/>
      <c r="K138" s="262"/>
      <c r="L138" s="263"/>
      <c r="M138" s="263">
        <v>0</v>
      </c>
      <c r="N138" s="263"/>
      <c r="O138" s="263"/>
      <c r="P138" s="263"/>
    </row>
    <row r="139" spans="1:16" s="340" customFormat="1" ht="36">
      <c r="A139" s="57" t="s">
        <v>725</v>
      </c>
      <c r="B139" s="57" t="s">
        <v>726</v>
      </c>
      <c r="C139" s="461" t="s">
        <v>485</v>
      </c>
      <c r="D139" s="57" t="s">
        <v>914</v>
      </c>
      <c r="E139" s="10">
        <f aca="true" t="shared" si="18" ref="E139:L139">SUM(E140)</f>
        <v>0</v>
      </c>
      <c r="F139" s="10">
        <f t="shared" si="18"/>
        <v>0</v>
      </c>
      <c r="G139" s="10">
        <f t="shared" si="18"/>
        <v>0</v>
      </c>
      <c r="H139" s="10">
        <f t="shared" si="18"/>
        <v>0</v>
      </c>
      <c r="I139" s="10">
        <f t="shared" si="18"/>
        <v>0</v>
      </c>
      <c r="J139" s="280">
        <f t="shared" si="18"/>
        <v>0</v>
      </c>
      <c r="K139" s="281">
        <f t="shared" si="18"/>
        <v>0</v>
      </c>
      <c r="L139" s="281">
        <f t="shared" si="18"/>
        <v>0</v>
      </c>
      <c r="M139" s="281">
        <f>SUM(M140+M141+M146)</f>
        <v>9043.3</v>
      </c>
      <c r="N139" s="281">
        <f>SUM(N140+N141+N146)</f>
        <v>18870.9</v>
      </c>
      <c r="O139" s="281">
        <f>SUM(O140+O141+O146)</f>
        <v>0</v>
      </c>
      <c r="P139" s="281">
        <f>SUM(P140+P141+P146)</f>
        <v>0</v>
      </c>
    </row>
    <row r="140" spans="1:16" s="355" customFormat="1" ht="36">
      <c r="A140" s="191" t="s">
        <v>292</v>
      </c>
      <c r="B140" s="191" t="s">
        <v>727</v>
      </c>
      <c r="C140" s="461"/>
      <c r="D140" s="191"/>
      <c r="E140" s="192">
        <v>0</v>
      </c>
      <c r="F140" s="192">
        <v>0</v>
      </c>
      <c r="G140" s="192">
        <v>0</v>
      </c>
      <c r="H140" s="192">
        <v>0</v>
      </c>
      <c r="I140" s="192">
        <v>0</v>
      </c>
      <c r="J140" s="193">
        <v>0</v>
      </c>
      <c r="K140" s="262">
        <v>0</v>
      </c>
      <c r="L140" s="263">
        <v>0</v>
      </c>
      <c r="M140" s="263">
        <v>0</v>
      </c>
      <c r="N140" s="263">
        <v>0</v>
      </c>
      <c r="O140" s="263">
        <v>0</v>
      </c>
      <c r="P140" s="263">
        <v>0</v>
      </c>
    </row>
    <row r="141" spans="1:16" s="355" customFormat="1" ht="26.25" customHeight="1">
      <c r="A141" s="478" t="s">
        <v>292</v>
      </c>
      <c r="B141" s="478" t="s">
        <v>926</v>
      </c>
      <c r="C141" s="461"/>
      <c r="D141" s="375" t="s">
        <v>927</v>
      </c>
      <c r="E141" s="376"/>
      <c r="F141" s="376"/>
      <c r="G141" s="376"/>
      <c r="H141" s="376"/>
      <c r="I141" s="376"/>
      <c r="J141" s="377"/>
      <c r="K141" s="378"/>
      <c r="L141" s="374"/>
      <c r="M141" s="374">
        <f>SUM(M143)</f>
        <v>9043.3</v>
      </c>
      <c r="N141" s="374">
        <f>SUM(N142:N145)</f>
        <v>18870.9</v>
      </c>
      <c r="O141" s="374"/>
      <c r="P141" s="374"/>
    </row>
    <row r="142" spans="1:16" s="355" customFormat="1" ht="24">
      <c r="A142" s="479"/>
      <c r="B142" s="479"/>
      <c r="C142" s="461"/>
      <c r="D142" s="191" t="s">
        <v>943</v>
      </c>
      <c r="E142" s="192"/>
      <c r="F142" s="192"/>
      <c r="G142" s="192"/>
      <c r="H142" s="192"/>
      <c r="I142" s="192"/>
      <c r="J142" s="193"/>
      <c r="K142" s="262"/>
      <c r="L142" s="263"/>
      <c r="M142" s="263"/>
      <c r="N142" s="372">
        <v>451</v>
      </c>
      <c r="O142" s="263"/>
      <c r="P142" s="263"/>
    </row>
    <row r="143" spans="1:16" s="355" customFormat="1" ht="24">
      <c r="A143" s="479"/>
      <c r="B143" s="479"/>
      <c r="C143" s="461"/>
      <c r="D143" s="191" t="s">
        <v>928</v>
      </c>
      <c r="E143" s="192"/>
      <c r="F143" s="192"/>
      <c r="G143" s="192"/>
      <c r="H143" s="192"/>
      <c r="I143" s="192"/>
      <c r="J143" s="193"/>
      <c r="K143" s="262"/>
      <c r="L143" s="263"/>
      <c r="M143" s="263">
        <v>9043.3</v>
      </c>
      <c r="N143" s="372">
        <v>405.6</v>
      </c>
      <c r="O143" s="263">
        <v>0</v>
      </c>
      <c r="P143" s="263"/>
    </row>
    <row r="144" spans="1:16" s="355" customFormat="1" ht="24">
      <c r="A144" s="479"/>
      <c r="B144" s="479"/>
      <c r="C144" s="461"/>
      <c r="D144" s="191" t="s">
        <v>951</v>
      </c>
      <c r="E144" s="192"/>
      <c r="F144" s="192"/>
      <c r="G144" s="192"/>
      <c r="H144" s="192"/>
      <c r="I144" s="192"/>
      <c r="J144" s="193"/>
      <c r="K144" s="262"/>
      <c r="L144" s="263"/>
      <c r="M144" s="263"/>
      <c r="N144" s="372">
        <v>12605.8</v>
      </c>
      <c r="O144" s="263"/>
      <c r="P144" s="263"/>
    </row>
    <row r="145" spans="1:16" s="355" customFormat="1" ht="24">
      <c r="A145" s="481"/>
      <c r="B145" s="481"/>
      <c r="C145" s="461"/>
      <c r="D145" s="191" t="s">
        <v>952</v>
      </c>
      <c r="E145" s="371"/>
      <c r="F145" s="371"/>
      <c r="G145" s="371"/>
      <c r="H145" s="371"/>
      <c r="I145" s="371"/>
      <c r="J145" s="371"/>
      <c r="K145" s="371"/>
      <c r="L145" s="371"/>
      <c r="M145" s="371"/>
      <c r="N145" s="373">
        <v>5408.5</v>
      </c>
      <c r="O145" s="371"/>
      <c r="P145" s="371"/>
    </row>
    <row r="146" spans="1:16" s="355" customFormat="1" ht="36">
      <c r="A146" s="191" t="s">
        <v>292</v>
      </c>
      <c r="B146" s="191" t="s">
        <v>915</v>
      </c>
      <c r="C146" s="461"/>
      <c r="D146" s="337" t="s">
        <v>914</v>
      </c>
      <c r="E146" s="192">
        <v>0</v>
      </c>
      <c r="F146" s="192">
        <v>0</v>
      </c>
      <c r="G146" s="192">
        <v>0</v>
      </c>
      <c r="H146" s="192">
        <v>0</v>
      </c>
      <c r="I146" s="192">
        <v>0</v>
      </c>
      <c r="J146" s="193">
        <v>0</v>
      </c>
      <c r="K146" s="192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</row>
  </sheetData>
  <sheetProtection/>
  <mergeCells count="80">
    <mergeCell ref="B15:B18"/>
    <mergeCell ref="B19:B25"/>
    <mergeCell ref="B91:B93"/>
    <mergeCell ref="A141:A145"/>
    <mergeCell ref="B141:B145"/>
    <mergeCell ref="B40:B41"/>
    <mergeCell ref="B27:B28"/>
    <mergeCell ref="A15:A18"/>
    <mergeCell ref="A19:A25"/>
    <mergeCell ref="A27:A28"/>
    <mergeCell ref="C139:C146"/>
    <mergeCell ref="A131:A138"/>
    <mergeCell ref="B131:B138"/>
    <mergeCell ref="C130:C138"/>
    <mergeCell ref="B128:B129"/>
    <mergeCell ref="B45:B46"/>
    <mergeCell ref="C118:C119"/>
    <mergeCell ref="C14:C49"/>
    <mergeCell ref="B53:B54"/>
    <mergeCell ref="B29:B37"/>
    <mergeCell ref="M3:N3"/>
    <mergeCell ref="C9:C13"/>
    <mergeCell ref="B62:B63"/>
    <mergeCell ref="C112:C114"/>
    <mergeCell ref="B113:B114"/>
    <mergeCell ref="B38:B39"/>
    <mergeCell ref="C107:C111"/>
    <mergeCell ref="C76:C77"/>
    <mergeCell ref="C50:C64"/>
    <mergeCell ref="C89:C102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8:C88"/>
    <mergeCell ref="B43:B44"/>
    <mergeCell ref="B48:B49"/>
    <mergeCell ref="B108:B110"/>
    <mergeCell ref="B66:B72"/>
    <mergeCell ref="B96:B97"/>
    <mergeCell ref="B98:B99"/>
    <mergeCell ref="C65:C75"/>
    <mergeCell ref="C127:C128"/>
    <mergeCell ref="C120:C123"/>
    <mergeCell ref="C103:C105"/>
    <mergeCell ref="B116:B117"/>
    <mergeCell ref="C115:C117"/>
    <mergeCell ref="C124:C126"/>
    <mergeCell ref="A38:A39"/>
    <mergeCell ref="A40:A41"/>
    <mergeCell ref="A29:A37"/>
    <mergeCell ref="A62:A63"/>
    <mergeCell ref="A66:A72"/>
    <mergeCell ref="A43:A44"/>
    <mergeCell ref="A45:A46"/>
    <mergeCell ref="A48:A49"/>
    <mergeCell ref="A53:A54"/>
    <mergeCell ref="A74:A75"/>
    <mergeCell ref="A79:A83"/>
    <mergeCell ref="A84:A88"/>
    <mergeCell ref="A91:A93"/>
    <mergeCell ref="B121:B122"/>
    <mergeCell ref="A121:A122"/>
    <mergeCell ref="B105:B106"/>
    <mergeCell ref="B74:B75"/>
    <mergeCell ref="B79:B83"/>
    <mergeCell ref="B84:B88"/>
    <mergeCell ref="A128:A129"/>
    <mergeCell ref="A96:A97"/>
    <mergeCell ref="A98:A99"/>
    <mergeCell ref="A105:A106"/>
    <mergeCell ref="A108:A110"/>
    <mergeCell ref="A113:A114"/>
    <mergeCell ref="A116:A117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B1">
      <selection activeCell="L2" sqref="L2:O2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10" t="s">
        <v>448</v>
      </c>
      <c r="M1" s="510"/>
      <c r="N1" s="510"/>
      <c r="O1" s="510"/>
    </row>
    <row r="2" spans="12:15" ht="120" customHeight="1">
      <c r="L2" s="511" t="s">
        <v>956</v>
      </c>
      <c r="M2" s="511"/>
      <c r="N2" s="511"/>
      <c r="O2" s="511"/>
    </row>
    <row r="3" spans="1:15" ht="15" customHeight="1">
      <c r="A3" s="513" t="s">
        <v>306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15" ht="15.75" customHeight="1">
      <c r="A4" s="514" t="s">
        <v>878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20" t="s">
        <v>254</v>
      </c>
      <c r="B6" s="519" t="s">
        <v>338</v>
      </c>
      <c r="C6" s="519" t="s">
        <v>304</v>
      </c>
      <c r="D6" s="519" t="s">
        <v>305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215"/>
    </row>
    <row r="7" spans="1:16" ht="18.75" customHeight="1">
      <c r="A7" s="520"/>
      <c r="B7" s="519"/>
      <c r="C7" s="519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19">
        <v>2022</v>
      </c>
      <c r="M7" s="323">
        <v>2023</v>
      </c>
      <c r="N7" s="319">
        <v>2024</v>
      </c>
      <c r="O7" s="319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3"/>
    </row>
    <row r="9" spans="1:16" s="146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-29707.29999999999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150357.30000000002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87" t="s">
        <v>310</v>
      </c>
      <c r="B11" s="487" t="s">
        <v>517</v>
      </c>
      <c r="C11" s="141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6">
        <f>SUM(K12:K15)</f>
        <v>162527.5</v>
      </c>
      <c r="L11" s="29">
        <f t="shared" si="3"/>
        <v>198354.8</v>
      </c>
      <c r="M11" s="29">
        <v>180064.6</v>
      </c>
      <c r="N11" s="29">
        <f>SUM(N12:N15)</f>
        <v>83268.20000000001</v>
      </c>
      <c r="O11" s="29">
        <f>SUM(O12:O15)</f>
        <v>83791.1</v>
      </c>
      <c r="P11" s="218">
        <f>SUM(D11:O11)</f>
        <v>1108547.1057600002</v>
      </c>
      <c r="Q11" s="77">
        <f>SUM(P12:P15)</f>
        <v>1108547.00576</v>
      </c>
      <c r="R11" s="205">
        <f>D11+E11+F11+G11+H11+I11+J11+K11+L11+M11+N11+O11</f>
        <v>1108547.1057600002</v>
      </c>
      <c r="S11" s="205"/>
    </row>
    <row r="12" spans="1:19" ht="12">
      <c r="A12" s="487"/>
      <c r="B12" s="487"/>
      <c r="C12" s="142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61930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8">
        <f>SUM(D12:O12)</f>
        <v>208499.88413</v>
      </c>
      <c r="R12" s="205">
        <f aca="true" t="shared" si="6" ref="R12:R75">D12+E12+F12+G12+H12+I12+J12+K12+L12+M12+N12+O12</f>
        <v>208499.88413</v>
      </c>
      <c r="S12" s="205"/>
    </row>
    <row r="13" spans="1:19" ht="12">
      <c r="A13" s="487"/>
      <c r="B13" s="487"/>
      <c r="C13" s="142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69586.7</v>
      </c>
      <c r="N13" s="30">
        <f t="shared" si="5"/>
        <v>37389.3</v>
      </c>
      <c r="O13" s="30">
        <f t="shared" si="5"/>
        <v>37414.600000000006</v>
      </c>
      <c r="P13" s="218">
        <f>SUM(D13:O13)</f>
        <v>471254.62062000006</v>
      </c>
      <c r="R13" s="205">
        <f t="shared" si="6"/>
        <v>471254.62062000006</v>
      </c>
      <c r="S13" s="205"/>
    </row>
    <row r="14" spans="1:19" ht="24">
      <c r="A14" s="487"/>
      <c r="B14" s="487"/>
      <c r="C14" s="142" t="s">
        <v>647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46100.700000000004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425509.00101000007</v>
      </c>
      <c r="R14" s="205">
        <f t="shared" si="6"/>
        <v>425509.00101000007</v>
      </c>
      <c r="S14" s="205"/>
    </row>
    <row r="15" spans="1:19" ht="12">
      <c r="A15" s="487"/>
      <c r="B15" s="487"/>
      <c r="C15" s="142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16" t="s">
        <v>321</v>
      </c>
      <c r="B16" s="491" t="s">
        <v>548</v>
      </c>
      <c r="C16" s="141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17"/>
      <c r="B17" s="492"/>
      <c r="C17" s="142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17"/>
      <c r="B18" s="492"/>
      <c r="C18" s="142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17"/>
      <c r="B19" s="492"/>
      <c r="C19" s="142" t="s">
        <v>647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18"/>
      <c r="B20" s="493"/>
      <c r="C20" s="142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500" t="s">
        <v>311</v>
      </c>
      <c r="B21" s="484" t="s">
        <v>393</v>
      </c>
      <c r="C21" s="141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500"/>
      <c r="B22" s="488"/>
      <c r="C22" s="142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500"/>
      <c r="B23" s="488"/>
      <c r="C23" s="142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500"/>
      <c r="B24" s="488"/>
      <c r="C24" s="142" t="s">
        <v>647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500"/>
      <c r="B25" s="489"/>
      <c r="C25" s="142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500" t="s">
        <v>311</v>
      </c>
      <c r="B26" s="484" t="s">
        <v>389</v>
      </c>
      <c r="C26" s="141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500"/>
      <c r="B27" s="488"/>
      <c r="C27" s="142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500"/>
      <c r="B28" s="488"/>
      <c r="C28" s="142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500"/>
      <c r="B29" s="488"/>
      <c r="C29" s="142" t="s">
        <v>647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500"/>
      <c r="B30" s="489"/>
      <c r="C30" s="142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500" t="s">
        <v>311</v>
      </c>
      <c r="B31" s="484" t="s">
        <v>437</v>
      </c>
      <c r="C31" s="141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500"/>
      <c r="B32" s="488"/>
      <c r="C32" s="142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500"/>
      <c r="B33" s="488"/>
      <c r="C33" s="142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500"/>
      <c r="B34" s="488"/>
      <c r="C34" s="142" t="s">
        <v>647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500"/>
      <c r="B35" s="489"/>
      <c r="C35" s="142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482" t="s">
        <v>260</v>
      </c>
      <c r="B36" s="487" t="s">
        <v>532</v>
      </c>
      <c r="C36" s="141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54389.6</v>
      </c>
      <c r="N36" s="9">
        <f t="shared" si="13"/>
        <v>45223.7</v>
      </c>
      <c r="O36" s="9">
        <f t="shared" si="13"/>
        <v>45281.8</v>
      </c>
      <c r="P36" s="218">
        <f t="shared" si="8"/>
        <v>386220.5015</v>
      </c>
      <c r="R36" s="205">
        <f t="shared" si="6"/>
        <v>386220.5015</v>
      </c>
      <c r="S36" s="205"/>
    </row>
    <row r="37" spans="1:19" ht="12">
      <c r="A37" s="482"/>
      <c r="B37" s="487"/>
      <c r="C37" s="142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482"/>
      <c r="B38" s="487"/>
      <c r="C38" s="142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45390.5</v>
      </c>
      <c r="N38" s="55">
        <f t="shared" si="14"/>
        <v>36551.5</v>
      </c>
      <c r="O38" s="55">
        <f t="shared" si="14"/>
        <v>36576.8</v>
      </c>
      <c r="P38" s="218">
        <f t="shared" si="8"/>
        <v>306441.2181</v>
      </c>
      <c r="R38" s="205">
        <f t="shared" si="6"/>
        <v>306441.2181</v>
      </c>
      <c r="S38" s="205"/>
    </row>
    <row r="39" spans="1:19" ht="12" customHeight="1">
      <c r="A39" s="482"/>
      <c r="B39" s="487"/>
      <c r="C39" s="142" t="s">
        <v>647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6452.2</v>
      </c>
      <c r="N39" s="55">
        <f t="shared" si="14"/>
        <v>6098.2</v>
      </c>
      <c r="O39" s="55">
        <f t="shared" si="14"/>
        <v>6098.2</v>
      </c>
      <c r="P39" s="218">
        <f t="shared" si="8"/>
        <v>53533.38239999999</v>
      </c>
      <c r="R39" s="205">
        <f t="shared" si="6"/>
        <v>53533.38239999999</v>
      </c>
      <c r="S39" s="205"/>
    </row>
    <row r="40" spans="1:19" ht="12">
      <c r="A40" s="512"/>
      <c r="B40" s="491"/>
      <c r="C40" s="142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500" t="s">
        <v>311</v>
      </c>
      <c r="B41" s="483" t="s">
        <v>312</v>
      </c>
      <c r="C41" s="141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500"/>
      <c r="B42" s="483"/>
      <c r="C42" s="142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500"/>
      <c r="B43" s="483"/>
      <c r="C43" s="142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500"/>
      <c r="B44" s="483"/>
      <c r="C44" s="142" t="s">
        <v>647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500"/>
      <c r="B45" s="483"/>
      <c r="C45" s="142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500" t="s">
        <v>311</v>
      </c>
      <c r="B46" s="483" t="s">
        <v>313</v>
      </c>
      <c r="C46" s="141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500"/>
      <c r="B47" s="483"/>
      <c r="C47" s="142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500"/>
      <c r="B48" s="483"/>
      <c r="C48" s="142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500"/>
      <c r="B49" s="483"/>
      <c r="C49" s="142" t="s">
        <v>647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500"/>
      <c r="B50" s="483"/>
      <c r="C50" s="142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500" t="s">
        <v>311</v>
      </c>
      <c r="B51" s="483" t="s">
        <v>314</v>
      </c>
      <c r="C51" s="141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500"/>
      <c r="B52" s="483"/>
      <c r="C52" s="142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500"/>
      <c r="B53" s="483"/>
      <c r="C53" s="142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500"/>
      <c r="B54" s="483"/>
      <c r="C54" s="142" t="s">
        <v>647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500"/>
      <c r="B55" s="483"/>
      <c r="C55" s="142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500" t="s">
        <v>311</v>
      </c>
      <c r="B56" s="483" t="s">
        <v>316</v>
      </c>
      <c r="C56" s="141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500"/>
      <c r="B57" s="483"/>
      <c r="C57" s="142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500"/>
      <c r="B58" s="483"/>
      <c r="C58" s="142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500"/>
      <c r="B59" s="483"/>
      <c r="C59" s="142" t="s">
        <v>647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500"/>
      <c r="B60" s="483"/>
      <c r="C60" s="142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500" t="s">
        <v>311</v>
      </c>
      <c r="B61" s="483" t="s">
        <v>317</v>
      </c>
      <c r="C61" s="141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500"/>
      <c r="B62" s="483"/>
      <c r="C62" s="142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500"/>
      <c r="B63" s="483"/>
      <c r="C63" s="142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500"/>
      <c r="B64" s="483"/>
      <c r="C64" s="142" t="s">
        <v>647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500"/>
      <c r="B65" s="483"/>
      <c r="C65" s="142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500" t="s">
        <v>311</v>
      </c>
      <c r="B66" s="483" t="s">
        <v>315</v>
      </c>
      <c r="C66" s="141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500"/>
      <c r="B67" s="483"/>
      <c r="C67" s="142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500"/>
      <c r="B68" s="483"/>
      <c r="C68" s="142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500"/>
      <c r="B69" s="483"/>
      <c r="C69" s="142" t="s">
        <v>647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500"/>
      <c r="B70" s="483"/>
      <c r="C70" s="142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500" t="s">
        <v>311</v>
      </c>
      <c r="B71" s="483" t="s">
        <v>318</v>
      </c>
      <c r="C71" s="141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500"/>
      <c r="B72" s="483"/>
      <c r="C72" s="142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500"/>
      <c r="B73" s="483"/>
      <c r="C73" s="142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500"/>
      <c r="B74" s="483"/>
      <c r="C74" s="142" t="s">
        <v>647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500"/>
      <c r="B75" s="483"/>
      <c r="C75" s="142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500" t="s">
        <v>311</v>
      </c>
      <c r="B76" s="483" t="s">
        <v>319</v>
      </c>
      <c r="C76" s="141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500"/>
      <c r="B77" s="483"/>
      <c r="C77" s="142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500"/>
      <c r="B78" s="483"/>
      <c r="C78" s="142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500"/>
      <c r="B79" s="483"/>
      <c r="C79" s="142" t="s">
        <v>647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500"/>
      <c r="B80" s="483"/>
      <c r="C80" s="142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500" t="s">
        <v>311</v>
      </c>
      <c r="B81" s="483" t="s">
        <v>575</v>
      </c>
      <c r="C81" s="141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10300</v>
      </c>
      <c r="N81" s="9">
        <f t="shared" si="25"/>
        <v>5095</v>
      </c>
      <c r="O81" s="9">
        <f t="shared" si="25"/>
        <v>5098.1</v>
      </c>
      <c r="P81" s="218">
        <f t="shared" si="21"/>
        <v>38574.64</v>
      </c>
      <c r="R81" s="205">
        <f t="shared" si="24"/>
        <v>38574.64</v>
      </c>
      <c r="S81" s="205"/>
    </row>
    <row r="82" spans="1:19" ht="12">
      <c r="A82" s="500"/>
      <c r="B82" s="483"/>
      <c r="C82" s="142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12">
      <c r="A83" s="500"/>
      <c r="B83" s="483"/>
      <c r="C83" s="142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0">
        <v>9.2</v>
      </c>
      <c r="M83" s="193">
        <v>9051.2</v>
      </c>
      <c r="N83" s="193">
        <f>12.6+3833.6</f>
        <v>3846.2</v>
      </c>
      <c r="O83" s="193">
        <f>37.9+3833.6</f>
        <v>3871.5</v>
      </c>
      <c r="P83" s="218">
        <f t="shared" si="21"/>
        <v>25170.73</v>
      </c>
      <c r="R83" s="205">
        <f t="shared" si="24"/>
        <v>25170.73</v>
      </c>
      <c r="S83" s="205"/>
    </row>
    <row r="84" spans="1:19" ht="24">
      <c r="A84" s="500"/>
      <c r="B84" s="483"/>
      <c r="C84" s="142" t="s">
        <v>647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500"/>
      <c r="B85" s="483"/>
      <c r="C85" s="142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500" t="s">
        <v>311</v>
      </c>
      <c r="B86" s="483" t="s">
        <v>55</v>
      </c>
      <c r="C86" s="141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8">
        <f t="shared" si="21"/>
        <v>291348.9881</v>
      </c>
      <c r="R86" s="205">
        <f t="shared" si="24"/>
        <v>291348.9881</v>
      </c>
      <c r="S86" s="205"/>
    </row>
    <row r="87" spans="1:19" ht="16.5" customHeight="1">
      <c r="A87" s="500"/>
      <c r="B87" s="483"/>
      <c r="C87" s="142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500"/>
      <c r="B88" s="483"/>
      <c r="C88" s="142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8">
        <f t="shared" si="21"/>
        <v>280805.5881</v>
      </c>
      <c r="R88" s="205">
        <f t="shared" si="24"/>
        <v>280805.5881</v>
      </c>
      <c r="S88" s="205"/>
    </row>
    <row r="89" spans="1:19" ht="24">
      <c r="A89" s="500"/>
      <c r="B89" s="483"/>
      <c r="C89" s="142" t="s">
        <v>647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500"/>
      <c r="B90" s="483"/>
      <c r="C90" s="142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500" t="s">
        <v>311</v>
      </c>
      <c r="B91" s="483" t="s">
        <v>57</v>
      </c>
      <c r="C91" s="141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1450</v>
      </c>
      <c r="N91" s="9">
        <f t="shared" si="27"/>
        <v>1060.1</v>
      </c>
      <c r="O91" s="9">
        <f t="shared" si="27"/>
        <v>1060.1</v>
      </c>
      <c r="P91" s="218">
        <f t="shared" si="21"/>
        <v>12575.6</v>
      </c>
      <c r="R91" s="205">
        <f t="shared" si="24"/>
        <v>12575.6</v>
      </c>
      <c r="S91" s="205"/>
    </row>
    <row r="92" spans="1:19" ht="12">
      <c r="A92" s="500"/>
      <c r="B92" s="483"/>
      <c r="C92" s="142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500"/>
      <c r="B93" s="483"/>
      <c r="C93" s="142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500"/>
      <c r="B94" s="483"/>
      <c r="C94" s="142" t="s">
        <v>647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1450</v>
      </c>
      <c r="N94" s="55">
        <v>1060.1</v>
      </c>
      <c r="O94" s="55">
        <v>1060.1</v>
      </c>
      <c r="P94" s="218">
        <f t="shared" si="21"/>
        <v>12575.6</v>
      </c>
      <c r="R94" s="205">
        <f t="shared" si="24"/>
        <v>12575.6</v>
      </c>
      <c r="S94" s="205"/>
    </row>
    <row r="95" spans="1:19" ht="12">
      <c r="A95" s="500"/>
      <c r="B95" s="483"/>
      <c r="C95" s="142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500" t="s">
        <v>311</v>
      </c>
      <c r="B96" s="483" t="s">
        <v>59</v>
      </c>
      <c r="C96" s="141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688.8</v>
      </c>
      <c r="N96" s="9">
        <f t="shared" si="28"/>
        <v>253.1</v>
      </c>
      <c r="O96" s="9">
        <f t="shared" si="28"/>
        <v>253.1</v>
      </c>
      <c r="P96" s="218">
        <f t="shared" si="21"/>
        <v>10220.496930000001</v>
      </c>
      <c r="R96" s="205">
        <f t="shared" si="24"/>
        <v>10220.496930000001</v>
      </c>
      <c r="S96" s="205"/>
    </row>
    <row r="97" spans="1:19" ht="12">
      <c r="A97" s="500"/>
      <c r="B97" s="483"/>
      <c r="C97" s="142" t="s">
        <v>308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500"/>
      <c r="B98" s="483"/>
      <c r="C98" s="142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500"/>
      <c r="B99" s="483"/>
      <c r="C99" s="142" t="s">
        <v>647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688.8</v>
      </c>
      <c r="N99" s="55">
        <v>253.1</v>
      </c>
      <c r="O99" s="55">
        <v>253.1</v>
      </c>
      <c r="P99" s="218">
        <f t="shared" si="21"/>
        <v>7261.496930000001</v>
      </c>
      <c r="R99" s="205">
        <f t="shared" si="24"/>
        <v>7261.496930000001</v>
      </c>
      <c r="S99" s="205"/>
    </row>
    <row r="100" spans="1:19" ht="12">
      <c r="A100" s="500"/>
      <c r="B100" s="483"/>
      <c r="C100" s="142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500" t="s">
        <v>311</v>
      </c>
      <c r="B101" s="483" t="s">
        <v>263</v>
      </c>
      <c r="C101" s="141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231.9</v>
      </c>
      <c r="N101" s="79">
        <f t="shared" si="29"/>
        <v>0</v>
      </c>
      <c r="O101" s="79">
        <f t="shared" si="29"/>
        <v>0</v>
      </c>
      <c r="P101" s="218">
        <f t="shared" si="21"/>
        <v>1573.5100000000002</v>
      </c>
      <c r="R101" s="205">
        <f t="shared" si="24"/>
        <v>1573.5100000000002</v>
      </c>
      <c r="S101" s="205"/>
    </row>
    <row r="102" spans="1:19" ht="12">
      <c r="A102" s="500"/>
      <c r="B102" s="483"/>
      <c r="C102" s="142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500"/>
      <c r="B103" s="483"/>
      <c r="C103" s="142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500"/>
      <c r="B104" s="483"/>
      <c r="C104" s="142" t="s">
        <v>647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231.9</v>
      </c>
      <c r="N104" s="18">
        <v>0</v>
      </c>
      <c r="O104" s="18">
        <v>0</v>
      </c>
      <c r="P104" s="218">
        <f t="shared" si="21"/>
        <v>1573.5100000000002</v>
      </c>
      <c r="R104" s="205">
        <f t="shared" si="24"/>
        <v>1573.5100000000002</v>
      </c>
      <c r="S104" s="205"/>
    </row>
    <row r="105" spans="1:19" ht="12">
      <c r="A105" s="500"/>
      <c r="B105" s="483"/>
      <c r="C105" s="142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500" t="s">
        <v>311</v>
      </c>
      <c r="B106" s="483" t="s">
        <v>61</v>
      </c>
      <c r="C106" s="141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41.5</v>
      </c>
      <c r="N106" s="9">
        <f t="shared" si="30"/>
        <v>0</v>
      </c>
      <c r="O106" s="9">
        <f t="shared" si="30"/>
        <v>0</v>
      </c>
      <c r="P106" s="218">
        <f t="shared" si="21"/>
        <v>328.27</v>
      </c>
      <c r="R106" s="205">
        <f t="shared" si="24"/>
        <v>328.27</v>
      </c>
      <c r="S106" s="205"/>
    </row>
    <row r="107" spans="1:19" ht="12">
      <c r="A107" s="500"/>
      <c r="B107" s="483"/>
      <c r="C107" s="142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500"/>
      <c r="B108" s="483"/>
      <c r="C108" s="142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500"/>
      <c r="B109" s="483"/>
      <c r="C109" s="142" t="s">
        <v>647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41.5</v>
      </c>
      <c r="N109" s="55">
        <v>0</v>
      </c>
      <c r="O109" s="55">
        <v>0</v>
      </c>
      <c r="P109" s="218">
        <f t="shared" si="21"/>
        <v>328.27</v>
      </c>
      <c r="R109" s="205">
        <f t="shared" si="24"/>
        <v>328.27</v>
      </c>
      <c r="S109" s="205"/>
    </row>
    <row r="110" spans="1:19" ht="12">
      <c r="A110" s="500"/>
      <c r="B110" s="483"/>
      <c r="C110" s="142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500" t="s">
        <v>311</v>
      </c>
      <c r="B111" s="483" t="s">
        <v>62</v>
      </c>
      <c r="C111" s="141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500"/>
      <c r="B112" s="483"/>
      <c r="C112" s="142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500"/>
      <c r="B113" s="483"/>
      <c r="C113" s="142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500"/>
      <c r="B114" s="483"/>
      <c r="C114" s="142" t="s">
        <v>647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501"/>
      <c r="B115" s="484"/>
      <c r="C115" s="139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500" t="s">
        <v>311</v>
      </c>
      <c r="B116" s="483" t="s">
        <v>449</v>
      </c>
      <c r="C116" s="141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500"/>
      <c r="B117" s="483"/>
      <c r="C117" s="142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500"/>
      <c r="B118" s="483"/>
      <c r="C118" s="142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500"/>
      <c r="B119" s="483"/>
      <c r="C119" s="142" t="s">
        <v>647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501"/>
      <c r="B120" s="484"/>
      <c r="C120" s="139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500" t="s">
        <v>311</v>
      </c>
      <c r="B121" s="483" t="s">
        <v>708</v>
      </c>
      <c r="C121" s="141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500"/>
      <c r="B122" s="483"/>
      <c r="C122" s="142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500"/>
      <c r="B123" s="483"/>
      <c r="C123" s="142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500"/>
      <c r="B124" s="483"/>
      <c r="C124" s="142" t="s">
        <v>647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501"/>
      <c r="B125" s="484"/>
      <c r="C125" s="139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500" t="s">
        <v>311</v>
      </c>
      <c r="B126" s="483" t="s">
        <v>650</v>
      </c>
      <c r="C126" s="141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500"/>
      <c r="B127" s="483"/>
      <c r="C127" s="142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500"/>
      <c r="B128" s="483"/>
      <c r="C128" s="142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500"/>
      <c r="B129" s="483"/>
      <c r="C129" s="142" t="s">
        <v>647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501"/>
      <c r="B130" s="484"/>
      <c r="C130" s="139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482" t="s">
        <v>269</v>
      </c>
      <c r="B131" s="487" t="s">
        <v>533</v>
      </c>
      <c r="C131" s="141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2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482"/>
      <c r="B132" s="487"/>
      <c r="C132" s="142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482"/>
      <c r="B133" s="487"/>
      <c r="C133" s="142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482"/>
      <c r="B134" s="487"/>
      <c r="C134" s="142" t="s">
        <v>647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482"/>
      <c r="B135" s="487"/>
      <c r="C135" s="139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500" t="s">
        <v>311</v>
      </c>
      <c r="B136" s="485" t="s">
        <v>266</v>
      </c>
      <c r="C136" s="141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500"/>
      <c r="B137" s="485"/>
      <c r="C137" s="142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500"/>
      <c r="B138" s="485"/>
      <c r="C138" s="142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500"/>
      <c r="B139" s="485"/>
      <c r="C139" s="142" t="s">
        <v>647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500"/>
      <c r="B140" s="485"/>
      <c r="C140" s="139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500" t="s">
        <v>311</v>
      </c>
      <c r="B141" s="483" t="s">
        <v>65</v>
      </c>
      <c r="C141" s="141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500"/>
      <c r="B142" s="483"/>
      <c r="C142" s="142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500"/>
      <c r="B143" s="483"/>
      <c r="C143" s="142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500"/>
      <c r="B144" s="483"/>
      <c r="C144" s="142" t="s">
        <v>647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500"/>
      <c r="B145" s="483"/>
      <c r="C145" s="139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500" t="s">
        <v>311</v>
      </c>
      <c r="B146" s="483" t="s">
        <v>66</v>
      </c>
      <c r="C146" s="141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500"/>
      <c r="B147" s="483"/>
      <c r="C147" s="142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500"/>
      <c r="B148" s="483"/>
      <c r="C148" s="142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500"/>
      <c r="B149" s="483"/>
      <c r="C149" s="142" t="s">
        <v>647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500"/>
      <c r="B150" s="483"/>
      <c r="C150" s="139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494" t="s">
        <v>311</v>
      </c>
      <c r="B151" s="507" t="s">
        <v>627</v>
      </c>
      <c r="C151" s="141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495"/>
      <c r="B152" s="508"/>
      <c r="C152" s="142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495"/>
      <c r="B153" s="508"/>
      <c r="C153" s="142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495"/>
      <c r="B154" s="508"/>
      <c r="C154" s="142" t="s">
        <v>647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496"/>
      <c r="B155" s="509"/>
      <c r="C155" s="139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494" t="s">
        <v>311</v>
      </c>
      <c r="B156" s="507" t="s">
        <v>688</v>
      </c>
      <c r="C156" s="183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495"/>
      <c r="B157" s="508"/>
      <c r="C157" s="181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495"/>
      <c r="B158" s="508"/>
      <c r="C158" s="181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495"/>
      <c r="B159" s="508"/>
      <c r="C159" s="181" t="s">
        <v>647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496"/>
      <c r="B160" s="509"/>
      <c r="C160" s="182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500" t="s">
        <v>311</v>
      </c>
      <c r="B161" s="483" t="s">
        <v>79</v>
      </c>
      <c r="C161" s="141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500"/>
      <c r="B162" s="483"/>
      <c r="C162" s="142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500"/>
      <c r="B163" s="483"/>
      <c r="C163" s="142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500"/>
      <c r="B164" s="483"/>
      <c r="C164" s="142" t="s">
        <v>647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500"/>
      <c r="B165" s="483"/>
      <c r="C165" s="139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500" t="s">
        <v>311</v>
      </c>
      <c r="B166" s="483" t="s">
        <v>67</v>
      </c>
      <c r="C166" s="141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500"/>
      <c r="B167" s="483"/>
      <c r="C167" s="142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500"/>
      <c r="B168" s="483"/>
      <c r="C168" s="142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500"/>
      <c r="B169" s="483"/>
      <c r="C169" s="142" t="s">
        <v>647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500"/>
      <c r="B170" s="483"/>
      <c r="C170" s="139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500" t="s">
        <v>311</v>
      </c>
      <c r="B171" s="483" t="s">
        <v>68</v>
      </c>
      <c r="C171" s="141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500"/>
      <c r="B172" s="483"/>
      <c r="C172" s="142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500"/>
      <c r="B173" s="483"/>
      <c r="C173" s="142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500"/>
      <c r="B174" s="483"/>
      <c r="C174" s="142" t="s">
        <v>647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500"/>
      <c r="B175" s="483"/>
      <c r="C175" s="139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500" t="s">
        <v>311</v>
      </c>
      <c r="B176" s="484" t="s">
        <v>70</v>
      </c>
      <c r="C176" s="141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500"/>
      <c r="B177" s="488"/>
      <c r="C177" s="142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500"/>
      <c r="B178" s="488"/>
      <c r="C178" s="142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500"/>
      <c r="B179" s="488"/>
      <c r="C179" s="142" t="s">
        <v>647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500"/>
      <c r="B180" s="488"/>
      <c r="C180" s="139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500" t="s">
        <v>311</v>
      </c>
      <c r="B181" s="484" t="s">
        <v>404</v>
      </c>
      <c r="C181" s="141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500"/>
      <c r="B182" s="488"/>
      <c r="C182" s="142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500"/>
      <c r="B183" s="488"/>
      <c r="C183" s="142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500"/>
      <c r="B184" s="488"/>
      <c r="C184" s="142" t="s">
        <v>647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500"/>
      <c r="B185" s="488"/>
      <c r="C185" s="139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500" t="s">
        <v>311</v>
      </c>
      <c r="B186" s="484" t="s">
        <v>649</v>
      </c>
      <c r="C186" s="141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500"/>
      <c r="B187" s="488"/>
      <c r="C187" s="142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500"/>
      <c r="B188" s="488"/>
      <c r="C188" s="142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500"/>
      <c r="B189" s="488"/>
      <c r="C189" s="142" t="s">
        <v>647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500"/>
      <c r="B190" s="489"/>
      <c r="C190" s="139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501" t="s">
        <v>311</v>
      </c>
      <c r="B191" s="484" t="s">
        <v>709</v>
      </c>
      <c r="C191" s="196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05"/>
      <c r="B192" s="488"/>
      <c r="C192" s="197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05"/>
      <c r="B193" s="488"/>
      <c r="C193" s="197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05"/>
      <c r="B194" s="488"/>
      <c r="C194" s="197" t="s">
        <v>647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06"/>
      <c r="B195" s="489"/>
      <c r="C195" s="197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482" t="s">
        <v>270</v>
      </c>
      <c r="B196" s="491" t="s">
        <v>550</v>
      </c>
      <c r="C196" s="141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31184.4</v>
      </c>
      <c r="N196" s="9">
        <f t="shared" si="56"/>
        <v>30187.9</v>
      </c>
      <c r="O196" s="9">
        <f t="shared" si="56"/>
        <v>30187.9</v>
      </c>
      <c r="P196" s="218">
        <f t="shared" si="55"/>
        <v>273379.0992</v>
      </c>
      <c r="R196" s="205">
        <f t="shared" si="42"/>
        <v>273379.0992</v>
      </c>
      <c r="S196" s="205"/>
    </row>
    <row r="197" spans="1:19" ht="12">
      <c r="A197" s="482"/>
      <c r="B197" s="492"/>
      <c r="C197" s="142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482"/>
      <c r="B198" s="492"/>
      <c r="C198" s="142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482"/>
      <c r="B199" s="492"/>
      <c r="C199" s="142" t="s">
        <v>647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31181.4</v>
      </c>
      <c r="N199" s="55">
        <f>N204+N209+N214</f>
        <v>30185.2</v>
      </c>
      <c r="O199" s="55">
        <f t="shared" si="57"/>
        <v>30185.2</v>
      </c>
      <c r="P199" s="218">
        <f t="shared" si="55"/>
        <v>269823.0292</v>
      </c>
      <c r="R199" s="205">
        <f t="shared" si="42"/>
        <v>269823.0292</v>
      </c>
      <c r="S199" s="205"/>
    </row>
    <row r="200" spans="1:19" ht="24" customHeight="1">
      <c r="A200" s="482"/>
      <c r="B200" s="493"/>
      <c r="C200" s="139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500" t="s">
        <v>311</v>
      </c>
      <c r="B201" s="483" t="s">
        <v>564</v>
      </c>
      <c r="C201" s="141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31181.4</v>
      </c>
      <c r="N201" s="9">
        <f t="shared" si="58"/>
        <v>30185.2</v>
      </c>
      <c r="O201" s="9">
        <f>SUM(O202:O205)</f>
        <v>30185.2</v>
      </c>
      <c r="P201" s="218">
        <f t="shared" si="55"/>
        <v>272285.6992</v>
      </c>
      <c r="R201" s="205">
        <f t="shared" si="42"/>
        <v>272285.6992</v>
      </c>
      <c r="S201" s="205"/>
    </row>
    <row r="202" spans="1:19" ht="12">
      <c r="A202" s="500"/>
      <c r="B202" s="483"/>
      <c r="C202" s="142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500"/>
      <c r="B203" s="483"/>
      <c r="C203" s="142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500"/>
      <c r="B204" s="483"/>
      <c r="C204" s="142" t="s">
        <v>647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31181.4</v>
      </c>
      <c r="N204" s="55">
        <v>30185.2</v>
      </c>
      <c r="O204" s="55">
        <v>30185.2</v>
      </c>
      <c r="P204" s="218">
        <f t="shared" si="55"/>
        <v>269823.0292</v>
      </c>
      <c r="R204" s="205">
        <f>D204+E204+F204+G204+H204+I204+J204+K204+L204+M204+N204+O204</f>
        <v>269823.0292</v>
      </c>
      <c r="S204" s="205"/>
    </row>
    <row r="205" spans="1:19" ht="12">
      <c r="A205" s="500"/>
      <c r="B205" s="483"/>
      <c r="C205" s="139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500" t="s">
        <v>311</v>
      </c>
      <c r="B206" s="484" t="s">
        <v>267</v>
      </c>
      <c r="C206" s="141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500"/>
      <c r="B207" s="488"/>
      <c r="C207" s="142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500"/>
      <c r="B208" s="488"/>
      <c r="C208" s="142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500"/>
      <c r="B209" s="488"/>
      <c r="C209" s="142" t="s">
        <v>647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500"/>
      <c r="B210" s="489"/>
      <c r="C210" s="139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500" t="s">
        <v>311</v>
      </c>
      <c r="B211" s="483" t="s">
        <v>80</v>
      </c>
      <c r="C211" s="141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500"/>
      <c r="B212" s="483"/>
      <c r="C212" s="142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500"/>
      <c r="B213" s="483"/>
      <c r="C213" s="142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500"/>
      <c r="B214" s="483"/>
      <c r="C214" s="142" t="s">
        <v>647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501"/>
      <c r="B215" s="484"/>
      <c r="C215" s="139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87" t="s">
        <v>271</v>
      </c>
      <c r="B216" s="487" t="s">
        <v>520</v>
      </c>
      <c r="C216" s="141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87"/>
      <c r="B217" s="487"/>
      <c r="C217" s="142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87"/>
      <c r="B218" s="487"/>
      <c r="C218" s="142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87"/>
      <c r="B219" s="487"/>
      <c r="C219" s="142" t="s">
        <v>647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87"/>
      <c r="B220" s="487"/>
      <c r="C220" s="139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83" t="s">
        <v>311</v>
      </c>
      <c r="B221" s="483" t="s">
        <v>268</v>
      </c>
      <c r="C221" s="141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83"/>
      <c r="B222" s="483"/>
      <c r="C222" s="142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83"/>
      <c r="B223" s="483"/>
      <c r="C223" s="142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83"/>
      <c r="B224" s="483"/>
      <c r="C224" s="142" t="s">
        <v>647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83"/>
      <c r="B225" s="483"/>
      <c r="C225" s="139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87" t="s">
        <v>276</v>
      </c>
      <c r="B226" s="487" t="s">
        <v>534</v>
      </c>
      <c r="C226" s="140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87"/>
      <c r="B227" s="487"/>
      <c r="C227" s="138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87"/>
      <c r="B228" s="487"/>
      <c r="C228" s="142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87"/>
      <c r="B229" s="487"/>
      <c r="C229" s="142" t="s">
        <v>647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</v>
      </c>
      <c r="N229" s="11">
        <f t="shared" si="65"/>
        <v>4606.6</v>
      </c>
      <c r="O229" s="11">
        <f t="shared" si="65"/>
        <v>5071.4</v>
      </c>
      <c r="P229" s="218">
        <f t="shared" si="55"/>
        <v>31796.299999999996</v>
      </c>
      <c r="R229" s="205">
        <f t="shared" si="60"/>
        <v>31796.299999999996</v>
      </c>
      <c r="S229" s="205"/>
    </row>
    <row r="230" spans="1:19" ht="12">
      <c r="A230" s="487"/>
      <c r="B230" s="487"/>
      <c r="C230" s="142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83" t="s">
        <v>311</v>
      </c>
      <c r="B231" s="484" t="s">
        <v>79</v>
      </c>
      <c r="C231" s="140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51280.4</v>
      </c>
      <c r="N231" s="10">
        <f t="shared" si="66"/>
        <v>0</v>
      </c>
      <c r="O231" s="10">
        <f t="shared" si="66"/>
        <v>0</v>
      </c>
      <c r="P231" s="218">
        <f t="shared" si="55"/>
        <v>59287.48</v>
      </c>
      <c r="R231" s="205">
        <f t="shared" si="60"/>
        <v>59287.48</v>
      </c>
      <c r="S231" s="205"/>
    </row>
    <row r="232" spans="1:19" ht="12">
      <c r="A232" s="483"/>
      <c r="B232" s="488"/>
      <c r="C232" s="138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83"/>
      <c r="B233" s="488"/>
      <c r="C233" s="142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83"/>
      <c r="B234" s="488"/>
      <c r="C234" s="142" t="s">
        <v>647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668</v>
      </c>
      <c r="N234" s="55">
        <v>0</v>
      </c>
      <c r="O234" s="55">
        <v>0</v>
      </c>
      <c r="P234" s="218">
        <f t="shared" si="67"/>
        <v>5196.08</v>
      </c>
      <c r="R234" s="205">
        <f t="shared" si="60"/>
        <v>5196.08</v>
      </c>
      <c r="S234" s="205"/>
    </row>
    <row r="235" spans="1:19" ht="12">
      <c r="A235" s="484"/>
      <c r="B235" s="489"/>
      <c r="C235" s="139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83" t="s">
        <v>311</v>
      </c>
      <c r="B236" s="484" t="s">
        <v>468</v>
      </c>
      <c r="C236" s="140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4356.9</v>
      </c>
      <c r="N236" s="42">
        <f t="shared" si="68"/>
        <v>4606.6</v>
      </c>
      <c r="O236" s="42">
        <f t="shared" si="68"/>
        <v>5071.4</v>
      </c>
      <c r="P236" s="218">
        <f t="shared" si="67"/>
        <v>26894.22</v>
      </c>
      <c r="R236" s="205">
        <f t="shared" si="60"/>
        <v>26894.22</v>
      </c>
      <c r="S236" s="205"/>
    </row>
    <row r="237" spans="1:19" ht="12">
      <c r="A237" s="483"/>
      <c r="B237" s="488"/>
      <c r="C237" s="138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83"/>
      <c r="B238" s="488"/>
      <c r="C238" s="142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83"/>
      <c r="B239" s="488"/>
      <c r="C239" s="142" t="s">
        <v>647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4356.9</v>
      </c>
      <c r="N239" s="19">
        <v>4606.6</v>
      </c>
      <c r="O239" s="19">
        <v>5071.4</v>
      </c>
      <c r="P239" s="218">
        <f t="shared" si="67"/>
        <v>26600.22</v>
      </c>
      <c r="R239" s="205">
        <f t="shared" si="60"/>
        <v>26600.22</v>
      </c>
      <c r="S239" s="205"/>
    </row>
    <row r="240" spans="1:19" ht="12">
      <c r="A240" s="484"/>
      <c r="B240" s="489"/>
      <c r="C240" s="139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482" t="s">
        <v>278</v>
      </c>
      <c r="B241" s="487" t="s">
        <v>535</v>
      </c>
      <c r="C241" s="140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482"/>
      <c r="B242" s="487"/>
      <c r="C242" s="138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482"/>
      <c r="B243" s="487"/>
      <c r="C243" s="142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482"/>
      <c r="B244" s="487"/>
      <c r="C244" s="142" t="s">
        <v>647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482"/>
      <c r="B245" s="487"/>
      <c r="C245" s="142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83" t="s">
        <v>311</v>
      </c>
      <c r="B246" s="483" t="s">
        <v>684</v>
      </c>
      <c r="C246" s="140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83"/>
      <c r="B247" s="483"/>
      <c r="C247" s="138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83"/>
      <c r="B248" s="483"/>
      <c r="C248" s="142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83"/>
      <c r="B249" s="483"/>
      <c r="C249" s="142" t="s">
        <v>647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84"/>
      <c r="B250" s="483"/>
      <c r="C250" s="142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83" t="s">
        <v>311</v>
      </c>
      <c r="B251" s="483" t="s">
        <v>731</v>
      </c>
      <c r="C251" s="140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83"/>
      <c r="B252" s="483"/>
      <c r="C252" s="138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83"/>
      <c r="B253" s="483"/>
      <c r="C253" s="142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83"/>
      <c r="B254" s="483"/>
      <c r="C254" s="142" t="s">
        <v>647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84"/>
      <c r="B255" s="483"/>
      <c r="C255" s="142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84" t="s">
        <v>311</v>
      </c>
      <c r="B256" s="502" t="s">
        <v>667</v>
      </c>
      <c r="C256" s="156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88"/>
      <c r="B257" s="503"/>
      <c r="C257" s="155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88"/>
      <c r="B258" s="503"/>
      <c r="C258" s="157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88"/>
      <c r="B259" s="503"/>
      <c r="C259" s="157" t="s">
        <v>647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89"/>
      <c r="B260" s="504"/>
      <c r="C260" s="157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83" t="s">
        <v>311</v>
      </c>
      <c r="B261" s="485" t="s">
        <v>594</v>
      </c>
      <c r="C261" s="156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83"/>
      <c r="B262" s="485"/>
      <c r="C262" s="155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83"/>
      <c r="B263" s="485"/>
      <c r="C263" s="157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83"/>
      <c r="B264" s="485"/>
      <c r="C264" s="157" t="s">
        <v>647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83"/>
      <c r="B265" s="485"/>
      <c r="C265" s="157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83" t="s">
        <v>311</v>
      </c>
      <c r="B266" s="485" t="s">
        <v>652</v>
      </c>
      <c r="C266" s="140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83"/>
      <c r="B267" s="485"/>
      <c r="C267" s="138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83"/>
      <c r="B268" s="485"/>
      <c r="C268" s="142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83"/>
      <c r="B269" s="485"/>
      <c r="C269" s="142" t="s">
        <v>647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83"/>
      <c r="B270" s="485"/>
      <c r="C270" s="142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84" t="s">
        <v>311</v>
      </c>
      <c r="B271" s="485" t="s">
        <v>565</v>
      </c>
      <c r="C271" s="140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88"/>
      <c r="B272" s="485"/>
      <c r="C272" s="138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88"/>
      <c r="B273" s="485"/>
      <c r="C273" s="142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88"/>
      <c r="B274" s="485"/>
      <c r="C274" s="142" t="s">
        <v>647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89"/>
      <c r="B275" s="485"/>
      <c r="C275" s="142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84" t="s">
        <v>311</v>
      </c>
      <c r="B276" s="502" t="s">
        <v>536</v>
      </c>
      <c r="C276" s="140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88"/>
      <c r="B277" s="503"/>
      <c r="C277" s="138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88"/>
      <c r="B278" s="503"/>
      <c r="C278" s="142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88"/>
      <c r="B279" s="503"/>
      <c r="C279" s="142" t="s">
        <v>647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89"/>
      <c r="B280" s="504"/>
      <c r="C280" s="142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84" t="s">
        <v>311</v>
      </c>
      <c r="B281" s="502" t="s">
        <v>595</v>
      </c>
      <c r="C281" s="156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88"/>
      <c r="B282" s="503"/>
      <c r="C282" s="155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88"/>
      <c r="B283" s="503"/>
      <c r="C283" s="157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88"/>
      <c r="B284" s="503"/>
      <c r="C284" s="157" t="s">
        <v>647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89"/>
      <c r="B285" s="504"/>
      <c r="C285" s="157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83" t="s">
        <v>311</v>
      </c>
      <c r="B286" s="483" t="s">
        <v>593</v>
      </c>
      <c r="C286" s="140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83"/>
      <c r="B287" s="483"/>
      <c r="C287" s="138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83"/>
      <c r="B288" s="483"/>
      <c r="C288" s="142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83"/>
      <c r="B289" s="483"/>
      <c r="C289" s="142" t="s">
        <v>647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84"/>
      <c r="B290" s="483"/>
      <c r="C290" s="142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521" t="s">
        <v>279</v>
      </c>
      <c r="B291" s="524" t="s">
        <v>521</v>
      </c>
      <c r="C291" s="140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522"/>
      <c r="B292" s="525"/>
      <c r="C292" s="138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522"/>
      <c r="B293" s="525"/>
      <c r="C293" s="142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522"/>
      <c r="B294" s="525"/>
      <c r="C294" s="142" t="s">
        <v>647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523"/>
      <c r="B295" s="526"/>
      <c r="C295" s="142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83" t="s">
        <v>311</v>
      </c>
      <c r="B296" s="485" t="s">
        <v>99</v>
      </c>
      <c r="C296" s="140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83"/>
      <c r="B297" s="485"/>
      <c r="C297" s="138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83"/>
      <c r="B298" s="485"/>
      <c r="C298" s="142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83"/>
      <c r="B299" s="485"/>
      <c r="C299" s="142" t="s">
        <v>647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83"/>
      <c r="B300" s="485"/>
      <c r="C300" s="142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83" t="s">
        <v>311</v>
      </c>
      <c r="B301" s="485" t="s">
        <v>102</v>
      </c>
      <c r="C301" s="140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83"/>
      <c r="B302" s="485"/>
      <c r="C302" s="138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83"/>
      <c r="B303" s="485"/>
      <c r="C303" s="142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83"/>
      <c r="B304" s="485"/>
      <c r="C304" s="142" t="s">
        <v>647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83"/>
      <c r="B305" s="485"/>
      <c r="C305" s="142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83" t="s">
        <v>311</v>
      </c>
      <c r="B306" s="485" t="s">
        <v>103</v>
      </c>
      <c r="C306" s="140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83"/>
      <c r="B307" s="485"/>
      <c r="C307" s="138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83"/>
      <c r="B308" s="485"/>
      <c r="C308" s="142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83"/>
      <c r="B309" s="485"/>
      <c r="C309" s="142" t="s">
        <v>647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83"/>
      <c r="B310" s="485"/>
      <c r="C310" s="142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83" t="s">
        <v>311</v>
      </c>
      <c r="B311" s="485" t="s">
        <v>104</v>
      </c>
      <c r="C311" s="140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83"/>
      <c r="B312" s="485"/>
      <c r="C312" s="138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83"/>
      <c r="B313" s="485"/>
      <c r="C313" s="142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83"/>
      <c r="B314" s="485"/>
      <c r="C314" s="142" t="s">
        <v>647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83"/>
      <c r="B315" s="485"/>
      <c r="C315" s="142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83" t="s">
        <v>311</v>
      </c>
      <c r="B316" s="485" t="s">
        <v>105</v>
      </c>
      <c r="C316" s="140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83"/>
      <c r="B317" s="485"/>
      <c r="C317" s="138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83"/>
      <c r="B318" s="485"/>
      <c r="C318" s="142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83"/>
      <c r="B319" s="485"/>
      <c r="C319" s="142" t="s">
        <v>647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84"/>
      <c r="B320" s="486"/>
      <c r="C320" s="139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83" t="s">
        <v>311</v>
      </c>
      <c r="B321" s="485" t="s">
        <v>106</v>
      </c>
      <c r="C321" s="140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83"/>
      <c r="B322" s="485"/>
      <c r="C322" s="138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83"/>
      <c r="B323" s="485"/>
      <c r="C323" s="142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83"/>
      <c r="B324" s="485"/>
      <c r="C324" s="142" t="s">
        <v>647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84"/>
      <c r="B325" s="486"/>
      <c r="C325" s="139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482" t="s">
        <v>281</v>
      </c>
      <c r="B326" s="487" t="s">
        <v>522</v>
      </c>
      <c r="C326" s="140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482"/>
      <c r="B327" s="487"/>
      <c r="C327" s="138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482"/>
      <c r="B328" s="487"/>
      <c r="C328" s="142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482"/>
      <c r="B329" s="487"/>
      <c r="C329" s="142" t="s">
        <v>647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482"/>
      <c r="B330" s="487"/>
      <c r="C330" s="142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500" t="s">
        <v>311</v>
      </c>
      <c r="B331" s="483" t="s">
        <v>732</v>
      </c>
      <c r="C331" s="140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500"/>
      <c r="B332" s="483"/>
      <c r="C332" s="138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500"/>
      <c r="B333" s="483"/>
      <c r="C333" s="142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500"/>
      <c r="B334" s="483"/>
      <c r="C334" s="142" t="s">
        <v>647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500"/>
      <c r="B335" s="483"/>
      <c r="C335" s="142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83" t="s">
        <v>311</v>
      </c>
      <c r="B336" s="483" t="s">
        <v>149</v>
      </c>
      <c r="C336" s="140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83"/>
      <c r="B337" s="483"/>
      <c r="C337" s="138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83"/>
      <c r="B338" s="483"/>
      <c r="C338" s="142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83"/>
      <c r="B339" s="483"/>
      <c r="C339" s="142" t="s">
        <v>647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84"/>
      <c r="B340" s="484"/>
      <c r="C340" s="139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491" t="s">
        <v>333</v>
      </c>
      <c r="B341" s="491" t="s">
        <v>736</v>
      </c>
      <c r="C341" s="140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492"/>
      <c r="B342" s="492"/>
      <c r="C342" s="138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492"/>
      <c r="B343" s="492"/>
      <c r="C343" s="142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492"/>
      <c r="B344" s="492"/>
      <c r="C344" s="142" t="s">
        <v>647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493"/>
      <c r="B345" s="493"/>
      <c r="C345" s="142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83" t="s">
        <v>311</v>
      </c>
      <c r="B346" s="483" t="s">
        <v>596</v>
      </c>
      <c r="C346" s="140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83"/>
      <c r="B347" s="483"/>
      <c r="C347" s="138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83"/>
      <c r="B348" s="483"/>
      <c r="C348" s="142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83"/>
      <c r="B349" s="483"/>
      <c r="C349" s="142" t="s">
        <v>647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84"/>
      <c r="B350" s="484"/>
      <c r="C350" s="139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491" t="s">
        <v>334</v>
      </c>
      <c r="B351" s="491" t="s">
        <v>529</v>
      </c>
      <c r="C351" s="140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492"/>
      <c r="B352" s="492"/>
      <c r="C352" s="138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492"/>
      <c r="B353" s="492"/>
      <c r="C353" s="142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492"/>
      <c r="B354" s="492"/>
      <c r="C354" s="142" t="s">
        <v>647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493"/>
      <c r="B355" s="493"/>
      <c r="C355" s="142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83" t="s">
        <v>311</v>
      </c>
      <c r="B356" s="483" t="s">
        <v>569</v>
      </c>
      <c r="C356" s="140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83"/>
      <c r="B357" s="483"/>
      <c r="C357" s="138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83"/>
      <c r="B358" s="483"/>
      <c r="C358" s="142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83"/>
      <c r="B359" s="483"/>
      <c r="C359" s="142" t="s">
        <v>647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84"/>
      <c r="B360" s="483"/>
      <c r="C360" s="142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491" t="s">
        <v>335</v>
      </c>
      <c r="B361" s="497" t="s">
        <v>524</v>
      </c>
      <c r="C361" s="140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492"/>
      <c r="B362" s="498"/>
      <c r="C362" s="138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492"/>
      <c r="B363" s="498"/>
      <c r="C363" s="142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492"/>
      <c r="B364" s="498"/>
      <c r="C364" s="142" t="s">
        <v>647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493"/>
      <c r="B365" s="499"/>
      <c r="C365" s="142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83" t="s">
        <v>311</v>
      </c>
      <c r="B366" s="483" t="s">
        <v>525</v>
      </c>
      <c r="C366" s="140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83"/>
      <c r="B367" s="483"/>
      <c r="C367" s="138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83"/>
      <c r="B368" s="483"/>
      <c r="C368" s="142" t="s">
        <v>320</v>
      </c>
      <c r="D368" s="11"/>
      <c r="E368" s="11"/>
      <c r="F368" s="11"/>
      <c r="G368" s="11"/>
      <c r="H368" s="11"/>
      <c r="I368" s="55"/>
      <c r="J368" s="55"/>
      <c r="K368" s="55"/>
      <c r="L368" s="321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83"/>
      <c r="B369" s="483"/>
      <c r="C369" s="142" t="s">
        <v>647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83"/>
      <c r="B370" s="483"/>
      <c r="C370" s="142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482" t="s">
        <v>336</v>
      </c>
      <c r="B371" s="487" t="s">
        <v>531</v>
      </c>
      <c r="C371" s="140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7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482"/>
      <c r="B372" s="487"/>
      <c r="C372" s="138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482"/>
      <c r="B373" s="487"/>
      <c r="C373" s="142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482"/>
      <c r="B374" s="487"/>
      <c r="C374" s="142" t="s">
        <v>647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482"/>
      <c r="B375" s="487"/>
      <c r="C375" s="142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83" t="s">
        <v>311</v>
      </c>
      <c r="B376" s="483" t="s">
        <v>41</v>
      </c>
      <c r="C376" s="21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83"/>
      <c r="B377" s="483"/>
      <c r="C377" s="21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83"/>
      <c r="B378" s="483"/>
      <c r="C378" s="21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83"/>
      <c r="B379" s="483"/>
      <c r="C379" s="212" t="s">
        <v>647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83"/>
      <c r="B380" s="483"/>
      <c r="C380" s="21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83" t="s">
        <v>311</v>
      </c>
      <c r="B381" s="483" t="s">
        <v>322</v>
      </c>
      <c r="C381" s="140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83"/>
      <c r="B382" s="483"/>
      <c r="C382" s="138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83"/>
      <c r="B383" s="483"/>
      <c r="C383" s="142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83"/>
      <c r="B384" s="483"/>
      <c r="C384" s="142" t="s">
        <v>647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83"/>
      <c r="B385" s="483"/>
      <c r="C385" s="142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491" t="s">
        <v>337</v>
      </c>
      <c r="B386" s="487" t="s">
        <v>530</v>
      </c>
      <c r="C386" s="140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492"/>
      <c r="B387" s="487"/>
      <c r="C387" s="138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492"/>
      <c r="B388" s="487"/>
      <c r="C388" s="142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492"/>
      <c r="B389" s="487"/>
      <c r="C389" s="142" t="s">
        <v>647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493"/>
      <c r="B390" s="487"/>
      <c r="C390" s="142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84" t="s">
        <v>311</v>
      </c>
      <c r="B391" s="484" t="s">
        <v>323</v>
      </c>
      <c r="C391" s="140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88"/>
      <c r="B392" s="488"/>
      <c r="C392" s="138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88"/>
      <c r="B393" s="488"/>
      <c r="C393" s="142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88"/>
      <c r="B394" s="488"/>
      <c r="C394" s="142" t="s">
        <v>647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89"/>
      <c r="B395" s="489"/>
      <c r="C395" s="142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84" t="s">
        <v>311</v>
      </c>
      <c r="B396" s="484" t="s">
        <v>324</v>
      </c>
      <c r="C396" s="140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88"/>
      <c r="B397" s="488"/>
      <c r="C397" s="138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88"/>
      <c r="B398" s="488"/>
      <c r="C398" s="142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88"/>
      <c r="B399" s="488"/>
      <c r="C399" s="142" t="s">
        <v>647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89"/>
      <c r="B400" s="489"/>
      <c r="C400" s="142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491" t="s">
        <v>454</v>
      </c>
      <c r="B401" s="487" t="s">
        <v>527</v>
      </c>
      <c r="C401" s="140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5831.2</v>
      </c>
      <c r="N401" s="9">
        <f>SUM(N402:N405)</f>
        <v>0</v>
      </c>
      <c r="O401" s="9">
        <f>SUM(O402:O405)</f>
        <v>0</v>
      </c>
      <c r="P401" s="218">
        <f t="shared" si="120"/>
        <v>43548.319</v>
      </c>
      <c r="R401" s="205">
        <f t="shared" si="122"/>
        <v>43548.319</v>
      </c>
      <c r="S401" s="205"/>
    </row>
    <row r="402" spans="1:19" ht="12">
      <c r="A402" s="492"/>
      <c r="B402" s="487"/>
      <c r="C402" s="138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3678.1</v>
      </c>
      <c r="N402" s="55">
        <f t="shared" si="125"/>
        <v>0</v>
      </c>
      <c r="O402" s="55">
        <f t="shared" si="125"/>
        <v>0</v>
      </c>
      <c r="P402" s="218">
        <f t="shared" si="120"/>
        <v>27380.738999999998</v>
      </c>
      <c r="R402" s="205">
        <f t="shared" si="122"/>
        <v>27380.738999999998</v>
      </c>
      <c r="S402" s="205"/>
    </row>
    <row r="403" spans="1:19" ht="12">
      <c r="A403" s="492"/>
      <c r="B403" s="487"/>
      <c r="C403" s="142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2153.1</v>
      </c>
      <c r="N403" s="55">
        <f t="shared" si="125"/>
        <v>0</v>
      </c>
      <c r="O403" s="55">
        <f t="shared" si="125"/>
        <v>0</v>
      </c>
      <c r="P403" s="218">
        <f t="shared" si="120"/>
        <v>16167.580000000002</v>
      </c>
      <c r="R403" s="205">
        <f t="shared" si="122"/>
        <v>16167.580000000002</v>
      </c>
      <c r="S403" s="205"/>
    </row>
    <row r="404" spans="1:19" ht="24">
      <c r="A404" s="492"/>
      <c r="B404" s="487"/>
      <c r="C404" s="142" t="s">
        <v>647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493"/>
      <c r="B405" s="487"/>
      <c r="C405" s="142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83" t="s">
        <v>311</v>
      </c>
      <c r="B406" s="483" t="s">
        <v>528</v>
      </c>
      <c r="C406" s="140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5831.2</v>
      </c>
      <c r="N406" s="10">
        <f t="shared" si="126"/>
        <v>0</v>
      </c>
      <c r="O406" s="10">
        <f t="shared" si="126"/>
        <v>0</v>
      </c>
      <c r="P406" s="218">
        <f t="shared" si="120"/>
        <v>43548.319</v>
      </c>
      <c r="R406" s="205">
        <f t="shared" si="122"/>
        <v>43548.319</v>
      </c>
      <c r="S406" s="205"/>
    </row>
    <row r="407" spans="1:19" ht="12">
      <c r="A407" s="483"/>
      <c r="B407" s="483"/>
      <c r="C407" s="138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3678.1</v>
      </c>
      <c r="N407" s="55"/>
      <c r="O407" s="55"/>
      <c r="P407" s="218">
        <f t="shared" si="120"/>
        <v>27380.738999999998</v>
      </c>
      <c r="R407" s="205">
        <f t="shared" si="122"/>
        <v>27380.738999999998</v>
      </c>
      <c r="S407" s="205"/>
    </row>
    <row r="408" spans="1:19" ht="12">
      <c r="A408" s="483"/>
      <c r="B408" s="483"/>
      <c r="C408" s="142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2153.1</v>
      </c>
      <c r="N408" s="55"/>
      <c r="O408" s="55"/>
      <c r="P408" s="218">
        <f t="shared" si="120"/>
        <v>16167.580000000002</v>
      </c>
      <c r="R408" s="205">
        <f t="shared" si="122"/>
        <v>16167.580000000002</v>
      </c>
      <c r="S408" s="205"/>
    </row>
    <row r="409" spans="1:19" ht="24">
      <c r="A409" s="483"/>
      <c r="B409" s="483"/>
      <c r="C409" s="142" t="s">
        <v>647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83"/>
      <c r="B410" s="483"/>
      <c r="C410" s="142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491" t="s">
        <v>700</v>
      </c>
      <c r="B411" s="487" t="s">
        <v>711</v>
      </c>
      <c r="C411" s="187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2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492"/>
      <c r="B412" s="487"/>
      <c r="C412" s="202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492"/>
      <c r="B413" s="487"/>
      <c r="C413" s="186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492"/>
      <c r="B414" s="487"/>
      <c r="C414" s="194" t="s">
        <v>647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493"/>
      <c r="B415" s="487"/>
      <c r="C415" s="186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83" t="s">
        <v>311</v>
      </c>
      <c r="B416" s="483" t="s">
        <v>742</v>
      </c>
      <c r="C416" s="187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83"/>
      <c r="B417" s="483"/>
      <c r="C417" s="202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83"/>
      <c r="B418" s="483"/>
      <c r="C418" s="186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83"/>
      <c r="B419" s="483"/>
      <c r="C419" s="186" t="s">
        <v>647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83"/>
      <c r="B420" s="483"/>
      <c r="C420" s="186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491" t="s">
        <v>725</v>
      </c>
      <c r="B421" s="487" t="s">
        <v>728</v>
      </c>
      <c r="C421" s="199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18870.899999999998</v>
      </c>
      <c r="N421" s="9">
        <f t="shared" si="133"/>
        <v>0</v>
      </c>
      <c r="O421" s="9">
        <f t="shared" si="133"/>
        <v>0</v>
      </c>
      <c r="P421" s="218">
        <f t="shared" si="120"/>
        <v>27914.199999999997</v>
      </c>
      <c r="R421" s="205">
        <f t="shared" si="122"/>
        <v>27914.199999999997</v>
      </c>
      <c r="S421" s="205"/>
    </row>
    <row r="422" spans="1:19" ht="12">
      <c r="A422" s="492"/>
      <c r="B422" s="487"/>
      <c r="C422" s="306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8"/>
      <c r="R422" s="205">
        <f t="shared" si="122"/>
        <v>0</v>
      </c>
      <c r="S422" s="205"/>
    </row>
    <row r="423" spans="1:19" ht="12">
      <c r="A423" s="492"/>
      <c r="B423" s="487"/>
      <c r="C423" s="198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8">
        <f t="shared" si="120"/>
        <v>17834.1</v>
      </c>
      <c r="R423" s="205">
        <f t="shared" si="122"/>
        <v>17834.1</v>
      </c>
      <c r="S423" s="205"/>
    </row>
    <row r="424" spans="1:19" ht="24">
      <c r="A424" s="492"/>
      <c r="B424" s="487"/>
      <c r="C424" s="194" t="s">
        <v>647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1036.8</v>
      </c>
      <c r="N424" s="55">
        <f>N429+N434</f>
        <v>0</v>
      </c>
      <c r="O424" s="55">
        <f>O429+O434</f>
        <v>0</v>
      </c>
      <c r="P424" s="218">
        <f t="shared" si="120"/>
        <v>10080.099999999999</v>
      </c>
      <c r="R424" s="205">
        <f t="shared" si="122"/>
        <v>10080.099999999999</v>
      </c>
      <c r="S424" s="205"/>
    </row>
    <row r="425" spans="1:19" ht="12">
      <c r="A425" s="493"/>
      <c r="B425" s="487"/>
      <c r="C425" s="198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83" t="s">
        <v>311</v>
      </c>
      <c r="B426" s="483" t="s">
        <v>724</v>
      </c>
      <c r="C426" s="199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83"/>
      <c r="B427" s="483"/>
      <c r="C427" s="306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83"/>
      <c r="B428" s="483"/>
      <c r="C428" s="198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83"/>
      <c r="B429" s="483"/>
      <c r="C429" s="198" t="s">
        <v>647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83"/>
      <c r="B430" s="483"/>
      <c r="C430" s="198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84" t="s">
        <v>311</v>
      </c>
      <c r="B431" s="484" t="s">
        <v>931</v>
      </c>
      <c r="C431" s="307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79">
        <f>SUM(M432:M436)</f>
        <v>18870.899999999998</v>
      </c>
      <c r="N431" s="10">
        <f>SUM(N432:N436)</f>
        <v>0</v>
      </c>
      <c r="O431" s="10">
        <f>SUM(O432:O436)</f>
        <v>0</v>
      </c>
      <c r="P431" s="317"/>
      <c r="R431" s="205">
        <f t="shared" si="122"/>
        <v>27914.199999999997</v>
      </c>
      <c r="S431" s="205"/>
    </row>
    <row r="432" spans="1:19" ht="12">
      <c r="A432" s="488"/>
      <c r="B432" s="488"/>
      <c r="C432" s="305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1"/>
      <c r="N432" s="11"/>
      <c r="O432" s="11"/>
      <c r="P432" s="317"/>
      <c r="R432" s="205">
        <f t="shared" si="122"/>
        <v>0</v>
      </c>
      <c r="S432" s="205"/>
    </row>
    <row r="433" spans="1:19" ht="12">
      <c r="A433" s="488"/>
      <c r="B433" s="488"/>
      <c r="C433" s="305" t="s">
        <v>320</v>
      </c>
      <c r="D433" s="11"/>
      <c r="E433" s="11"/>
      <c r="F433" s="11"/>
      <c r="G433" s="11"/>
      <c r="H433" s="11"/>
      <c r="I433" s="11"/>
      <c r="J433" s="11"/>
      <c r="K433" s="11"/>
      <c r="L433" s="151">
        <v>0</v>
      </c>
      <c r="M433" s="382">
        <v>17834.1</v>
      </c>
      <c r="N433" s="11">
        <v>0</v>
      </c>
      <c r="O433" s="11">
        <v>0</v>
      </c>
      <c r="P433" s="317"/>
      <c r="R433" s="205" t="e">
        <f>D433+E433+F433+G433+H433+I433+J433+K433+L433+#REF!+N433+O433</f>
        <v>#REF!</v>
      </c>
      <c r="S433" s="205"/>
    </row>
    <row r="434" spans="1:19" ht="24">
      <c r="A434" s="488"/>
      <c r="B434" s="488"/>
      <c r="C434" s="305" t="s">
        <v>647</v>
      </c>
      <c r="D434" s="11"/>
      <c r="E434" s="11"/>
      <c r="F434" s="11"/>
      <c r="G434" s="11"/>
      <c r="H434" s="11"/>
      <c r="I434" s="11"/>
      <c r="J434" s="11"/>
      <c r="K434" s="11"/>
      <c r="L434" s="151">
        <v>9043.3</v>
      </c>
      <c r="M434" s="383">
        <v>1036.8</v>
      </c>
      <c r="N434" s="11"/>
      <c r="O434" s="11"/>
      <c r="P434" s="317"/>
      <c r="R434" s="205">
        <f>D434+E434+F434+G434+H434+I434+J434+K434+L434+M433+N434+O434</f>
        <v>26877.399999999998</v>
      </c>
      <c r="S434" s="205"/>
    </row>
    <row r="435" spans="1:19" ht="12">
      <c r="A435" s="490"/>
      <c r="B435" s="490"/>
      <c r="C435" s="311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80"/>
      <c r="N435" s="11"/>
      <c r="O435" s="11"/>
      <c r="P435" s="317"/>
      <c r="R435" s="205">
        <f t="shared" si="122"/>
        <v>0</v>
      </c>
      <c r="S435" s="205"/>
    </row>
    <row r="436" spans="1:18" ht="12">
      <c r="A436" s="500" t="s">
        <v>311</v>
      </c>
      <c r="B436" s="483" t="s">
        <v>915</v>
      </c>
      <c r="C436" s="302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500"/>
      <c r="B437" s="483"/>
      <c r="C437" s="312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500"/>
      <c r="B438" s="483"/>
      <c r="C438" s="301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500"/>
      <c r="B439" s="483"/>
      <c r="C439" s="301" t="s">
        <v>647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500"/>
      <c r="B440" s="483"/>
      <c r="C440" s="301" t="s">
        <v>309</v>
      </c>
      <c r="D440" s="309"/>
      <c r="E440" s="309"/>
      <c r="F440" s="309"/>
      <c r="G440" s="309"/>
      <c r="H440" s="309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tabSelected="1" view="pageBreakPreview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10" t="s">
        <v>906</v>
      </c>
      <c r="H1" s="510"/>
      <c r="I1" s="510"/>
      <c r="J1" s="510"/>
    </row>
    <row r="2" spans="7:10" ht="99" customHeight="1">
      <c r="G2" s="511" t="s">
        <v>957</v>
      </c>
      <c r="H2" s="511"/>
      <c r="I2" s="511"/>
      <c r="J2" s="511"/>
    </row>
    <row r="3" spans="1:10" ht="12">
      <c r="A3" s="557" t="s">
        <v>373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ht="12">
      <c r="A4" s="558" t="s">
        <v>555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475</v>
      </c>
    </row>
    <row r="6" spans="1:10" ht="21" customHeight="1">
      <c r="A6" s="520"/>
      <c r="B6" s="541" t="s">
        <v>329</v>
      </c>
      <c r="C6" s="541" t="s">
        <v>45</v>
      </c>
      <c r="D6" s="519" t="s">
        <v>50</v>
      </c>
      <c r="E6" s="519"/>
      <c r="F6" s="519" t="s">
        <v>330</v>
      </c>
      <c r="G6" s="519" t="s">
        <v>904</v>
      </c>
      <c r="H6" s="559" t="s">
        <v>326</v>
      </c>
      <c r="I6" s="560"/>
      <c r="J6" s="561"/>
    </row>
    <row r="7" spans="1:10" ht="38.25" customHeight="1">
      <c r="A7" s="520"/>
      <c r="B7" s="541"/>
      <c r="C7" s="541"/>
      <c r="D7" s="144" t="s">
        <v>327</v>
      </c>
      <c r="E7" s="144" t="s">
        <v>328</v>
      </c>
      <c r="F7" s="519"/>
      <c r="G7" s="519"/>
      <c r="H7" s="366" t="s">
        <v>653</v>
      </c>
      <c r="I7" s="366" t="s">
        <v>879</v>
      </c>
      <c r="J7" s="366" t="s">
        <v>946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6">
        <v>10</v>
      </c>
      <c r="I8" s="366">
        <v>10</v>
      </c>
      <c r="J8" s="203">
        <v>10</v>
      </c>
    </row>
    <row r="9" spans="1:10" ht="48">
      <c r="A9" s="145"/>
      <c r="B9" s="358" t="s">
        <v>488</v>
      </c>
      <c r="C9" s="228"/>
      <c r="D9" s="144"/>
      <c r="E9" s="144"/>
      <c r="F9" s="144"/>
      <c r="G9" s="56" t="s">
        <v>375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180064.59999999998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58" t="s">
        <v>551</v>
      </c>
      <c r="C10" s="541" t="s">
        <v>660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35">
        <v>1</v>
      </c>
      <c r="B11" s="530" t="s">
        <v>597</v>
      </c>
      <c r="C11" s="541"/>
      <c r="D11" s="527">
        <v>2017</v>
      </c>
      <c r="E11" s="527">
        <v>2025</v>
      </c>
      <c r="F11" s="542" t="s">
        <v>469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37"/>
      <c r="B12" s="531"/>
      <c r="C12" s="541"/>
      <c r="D12" s="529"/>
      <c r="E12" s="529"/>
      <c r="F12" s="543"/>
      <c r="G12" s="32" t="s">
        <v>836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59" t="s">
        <v>392</v>
      </c>
      <c r="C13" s="541"/>
      <c r="D13" s="144">
        <v>2017</v>
      </c>
      <c r="E13" s="144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59" t="s">
        <v>441</v>
      </c>
      <c r="C14" s="541"/>
      <c r="D14" s="144">
        <v>2017</v>
      </c>
      <c r="E14" s="144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7" customFormat="1" ht="36">
      <c r="A15" s="33"/>
      <c r="B15" s="357" t="s">
        <v>738</v>
      </c>
      <c r="C15" s="538" t="s">
        <v>706</v>
      </c>
      <c r="D15" s="56">
        <v>2014</v>
      </c>
      <c r="E15" s="56">
        <v>2025</v>
      </c>
      <c r="F15" s="56" t="s">
        <v>331</v>
      </c>
      <c r="G15" s="56" t="s">
        <v>838</v>
      </c>
      <c r="H15" s="9">
        <v>46068.2</v>
      </c>
      <c r="I15" s="9">
        <f>I16+I20+I27+I29+I39+I41+I43+I45+I48</f>
        <v>54389.600000000006</v>
      </c>
      <c r="J15" s="9">
        <f>J16+J20+J27+J29+J39+J41+J43+J45+J48</f>
        <v>45223.7</v>
      </c>
    </row>
    <row r="16" spans="1:10" ht="24">
      <c r="A16" s="554">
        <v>1</v>
      </c>
      <c r="B16" s="530" t="s">
        <v>654</v>
      </c>
      <c r="C16" s="539"/>
      <c r="D16" s="527">
        <v>2014</v>
      </c>
      <c r="E16" s="527">
        <v>2025</v>
      </c>
      <c r="F16" s="527" t="s">
        <v>63</v>
      </c>
      <c r="G16" s="232" t="s">
        <v>748</v>
      </c>
      <c r="H16" s="221">
        <f>SUM(H18:H19)</f>
        <v>923.3</v>
      </c>
      <c r="I16" s="221">
        <f>SUM(I17:I19)</f>
        <v>10299.999999999998</v>
      </c>
      <c r="J16" s="221">
        <f>SUM(J17:J19)</f>
        <v>5095</v>
      </c>
    </row>
    <row r="17" spans="1:10" ht="24">
      <c r="A17" s="556"/>
      <c r="B17" s="540"/>
      <c r="C17" s="539"/>
      <c r="D17" s="528"/>
      <c r="E17" s="528"/>
      <c r="F17" s="528"/>
      <c r="G17" s="32" t="s">
        <v>938</v>
      </c>
      <c r="H17" s="55"/>
      <c r="I17" s="55">
        <v>8583.3</v>
      </c>
      <c r="J17" s="55">
        <v>3833.6</v>
      </c>
    </row>
    <row r="18" spans="1:10" ht="24">
      <c r="A18" s="556"/>
      <c r="B18" s="540"/>
      <c r="C18" s="539"/>
      <c r="D18" s="528"/>
      <c r="E18" s="528"/>
      <c r="F18" s="528"/>
      <c r="G18" s="32" t="s">
        <v>903</v>
      </c>
      <c r="H18" s="219">
        <v>0</v>
      </c>
      <c r="I18" s="219">
        <v>455.3</v>
      </c>
      <c r="J18" s="219">
        <v>0</v>
      </c>
    </row>
    <row r="19" spans="1:10" ht="24">
      <c r="A19" s="555"/>
      <c r="B19" s="531"/>
      <c r="C19" s="539"/>
      <c r="D19" s="529"/>
      <c r="E19" s="529"/>
      <c r="F19" s="528"/>
      <c r="G19" s="227" t="s">
        <v>840</v>
      </c>
      <c r="H19" s="55">
        <v>923.3</v>
      </c>
      <c r="I19" s="55">
        <v>1261.4</v>
      </c>
      <c r="J19" s="55">
        <v>1261.4</v>
      </c>
    </row>
    <row r="20" spans="1:10" ht="24">
      <c r="A20" s="554">
        <v>2</v>
      </c>
      <c r="B20" s="530" t="s">
        <v>348</v>
      </c>
      <c r="C20" s="539"/>
      <c r="D20" s="527">
        <v>2014</v>
      </c>
      <c r="E20" s="527">
        <v>2025</v>
      </c>
      <c r="F20" s="528"/>
      <c r="G20" s="232" t="s">
        <v>749</v>
      </c>
      <c r="H20" s="221">
        <f>SUM(H21:H26)</f>
        <v>38842.6</v>
      </c>
      <c r="I20" s="221">
        <f>SUM(I21:I26)</f>
        <v>37637.200000000004</v>
      </c>
      <c r="J20" s="221">
        <f>SUM(J21:J26)</f>
        <v>34030.3</v>
      </c>
    </row>
    <row r="21" spans="1:10" ht="24">
      <c r="A21" s="556"/>
      <c r="B21" s="540"/>
      <c r="C21" s="539"/>
      <c r="D21" s="528"/>
      <c r="E21" s="528"/>
      <c r="F21" s="528"/>
      <c r="G21" s="318" t="s">
        <v>939</v>
      </c>
      <c r="I21" s="55">
        <v>537.3</v>
      </c>
      <c r="J21" s="55">
        <v>483.5</v>
      </c>
    </row>
    <row r="22" spans="1:10" ht="24">
      <c r="A22" s="556"/>
      <c r="B22" s="540"/>
      <c r="C22" s="539"/>
      <c r="D22" s="528"/>
      <c r="E22" s="528"/>
      <c r="F22" s="528"/>
      <c r="G22" s="244" t="s">
        <v>880</v>
      </c>
      <c r="H22" s="219">
        <v>0.6</v>
      </c>
      <c r="I22" s="219"/>
      <c r="J22" s="219"/>
    </row>
    <row r="23" spans="1:10" ht="24">
      <c r="A23" s="556"/>
      <c r="B23" s="540"/>
      <c r="C23" s="539"/>
      <c r="D23" s="528"/>
      <c r="E23" s="528"/>
      <c r="F23" s="528"/>
      <c r="G23" s="227" t="s">
        <v>841</v>
      </c>
      <c r="H23" s="55">
        <v>37479.4</v>
      </c>
      <c r="I23" s="55">
        <v>35802</v>
      </c>
      <c r="J23" s="55">
        <v>32221.8</v>
      </c>
    </row>
    <row r="24" spans="1:10" ht="24">
      <c r="A24" s="556"/>
      <c r="B24" s="540"/>
      <c r="C24" s="539"/>
      <c r="D24" s="528"/>
      <c r="E24" s="528"/>
      <c r="F24" s="528"/>
      <c r="G24" s="308" t="s">
        <v>929</v>
      </c>
      <c r="H24" s="55">
        <v>236.6</v>
      </c>
      <c r="I24" s="55"/>
      <c r="J24" s="55"/>
    </row>
    <row r="25" spans="1:10" ht="24">
      <c r="A25" s="556"/>
      <c r="B25" s="540"/>
      <c r="C25" s="539"/>
      <c r="D25" s="528"/>
      <c r="E25" s="528"/>
      <c r="F25" s="528"/>
      <c r="G25" s="227" t="s">
        <v>842</v>
      </c>
      <c r="H25" s="55">
        <v>995.7</v>
      </c>
      <c r="I25" s="55">
        <v>1297.9</v>
      </c>
      <c r="J25" s="55">
        <v>1203</v>
      </c>
    </row>
    <row r="26" spans="1:10" ht="24">
      <c r="A26" s="555"/>
      <c r="B26" s="531"/>
      <c r="C26" s="539"/>
      <c r="D26" s="529"/>
      <c r="E26" s="529"/>
      <c r="F26" s="528"/>
      <c r="G26" s="227" t="s">
        <v>843</v>
      </c>
      <c r="H26" s="55">
        <v>130.3</v>
      </c>
      <c r="I26" s="55">
        <v>0</v>
      </c>
      <c r="J26" s="55">
        <v>122</v>
      </c>
    </row>
    <row r="27" spans="1:10" ht="24">
      <c r="A27" s="554">
        <v>3</v>
      </c>
      <c r="B27" s="530" t="s">
        <v>349</v>
      </c>
      <c r="C27" s="539"/>
      <c r="D27" s="527">
        <v>2014</v>
      </c>
      <c r="E27" s="527">
        <v>2025</v>
      </c>
      <c r="F27" s="528"/>
      <c r="G27" s="232" t="s">
        <v>839</v>
      </c>
      <c r="H27" s="221">
        <f>H28</f>
        <v>1529.8</v>
      </c>
      <c r="I27" s="221">
        <f>I28</f>
        <v>1450</v>
      </c>
      <c r="J27" s="221">
        <f>J28</f>
        <v>1060.1</v>
      </c>
    </row>
    <row r="28" spans="1:10" ht="24">
      <c r="A28" s="555"/>
      <c r="B28" s="531"/>
      <c r="C28" s="539"/>
      <c r="D28" s="529"/>
      <c r="E28" s="529"/>
      <c r="F28" s="528"/>
      <c r="G28" s="32" t="s">
        <v>940</v>
      </c>
      <c r="H28" s="55">
        <v>1529.8</v>
      </c>
      <c r="I28" s="55">
        <v>1450</v>
      </c>
      <c r="J28" s="55">
        <v>1060.1</v>
      </c>
    </row>
    <row r="29" spans="1:10" ht="24">
      <c r="A29" s="554">
        <v>4</v>
      </c>
      <c r="B29" s="530" t="s">
        <v>350</v>
      </c>
      <c r="C29" s="539"/>
      <c r="D29" s="527">
        <v>2014</v>
      </c>
      <c r="E29" s="527">
        <v>2025</v>
      </c>
      <c r="F29" s="528"/>
      <c r="G29" s="232" t="s">
        <v>756</v>
      </c>
      <c r="H29" s="221">
        <f>SUM(H31:H38)</f>
        <v>546.2</v>
      </c>
      <c r="I29" s="221">
        <f>SUM(I30:I38)</f>
        <v>688.8</v>
      </c>
      <c r="J29" s="221">
        <f>SUM(J30:J38)</f>
        <v>253.1</v>
      </c>
    </row>
    <row r="30" spans="1:10" ht="24">
      <c r="A30" s="556"/>
      <c r="B30" s="540"/>
      <c r="C30" s="539"/>
      <c r="D30" s="528"/>
      <c r="E30" s="528"/>
      <c r="F30" s="528"/>
      <c r="G30" s="318" t="s">
        <v>941</v>
      </c>
      <c r="H30" s="219"/>
      <c r="I30" s="55">
        <v>108</v>
      </c>
      <c r="J30" s="55">
        <v>0</v>
      </c>
    </row>
    <row r="31" spans="1:10" ht="24">
      <c r="A31" s="556"/>
      <c r="B31" s="540"/>
      <c r="C31" s="539"/>
      <c r="D31" s="528"/>
      <c r="E31" s="528"/>
      <c r="F31" s="528"/>
      <c r="G31" s="227" t="s">
        <v>844</v>
      </c>
      <c r="H31" s="55">
        <v>235.9</v>
      </c>
      <c r="I31" s="55">
        <v>241.6</v>
      </c>
      <c r="J31" s="55">
        <v>253.1</v>
      </c>
    </row>
    <row r="32" spans="1:10" ht="24">
      <c r="A32" s="556"/>
      <c r="B32" s="540"/>
      <c r="C32" s="539"/>
      <c r="D32" s="528"/>
      <c r="E32" s="528"/>
      <c r="F32" s="528"/>
      <c r="G32" s="244" t="s">
        <v>881</v>
      </c>
      <c r="H32" s="55"/>
      <c r="I32" s="55">
        <v>32</v>
      </c>
      <c r="J32" s="55"/>
    </row>
    <row r="33" spans="1:10" ht="24">
      <c r="A33" s="556"/>
      <c r="B33" s="540"/>
      <c r="C33" s="539"/>
      <c r="D33" s="528"/>
      <c r="E33" s="528"/>
      <c r="F33" s="528"/>
      <c r="G33" s="244" t="s">
        <v>845</v>
      </c>
      <c r="H33" s="55">
        <v>200.8</v>
      </c>
      <c r="I33" s="55">
        <v>118.5</v>
      </c>
      <c r="J33" s="55">
        <v>0</v>
      </c>
    </row>
    <row r="34" spans="1:10" ht="24">
      <c r="A34" s="556"/>
      <c r="B34" s="540"/>
      <c r="C34" s="539"/>
      <c r="D34" s="528"/>
      <c r="E34" s="528"/>
      <c r="F34" s="528"/>
      <c r="G34" s="227" t="s">
        <v>846</v>
      </c>
      <c r="H34" s="55">
        <v>65.3</v>
      </c>
      <c r="I34" s="55">
        <v>84</v>
      </c>
      <c r="J34" s="55">
        <v>0</v>
      </c>
    </row>
    <row r="35" spans="1:10" ht="24">
      <c r="A35" s="556"/>
      <c r="B35" s="540"/>
      <c r="C35" s="539"/>
      <c r="D35" s="528"/>
      <c r="E35" s="528"/>
      <c r="F35" s="528"/>
      <c r="G35" s="227" t="s">
        <v>847</v>
      </c>
      <c r="H35" s="55">
        <v>0</v>
      </c>
      <c r="I35" s="55">
        <v>30</v>
      </c>
      <c r="J35" s="55">
        <v>0</v>
      </c>
    </row>
    <row r="36" spans="1:10" ht="24">
      <c r="A36" s="556"/>
      <c r="B36" s="540"/>
      <c r="C36" s="539"/>
      <c r="D36" s="528"/>
      <c r="E36" s="528"/>
      <c r="F36" s="528"/>
      <c r="G36" s="227" t="s">
        <v>848</v>
      </c>
      <c r="H36" s="55">
        <v>43</v>
      </c>
      <c r="I36" s="55">
        <v>72.9</v>
      </c>
      <c r="J36" s="55">
        <v>0</v>
      </c>
    </row>
    <row r="37" spans="1:10" ht="24">
      <c r="A37" s="556"/>
      <c r="B37" s="540"/>
      <c r="C37" s="539"/>
      <c r="D37" s="528"/>
      <c r="E37" s="528"/>
      <c r="F37" s="528"/>
      <c r="G37" s="227" t="s">
        <v>849</v>
      </c>
      <c r="H37" s="55">
        <v>1.2</v>
      </c>
      <c r="I37" s="55">
        <v>1.8</v>
      </c>
      <c r="J37" s="55">
        <v>0</v>
      </c>
    </row>
    <row r="38" spans="1:10" ht="24">
      <c r="A38" s="562"/>
      <c r="B38" s="531"/>
      <c r="C38" s="539"/>
      <c r="D38" s="529"/>
      <c r="E38" s="529"/>
      <c r="F38" s="528"/>
      <c r="G38" s="244" t="s">
        <v>882</v>
      </c>
      <c r="H38" s="55"/>
      <c r="I38" s="55"/>
      <c r="J38" s="55"/>
    </row>
    <row r="39" spans="1:10" ht="24">
      <c r="A39" s="554">
        <v>5</v>
      </c>
      <c r="B39" s="530" t="s">
        <v>374</v>
      </c>
      <c r="C39" s="539"/>
      <c r="D39" s="527">
        <v>2014</v>
      </c>
      <c r="E39" s="527">
        <v>2025</v>
      </c>
      <c r="F39" s="528"/>
      <c r="G39" s="232" t="s">
        <v>763</v>
      </c>
      <c r="H39" s="221">
        <f>H40</f>
        <v>84.6</v>
      </c>
      <c r="I39" s="221">
        <f>I40</f>
        <v>231.9</v>
      </c>
      <c r="J39" s="221">
        <f>J40</f>
        <v>0</v>
      </c>
    </row>
    <row r="40" spans="1:10" ht="24">
      <c r="A40" s="555"/>
      <c r="B40" s="531"/>
      <c r="C40" s="539"/>
      <c r="D40" s="529"/>
      <c r="E40" s="529"/>
      <c r="F40" s="528"/>
      <c r="G40" s="227" t="s">
        <v>764</v>
      </c>
      <c r="H40" s="55">
        <v>84.6</v>
      </c>
      <c r="I40" s="55">
        <v>231.9</v>
      </c>
      <c r="J40" s="55">
        <v>0</v>
      </c>
    </row>
    <row r="41" spans="1:10" ht="24">
      <c r="A41" s="554">
        <v>6</v>
      </c>
      <c r="B41" s="530" t="s">
        <v>351</v>
      </c>
      <c r="C41" s="539"/>
      <c r="D41" s="527">
        <v>2014</v>
      </c>
      <c r="E41" s="527">
        <v>2025</v>
      </c>
      <c r="F41" s="528"/>
      <c r="G41" s="232" t="s">
        <v>765</v>
      </c>
      <c r="H41" s="221">
        <f>H42</f>
        <v>41.5</v>
      </c>
      <c r="I41" s="221">
        <f>I42</f>
        <v>41.5</v>
      </c>
      <c r="J41" s="221">
        <f>J42</f>
        <v>0</v>
      </c>
    </row>
    <row r="42" spans="1:10" ht="24">
      <c r="A42" s="555"/>
      <c r="B42" s="531"/>
      <c r="C42" s="539"/>
      <c r="D42" s="529"/>
      <c r="E42" s="529"/>
      <c r="F42" s="528"/>
      <c r="G42" s="227" t="s">
        <v>850</v>
      </c>
      <c r="H42" s="55">
        <v>41.5</v>
      </c>
      <c r="I42" s="55">
        <v>41.5</v>
      </c>
      <c r="J42" s="55">
        <v>0</v>
      </c>
    </row>
    <row r="43" spans="1:10" ht="24">
      <c r="A43" s="554">
        <v>8</v>
      </c>
      <c r="B43" s="530" t="s">
        <v>352</v>
      </c>
      <c r="C43" s="539"/>
      <c r="D43" s="144">
        <v>2014</v>
      </c>
      <c r="E43" s="144">
        <v>2025</v>
      </c>
      <c r="F43" s="528"/>
      <c r="G43" s="232" t="s">
        <v>768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55"/>
      <c r="B44" s="531"/>
      <c r="C44" s="539"/>
      <c r="D44" s="227"/>
      <c r="E44" s="227"/>
      <c r="F44" s="528"/>
      <c r="G44" s="227" t="s">
        <v>851</v>
      </c>
      <c r="H44" s="55">
        <v>10.4</v>
      </c>
      <c r="I44" s="55">
        <v>3</v>
      </c>
      <c r="J44" s="55">
        <v>0</v>
      </c>
    </row>
    <row r="45" spans="1:10" ht="24">
      <c r="A45" s="554">
        <v>9</v>
      </c>
      <c r="B45" s="530" t="s">
        <v>450</v>
      </c>
      <c r="C45" s="539"/>
      <c r="D45" s="527">
        <v>2014</v>
      </c>
      <c r="E45" s="527">
        <v>2025</v>
      </c>
      <c r="F45" s="528"/>
      <c r="G45" s="232" t="s">
        <v>852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55"/>
      <c r="B46" s="531"/>
      <c r="C46" s="539"/>
      <c r="D46" s="529"/>
      <c r="E46" s="529"/>
      <c r="F46" s="528"/>
      <c r="G46" s="32" t="s">
        <v>853</v>
      </c>
      <c r="H46" s="55">
        <v>26.8</v>
      </c>
      <c r="I46" s="55">
        <v>0.2</v>
      </c>
      <c r="J46" s="55">
        <v>0.2</v>
      </c>
    </row>
    <row r="47" spans="1:10" ht="24">
      <c r="A47" s="381">
        <v>10</v>
      </c>
      <c r="B47" s="359" t="s">
        <v>744</v>
      </c>
      <c r="C47" s="539"/>
      <c r="D47" s="144">
        <v>2014</v>
      </c>
      <c r="E47" s="144">
        <v>2025</v>
      </c>
      <c r="F47" s="528"/>
      <c r="G47" s="227" t="s">
        <v>772</v>
      </c>
      <c r="H47" s="55">
        <v>0</v>
      </c>
      <c r="I47" s="55">
        <v>0</v>
      </c>
      <c r="J47" s="55">
        <v>0</v>
      </c>
    </row>
    <row r="48" spans="1:10" ht="24">
      <c r="A48" s="554">
        <v>11</v>
      </c>
      <c r="B48" s="530" t="s">
        <v>655</v>
      </c>
      <c r="C48" s="539"/>
      <c r="D48" s="527">
        <v>2014</v>
      </c>
      <c r="E48" s="527">
        <v>2025</v>
      </c>
      <c r="F48" s="528"/>
      <c r="G48" s="232" t="s">
        <v>773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55"/>
      <c r="B49" s="531"/>
      <c r="C49" s="553"/>
      <c r="D49" s="529"/>
      <c r="E49" s="529"/>
      <c r="F49" s="529"/>
      <c r="G49" s="227" t="s">
        <v>854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58" t="s">
        <v>358</v>
      </c>
      <c r="C50" s="538" t="s">
        <v>679</v>
      </c>
      <c r="D50" s="56">
        <v>2014</v>
      </c>
      <c r="E50" s="56">
        <v>2025</v>
      </c>
      <c r="F50" s="56" t="s">
        <v>331</v>
      </c>
      <c r="G50" s="56" t="s">
        <v>775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59" t="s">
        <v>346</v>
      </c>
      <c r="C51" s="539"/>
      <c r="D51" s="144">
        <v>2014</v>
      </c>
      <c r="E51" s="144">
        <v>2025</v>
      </c>
      <c r="F51" s="147" t="s">
        <v>413</v>
      </c>
      <c r="G51" s="227" t="s">
        <v>776</v>
      </c>
      <c r="H51" s="55"/>
      <c r="I51" s="55"/>
      <c r="J51" s="55"/>
    </row>
    <row r="52" spans="1:12" ht="120">
      <c r="A52" s="145">
        <v>2</v>
      </c>
      <c r="B52" s="359" t="s">
        <v>347</v>
      </c>
      <c r="C52" s="539"/>
      <c r="D52" s="144">
        <v>2014</v>
      </c>
      <c r="E52" s="144">
        <v>2025</v>
      </c>
      <c r="F52" s="144" t="s">
        <v>570</v>
      </c>
      <c r="G52" s="227" t="s">
        <v>777</v>
      </c>
      <c r="H52" s="55"/>
      <c r="I52" s="55"/>
      <c r="J52" s="55"/>
      <c r="L52" s="205"/>
    </row>
    <row r="53" spans="1:10" ht="24">
      <c r="A53" s="535">
        <v>3</v>
      </c>
      <c r="B53" s="530" t="s">
        <v>353</v>
      </c>
      <c r="C53" s="539"/>
      <c r="D53" s="527">
        <v>2014</v>
      </c>
      <c r="E53" s="527">
        <v>2025</v>
      </c>
      <c r="F53" s="527" t="s">
        <v>394</v>
      </c>
      <c r="G53" s="232" t="s">
        <v>778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37"/>
      <c r="B54" s="531"/>
      <c r="C54" s="539"/>
      <c r="D54" s="529"/>
      <c r="E54" s="529"/>
      <c r="F54" s="529"/>
      <c r="G54" s="32" t="s">
        <v>855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0" t="s">
        <v>911</v>
      </c>
      <c r="C55" s="539"/>
      <c r="D55" s="144">
        <v>2020</v>
      </c>
      <c r="E55" s="144">
        <v>2024</v>
      </c>
      <c r="F55" s="144"/>
      <c r="G55" s="227" t="s">
        <v>779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0" t="s">
        <v>950</v>
      </c>
      <c r="C56" s="539"/>
      <c r="D56" s="184">
        <v>2020</v>
      </c>
      <c r="E56" s="184">
        <v>2025</v>
      </c>
      <c r="F56" s="184"/>
      <c r="G56" s="227" t="s">
        <v>780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59" t="s">
        <v>354</v>
      </c>
      <c r="C57" s="539"/>
      <c r="D57" s="144">
        <v>2014</v>
      </c>
      <c r="E57" s="144">
        <v>2025</v>
      </c>
      <c r="F57" s="144" t="s">
        <v>429</v>
      </c>
      <c r="G57" s="227" t="s">
        <v>781</v>
      </c>
      <c r="H57" s="55">
        <v>0</v>
      </c>
      <c r="I57" s="55">
        <v>0</v>
      </c>
      <c r="J57" s="55">
        <v>0</v>
      </c>
    </row>
    <row r="58" spans="1:10" ht="24">
      <c r="A58" s="535">
        <v>7</v>
      </c>
      <c r="B58" s="530" t="s">
        <v>355</v>
      </c>
      <c r="C58" s="539"/>
      <c r="D58" s="527">
        <v>2014</v>
      </c>
      <c r="E58" s="527">
        <v>2025</v>
      </c>
      <c r="F58" s="527" t="s">
        <v>382</v>
      </c>
      <c r="G58" s="232" t="s">
        <v>782</v>
      </c>
      <c r="H58" s="221">
        <v>0</v>
      </c>
      <c r="I58" s="221">
        <v>0</v>
      </c>
      <c r="J58" s="221">
        <v>0</v>
      </c>
    </row>
    <row r="59" spans="1:10" ht="24">
      <c r="A59" s="536"/>
      <c r="B59" s="540"/>
      <c r="C59" s="539"/>
      <c r="D59" s="528"/>
      <c r="E59" s="528"/>
      <c r="F59" s="528"/>
      <c r="G59" s="244" t="s">
        <v>883</v>
      </c>
      <c r="H59" s="55"/>
      <c r="I59" s="55"/>
      <c r="J59" s="55"/>
    </row>
    <row r="60" spans="1:10" ht="24">
      <c r="A60" s="536"/>
      <c r="B60" s="540"/>
      <c r="C60" s="539"/>
      <c r="D60" s="528"/>
      <c r="E60" s="528"/>
      <c r="F60" s="528"/>
      <c r="G60" s="244" t="s">
        <v>883</v>
      </c>
      <c r="H60" s="55"/>
      <c r="I60" s="55"/>
      <c r="J60" s="55"/>
    </row>
    <row r="61" spans="1:10" ht="24">
      <c r="A61" s="537"/>
      <c r="B61" s="531"/>
      <c r="C61" s="539"/>
      <c r="D61" s="529"/>
      <c r="E61" s="529"/>
      <c r="F61" s="529"/>
      <c r="G61" s="244" t="s">
        <v>884</v>
      </c>
      <c r="H61" s="55"/>
      <c r="I61" s="55"/>
      <c r="J61" s="55"/>
    </row>
    <row r="62" spans="1:10" ht="60">
      <c r="A62" s="145">
        <v>8</v>
      </c>
      <c r="B62" s="359" t="s">
        <v>433</v>
      </c>
      <c r="C62" s="539"/>
      <c r="D62" s="144">
        <v>2014</v>
      </c>
      <c r="E62" s="144">
        <v>2025</v>
      </c>
      <c r="F62" s="144" t="s">
        <v>384</v>
      </c>
      <c r="G62" s="227" t="s">
        <v>783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59" t="s">
        <v>356</v>
      </c>
      <c r="C63" s="539"/>
      <c r="D63" s="144">
        <v>2014</v>
      </c>
      <c r="E63" s="144">
        <v>2025</v>
      </c>
      <c r="F63" s="144" t="s">
        <v>395</v>
      </c>
      <c r="G63" s="227" t="s">
        <v>784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59" t="s">
        <v>405</v>
      </c>
      <c r="C64" s="539"/>
      <c r="D64" s="144">
        <v>2014</v>
      </c>
      <c r="E64" s="144">
        <v>2025</v>
      </c>
      <c r="F64" s="144" t="s">
        <v>395</v>
      </c>
      <c r="G64" s="227" t="s">
        <v>785</v>
      </c>
      <c r="H64" s="55">
        <v>0</v>
      </c>
      <c r="I64" s="55">
        <v>0</v>
      </c>
      <c r="J64" s="55">
        <v>0</v>
      </c>
    </row>
    <row r="65" spans="1:10" ht="24">
      <c r="A65" s="535">
        <v>11</v>
      </c>
      <c r="B65" s="530" t="s">
        <v>656</v>
      </c>
      <c r="C65" s="539"/>
      <c r="D65" s="527">
        <v>2014</v>
      </c>
      <c r="E65" s="527">
        <v>2025</v>
      </c>
      <c r="F65" s="527"/>
      <c r="G65" s="232" t="s">
        <v>786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37"/>
      <c r="B66" s="531"/>
      <c r="C66" s="539"/>
      <c r="D66" s="529"/>
      <c r="E66" s="529"/>
      <c r="F66" s="529"/>
      <c r="G66" s="227" t="s">
        <v>856</v>
      </c>
      <c r="H66" s="55">
        <v>34990.1</v>
      </c>
      <c r="I66" s="55">
        <v>0</v>
      </c>
      <c r="J66" s="55">
        <v>0</v>
      </c>
    </row>
    <row r="67" spans="1:10" ht="24">
      <c r="A67" s="535">
        <v>12</v>
      </c>
      <c r="B67" s="530" t="s">
        <v>710</v>
      </c>
      <c r="C67" s="539"/>
      <c r="D67" s="527">
        <v>2014</v>
      </c>
      <c r="E67" s="527">
        <v>2025</v>
      </c>
      <c r="F67" s="527"/>
      <c r="G67" s="248" t="s">
        <v>746</v>
      </c>
      <c r="H67" s="221">
        <v>0</v>
      </c>
      <c r="I67" s="221">
        <v>0</v>
      </c>
      <c r="J67" s="221">
        <v>0</v>
      </c>
    </row>
    <row r="68" spans="1:10" ht="24">
      <c r="A68" s="536"/>
      <c r="B68" s="540"/>
      <c r="C68" s="539"/>
      <c r="D68" s="528"/>
      <c r="E68" s="528"/>
      <c r="F68" s="528"/>
      <c r="G68" s="231" t="s">
        <v>885</v>
      </c>
      <c r="H68" s="219"/>
      <c r="I68" s="219"/>
      <c r="J68" s="219"/>
    </row>
    <row r="69" spans="1:10" ht="24">
      <c r="A69" s="537"/>
      <c r="B69" s="531"/>
      <c r="C69" s="553"/>
      <c r="D69" s="529"/>
      <c r="E69" s="529"/>
      <c r="F69" s="529"/>
      <c r="G69" s="231" t="s">
        <v>886</v>
      </c>
      <c r="H69" s="55"/>
      <c r="I69" s="55"/>
      <c r="J69" s="55"/>
    </row>
    <row r="70" spans="1:18" s="71" customFormat="1" ht="48">
      <c r="A70" s="33"/>
      <c r="B70" s="358" t="s">
        <v>552</v>
      </c>
      <c r="C70" s="538" t="s">
        <v>505</v>
      </c>
      <c r="D70" s="56">
        <v>2014</v>
      </c>
      <c r="E70" s="56">
        <v>2025</v>
      </c>
      <c r="F70" s="56" t="s">
        <v>331</v>
      </c>
      <c r="G70" s="56" t="s">
        <v>792</v>
      </c>
      <c r="H70" s="9">
        <f>H71+H80</f>
        <v>30968.8</v>
      </c>
      <c r="I70" s="9">
        <f>I71+I80</f>
        <v>31184.5</v>
      </c>
      <c r="J70" s="9">
        <f>J71+J80</f>
        <v>30187.9</v>
      </c>
      <c r="N70" s="314"/>
      <c r="O70" s="315"/>
      <c r="P70" s="315"/>
      <c r="Q70" s="315"/>
      <c r="R70" s="316"/>
    </row>
    <row r="71" spans="1:10" ht="24">
      <c r="A71" s="535">
        <v>1</v>
      </c>
      <c r="B71" s="530" t="s">
        <v>539</v>
      </c>
      <c r="C71" s="539"/>
      <c r="D71" s="527">
        <v>2014</v>
      </c>
      <c r="E71" s="527">
        <v>2025</v>
      </c>
      <c r="F71" s="527" t="s">
        <v>63</v>
      </c>
      <c r="G71" s="232" t="s">
        <v>789</v>
      </c>
      <c r="H71" s="313">
        <f>SUM(H72:H79)</f>
        <v>30965.8</v>
      </c>
      <c r="I71" s="313">
        <f>SUM(I72:I79)</f>
        <v>31181.5</v>
      </c>
      <c r="J71" s="313">
        <f>SUM(J72:J79)</f>
        <v>30185.2</v>
      </c>
    </row>
    <row r="72" spans="1:10" ht="24">
      <c r="A72" s="536"/>
      <c r="B72" s="540"/>
      <c r="C72" s="539"/>
      <c r="D72" s="528"/>
      <c r="E72" s="528"/>
      <c r="F72" s="528"/>
      <c r="G72" s="366" t="s">
        <v>793</v>
      </c>
      <c r="H72" s="55">
        <v>24699.3</v>
      </c>
      <c r="I72" s="55">
        <v>25421.9</v>
      </c>
      <c r="J72" s="55">
        <v>26115.3</v>
      </c>
    </row>
    <row r="73" spans="1:10" ht="24">
      <c r="A73" s="536"/>
      <c r="B73" s="540"/>
      <c r="C73" s="539"/>
      <c r="D73" s="528"/>
      <c r="E73" s="528"/>
      <c r="F73" s="528"/>
      <c r="G73" s="244" t="s">
        <v>887</v>
      </c>
      <c r="H73" s="219"/>
      <c r="I73" s="219"/>
      <c r="J73" s="219"/>
    </row>
    <row r="74" spans="1:10" ht="24">
      <c r="A74" s="536"/>
      <c r="B74" s="540"/>
      <c r="C74" s="539"/>
      <c r="D74" s="528"/>
      <c r="E74" s="528"/>
      <c r="F74" s="528"/>
      <c r="G74" s="227" t="s">
        <v>794</v>
      </c>
      <c r="H74" s="55">
        <v>3342.8</v>
      </c>
      <c r="I74" s="55">
        <v>2894.7</v>
      </c>
      <c r="J74" s="55">
        <v>1853.9</v>
      </c>
    </row>
    <row r="75" spans="1:10" ht="24">
      <c r="A75" s="536"/>
      <c r="B75" s="540"/>
      <c r="C75" s="539"/>
      <c r="D75" s="528"/>
      <c r="E75" s="528"/>
      <c r="F75" s="528"/>
      <c r="G75" s="227" t="s">
        <v>794</v>
      </c>
      <c r="H75" s="55">
        <v>0</v>
      </c>
      <c r="I75" s="55">
        <v>0</v>
      </c>
      <c r="J75" s="55">
        <v>0</v>
      </c>
    </row>
    <row r="76" spans="1:10" ht="24">
      <c r="A76" s="536"/>
      <c r="B76" s="540"/>
      <c r="C76" s="539"/>
      <c r="D76" s="528"/>
      <c r="E76" s="528"/>
      <c r="F76" s="528"/>
      <c r="G76" s="227" t="s">
        <v>795</v>
      </c>
      <c r="H76" s="55">
        <v>114.5</v>
      </c>
      <c r="I76" s="55">
        <v>55.1</v>
      </c>
      <c r="J76" s="55">
        <v>0</v>
      </c>
    </row>
    <row r="77" spans="1:10" ht="24">
      <c r="A77" s="536"/>
      <c r="B77" s="540"/>
      <c r="C77" s="539"/>
      <c r="D77" s="528"/>
      <c r="E77" s="528"/>
      <c r="F77" s="528"/>
      <c r="G77" s="227" t="s">
        <v>796</v>
      </c>
      <c r="H77" s="55">
        <v>2147.4</v>
      </c>
      <c r="I77" s="55">
        <v>2216</v>
      </c>
      <c r="J77" s="55">
        <v>2216</v>
      </c>
    </row>
    <row r="78" spans="1:10" ht="24">
      <c r="A78" s="536"/>
      <c r="B78" s="540"/>
      <c r="C78" s="539"/>
      <c r="D78" s="528"/>
      <c r="E78" s="528"/>
      <c r="F78" s="528"/>
      <c r="G78" s="308" t="s">
        <v>923</v>
      </c>
      <c r="H78" s="55">
        <v>661.8</v>
      </c>
      <c r="I78" s="55"/>
      <c r="J78" s="55"/>
    </row>
    <row r="79" spans="1:10" ht="24">
      <c r="A79" s="537"/>
      <c r="B79" s="531"/>
      <c r="C79" s="539"/>
      <c r="D79" s="529"/>
      <c r="E79" s="529"/>
      <c r="F79" s="529"/>
      <c r="G79" s="244" t="s">
        <v>888</v>
      </c>
      <c r="H79" s="55"/>
      <c r="I79" s="55">
        <v>593.8</v>
      </c>
      <c r="J79" s="55"/>
    </row>
    <row r="80" spans="1:10" ht="24">
      <c r="A80" s="535">
        <v>2</v>
      </c>
      <c r="B80" s="530" t="s">
        <v>222</v>
      </c>
      <c r="C80" s="539"/>
      <c r="D80" s="527">
        <v>2014</v>
      </c>
      <c r="E80" s="527">
        <v>2025</v>
      </c>
      <c r="F80" s="527" t="s">
        <v>63</v>
      </c>
      <c r="G80" s="232" t="s">
        <v>791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37"/>
      <c r="B81" s="531"/>
      <c r="C81" s="553"/>
      <c r="D81" s="529"/>
      <c r="E81" s="529"/>
      <c r="F81" s="529"/>
      <c r="G81" s="227" t="s">
        <v>797</v>
      </c>
      <c r="H81" s="55">
        <v>3</v>
      </c>
      <c r="I81" s="55">
        <v>3</v>
      </c>
      <c r="J81" s="55">
        <v>2.7</v>
      </c>
    </row>
    <row r="82" spans="1:10" ht="48">
      <c r="A82" s="145"/>
      <c r="B82" s="358" t="s">
        <v>540</v>
      </c>
      <c r="C82" s="541" t="s">
        <v>484</v>
      </c>
      <c r="D82" s="144">
        <v>2016</v>
      </c>
      <c r="E82" s="144">
        <v>2025</v>
      </c>
      <c r="F82" s="144"/>
      <c r="G82" s="56" t="s">
        <v>798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59" t="s">
        <v>368</v>
      </c>
      <c r="C83" s="541"/>
      <c r="D83" s="144">
        <v>2016</v>
      </c>
      <c r="E83" s="144">
        <v>2025</v>
      </c>
      <c r="F83" s="68" t="s">
        <v>299</v>
      </c>
      <c r="G83" s="227" t="s">
        <v>857</v>
      </c>
      <c r="H83" s="55">
        <v>0</v>
      </c>
      <c r="I83" s="55">
        <v>0</v>
      </c>
      <c r="J83" s="55">
        <v>0</v>
      </c>
    </row>
    <row r="84" spans="1:10" ht="48">
      <c r="A84" s="145"/>
      <c r="B84" s="358" t="s">
        <v>541</v>
      </c>
      <c r="C84" s="538" t="s">
        <v>484</v>
      </c>
      <c r="D84" s="144">
        <v>2016</v>
      </c>
      <c r="E84" s="144">
        <v>2025</v>
      </c>
      <c r="F84" s="56" t="s">
        <v>331</v>
      </c>
      <c r="G84" s="56" t="s">
        <v>800</v>
      </c>
      <c r="H84" s="9">
        <f>H85+H90</f>
        <v>7810.2</v>
      </c>
      <c r="I84" s="9">
        <f>I85+I90</f>
        <v>55637.3</v>
      </c>
      <c r="J84" s="9">
        <f>J85+J90</f>
        <v>4606.6</v>
      </c>
    </row>
    <row r="85" spans="1:10" ht="24">
      <c r="A85" s="535">
        <v>1</v>
      </c>
      <c r="B85" s="530" t="s">
        <v>354</v>
      </c>
      <c r="C85" s="539"/>
      <c r="D85" s="527">
        <v>2016</v>
      </c>
      <c r="E85" s="527">
        <v>2025</v>
      </c>
      <c r="F85" s="527" t="s">
        <v>303</v>
      </c>
      <c r="G85" s="233" t="s">
        <v>801</v>
      </c>
      <c r="H85" s="221">
        <f>SUM(H86:H89)</f>
        <v>3550</v>
      </c>
      <c r="I85" s="221">
        <f>SUM(I86:I89)</f>
        <v>51280.4</v>
      </c>
      <c r="J85" s="221">
        <f>SUM(J86:J89)</f>
        <v>0</v>
      </c>
    </row>
    <row r="86" spans="1:10" ht="24">
      <c r="A86" s="536"/>
      <c r="B86" s="540"/>
      <c r="C86" s="539"/>
      <c r="D86" s="528"/>
      <c r="E86" s="528"/>
      <c r="F86" s="528"/>
      <c r="G86" s="325" t="s">
        <v>936</v>
      </c>
      <c r="H86" s="219"/>
      <c r="I86" s="55">
        <v>2447.1</v>
      </c>
      <c r="J86" s="55">
        <v>0</v>
      </c>
    </row>
    <row r="87" spans="1:10" ht="24">
      <c r="A87" s="536"/>
      <c r="B87" s="540"/>
      <c r="C87" s="539"/>
      <c r="D87" s="528"/>
      <c r="E87" s="528"/>
      <c r="F87" s="528"/>
      <c r="G87" s="325" t="s">
        <v>944</v>
      </c>
      <c r="H87" s="219"/>
      <c r="I87" s="55">
        <v>40.7</v>
      </c>
      <c r="J87" s="55">
        <v>0</v>
      </c>
    </row>
    <row r="88" spans="1:10" ht="24">
      <c r="A88" s="536"/>
      <c r="B88" s="540"/>
      <c r="C88" s="539"/>
      <c r="D88" s="528"/>
      <c r="E88" s="528"/>
      <c r="F88" s="528"/>
      <c r="G88" s="325" t="s">
        <v>942</v>
      </c>
      <c r="H88" s="219"/>
      <c r="I88" s="55">
        <v>48792.6</v>
      </c>
      <c r="J88" s="55">
        <v>0</v>
      </c>
    </row>
    <row r="89" spans="1:10" ht="24">
      <c r="A89" s="537"/>
      <c r="B89" s="531"/>
      <c r="C89" s="539"/>
      <c r="D89" s="529"/>
      <c r="E89" s="529"/>
      <c r="F89" s="529"/>
      <c r="G89" s="226" t="s">
        <v>804</v>
      </c>
      <c r="H89" s="55">
        <v>3550</v>
      </c>
      <c r="I89" s="55">
        <v>0</v>
      </c>
      <c r="J89" s="55">
        <v>0</v>
      </c>
    </row>
    <row r="90" spans="1:10" ht="24">
      <c r="A90" s="535">
        <v>2</v>
      </c>
      <c r="B90" s="563" t="s">
        <v>664</v>
      </c>
      <c r="C90" s="539"/>
      <c r="D90" s="527">
        <v>2016</v>
      </c>
      <c r="E90" s="527">
        <v>2025</v>
      </c>
      <c r="F90" s="527" t="s">
        <v>436</v>
      </c>
      <c r="G90" s="233" t="s">
        <v>802</v>
      </c>
      <c r="H90" s="221">
        <f>SUM(H91:H94)</f>
        <v>4260.2</v>
      </c>
      <c r="I90" s="221">
        <f>SUM(I91:I94)</f>
        <v>4356.9</v>
      </c>
      <c r="J90" s="221">
        <f>SUM(J91:J94)</f>
        <v>4606.6</v>
      </c>
    </row>
    <row r="91" spans="1:10" ht="24">
      <c r="A91" s="536"/>
      <c r="B91" s="564"/>
      <c r="C91" s="539"/>
      <c r="D91" s="528"/>
      <c r="E91" s="528"/>
      <c r="F91" s="528"/>
      <c r="G91" s="226" t="s">
        <v>805</v>
      </c>
      <c r="H91" s="55">
        <v>0</v>
      </c>
      <c r="I91" s="55">
        <v>1241.1</v>
      </c>
      <c r="J91" s="55">
        <v>4606.6</v>
      </c>
    </row>
    <row r="92" spans="1:10" ht="24">
      <c r="A92" s="536"/>
      <c r="B92" s="564"/>
      <c r="C92" s="539"/>
      <c r="D92" s="528"/>
      <c r="E92" s="528"/>
      <c r="F92" s="528"/>
      <c r="G92" s="226" t="s">
        <v>806</v>
      </c>
      <c r="H92" s="55">
        <v>900</v>
      </c>
      <c r="I92" s="55">
        <v>212</v>
      </c>
      <c r="J92" s="55">
        <v>0</v>
      </c>
    </row>
    <row r="93" spans="1:10" ht="24">
      <c r="A93" s="536"/>
      <c r="B93" s="564"/>
      <c r="C93" s="539"/>
      <c r="D93" s="528"/>
      <c r="E93" s="528"/>
      <c r="F93" s="528"/>
      <c r="G93" s="226" t="s">
        <v>807</v>
      </c>
      <c r="H93" s="55">
        <v>2915.2</v>
      </c>
      <c r="I93" s="55">
        <v>2413.1</v>
      </c>
      <c r="J93" s="55">
        <v>0</v>
      </c>
    </row>
    <row r="94" spans="1:10" ht="24">
      <c r="A94" s="536"/>
      <c r="B94" s="564"/>
      <c r="C94" s="539"/>
      <c r="D94" s="528"/>
      <c r="E94" s="528"/>
      <c r="F94" s="528"/>
      <c r="G94" s="226" t="s">
        <v>808</v>
      </c>
      <c r="H94" s="55">
        <v>445</v>
      </c>
      <c r="I94" s="55">
        <v>490.7</v>
      </c>
      <c r="J94" s="55">
        <v>0</v>
      </c>
    </row>
    <row r="95" spans="1:10" ht="24">
      <c r="A95" s="536"/>
      <c r="B95" s="564"/>
      <c r="C95" s="539"/>
      <c r="D95" s="528"/>
      <c r="E95" s="528"/>
      <c r="F95" s="528"/>
      <c r="G95" s="245" t="s">
        <v>889</v>
      </c>
      <c r="H95" s="55"/>
      <c r="I95" s="55"/>
      <c r="J95" s="55"/>
    </row>
    <row r="96" spans="1:10" ht="24">
      <c r="A96" s="536"/>
      <c r="B96" s="564"/>
      <c r="C96" s="539"/>
      <c r="D96" s="528"/>
      <c r="E96" s="528"/>
      <c r="F96" s="528"/>
      <c r="G96" s="245" t="s">
        <v>890</v>
      </c>
      <c r="H96" s="55"/>
      <c r="I96" s="55"/>
      <c r="J96" s="55"/>
    </row>
    <row r="97" spans="1:10" ht="24">
      <c r="A97" s="536"/>
      <c r="B97" s="564"/>
      <c r="C97" s="539"/>
      <c r="D97" s="528"/>
      <c r="E97" s="528"/>
      <c r="F97" s="528"/>
      <c r="G97" s="245" t="s">
        <v>891</v>
      </c>
      <c r="H97" s="55"/>
      <c r="I97" s="55"/>
      <c r="J97" s="55"/>
    </row>
    <row r="98" spans="1:10" ht="24">
      <c r="A98" s="536"/>
      <c r="B98" s="564"/>
      <c r="C98" s="539"/>
      <c r="D98" s="528"/>
      <c r="E98" s="528"/>
      <c r="F98" s="528"/>
      <c r="G98" s="245" t="s">
        <v>892</v>
      </c>
      <c r="H98" s="55"/>
      <c r="I98" s="55"/>
      <c r="J98" s="55"/>
    </row>
    <row r="99" spans="1:10" ht="24">
      <c r="A99" s="537"/>
      <c r="B99" s="565"/>
      <c r="C99" s="553"/>
      <c r="D99" s="529"/>
      <c r="E99" s="529"/>
      <c r="F99" s="529"/>
      <c r="G99" s="245" t="s">
        <v>893</v>
      </c>
      <c r="H99" s="55"/>
      <c r="I99" s="55"/>
      <c r="J99" s="55"/>
    </row>
    <row r="100" spans="1:10" s="71" customFormat="1" ht="60">
      <c r="A100" s="33"/>
      <c r="B100" s="358" t="s">
        <v>542</v>
      </c>
      <c r="C100" s="538" t="s">
        <v>678</v>
      </c>
      <c r="D100" s="56">
        <v>2019</v>
      </c>
      <c r="E100" s="56">
        <v>2025</v>
      </c>
      <c r="F100" s="516" t="s">
        <v>475</v>
      </c>
      <c r="G100" s="56" t="s">
        <v>402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59" t="s">
        <v>686</v>
      </c>
      <c r="C101" s="539"/>
      <c r="D101" s="144">
        <v>2019</v>
      </c>
      <c r="E101" s="144">
        <v>2025</v>
      </c>
      <c r="F101" s="517"/>
      <c r="G101" s="227" t="s">
        <v>860</v>
      </c>
      <c r="H101" s="11">
        <v>0</v>
      </c>
      <c r="I101" s="11">
        <v>0</v>
      </c>
      <c r="J101" s="11">
        <v>0</v>
      </c>
    </row>
    <row r="102" spans="1:10" ht="24">
      <c r="A102" s="535">
        <v>2</v>
      </c>
      <c r="B102" s="530" t="s">
        <v>598</v>
      </c>
      <c r="C102" s="539"/>
      <c r="D102" s="527">
        <v>2019</v>
      </c>
      <c r="E102" s="527">
        <v>2025</v>
      </c>
      <c r="F102" s="517"/>
      <c r="G102" s="232" t="s">
        <v>861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36"/>
      <c r="B103" s="540"/>
      <c r="C103" s="539"/>
      <c r="D103" s="528"/>
      <c r="E103" s="528"/>
      <c r="F103" s="517"/>
      <c r="G103" s="244" t="s">
        <v>894</v>
      </c>
      <c r="H103" s="246">
        <v>2351.8</v>
      </c>
      <c r="I103" s="246">
        <v>2320</v>
      </c>
      <c r="J103" s="246">
        <v>2320</v>
      </c>
    </row>
    <row r="104" spans="1:10" ht="24">
      <c r="A104" s="537"/>
      <c r="B104" s="531"/>
      <c r="C104" s="539"/>
      <c r="D104" s="529"/>
      <c r="E104" s="529"/>
      <c r="F104" s="518"/>
      <c r="G104" s="244" t="s">
        <v>895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59" t="s">
        <v>359</v>
      </c>
      <c r="C105" s="539"/>
      <c r="D105" s="144">
        <v>2019</v>
      </c>
      <c r="E105" s="144">
        <v>2025</v>
      </c>
      <c r="F105" s="144"/>
      <c r="G105" s="227" t="s">
        <v>862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59" t="s">
        <v>599</v>
      </c>
      <c r="C106" s="539"/>
      <c r="D106" s="144">
        <v>2019</v>
      </c>
      <c r="E106" s="144">
        <v>2025</v>
      </c>
      <c r="F106" s="144"/>
      <c r="G106" s="227" t="s">
        <v>863</v>
      </c>
      <c r="H106" s="11">
        <v>0</v>
      </c>
      <c r="I106" s="11">
        <v>0</v>
      </c>
      <c r="J106" s="11">
        <v>0</v>
      </c>
    </row>
    <row r="107" spans="1:10" ht="24">
      <c r="A107" s="535">
        <v>5</v>
      </c>
      <c r="B107" s="530" t="s">
        <v>910</v>
      </c>
      <c r="C107" s="539"/>
      <c r="D107" s="527">
        <v>2019</v>
      </c>
      <c r="E107" s="527">
        <v>2025</v>
      </c>
      <c r="F107" s="527" t="s">
        <v>426</v>
      </c>
      <c r="G107" s="232" t="s">
        <v>864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37"/>
      <c r="B108" s="531"/>
      <c r="C108" s="539"/>
      <c r="D108" s="529"/>
      <c r="E108" s="529"/>
      <c r="F108" s="529"/>
      <c r="G108" s="244" t="s">
        <v>896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59" t="s">
        <v>909</v>
      </c>
      <c r="C109" s="539"/>
      <c r="D109" s="144">
        <v>2019</v>
      </c>
      <c r="E109" s="144">
        <v>2025</v>
      </c>
      <c r="F109" s="144"/>
      <c r="G109" s="227" t="s">
        <v>865</v>
      </c>
      <c r="H109" s="11">
        <v>0</v>
      </c>
      <c r="I109" s="11">
        <v>0</v>
      </c>
      <c r="J109" s="11">
        <v>0</v>
      </c>
    </row>
    <row r="110" spans="1:10" ht="48">
      <c r="A110" s="39">
        <v>7</v>
      </c>
      <c r="B110" s="361" t="s">
        <v>600</v>
      </c>
      <c r="C110" s="539"/>
      <c r="D110" s="147">
        <v>2019</v>
      </c>
      <c r="E110" s="147">
        <v>2025</v>
      </c>
      <c r="F110" s="147" t="s">
        <v>457</v>
      </c>
      <c r="G110" s="226" t="s">
        <v>866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1" t="s">
        <v>595</v>
      </c>
      <c r="C111" s="539"/>
      <c r="D111" s="158">
        <v>2019</v>
      </c>
      <c r="E111" s="158">
        <v>2025</v>
      </c>
      <c r="F111" s="158"/>
      <c r="G111" s="226" t="s">
        <v>867</v>
      </c>
      <c r="H111" s="19">
        <v>0</v>
      </c>
      <c r="I111" s="19">
        <v>0</v>
      </c>
      <c r="J111" s="19">
        <v>0</v>
      </c>
    </row>
    <row r="112" spans="1:256" s="78" customFormat="1" ht="24">
      <c r="A112" s="527">
        <v>9</v>
      </c>
      <c r="B112" s="530" t="s">
        <v>908</v>
      </c>
      <c r="C112" s="539"/>
      <c r="D112" s="527">
        <v>2019</v>
      </c>
      <c r="E112" s="527">
        <v>2025</v>
      </c>
      <c r="F112" s="527"/>
      <c r="G112" s="232" t="s">
        <v>868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29"/>
      <c r="B113" s="531"/>
      <c r="C113" s="553"/>
      <c r="D113" s="529"/>
      <c r="E113" s="529"/>
      <c r="F113" s="529"/>
      <c r="G113" s="244" t="s">
        <v>897</v>
      </c>
      <c r="H113" s="365"/>
      <c r="I113" s="365"/>
      <c r="J113" s="249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2" t="s">
        <v>543</v>
      </c>
      <c r="C114" s="546" t="s">
        <v>567</v>
      </c>
      <c r="D114" s="82">
        <v>2014</v>
      </c>
      <c r="E114" s="82">
        <v>2025</v>
      </c>
      <c r="F114" s="83" t="s">
        <v>331</v>
      </c>
      <c r="G114" s="270" t="s">
        <v>818</v>
      </c>
      <c r="H114" s="274">
        <f>SUM(H115:H116)</f>
        <v>600.5</v>
      </c>
      <c r="I114" s="274">
        <f>SUM(I115:I116)</f>
        <v>352.5</v>
      </c>
      <c r="J114" s="274">
        <f>SUM(J115:J116)</f>
        <v>331.9</v>
      </c>
    </row>
    <row r="115" spans="1:10" ht="108">
      <c r="A115" s="37">
        <v>1</v>
      </c>
      <c r="B115" s="363" t="s">
        <v>360</v>
      </c>
      <c r="C115" s="547"/>
      <c r="D115" s="38">
        <v>2014</v>
      </c>
      <c r="E115" s="38">
        <v>2025</v>
      </c>
      <c r="F115" s="66" t="s">
        <v>110</v>
      </c>
      <c r="G115" s="226" t="s">
        <v>819</v>
      </c>
      <c r="H115" s="13">
        <v>0</v>
      </c>
      <c r="I115" s="13">
        <v>0</v>
      </c>
      <c r="J115" s="13">
        <v>0</v>
      </c>
    </row>
    <row r="116" spans="1:10" ht="24">
      <c r="A116" s="551">
        <v>2</v>
      </c>
      <c r="B116" s="549" t="s">
        <v>361</v>
      </c>
      <c r="C116" s="547"/>
      <c r="D116" s="544">
        <v>2014</v>
      </c>
      <c r="E116" s="544">
        <v>2025</v>
      </c>
      <c r="F116" s="542" t="s">
        <v>107</v>
      </c>
      <c r="G116" s="233" t="s">
        <v>820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52"/>
      <c r="B117" s="550"/>
      <c r="C117" s="548"/>
      <c r="D117" s="545"/>
      <c r="E117" s="545"/>
      <c r="F117" s="543"/>
      <c r="G117" s="226" t="s">
        <v>869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58" t="s">
        <v>544</v>
      </c>
      <c r="C118" s="541" t="s">
        <v>537</v>
      </c>
      <c r="D118" s="144">
        <v>2016</v>
      </c>
      <c r="E118" s="144">
        <v>2025</v>
      </c>
      <c r="F118" s="144" t="s">
        <v>331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35">
        <v>1</v>
      </c>
      <c r="B119" s="530" t="s">
        <v>734</v>
      </c>
      <c r="C119" s="541"/>
      <c r="D119" s="527">
        <v>2016</v>
      </c>
      <c r="E119" s="527">
        <v>2025</v>
      </c>
      <c r="F119" s="527" t="s">
        <v>111</v>
      </c>
      <c r="G119" s="224" t="s">
        <v>403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36"/>
      <c r="B120" s="540"/>
      <c r="C120" s="541"/>
      <c r="D120" s="528"/>
      <c r="E120" s="528"/>
      <c r="F120" s="528"/>
      <c r="G120" s="32" t="s">
        <v>822</v>
      </c>
      <c r="H120" s="55">
        <v>450.5</v>
      </c>
      <c r="I120" s="55">
        <v>510.1</v>
      </c>
      <c r="J120" s="55">
        <v>459.9</v>
      </c>
    </row>
    <row r="121" spans="1:10" ht="24">
      <c r="A121" s="537"/>
      <c r="B121" s="531"/>
      <c r="C121" s="541"/>
      <c r="D121" s="529"/>
      <c r="E121" s="529"/>
      <c r="F121" s="529"/>
      <c r="G121" s="32" t="s">
        <v>823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59" t="s">
        <v>362</v>
      </c>
      <c r="C122" s="541"/>
      <c r="D122" s="144">
        <v>2016</v>
      </c>
      <c r="E122" s="144">
        <v>2025</v>
      </c>
      <c r="F122" s="144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58" t="s">
        <v>737</v>
      </c>
      <c r="C123" s="538" t="s">
        <v>538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35">
        <v>1</v>
      </c>
      <c r="B124" s="530" t="s">
        <v>601</v>
      </c>
      <c r="C124" s="539"/>
      <c r="D124" s="527">
        <v>2016</v>
      </c>
      <c r="E124" s="527">
        <v>2025</v>
      </c>
      <c r="F124" s="527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37"/>
      <c r="B125" s="531"/>
      <c r="C125" s="553"/>
      <c r="D125" s="529"/>
      <c r="E125" s="529"/>
      <c r="F125" s="529"/>
      <c r="G125" s="226" t="s">
        <v>825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58" t="s">
        <v>545</v>
      </c>
      <c r="C126" s="541" t="s">
        <v>537</v>
      </c>
      <c r="D126" s="56">
        <v>2016</v>
      </c>
      <c r="E126" s="56">
        <v>2025</v>
      </c>
      <c r="F126" s="56" t="s">
        <v>331</v>
      </c>
      <c r="G126" s="56" t="s">
        <v>870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35">
        <v>1</v>
      </c>
      <c r="B127" s="530" t="s">
        <v>954</v>
      </c>
      <c r="C127" s="541"/>
      <c r="D127" s="527">
        <v>2016</v>
      </c>
      <c r="E127" s="527">
        <v>2025</v>
      </c>
      <c r="F127" s="527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37"/>
      <c r="B128" s="531"/>
      <c r="C128" s="541"/>
      <c r="D128" s="529"/>
      <c r="E128" s="529"/>
      <c r="F128" s="529"/>
      <c r="G128" s="227" t="s">
        <v>871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4" t="s">
        <v>473</v>
      </c>
      <c r="C129" s="538" t="s">
        <v>480</v>
      </c>
      <c r="D129" s="527">
        <v>2020</v>
      </c>
      <c r="E129" s="527">
        <v>2025</v>
      </c>
      <c r="F129" s="527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59" t="s">
        <v>568</v>
      </c>
      <c r="C130" s="553"/>
      <c r="D130" s="529"/>
      <c r="E130" s="529"/>
      <c r="F130" s="529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58" t="s">
        <v>489</v>
      </c>
      <c r="C131" s="541" t="s">
        <v>484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35">
        <v>1</v>
      </c>
      <c r="B132" s="530" t="s">
        <v>363</v>
      </c>
      <c r="C132" s="541"/>
      <c r="D132" s="527">
        <v>2016</v>
      </c>
      <c r="E132" s="527">
        <v>2025</v>
      </c>
      <c r="F132" s="527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36"/>
      <c r="B133" s="540"/>
      <c r="C133" s="541"/>
      <c r="D133" s="528"/>
      <c r="E133" s="528"/>
      <c r="F133" s="528"/>
      <c r="G133" s="227" t="s">
        <v>873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37"/>
      <c r="B134" s="531"/>
      <c r="C134" s="541"/>
      <c r="D134" s="529"/>
      <c r="E134" s="529"/>
      <c r="F134" s="529"/>
      <c r="G134" s="244" t="s">
        <v>898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59" t="s">
        <v>364</v>
      </c>
      <c r="C135" s="541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58" t="s">
        <v>553</v>
      </c>
      <c r="C136" s="566" t="s">
        <v>345</v>
      </c>
      <c r="D136" s="56"/>
      <c r="E136" s="56"/>
      <c r="F136" s="56" t="s">
        <v>331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59" t="s">
        <v>365</v>
      </c>
      <c r="C137" s="566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59" t="s">
        <v>367</v>
      </c>
      <c r="C138" s="566"/>
      <c r="D138" s="227">
        <v>2019</v>
      </c>
      <c r="E138" s="227">
        <v>2025</v>
      </c>
      <c r="F138" s="144"/>
      <c r="G138" s="147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58" t="s">
        <v>554</v>
      </c>
      <c r="C139" s="532" t="s">
        <v>739</v>
      </c>
      <c r="D139" s="535">
        <v>2019</v>
      </c>
      <c r="E139" s="535">
        <v>2025</v>
      </c>
      <c r="F139" s="40" t="s">
        <v>332</v>
      </c>
      <c r="G139" s="56" t="s">
        <v>291</v>
      </c>
      <c r="H139" s="10">
        <f>SUM(H140)</f>
        <v>6030.8</v>
      </c>
      <c r="I139" s="10">
        <f>SUM(I140)</f>
        <v>5831.2</v>
      </c>
      <c r="J139" s="10">
        <f>SUM(J140)</f>
        <v>0</v>
      </c>
    </row>
    <row r="140" spans="1:10" ht="36">
      <c r="A140" s="527">
        <v>1</v>
      </c>
      <c r="B140" s="530" t="s">
        <v>451</v>
      </c>
      <c r="C140" s="533"/>
      <c r="D140" s="536"/>
      <c r="E140" s="536"/>
      <c r="F140" s="144" t="s">
        <v>191</v>
      </c>
      <c r="G140" s="232" t="s">
        <v>291</v>
      </c>
      <c r="H140" s="223">
        <f>H141</f>
        <v>6030.8</v>
      </c>
      <c r="I140" s="223">
        <f>I141</f>
        <v>5831.2</v>
      </c>
      <c r="J140" s="223">
        <f>J141</f>
        <v>0</v>
      </c>
    </row>
    <row r="141" spans="1:10" ht="24">
      <c r="A141" s="529"/>
      <c r="B141" s="531"/>
      <c r="C141" s="534"/>
      <c r="D141" s="537"/>
      <c r="E141" s="537"/>
      <c r="F141" s="227"/>
      <c r="G141" s="227" t="s">
        <v>828</v>
      </c>
      <c r="H141" s="11">
        <v>6030.8</v>
      </c>
      <c r="I141" s="11">
        <v>5831.2</v>
      </c>
      <c r="J141" s="11"/>
    </row>
    <row r="142" spans="1:10" ht="48">
      <c r="A142" s="33"/>
      <c r="B142" s="358" t="s">
        <v>701</v>
      </c>
      <c r="C142" s="538" t="s">
        <v>484</v>
      </c>
      <c r="D142" s="535">
        <v>2019</v>
      </c>
      <c r="E142" s="535">
        <v>2025</v>
      </c>
      <c r="F142" s="40" t="s">
        <v>332</v>
      </c>
      <c r="G142" s="275" t="s">
        <v>831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27">
        <v>1</v>
      </c>
      <c r="B143" s="530" t="s">
        <v>704</v>
      </c>
      <c r="C143" s="539"/>
      <c r="D143" s="536"/>
      <c r="E143" s="536"/>
      <c r="F143" s="527" t="s">
        <v>695</v>
      </c>
      <c r="G143" s="232" t="s">
        <v>831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28"/>
      <c r="B144" s="540"/>
      <c r="C144" s="539"/>
      <c r="D144" s="536"/>
      <c r="E144" s="536"/>
      <c r="F144" s="528"/>
      <c r="G144" s="227" t="s">
        <v>832</v>
      </c>
      <c r="H144" s="11">
        <v>54180.2</v>
      </c>
      <c r="I144" s="11">
        <v>10619.6</v>
      </c>
      <c r="J144" s="11">
        <v>0</v>
      </c>
    </row>
    <row r="145" spans="1:10" ht="24">
      <c r="A145" s="528"/>
      <c r="B145" s="540"/>
      <c r="C145" s="539"/>
      <c r="D145" s="536"/>
      <c r="E145" s="536"/>
      <c r="F145" s="528"/>
      <c r="G145" s="244" t="s">
        <v>899</v>
      </c>
      <c r="H145" s="11">
        <v>4131.2</v>
      </c>
      <c r="I145" s="11"/>
      <c r="J145" s="11"/>
    </row>
    <row r="146" spans="1:10" ht="24">
      <c r="A146" s="528"/>
      <c r="B146" s="540"/>
      <c r="C146" s="539"/>
      <c r="D146" s="536"/>
      <c r="E146" s="536"/>
      <c r="F146" s="528"/>
      <c r="G146" s="227" t="s">
        <v>833</v>
      </c>
      <c r="H146" s="11">
        <v>1105.7</v>
      </c>
      <c r="I146" s="11">
        <v>216.7</v>
      </c>
      <c r="J146" s="11">
        <v>0</v>
      </c>
    </row>
    <row r="147" spans="1:10" ht="24">
      <c r="A147" s="528"/>
      <c r="B147" s="540"/>
      <c r="C147" s="539"/>
      <c r="D147" s="536"/>
      <c r="E147" s="536"/>
      <c r="F147" s="528"/>
      <c r="G147" s="244" t="s">
        <v>900</v>
      </c>
      <c r="H147" s="11">
        <v>84.3</v>
      </c>
      <c r="I147" s="11"/>
      <c r="J147" s="11"/>
    </row>
    <row r="148" spans="1:10" ht="24">
      <c r="A148" s="528"/>
      <c r="B148" s="540"/>
      <c r="C148" s="539"/>
      <c r="D148" s="536"/>
      <c r="E148" s="536"/>
      <c r="F148" s="528"/>
      <c r="G148" s="308" t="s">
        <v>924</v>
      </c>
      <c r="H148" s="11">
        <v>0</v>
      </c>
      <c r="I148" s="11">
        <v>0</v>
      </c>
      <c r="J148" s="11">
        <v>0</v>
      </c>
    </row>
    <row r="149" spans="1:10" ht="24">
      <c r="A149" s="528"/>
      <c r="B149" s="540"/>
      <c r="C149" s="539"/>
      <c r="D149" s="536"/>
      <c r="E149" s="536"/>
      <c r="F149" s="528"/>
      <c r="G149" s="308" t="s">
        <v>925</v>
      </c>
      <c r="H149" s="11">
        <v>0</v>
      </c>
      <c r="I149" s="11">
        <v>0</v>
      </c>
      <c r="J149" s="11">
        <v>0</v>
      </c>
    </row>
    <row r="150" spans="1:10" ht="24">
      <c r="A150" s="528"/>
      <c r="B150" s="540"/>
      <c r="C150" s="539"/>
      <c r="D150" s="536"/>
      <c r="E150" s="536"/>
      <c r="F150" s="528"/>
      <c r="G150" s="265" t="s">
        <v>907</v>
      </c>
      <c r="H150" s="11">
        <v>0</v>
      </c>
      <c r="I150" s="11">
        <v>0</v>
      </c>
      <c r="J150" s="11">
        <v>0</v>
      </c>
    </row>
    <row r="151" spans="1:10" ht="48">
      <c r="A151" s="33"/>
      <c r="B151" s="358" t="s">
        <v>729</v>
      </c>
      <c r="C151" s="541" t="s">
        <v>484</v>
      </c>
      <c r="D151" s="56"/>
      <c r="E151" s="56"/>
      <c r="F151" s="40" t="s">
        <v>332</v>
      </c>
      <c r="G151" s="310"/>
      <c r="H151" s="10">
        <f>SUM(H152+H154+H158)</f>
        <v>9043.3</v>
      </c>
      <c r="I151" s="10">
        <f>I152+I153</f>
        <v>18870.9</v>
      </c>
      <c r="J151" s="10">
        <f>J152+J153</f>
        <v>0</v>
      </c>
    </row>
    <row r="152" spans="1:10" ht="36">
      <c r="A152" s="200">
        <v>1</v>
      </c>
      <c r="B152" s="359" t="s">
        <v>730</v>
      </c>
      <c r="C152" s="541"/>
      <c r="D152" s="201">
        <v>2019</v>
      </c>
      <c r="E152" s="201">
        <v>2025</v>
      </c>
      <c r="F152" s="200" t="s">
        <v>719</v>
      </c>
      <c r="G152" s="200"/>
      <c r="H152" s="11">
        <v>0</v>
      </c>
      <c r="I152" s="11">
        <v>0</v>
      </c>
      <c r="J152" s="11">
        <v>0</v>
      </c>
    </row>
    <row r="153" spans="1:10" ht="24">
      <c r="A153" s="527">
        <v>2</v>
      </c>
      <c r="B153" s="530" t="s">
        <v>930</v>
      </c>
      <c r="C153" s="541"/>
      <c r="D153" s="324"/>
      <c r="E153" s="324"/>
      <c r="F153" s="323"/>
      <c r="G153" s="336" t="s">
        <v>945</v>
      </c>
      <c r="H153" s="335"/>
      <c r="I153" s="335">
        <f>SUM(I154:I157)</f>
        <v>18870.9</v>
      </c>
      <c r="J153" s="335">
        <f>SUM(J154:J156)</f>
        <v>0</v>
      </c>
    </row>
    <row r="154" spans="1:10" ht="24">
      <c r="A154" s="528"/>
      <c r="B154" s="540"/>
      <c r="C154" s="541"/>
      <c r="D154" s="324">
        <v>2023</v>
      </c>
      <c r="E154" s="324">
        <v>2025</v>
      </c>
      <c r="F154" s="308"/>
      <c r="G154" s="323" t="s">
        <v>943</v>
      </c>
      <c r="H154" s="151">
        <v>9043.3</v>
      </c>
      <c r="I154" s="151">
        <v>451</v>
      </c>
      <c r="J154" s="11"/>
    </row>
    <row r="155" spans="1:10" ht="24">
      <c r="A155" s="528"/>
      <c r="B155" s="540"/>
      <c r="C155" s="541"/>
      <c r="D155" s="324">
        <v>2023</v>
      </c>
      <c r="E155" s="324">
        <v>2025</v>
      </c>
      <c r="F155" s="323"/>
      <c r="G155" s="323" t="s">
        <v>928</v>
      </c>
      <c r="H155" s="11"/>
      <c r="I155" s="151">
        <v>405.6</v>
      </c>
      <c r="J155" s="11"/>
    </row>
    <row r="156" spans="1:10" ht="24">
      <c r="A156" s="528"/>
      <c r="B156" s="540"/>
      <c r="C156" s="541"/>
      <c r="D156" s="370">
        <v>2023</v>
      </c>
      <c r="E156" s="370">
        <v>2025</v>
      </c>
      <c r="F156" s="369"/>
      <c r="G156" s="369" t="s">
        <v>951</v>
      </c>
      <c r="H156" s="11"/>
      <c r="I156" s="151">
        <v>12605.8</v>
      </c>
      <c r="J156" s="11"/>
    </row>
    <row r="157" spans="1:10" ht="24">
      <c r="A157" s="529"/>
      <c r="B157" s="531"/>
      <c r="C157" s="541"/>
      <c r="D157" s="309">
        <v>2023</v>
      </c>
      <c r="E157" s="309">
        <v>2025</v>
      </c>
      <c r="F157" s="309"/>
      <c r="G157" s="369" t="s">
        <v>952</v>
      </c>
      <c r="H157" s="309"/>
      <c r="I157" s="381">
        <v>5408.5</v>
      </c>
      <c r="J157" s="309"/>
    </row>
    <row r="158" spans="1:10" ht="36">
      <c r="A158" s="300">
        <v>3</v>
      </c>
      <c r="B158" s="359" t="s">
        <v>921</v>
      </c>
      <c r="C158" s="541"/>
      <c r="D158" s="304">
        <v>2023</v>
      </c>
      <c r="E158" s="304">
        <v>2025</v>
      </c>
      <c r="F158" s="303" t="s">
        <v>912</v>
      </c>
      <c r="G158" s="303" t="s">
        <v>913</v>
      </c>
      <c r="H158" s="11">
        <v>0</v>
      </c>
      <c r="I158" s="11">
        <v>0</v>
      </c>
      <c r="J158" s="11"/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02:A104"/>
    <mergeCell ref="D102:D104"/>
    <mergeCell ref="E102:E104"/>
    <mergeCell ref="C151:C158"/>
    <mergeCell ref="C136:C138"/>
    <mergeCell ref="E129:E130"/>
    <mergeCell ref="B132:B134"/>
    <mergeCell ref="E124:E125"/>
    <mergeCell ref="B153:B157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B67:B69"/>
    <mergeCell ref="A67:A69"/>
    <mergeCell ref="C50:C69"/>
    <mergeCell ref="E67:E69"/>
    <mergeCell ref="F67:F69"/>
    <mergeCell ref="A53:A54"/>
    <mergeCell ref="F53:F54"/>
    <mergeCell ref="E65:E66"/>
    <mergeCell ref="E58:E61"/>
    <mergeCell ref="B65:B66"/>
    <mergeCell ref="A6:A7"/>
    <mergeCell ref="B48:B49"/>
    <mergeCell ref="B53:B54"/>
    <mergeCell ref="B29:B38"/>
    <mergeCell ref="B58:B61"/>
    <mergeCell ref="F65:F66"/>
    <mergeCell ref="A29:A38"/>
    <mergeCell ref="B6:B7"/>
    <mergeCell ref="D29:D38"/>
    <mergeCell ref="E29:E38"/>
    <mergeCell ref="F16:F49"/>
    <mergeCell ref="F58:F61"/>
    <mergeCell ref="B20:B26"/>
    <mergeCell ref="D41:D42"/>
    <mergeCell ref="E41:E42"/>
    <mergeCell ref="D53:D54"/>
    <mergeCell ref="E53:E54"/>
    <mergeCell ref="E20:E26"/>
    <mergeCell ref="B16:B19"/>
    <mergeCell ref="A27:A28"/>
    <mergeCell ref="G2:J2"/>
    <mergeCell ref="H6:J6"/>
    <mergeCell ref="E11:E12"/>
    <mergeCell ref="F11:F12"/>
    <mergeCell ref="D58:D61"/>
    <mergeCell ref="B27:B28"/>
    <mergeCell ref="D27:D28"/>
    <mergeCell ref="E27:E28"/>
    <mergeCell ref="C15:C49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F129:F130"/>
    <mergeCell ref="C131:C135"/>
    <mergeCell ref="C129:C130"/>
    <mergeCell ref="F132:F134"/>
    <mergeCell ref="D132:D134"/>
    <mergeCell ref="E132:E134"/>
    <mergeCell ref="D65:D66"/>
    <mergeCell ref="B43:B44"/>
    <mergeCell ref="A43:A44"/>
    <mergeCell ref="F143:F150"/>
    <mergeCell ref="D142:D150"/>
    <mergeCell ref="E142:E150"/>
    <mergeCell ref="A65:A66"/>
    <mergeCell ref="A58:A61"/>
    <mergeCell ref="A80:A81"/>
    <mergeCell ref="D80:D81"/>
    <mergeCell ref="A16:A19"/>
    <mergeCell ref="D16:D19"/>
    <mergeCell ref="E16:E19"/>
    <mergeCell ref="A20:A26"/>
    <mergeCell ref="D20:D26"/>
    <mergeCell ref="B41:B42"/>
    <mergeCell ref="B39:B40"/>
    <mergeCell ref="D39:D40"/>
    <mergeCell ref="E39:E40"/>
    <mergeCell ref="A41:A42"/>
    <mergeCell ref="A39:A40"/>
    <mergeCell ref="E48:E49"/>
    <mergeCell ref="A48:A49"/>
    <mergeCell ref="D45:D46"/>
    <mergeCell ref="E45:E46"/>
    <mergeCell ref="B45:B46"/>
    <mergeCell ref="A45:A46"/>
    <mergeCell ref="D48:D49"/>
    <mergeCell ref="E80:E81"/>
    <mergeCell ref="A71:A79"/>
    <mergeCell ref="D71:D79"/>
    <mergeCell ref="E71:E79"/>
    <mergeCell ref="C70:C81"/>
    <mergeCell ref="B80:B81"/>
    <mergeCell ref="D67:D69"/>
    <mergeCell ref="B71:B79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A112:A113"/>
    <mergeCell ref="B102:B104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2023-09-05T12:52:07Z</cp:lastPrinted>
  <dcterms:created xsi:type="dcterms:W3CDTF">2018-10-26T13:27:56Z</dcterms:created>
  <dcterms:modified xsi:type="dcterms:W3CDTF">2023-09-05T12:52:33Z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