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табл 12" sheetId="1" r:id="rId1"/>
  </sheets>
  <definedNames>
    <definedName name="Z_4ECD7326_1E50_4CFC_9073_9217FBF30A25_.wvu.Cols" localSheetId="0" hidden="1">'табл 12'!#REF!</definedName>
    <definedName name="Z_4ECD7326_1E50_4CFC_9073_9217FBF30A25_.wvu.PrintArea" localSheetId="0" hidden="1">'табл 12'!#REF!</definedName>
    <definedName name="Z_4ECD7326_1E50_4CFC_9073_9217FBF30A25_.wvu.Rows" localSheetId="0" hidden="1">'табл 12'!#REF!,'табл 12'!#REF!,'табл 12'!#REF!,'табл 12'!#REF!,'табл 12'!#REF!,'табл 12'!#REF!</definedName>
    <definedName name="Z_5EB2EB79_0F2D_4965_A866_C30A47681700_.wvu.Cols" localSheetId="0" hidden="1">'табл 12'!#REF!</definedName>
    <definedName name="Z_5EB2EB79_0F2D_4965_A866_C30A47681700_.wvu.PrintArea" localSheetId="0" hidden="1">'табл 12'!#REF!</definedName>
    <definedName name="Z_5EB2EB79_0F2D_4965_A866_C30A47681700_.wvu.Rows" localSheetId="0" hidden="1">'табл 12'!#REF!,'табл 12'!#REF!,'табл 12'!#REF!,'табл 12'!#REF!,'табл 12'!#REF!,'табл 12'!#REF!</definedName>
    <definedName name="Z_8A956A1D_DA7C_41CC_A5EF_8716F2348DE0_.wvu.Cols" localSheetId="0" hidden="1">'табл 12'!#REF!</definedName>
    <definedName name="Z_8A956A1D_DA7C_41CC_A5EF_8716F2348DE0_.wvu.PrintArea" localSheetId="0" hidden="1">'табл 12'!#REF!</definedName>
    <definedName name="Z_8A956A1D_DA7C_41CC_A5EF_8716F2348DE0_.wvu.Rows" localSheetId="0" hidden="1">'табл 12'!#REF!,'табл 12'!#REF!,'табл 12'!#REF!,'табл 12'!#REF!,'табл 12'!#REF!,'табл 12'!#REF!</definedName>
    <definedName name="Z_8B90A436_C3FC_462A_BD8C_A1C7AAC24317_.wvu.PrintArea" localSheetId="0" hidden="1">'табл 12'!$A$9:$B$76</definedName>
    <definedName name="Z_8B90A436_C3FC_462A_BD8C_A1C7AAC24317_.wvu.PrintTitles" localSheetId="0" hidden="1">'табл 12'!$20:$20</definedName>
    <definedName name="Z_B8860172_E7AC_47F0_9097_F957433B85F7_.wvu.Cols" localSheetId="0" hidden="1">'табл 12'!#REF!</definedName>
    <definedName name="Z_B8860172_E7AC_47F0_9097_F957433B85F7_.wvu.PrintArea" localSheetId="0" hidden="1">'табл 12'!#REF!</definedName>
    <definedName name="Z_B8860172_E7AC_47F0_9097_F957433B85F7_.wvu.Rows" localSheetId="0" hidden="1">'табл 12'!#REF!,'табл 12'!#REF!,'табл 12'!#REF!,'табл 12'!#REF!,'табл 12'!#REF!,'табл 12'!#REF!</definedName>
    <definedName name="Z_BE844A41_15CD_44E3_A430_A98ED6972DD6_.wvu.PrintArea" localSheetId="0" hidden="1">'табл 12'!$A$9:$B$41</definedName>
    <definedName name="Z_C23DD893_3336_43B8_AE1F_FF2E5D99179A_.wvu.PrintArea" localSheetId="0" hidden="1">'табл 12'!$A$9:$B$76</definedName>
    <definedName name="Z_C23DD893_3336_43B8_AE1F_FF2E5D99179A_.wvu.PrintTitles" localSheetId="0" hidden="1">'табл 12'!$20:$20</definedName>
    <definedName name="Z_C5581D15_B17B_4881_B3D2_FAAE911F4857_.wvu.PrintArea" localSheetId="0" hidden="1">'табл 12'!$A$9:$B$76</definedName>
    <definedName name="Z_C5581D15_B17B_4881_B3D2_FAAE911F4857_.wvu.PrintTitles" localSheetId="0" hidden="1">'табл 12'!$20:$20</definedName>
    <definedName name="Z_C8506E7E_F259_4EB9_BD79_24DC27E4D4D6_.wvu.Cols" localSheetId="0" hidden="1">'табл 12'!#REF!</definedName>
    <definedName name="Z_C8506E7E_F259_4EB9_BD79_24DC27E4D4D6_.wvu.PrintArea" localSheetId="0" hidden="1">'табл 12'!#REF!</definedName>
    <definedName name="Z_C8506E7E_F259_4EB9_BD79_24DC27E4D4D6_.wvu.Rows" localSheetId="0" hidden="1">'табл 12'!#REF!,'табл 12'!#REF!,'табл 12'!#REF!,'табл 12'!#REF!,'табл 12'!#REF!,'табл 12'!#REF!</definedName>
    <definedName name="Z_D36AFA47_0267_4BA0_B80E_85C1BB1060DB_.wvu.PrintArea" localSheetId="0" hidden="1">'табл 12'!$A$9:$B$76</definedName>
    <definedName name="Z_D36AFA47_0267_4BA0_B80E_85C1BB1060DB_.wvu.PrintTitles" localSheetId="0" hidden="1">'табл 12'!$20:$20</definedName>
    <definedName name="Z_E0204226_5038_49AF_948F_DAAEA77392FD_.wvu.PrintArea" localSheetId="0" hidden="1">'табл 12'!$A$9:$B$41</definedName>
    <definedName name="Z_F4C00528_8BE0_408D_B56E_CC306CE14D9C_.wvu.PrintArea" localSheetId="0" hidden="1">'табл 12'!$A$9:$B$76</definedName>
    <definedName name="Z_F4C00528_8BE0_408D_B56E_CC306CE14D9C_.wvu.PrintTitles" localSheetId="0" hidden="1">'табл 12'!$20:$20</definedName>
    <definedName name="_xlnm.Print_Titles" localSheetId="0">'табл 12'!$20:$20</definedName>
    <definedName name="_xlnm.Print_Area" localSheetId="0">'табл 12'!$A$1:$C$76</definedName>
  </definedNames>
  <calcPr calcId="125725"/>
</workbook>
</file>

<file path=xl/calcChain.xml><?xml version="1.0" encoding="utf-8"?>
<calcChain xmlns="http://schemas.openxmlformats.org/spreadsheetml/2006/main">
  <c r="B44" i="1"/>
  <c r="B43"/>
  <c r="B35"/>
  <c r="B33"/>
  <c r="B32"/>
  <c r="B26"/>
  <c r="B24"/>
  <c r="B23"/>
  <c r="B22"/>
  <c r="B28"/>
  <c r="B74"/>
  <c r="B63"/>
  <c r="B57"/>
  <c r="B49"/>
  <c r="B39"/>
  <c r="B37"/>
  <c r="B34"/>
  <c r="B76" l="1"/>
</calcChain>
</file>

<file path=xl/sharedStrings.xml><?xml version="1.0" encoding="utf-8"?>
<sst xmlns="http://schemas.openxmlformats.org/spreadsheetml/2006/main" count="69" uniqueCount="69">
  <si>
    <t>Р А С П Р Е Д Е Л Е Н И Е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</si>
  <si>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2023 год</t>
  </si>
  <si>
    <t>(тыс. рублей)</t>
  </si>
  <si>
    <t>Наименование муниципального образования</t>
  </si>
  <si>
    <t>Сумма</t>
  </si>
  <si>
    <t>Городской округ "Город Йошкар-Ола" 
Республики Марий Эл</t>
  </si>
  <si>
    <t>Городской округ "Город Волжск" 
Республики Марий Эл</t>
  </si>
  <si>
    <t>Городской округ "Город Козьмодемьянск"
Республики Марий Эл</t>
  </si>
  <si>
    <t>Волжский муниципальный район 
Республики Марий Эл</t>
  </si>
  <si>
    <t>Горномарийский муниципальный район 
Республики Марий Эл</t>
  </si>
  <si>
    <t xml:space="preserve">Медведевский муниципальный район 
Республики Марий Эл </t>
  </si>
  <si>
    <t>Новоторъяльский муниципальный район 
Республики Марий Эл</t>
  </si>
  <si>
    <t>Городское поселение Звенигово Звениговского муниципального района Республики Марий Эл</t>
  </si>
  <si>
    <t>Городское поселение Килемары Килемарского муниципального района Республики Марий Эл</t>
  </si>
  <si>
    <t>Городское поселение Красногорский Звениговского муниципального района Республики Марий Эл</t>
  </si>
  <si>
    <t>Городское поселение Куженер Куженерского муниципального района Республики Марий Эл</t>
  </si>
  <si>
    <t>Городское поселение Мари-Турек Мари-Турекского муниципального района Республики Марий Эл</t>
  </si>
  <si>
    <t>Городское поселение Морки Моркинского муниципального района Республики Марий Эл</t>
  </si>
  <si>
    <t>Городское поселение Новый Торъял Новоторъяльского муниципального района Республики Марий Эл</t>
  </si>
  <si>
    <t>Городское поселение Оршанка Оршанского муниципального района Республики Марий Эл</t>
  </si>
  <si>
    <t>Городское поселение Параньга Параньгинского муниципального района Республики Марий Эл</t>
  </si>
  <si>
    <t>Городское поселение Приволжский Волжского муниципального района Республики Марий Эл</t>
  </si>
  <si>
    <t>Городское поселение Сернур Сернурского муниципального района Республики Марий Эл</t>
  </si>
  <si>
    <t>Городское поселение Суслонгер 
Звениговского района Республики Марий Эл</t>
  </si>
  <si>
    <t>Городское поселение Юрино Юринского муниципального района Республики Марий Эл</t>
  </si>
  <si>
    <t>Алашайское сельское поселение Параньгинского муниципального района Республики Марий Эл</t>
  </si>
  <si>
    <t>Алексеевское сельское поселение Советского муниципального района Республики Марий Эл</t>
  </si>
  <si>
    <t>Ардинское сельское поселение Килемарского муниципального района Республики Марий Эл</t>
  </si>
  <si>
    <t>Большепаратское сельское поселение Волжского муниципального района Республики Марий Эл</t>
  </si>
  <si>
    <t>Великопольское сельское поселение Оршанского муниципального района Республики Марий Эл</t>
  </si>
  <si>
    <t>Елеевское сельское поселение Параньгинского муниципального района Республики Марий Эл</t>
  </si>
  <si>
    <t>Илетское сельское поселение Параньгинского муниципального района Республики Марий Эл</t>
  </si>
  <si>
    <t>Ильпанурское сельское поселение Параньгинского муниципального района Республики Марий Эл</t>
  </si>
  <si>
    <t>Исменецкое сельское поселение Звениговского муниципального района Республики Марий Эл</t>
  </si>
  <si>
    <t>Карамасское сельское поселение Волжского муниципального района Республики Марий Эл</t>
  </si>
  <si>
    <t>Кокшайское сельское поселение Звениговского муниципального района Республики Марий Эл</t>
  </si>
  <si>
    <t>Кокшамарское сельское поселение Звениговского муниципального района Республики Марий Эл</t>
  </si>
  <si>
    <t>Красностекловарское сельское поселение Моркинского муниципального района Республики Марий Эл</t>
  </si>
  <si>
    <t>Красноярское сельское поселение Звениговского муниципального района Республики Марий Эл</t>
  </si>
  <si>
    <t>Кужмарское сельское поселение Звениговского муниципального района Республики Марий Эл</t>
  </si>
  <si>
    <t>Куракинское сельское поселение Параньгинского муниципального района Республики Марий Эл</t>
  </si>
  <si>
    <t>Марковское сельское поселение Оршанского муниципального района Республики Марий Эл</t>
  </si>
  <si>
    <t>Петъяльское сельское поселение Волжского муниципального района Республики Марий Эл</t>
  </si>
  <si>
    <t>Помарское сельское поселение Волжского муниципального района Республики Марий Эл</t>
  </si>
  <si>
    <t>Портянурское сельское поселение Параньгинского муниципального района Республики Марий Эл</t>
  </si>
  <si>
    <t>Ронгинское сельское поселение Советского муниципального района Республики Марий Эл</t>
  </si>
  <si>
    <t>Русско-Ляжмаринское сельское поселение Параньгинского муниципального района Республики Марий Эл</t>
  </si>
  <si>
    <t>Сотнурское сельское поселение Волжского муниципального района Республики Марий Эл</t>
  </si>
  <si>
    <t>Усолинское сельское поселение Параньгинского муниципального района Республики Марий Эл</t>
  </si>
  <si>
    <t>Чуксолинское сельское поселение Новоторъяльского муниципального района Республики Марий Эл</t>
  </si>
  <si>
    <t>Шелангерское сельское поселение Звениговского муниципального района Республики Марий Эл</t>
  </si>
  <si>
    <t>Шиньшинское сельское поселение Моркинского муниципального района Республики Марий Эл</t>
  </si>
  <si>
    <t>Шулкинское сельское поселение Оршанского муниципального района Республики Марий Эл</t>
  </si>
  <si>
    <t>Эмековское сельское поселение Волжского муниципального района Республики Марий Эл</t>
  </si>
  <si>
    <t>Всего</t>
  </si>
  <si>
    <t xml:space="preserve">                                      (в редакции Закона Республики Марий Эл</t>
  </si>
  <si>
    <t xml:space="preserve">                                      и на плановый период 2024 и 2025 годов"</t>
  </si>
  <si>
    <t xml:space="preserve">                                    Республики Марий Эл на 2023 год</t>
  </si>
  <si>
    <t xml:space="preserve">                                      "О республиканском бюджете</t>
  </si>
  <si>
    <t xml:space="preserve">                                      к Закону Республики Марий Эл</t>
  </si>
  <si>
    <t xml:space="preserve">                                      приложения № 12</t>
  </si>
  <si>
    <t>Сернурский муниципальный район 
Республики Марий Эл</t>
  </si>
  <si>
    <t>Вятское сельское поселение Советского муниципального района Республики Марий Эл</t>
  </si>
  <si>
    <t>Городское поселение Медведево Медведевского муниципального района Республики Марий Эл</t>
  </si>
  <si>
    <t xml:space="preserve">                                       "Таблица 12</t>
  </si>
  <si>
    <t xml:space="preserve">Мари-Турекский муниципальный район 
Республики Марий Эл </t>
  </si>
  <si>
    <t>Карлыганское сельское поселение Мари-Турекского муниципального района Республики Марий Эл</t>
  </si>
  <si>
    <t>".</t>
  </si>
  <si>
    <t xml:space="preserve">                                    от 1 сентября 2023 года № 29-З 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</si>
</sst>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</numFmts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2" fontId="3" fillId="2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66" fontId="3" fillId="2" borderId="0" xfId="0" applyNumberFormat="1" applyFont="1" applyFill="1"/>
    <xf numFmtId="0" fontId="3" fillId="2" borderId="0" xfId="0" applyFont="1" applyFill="1" applyAlignment="1">
      <alignment vertical="top" wrapText="1"/>
    </xf>
    <xf numFmtId="167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164" fontId="3" fillId="0" borderId="0" xfId="0" applyNumberFormat="1" applyFont="1" applyFill="1"/>
    <xf numFmtId="167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Normal="100" zoomScaleSheetLayoutView="100" workbookViewId="0">
      <selection activeCell="A8" sqref="A8:C8"/>
    </sheetView>
  </sheetViews>
  <sheetFormatPr defaultRowHeight="18.75"/>
  <cols>
    <col min="1" max="1" width="63.42578125" style="3" customWidth="1"/>
    <col min="2" max="2" width="20.140625" style="23" customWidth="1"/>
    <col min="3" max="3" width="2.42578125" style="11" customWidth="1"/>
    <col min="4" max="4" width="9" style="24" customWidth="1"/>
    <col min="5" max="5" width="9.140625" style="11" customWidth="1"/>
    <col min="6" max="6" width="11.42578125" style="11" customWidth="1"/>
    <col min="7" max="7" width="9.7109375" style="11" bestFit="1" customWidth="1"/>
    <col min="8" max="16384" width="9.140625" style="11"/>
  </cols>
  <sheetData>
    <row r="1" spans="1:7">
      <c r="A1" s="28" t="s">
        <v>64</v>
      </c>
      <c r="B1" s="28"/>
      <c r="C1" s="28"/>
    </row>
    <row r="2" spans="1:7">
      <c r="A2" s="29" t="s">
        <v>60</v>
      </c>
      <c r="B2" s="29"/>
      <c r="C2" s="29"/>
    </row>
    <row r="3" spans="1:7">
      <c r="A3" s="29" t="s">
        <v>59</v>
      </c>
      <c r="B3" s="29"/>
      <c r="C3" s="29"/>
    </row>
    <row r="4" spans="1:7">
      <c r="A4" s="29" t="s">
        <v>58</v>
      </c>
      <c r="B4" s="29"/>
      <c r="C4" s="29"/>
    </row>
    <row r="5" spans="1:7">
      <c r="A5" s="29" t="s">
        <v>57</v>
      </c>
      <c r="B5" s="29"/>
      <c r="C5" s="29"/>
    </row>
    <row r="6" spans="1:7">
      <c r="A6" s="29" t="s">
        <v>56</v>
      </c>
      <c r="B6" s="29"/>
      <c r="C6" s="29"/>
    </row>
    <row r="7" spans="1:7">
      <c r="A7" s="29" t="s">
        <v>55</v>
      </c>
      <c r="B7" s="29"/>
      <c r="C7" s="29"/>
    </row>
    <row r="8" spans="1:7">
      <c r="A8" s="29" t="s">
        <v>68</v>
      </c>
      <c r="B8" s="29"/>
      <c r="C8" s="29"/>
    </row>
    <row r="9" spans="1:7" s="3" customFormat="1">
      <c r="A9" s="1"/>
      <c r="B9" s="2"/>
      <c r="D9" s="4"/>
    </row>
    <row r="10" spans="1:7" s="3" customFormat="1">
      <c r="A10" s="1"/>
      <c r="B10" s="2"/>
      <c r="D10" s="4"/>
    </row>
    <row r="11" spans="1:7" s="3" customFormat="1">
      <c r="A11" s="5"/>
      <c r="B11" s="6"/>
      <c r="D11" s="4"/>
    </row>
    <row r="12" spans="1:7" s="3" customFormat="1">
      <c r="A12" s="26" t="s">
        <v>0</v>
      </c>
      <c r="B12" s="26"/>
      <c r="D12" s="4"/>
      <c r="F12" s="7"/>
      <c r="G12" s="7"/>
    </row>
    <row r="13" spans="1:7" s="3" customFormat="1" ht="9" customHeight="1">
      <c r="A13" s="8"/>
      <c r="B13" s="9"/>
      <c r="D13" s="4"/>
    </row>
    <row r="14" spans="1:7" s="3" customFormat="1" ht="73.5" customHeight="1">
      <c r="A14" s="27" t="s">
        <v>1</v>
      </c>
      <c r="B14" s="27"/>
      <c r="D14" s="4"/>
    </row>
    <row r="15" spans="1:7" s="3" customFormat="1" ht="14.25" customHeight="1">
      <c r="A15" s="10"/>
      <c r="B15" s="10"/>
      <c r="D15" s="4"/>
    </row>
    <row r="16" spans="1:7" s="3" customFormat="1" ht="12.75" customHeight="1">
      <c r="A16" s="10"/>
      <c r="B16" s="10"/>
      <c r="D16" s="4"/>
    </row>
    <row r="17" spans="1:6" s="3" customFormat="1" ht="15" customHeight="1">
      <c r="A17" s="5"/>
      <c r="B17" s="6"/>
      <c r="D17" s="4"/>
    </row>
    <row r="18" spans="1:6" s="3" customFormat="1">
      <c r="A18" s="11"/>
      <c r="B18" s="12" t="s">
        <v>2</v>
      </c>
      <c r="D18" s="4"/>
    </row>
    <row r="19" spans="1:6" s="3" customFormat="1" ht="40.5" customHeight="1">
      <c r="A19" s="13" t="s">
        <v>3</v>
      </c>
      <c r="B19" s="14" t="s">
        <v>4</v>
      </c>
      <c r="C19" s="15"/>
      <c r="D19" s="4"/>
    </row>
    <row r="20" spans="1:6" s="3" customFormat="1" ht="23.25" customHeight="1">
      <c r="A20" s="16">
        <v>1</v>
      </c>
      <c r="B20" s="13">
        <v>2</v>
      </c>
      <c r="D20" s="4"/>
    </row>
    <row r="21" spans="1:6" s="3" customFormat="1" ht="10.5" customHeight="1">
      <c r="A21" s="17"/>
      <c r="B21" s="18"/>
      <c r="D21" s="4"/>
    </row>
    <row r="22" spans="1:6" s="3" customFormat="1" ht="37.5" customHeight="1">
      <c r="A22" s="19" t="s">
        <v>5</v>
      </c>
      <c r="B22" s="25">
        <f>41325.88+29000-1511.19307+1511.194</f>
        <v>70325.880930000014</v>
      </c>
      <c r="D22" s="4"/>
      <c r="F22" s="20"/>
    </row>
    <row r="23" spans="1:6" s="3" customFormat="1" ht="37.5" customHeight="1">
      <c r="A23" s="19" t="s">
        <v>6</v>
      </c>
      <c r="B23" s="25">
        <f>8918.775+21170.0651599999+1529.93484+15400.282</f>
        <v>47019.056999999899</v>
      </c>
      <c r="D23" s="4"/>
      <c r="F23" s="20"/>
    </row>
    <row r="24" spans="1:6" s="3" customFormat="1" ht="37.5" customHeight="1">
      <c r="A24" s="19" t="s">
        <v>7</v>
      </c>
      <c r="B24" s="25">
        <f>5003.56+25500-3199.99821+6166.714</f>
        <v>33470.27579</v>
      </c>
      <c r="D24" s="4"/>
      <c r="F24" s="20"/>
    </row>
    <row r="25" spans="1:6" s="3" customFormat="1" ht="37.5" customHeight="1">
      <c r="A25" s="19" t="s">
        <v>8</v>
      </c>
      <c r="B25" s="25">
        <v>551.24900000000002</v>
      </c>
      <c r="D25" s="4"/>
      <c r="F25" s="20"/>
    </row>
    <row r="26" spans="1:6" s="3" customFormat="1" ht="37.5" customHeight="1">
      <c r="A26" s="19" t="s">
        <v>9</v>
      </c>
      <c r="B26" s="25">
        <f>3724.401+210000-7640.578-279.33014+4979.33014+110000</f>
        <v>320783.82299999997</v>
      </c>
      <c r="D26" s="4"/>
      <c r="F26" s="20"/>
    </row>
    <row r="27" spans="1:6" s="3" customFormat="1" ht="37.5" customHeight="1">
      <c r="A27" s="21" t="s">
        <v>65</v>
      </c>
      <c r="B27" s="22">
        <v>980</v>
      </c>
      <c r="D27" s="4"/>
      <c r="F27" s="20"/>
    </row>
    <row r="28" spans="1:6" s="3" customFormat="1" ht="37.5" customHeight="1">
      <c r="A28" s="21" t="s">
        <v>10</v>
      </c>
      <c r="B28" s="22">
        <f>22007.182+1127.4822</f>
        <v>23134.664199999999</v>
      </c>
      <c r="D28" s="4"/>
      <c r="F28" s="20"/>
    </row>
    <row r="29" spans="1:6" s="3" customFormat="1" ht="37.5" customHeight="1">
      <c r="A29" s="21" t="s">
        <v>11</v>
      </c>
      <c r="B29" s="22">
        <v>2434.6779999999999</v>
      </c>
      <c r="D29" s="4"/>
      <c r="F29" s="20"/>
    </row>
    <row r="30" spans="1:6" s="3" customFormat="1" ht="37.5" customHeight="1">
      <c r="A30" s="21" t="s">
        <v>61</v>
      </c>
      <c r="B30" s="22">
        <v>6200</v>
      </c>
      <c r="D30" s="4"/>
      <c r="F30" s="20"/>
    </row>
    <row r="31" spans="1:6" s="3" customFormat="1" ht="37.5" customHeight="1">
      <c r="A31" s="21" t="s">
        <v>12</v>
      </c>
      <c r="B31" s="22">
        <v>2476.5529999999999</v>
      </c>
      <c r="D31" s="4"/>
      <c r="F31" s="20"/>
    </row>
    <row r="32" spans="1:6" s="3" customFormat="1" ht="37.5" customHeight="1">
      <c r="A32" s="21" t="s">
        <v>13</v>
      </c>
      <c r="B32" s="22">
        <f>1266.444+10000+9480.142</f>
        <v>20746.585999999999</v>
      </c>
      <c r="D32" s="4"/>
      <c r="F32" s="20"/>
    </row>
    <row r="33" spans="1:6" s="3" customFormat="1" ht="37.5" customHeight="1">
      <c r="A33" s="21" t="s">
        <v>14</v>
      </c>
      <c r="B33" s="22">
        <f>2677.773+1395.237</f>
        <v>4073.01</v>
      </c>
      <c r="D33" s="4"/>
      <c r="F33" s="20"/>
    </row>
    <row r="34" spans="1:6" s="3" customFormat="1" ht="37.5" customHeight="1">
      <c r="A34" s="21" t="s">
        <v>15</v>
      </c>
      <c r="B34" s="22">
        <f>5929.36+18000</f>
        <v>23929.360000000001</v>
      </c>
      <c r="D34" s="4"/>
      <c r="F34" s="20"/>
    </row>
    <row r="35" spans="1:6" s="3" customFormat="1" ht="37.5" customHeight="1">
      <c r="A35" s="21" t="s">
        <v>16</v>
      </c>
      <c r="B35" s="22">
        <f>8268.595+19051.12187+5229.615</f>
        <v>32549.331869999995</v>
      </c>
      <c r="D35" s="4"/>
      <c r="F35" s="20"/>
    </row>
    <row r="36" spans="1:6" s="3" customFormat="1" ht="37.5" customHeight="1">
      <c r="A36" s="21" t="s">
        <v>63</v>
      </c>
      <c r="B36" s="22">
        <v>3583.7090800000001</v>
      </c>
      <c r="D36" s="4"/>
      <c r="F36" s="20"/>
    </row>
    <row r="37" spans="1:6" s="3" customFormat="1" ht="37.5" customHeight="1">
      <c r="A37" s="21" t="s">
        <v>17</v>
      </c>
      <c r="B37" s="22">
        <f>5535.018+10324</f>
        <v>15859.018</v>
      </c>
      <c r="D37" s="4"/>
      <c r="F37" s="20"/>
    </row>
    <row r="38" spans="1:6" s="3" customFormat="1" ht="37.5" customHeight="1">
      <c r="A38" s="21" t="s">
        <v>18</v>
      </c>
      <c r="B38" s="22">
        <v>7000</v>
      </c>
      <c r="D38" s="4"/>
      <c r="F38" s="20"/>
    </row>
    <row r="39" spans="1:6" s="3" customFormat="1" ht="37.5" customHeight="1">
      <c r="A39" s="21" t="s">
        <v>19</v>
      </c>
      <c r="B39" s="22">
        <f>1000-5</f>
        <v>995</v>
      </c>
      <c r="D39" s="4"/>
      <c r="F39" s="20"/>
    </row>
    <row r="40" spans="1:6" s="3" customFormat="1" ht="37.5" customHeight="1">
      <c r="A40" s="21" t="s">
        <v>20</v>
      </c>
      <c r="B40" s="22">
        <v>4353.3999999999996</v>
      </c>
      <c r="D40" s="4"/>
      <c r="F40" s="20"/>
    </row>
    <row r="41" spans="1:6" s="3" customFormat="1" ht="37.5" customHeight="1">
      <c r="A41" s="21" t="s">
        <v>21</v>
      </c>
      <c r="B41" s="22">
        <v>515.90099999999995</v>
      </c>
      <c r="D41" s="4"/>
      <c r="F41" s="20"/>
    </row>
    <row r="42" spans="1:6" s="3" customFormat="1" ht="37.5" customHeight="1">
      <c r="A42" s="21" t="s">
        <v>22</v>
      </c>
      <c r="B42" s="22">
        <v>9872.8430000000008</v>
      </c>
      <c r="D42" s="4"/>
      <c r="F42" s="20"/>
    </row>
    <row r="43" spans="1:6" s="3" customFormat="1" ht="37.5" customHeight="1">
      <c r="A43" s="21" t="s">
        <v>23</v>
      </c>
      <c r="B43" s="22">
        <f>890.011+7500+3414.102</f>
        <v>11804.113000000001</v>
      </c>
      <c r="D43" s="4"/>
      <c r="F43" s="20"/>
    </row>
    <row r="44" spans="1:6" s="3" customFormat="1" ht="37.5" customHeight="1">
      <c r="A44" s="21" t="s">
        <v>24</v>
      </c>
      <c r="B44" s="22">
        <f>2226.16+9800</f>
        <v>12026.16</v>
      </c>
      <c r="D44" s="4"/>
      <c r="F44" s="20"/>
    </row>
    <row r="45" spans="1:6" s="3" customFormat="1" ht="37.5" customHeight="1">
      <c r="A45" s="21" t="s">
        <v>25</v>
      </c>
      <c r="B45" s="22">
        <v>500</v>
      </c>
      <c r="D45" s="4"/>
      <c r="F45" s="20"/>
    </row>
    <row r="46" spans="1:6" s="3" customFormat="1" ht="37.5" customHeight="1">
      <c r="A46" s="21" t="s">
        <v>26</v>
      </c>
      <c r="B46" s="22">
        <v>1419.806</v>
      </c>
      <c r="D46" s="4"/>
      <c r="F46" s="20"/>
    </row>
    <row r="47" spans="1:6" s="3" customFormat="1" ht="37.5" customHeight="1">
      <c r="A47" s="21" t="s">
        <v>27</v>
      </c>
      <c r="B47" s="22">
        <v>1200</v>
      </c>
      <c r="D47" s="4"/>
      <c r="F47" s="20"/>
    </row>
    <row r="48" spans="1:6" s="3" customFormat="1" ht="37.5" customHeight="1">
      <c r="A48" s="21" t="s">
        <v>28</v>
      </c>
      <c r="B48" s="22">
        <v>938.38499999999999</v>
      </c>
      <c r="D48" s="4"/>
      <c r="F48" s="20"/>
    </row>
    <row r="49" spans="1:6" s="3" customFormat="1" ht="37.5" customHeight="1">
      <c r="A49" s="21" t="s">
        <v>29</v>
      </c>
      <c r="B49" s="22">
        <f>1000-114.1563</f>
        <v>885.84370000000001</v>
      </c>
      <c r="D49" s="4"/>
      <c r="F49" s="20"/>
    </row>
    <row r="50" spans="1:6" s="3" customFormat="1" ht="37.5" customHeight="1">
      <c r="A50" s="21" t="s">
        <v>62</v>
      </c>
      <c r="B50" s="22">
        <v>4800</v>
      </c>
      <c r="D50" s="4"/>
      <c r="F50" s="20"/>
    </row>
    <row r="51" spans="1:6" s="3" customFormat="1" ht="37.5" customHeight="1">
      <c r="A51" s="21" t="s">
        <v>30</v>
      </c>
      <c r="B51" s="22">
        <v>500</v>
      </c>
      <c r="D51" s="4"/>
      <c r="F51" s="20"/>
    </row>
    <row r="52" spans="1:6" s="3" customFormat="1" ht="37.5" customHeight="1">
      <c r="A52" s="21" t="s">
        <v>31</v>
      </c>
      <c r="B52" s="22">
        <v>500</v>
      </c>
      <c r="D52" s="4"/>
      <c r="F52" s="20"/>
    </row>
    <row r="53" spans="1:6" s="3" customFormat="1" ht="37.5" customHeight="1">
      <c r="A53" s="21" t="s">
        <v>32</v>
      </c>
      <c r="B53" s="22">
        <v>500</v>
      </c>
      <c r="D53" s="4"/>
      <c r="F53" s="20"/>
    </row>
    <row r="54" spans="1:6" s="3" customFormat="1" ht="37.5" customHeight="1">
      <c r="A54" s="21" t="s">
        <v>33</v>
      </c>
      <c r="B54" s="22">
        <v>797.14</v>
      </c>
      <c r="D54" s="4"/>
      <c r="F54" s="20"/>
    </row>
    <row r="55" spans="1:6" s="3" customFormat="1" ht="37.5" customHeight="1">
      <c r="A55" s="21" t="s">
        <v>34</v>
      </c>
      <c r="B55" s="22">
        <v>256.68799999999999</v>
      </c>
      <c r="D55" s="4"/>
      <c r="F55" s="20"/>
    </row>
    <row r="56" spans="1:6" s="3" customFormat="1" ht="37.5" customHeight="1">
      <c r="A56" s="21" t="s">
        <v>66</v>
      </c>
      <c r="B56" s="22">
        <v>2741.3890000000001</v>
      </c>
      <c r="D56" s="4"/>
      <c r="F56" s="20"/>
    </row>
    <row r="57" spans="1:6" s="3" customFormat="1" ht="37.5" customHeight="1">
      <c r="A57" s="21" t="s">
        <v>35</v>
      </c>
      <c r="B57" s="22">
        <f>1338.887+10600</f>
        <v>11938.887000000001</v>
      </c>
      <c r="D57" s="4"/>
      <c r="F57" s="20"/>
    </row>
    <row r="58" spans="1:6" s="3" customFormat="1" ht="37.5" customHeight="1">
      <c r="A58" s="21" t="s">
        <v>36</v>
      </c>
      <c r="B58" s="22">
        <v>510.78899999999999</v>
      </c>
      <c r="D58" s="4"/>
      <c r="F58" s="20"/>
    </row>
    <row r="59" spans="1:6" s="3" customFormat="1" ht="37.5" customHeight="1">
      <c r="A59" s="21" t="s">
        <v>37</v>
      </c>
      <c r="B59" s="22">
        <v>600</v>
      </c>
      <c r="D59" s="4"/>
      <c r="F59" s="20"/>
    </row>
    <row r="60" spans="1:6" s="3" customFormat="1" ht="37.5" customHeight="1">
      <c r="A60" s="21" t="s">
        <v>38</v>
      </c>
      <c r="B60" s="22">
        <v>425.65800000000002</v>
      </c>
      <c r="D60" s="4"/>
      <c r="F60" s="20"/>
    </row>
    <row r="61" spans="1:6" s="3" customFormat="1" ht="37.5" customHeight="1">
      <c r="A61" s="21" t="s">
        <v>39</v>
      </c>
      <c r="B61" s="22">
        <v>1338.8869999999999</v>
      </c>
      <c r="D61" s="4"/>
      <c r="F61" s="20"/>
    </row>
    <row r="62" spans="1:6" s="3" customFormat="1" ht="37.5" customHeight="1">
      <c r="A62" s="21" t="s">
        <v>40</v>
      </c>
      <c r="B62" s="22">
        <v>500</v>
      </c>
      <c r="D62" s="4"/>
      <c r="F62" s="20"/>
    </row>
    <row r="63" spans="1:6" s="3" customFormat="1" ht="37.5" customHeight="1">
      <c r="A63" s="21" t="s">
        <v>41</v>
      </c>
      <c r="B63" s="22">
        <f>1446.656+359.0107</f>
        <v>1805.6667</v>
      </c>
      <c r="D63" s="4"/>
      <c r="F63" s="20"/>
    </row>
    <row r="64" spans="1:6" s="3" customFormat="1" ht="37.5" customHeight="1">
      <c r="A64" s="21" t="s">
        <v>42</v>
      </c>
      <c r="B64" s="22">
        <v>1021.914</v>
      </c>
      <c r="D64" s="4"/>
      <c r="F64" s="20"/>
    </row>
    <row r="65" spans="1:6" s="3" customFormat="1" ht="37.5" customHeight="1">
      <c r="A65" s="21" t="s">
        <v>43</v>
      </c>
      <c r="B65" s="22">
        <v>797.101</v>
      </c>
      <c r="D65" s="4"/>
      <c r="F65" s="20"/>
    </row>
    <row r="66" spans="1:6" s="3" customFormat="1" ht="37.5" customHeight="1">
      <c r="A66" s="21" t="s">
        <v>44</v>
      </c>
      <c r="B66" s="22">
        <v>500</v>
      </c>
      <c r="D66" s="4"/>
      <c r="F66" s="20"/>
    </row>
    <row r="67" spans="1:6" s="3" customFormat="1" ht="37.5" customHeight="1">
      <c r="A67" s="21" t="s">
        <v>45</v>
      </c>
      <c r="B67" s="22">
        <v>2000</v>
      </c>
      <c r="D67" s="4"/>
      <c r="F67" s="20"/>
    </row>
    <row r="68" spans="1:6" s="3" customFormat="1" ht="54" customHeight="1">
      <c r="A68" s="21" t="s">
        <v>46</v>
      </c>
      <c r="B68" s="22">
        <v>500</v>
      </c>
      <c r="D68" s="4"/>
      <c r="F68" s="20"/>
    </row>
    <row r="69" spans="1:6" s="3" customFormat="1" ht="37.5" customHeight="1">
      <c r="A69" s="21" t="s">
        <v>47</v>
      </c>
      <c r="B69" s="22">
        <v>780.58500000000004</v>
      </c>
      <c r="D69" s="4"/>
      <c r="F69" s="20"/>
    </row>
    <row r="70" spans="1:6" s="3" customFormat="1" ht="37.5" customHeight="1">
      <c r="A70" s="21" t="s">
        <v>48</v>
      </c>
      <c r="B70" s="22">
        <v>500</v>
      </c>
      <c r="D70" s="4"/>
      <c r="F70" s="20"/>
    </row>
    <row r="71" spans="1:6" s="3" customFormat="1" ht="37.5" customHeight="1">
      <c r="A71" s="21" t="s">
        <v>49</v>
      </c>
      <c r="B71" s="22">
        <v>12800</v>
      </c>
      <c r="D71" s="4"/>
      <c r="F71" s="20"/>
    </row>
    <row r="72" spans="1:6" s="3" customFormat="1" ht="37.5" customHeight="1">
      <c r="A72" s="21" t="s">
        <v>50</v>
      </c>
      <c r="B72" s="22">
        <v>1141.5360000000001</v>
      </c>
      <c r="D72" s="4"/>
      <c r="F72" s="20"/>
    </row>
    <row r="73" spans="1:6" s="3" customFormat="1" ht="37.5" customHeight="1">
      <c r="A73" s="21" t="s">
        <v>51</v>
      </c>
      <c r="B73" s="22">
        <v>600</v>
      </c>
      <c r="D73" s="4"/>
      <c r="F73" s="20"/>
    </row>
    <row r="74" spans="1:6" s="3" customFormat="1" ht="37.5" customHeight="1">
      <c r="A74" s="21" t="s">
        <v>52</v>
      </c>
      <c r="B74" s="22">
        <f>1446.656-239.8544</f>
        <v>1206.8016</v>
      </c>
      <c r="D74" s="4"/>
      <c r="F74" s="20"/>
    </row>
    <row r="75" spans="1:6" s="3" customFormat="1" ht="37.5" customHeight="1">
      <c r="A75" s="21" t="s">
        <v>53</v>
      </c>
      <c r="B75" s="22">
        <v>961.529</v>
      </c>
      <c r="D75" s="4"/>
      <c r="F75" s="20"/>
    </row>
    <row r="76" spans="1:6" ht="24.75" customHeight="1">
      <c r="A76" s="1" t="s">
        <v>54</v>
      </c>
      <c r="B76" s="22">
        <f>SUM(B22:B75)</f>
        <v>709653.21886999975</v>
      </c>
      <c r="C76" s="11" t="s">
        <v>67</v>
      </c>
    </row>
  </sheetData>
  <mergeCells count="10">
    <mergeCell ref="A12:B12"/>
    <mergeCell ref="A14:B14"/>
    <mergeCell ref="A1:C1"/>
    <mergeCell ref="A2:C2"/>
    <mergeCell ref="A3:C3"/>
    <mergeCell ref="A4:C4"/>
    <mergeCell ref="A5:C5"/>
    <mergeCell ref="A6:C6"/>
    <mergeCell ref="A7:C7"/>
    <mergeCell ref="A8:C8"/>
  </mergeCells>
  <pageMargins left="0.98425196850393704" right="0.78740157480314965" top="0.98425196850393704" bottom="0.78740157480314965" header="0.55118110236220474" footer="0.51181102362204722"/>
  <pageSetup paperSize="9" scale="98" fitToHeight="0" orientation="portrait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12</vt:lpstr>
      <vt:lpstr>'табл 12'!Заголовки_для_печати</vt:lpstr>
      <vt:lpstr>'табл 12'!Область_печати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MF-PurEL</cp:lastModifiedBy>
  <cp:lastPrinted>2023-08-29T12:45:36Z</cp:lastPrinted>
  <dcterms:created xsi:type="dcterms:W3CDTF">2023-07-20T11:20:00Z</dcterms:created>
  <dcterms:modified xsi:type="dcterms:W3CDTF">2023-09-04T08:37:35Z</dcterms:modified>
</cp:coreProperties>
</file>