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640" activeTab="0"/>
  </bookViews>
  <sheets>
    <sheet name="таблица 4 " sheetId="1" r:id="rId1"/>
    <sheet name="таблица6 " sheetId="2" r:id="rId2"/>
  </sheets>
  <definedNames>
    <definedName name="sub_162" localSheetId="0">'таблица 4 '!#REF!</definedName>
  </definedNames>
  <calcPr fullCalcOnLoad="1"/>
</workbook>
</file>

<file path=xl/sharedStrings.xml><?xml version="1.0" encoding="utf-8"?>
<sst xmlns="http://schemas.openxmlformats.org/spreadsheetml/2006/main" count="606" uniqueCount="295">
  <si>
    <t>Срок</t>
  </si>
  <si>
    <t>Ожидаемый непосредственный результат (краткое описание)</t>
  </si>
  <si>
    <t>Разработка документов территориального планирования, иных нормативно правовых актов в области регулирования градостроительной деятельности</t>
  </si>
  <si>
    <t>Улучшение качества жизни населения района</t>
  </si>
  <si>
    <t>Создание безаварийных условий дорожного движения</t>
  </si>
  <si>
    <t>Профилактика безопасности дорожного движения</t>
  </si>
  <si>
    <t>Подпрограмма 1</t>
  </si>
  <si>
    <t>Таблица 6</t>
  </si>
  <si>
    <t xml:space="preserve">Наименование подпрограммы, ведомственной целевой программы, мероприятий ведомственной целевой программы, основного мероприятия, мероприятий </t>
  </si>
  <si>
    <t>Ответственный исполнитель (ФИО, должность)</t>
  </si>
  <si>
    <t>Финансирование</t>
  </si>
  <si>
    <t>начала реализации</t>
  </si>
  <si>
    <t>Обеспечение безопасных условий проживания населения путем улучшения экологической обстановки в населенных пунктах Мари-Турекского муниципального района</t>
  </si>
  <si>
    <t>Подпрограмма 3</t>
  </si>
  <si>
    <t>Подпрограмма 4</t>
  </si>
  <si>
    <t>Подпрограмма 5</t>
  </si>
  <si>
    <t>Уменьшение количества гибели людей на водных объектах</t>
  </si>
  <si>
    <t>сектор ГО и ЧС администрации Мари-Турекского муниципального района</t>
  </si>
  <si>
    <t>Снижение уровня износа, потерь воды, аварийности сетей водоснабжения, энергоемкости транспортировки воды</t>
  </si>
  <si>
    <t>окон-чания реализации</t>
  </si>
  <si>
    <t>Обеспечение пожарной безопасности</t>
  </si>
  <si>
    <t>Повышение подготовленности нештатных аварийно-спасательных формирований и населения</t>
  </si>
  <si>
    <t>Обеспечение безопасности ГТС</t>
  </si>
  <si>
    <t>Профилактика дорожно-транспортных проишествий</t>
  </si>
  <si>
    <t>Таблица 4</t>
  </si>
  <si>
    <t>904  0000 0300000  000 000</t>
  </si>
  <si>
    <t>904  0000 0310000  000 000</t>
  </si>
  <si>
    <t>904  0412 0320000  000 000</t>
  </si>
  <si>
    <t>Код бюджетной классификации</t>
  </si>
  <si>
    <t>Модернизация и развитие сети автомобильных дорог общего пользования</t>
  </si>
  <si>
    <t>Повышение безопасности дорожного движения на автомобильных дорогах общего пользования</t>
  </si>
  <si>
    <t>Обеспечение пожарной безопасности и безопасности людей на водных объектах</t>
  </si>
  <si>
    <t>Отдел архитектуры и муниципального хозяйства администрации Мари-Турекского муниципального района</t>
  </si>
  <si>
    <t>Администрация Мари-Турекского муниципального района</t>
  </si>
  <si>
    <t>Администрация Мари-Турекского муниципального района, Городская администрация и сельские администрации</t>
  </si>
  <si>
    <t>Содержание и организация деятельности единой дежурно-диспетчерской службы Мари-Турекского муниципального района</t>
  </si>
  <si>
    <t>Зыков А.С. первый заместитель главы администрации   Мари-Турекского муниципального района</t>
  </si>
  <si>
    <t>Пахомов В.В. Руководитель отдела  архитектуры и муниципального хозяйства администрации Мари-Турекского муниципального района</t>
  </si>
  <si>
    <t>Обеспечение качественными коммунальными услугами в Мари-Турекскиом муниципальном районе</t>
  </si>
  <si>
    <t>Региональный проект Оздоровление Волги"</t>
  </si>
  <si>
    <t>Сокращение доли загрязненных сточных вод</t>
  </si>
  <si>
    <t>Совершенствование и техническое обслуживание муниципальной системы</t>
  </si>
  <si>
    <t>Создание и построение АПК "Безопасный город"</t>
  </si>
  <si>
    <t>заведующий сектором ГО и ЧС администрации Мари-Турекского муниципального района Г.А. Светлакова  Зыков А.С. первый заместитель главы администрации   Мари-Турекского муниципального района</t>
  </si>
  <si>
    <t>Зыков А.С. первый заместитель главы администрации   Мари-Турекского муниципального района , Главы администраций сельских поселений</t>
  </si>
  <si>
    <t>Капитальный ремонт гидротехнических сооружений</t>
  </si>
  <si>
    <t>Обеспечение благоприятной для жизни человека природной среды</t>
  </si>
  <si>
    <t>Формирование экологической культуры населения района. Совершенствование системы сбора и вывоза ТБО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</si>
  <si>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</si>
  <si>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</si>
  <si>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</si>
  <si>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</si>
  <si>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</si>
  <si>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</si>
  <si>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</si>
  <si>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</si>
  <si>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</si>
  <si>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</si>
  <si>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</si>
  <si>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</si>
  <si>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</si>
  <si>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</si>
  <si>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</si>
  <si>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</si>
  <si>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</si>
  <si>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Муниципальная программа</t>
  </si>
  <si>
    <t>Администрация Мари-Турекского муниципального района,Городская  администрация  и сельские администрации</t>
  </si>
  <si>
    <t>000</t>
  </si>
  <si>
    <t>0000</t>
  </si>
  <si>
    <t>0300000000</t>
  </si>
  <si>
    <t>904</t>
  </si>
  <si>
    <t>Основное мероприятие</t>
  </si>
  <si>
    <t xml:space="preserve">          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</si>
  <si>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0113</t>
  </si>
  <si>
    <t>Подпрограмма2</t>
  </si>
  <si>
    <t xml:space="preserve">          Осуществление полномочий по решению вопросов местного значения в границах поселения водоснабжения населения, водоотведения</t>
  </si>
  <si>
    <t>244</t>
  </si>
  <si>
    <t xml:space="preserve">          Осуществление полномочий по решению вопросов местного значения в границах поселения теплоснабжения населения</t>
  </si>
  <si>
    <t>0502</t>
  </si>
  <si>
    <t>0320127410</t>
  </si>
  <si>
    <t>811</t>
  </si>
  <si>
    <t>0602</t>
  </si>
  <si>
    <t>414</t>
  </si>
  <si>
    <t>032G650130</t>
  </si>
  <si>
    <t>Осуществление целевых мероприятий в отношении автомобильных дорог общего пользования местного значения в рамках реализации полномочий района  за счёт средств муниципального дорожного фонда Мари-Турекского муниципального района</t>
  </si>
  <si>
    <t>0409</t>
  </si>
  <si>
    <t>540</t>
  </si>
  <si>
    <t>Муниципальный дорожный фонд Мари-Турекского муниципального района</t>
  </si>
  <si>
    <t>870</t>
  </si>
  <si>
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 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</si>
  <si>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 на содержание автомобильных дорог общего пользования местного значения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</si>
  <si>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</si>
  <si>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</si>
  <si>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0335018</t>
  </si>
  <si>
    <t>Субсидии на реализацию мероприятий подпрограммы "Автомобильные дороги" федеральной целевой программы "Развитие транспортной системы России (2010-2020 годы)</t>
  </si>
  <si>
    <t>0335115</t>
  </si>
  <si>
    <t xml:space="preserve">          Осуществление целевых мероприятий в отношении автомобильных дорог общего пользования местного значения(софинансирование за счёт средств муниципального дорожного фонда Мари-Турекского муниципального района)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</si>
  <si>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счет средств бюджета Мари-Турекского муниципального района на содержание автомобильных дорог общего пользования местного значения</t>
  </si>
  <si>
    <t>0330149990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</si>
  <si>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счет средств бюджета Мари-Турекского муниципального района на содержание автомобильных дорог общего пользования местного значения</t>
  </si>
  <si>
    <t>0330149991</t>
  </si>
  <si>
    <t>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Мари-Турекского муниципального района</t>
  </si>
  <si>
    <t>Отдел архитектуры и муниципального хозяйства администрации МО "Мари-Турекский муниципальный район"</t>
  </si>
  <si>
    <t>Реализация мероприятий в целях повышения безопасности дорожного движения на автомобильных дорогах общего пользования</t>
  </si>
  <si>
    <t>0334905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</si>
  <si>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на мероприятия по приведению пешеходных переходов в соответствие с требованиями новых национальных стандартов, за счет средств муниципального дорожного фонда Мари-Турекского муниципального района</t>
  </si>
  <si>
    <t>0330229950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</si>
  <si>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на мероприятия по приведению пешеходных переходов в соответствие с требованиями новых национальных стандартов, за счет средств бюджета Мари-Турекского муниципального района</t>
  </si>
  <si>
    <t>0330249950</t>
  </si>
  <si>
    <t>Отдел архитектуры и муниципального хозяйства, комитет по оперативному управлению муниципальным имуществом и земельными ресурсами администрации Мари-Турекского муниципального района</t>
  </si>
  <si>
    <t>Обследование муниципальных дорог</t>
  </si>
  <si>
    <t>Субвенции бюджетам муниципальных образований на осуществление переданных государственных полномочий Республики Марий Эл по предоставлению мер социальной поддержки граждан в области транспортного обслуживания</t>
  </si>
  <si>
    <t>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</t>
  </si>
  <si>
    <t>Сектор ГОиЧС Мари-Турекского муниципального района</t>
  </si>
  <si>
    <t>0309</t>
  </si>
  <si>
    <t>Сектор ГОиЧС МО Мари-Турекского муниципального района</t>
  </si>
  <si>
    <t>Резервный фонд Правительства Республики Марий Эл</t>
  </si>
  <si>
    <t>Мероприятия по обеспечению безопасности людей на водных объектах</t>
  </si>
  <si>
    <t xml:space="preserve">          Осуществление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</si>
  <si>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Благоустройство и охрана окружающей среды Мари-Турекского муниципального района на 2017-2025 годы</t>
  </si>
  <si>
    <t>Администрация Мари-Турекского муниципального района,Городская администрация и сельские администрации</t>
  </si>
  <si>
    <t>Экологическое просвещение и воспитание. Формирование экологической культуры.</t>
  </si>
  <si>
    <t>0603</t>
  </si>
  <si>
    <t>Мероприятия по экологическому просвещению и воспитанию, формированию экологической культуры</t>
  </si>
  <si>
    <t xml:space="preserve">   Основное мероприятие </t>
  </si>
  <si>
    <t>032G600000</t>
  </si>
  <si>
    <t xml:space="preserve">Модернизация коммунальной инфраструктуры жилищно-коммунального хозяйства </t>
  </si>
  <si>
    <t>План реализации муниципальной программы Мари-Турекского муниципального района</t>
  </si>
  <si>
    <t xml:space="preserve">Проектные и изыскателькие работы, иные работы и услуги в рамках реализации мероприятий по сокращению дол загрязненных сточных вод.                             Строительство очистных сооружений с. Косолапово Мари-Турекского района Республики Марий Эл       </t>
  </si>
  <si>
    <t>Основное мероприятие Восстановление и охрана водных объектов</t>
  </si>
  <si>
    <t>Расходы на восстановление водных объектов, защита от негативного воздействия вод</t>
  </si>
  <si>
    <t>Основное мероприятие "Восстановление и охрана водных объектов"</t>
  </si>
  <si>
    <t>Защита от негативного воздействия</t>
  </si>
  <si>
    <t>904  0603 0350129490</t>
  </si>
  <si>
    <t>0501</t>
  </si>
  <si>
    <t>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</si>
  <si>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 </t>
  </si>
  <si>
    <t>031F367483</t>
  </si>
  <si>
    <t>031F367484</t>
  </si>
  <si>
    <t>Реализация мероприятий по обеспечению устойчивого сокращения непригодного для проживания жилищного фонда за счет средствреспубликанского бюджета Республики Марий Эл</t>
  </si>
  <si>
    <t>412</t>
  </si>
  <si>
    <t>853</t>
  </si>
  <si>
    <t>0320129120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</si>
  <si>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</si>
  <si>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 xml:space="preserve">Реализация мероприятий гражданской обороны, предупреждению и ликвидации чрезвычайных ситуаций </t>
  </si>
  <si>
    <t>Увеличение стоимости прочих материальных запасов</t>
  </si>
  <si>
    <t>0340229851</t>
  </si>
  <si>
    <t>Код бюджетной классификации (бюджет Мари-Турекского муниципального района)</t>
  </si>
  <si>
    <t>904  0113 0310100000 000 000</t>
  </si>
  <si>
    <t>904  0000 0340100000 000</t>
  </si>
  <si>
    <t>обеспечение безопасной жизнедеятельности населения Мари-Турекского муниципального района</t>
  </si>
  <si>
    <t>904 0501 031F367483 853</t>
  </si>
  <si>
    <t>031F300000</t>
  </si>
  <si>
    <t xml:space="preserve">Проектные и изыскателькие работы, иные работы и услуги в рамках реализации мероприятий по сокращению доли загрязненных сточных вод.                             Строительство очистных сооружений с. Косолапово Мари-Турекского района Республики Марий Эл       </t>
  </si>
  <si>
    <t>0340129470</t>
  </si>
  <si>
    <t>904  0502 0320100000  000 000</t>
  </si>
  <si>
    <t>904  0602 032G600000  000 000</t>
  </si>
  <si>
    <t>904  0000 0340000000 000</t>
  </si>
  <si>
    <t xml:space="preserve"> Главный специалист сектора  ГО и ЧС администрации Мари-Турекского муниципального района</t>
  </si>
  <si>
    <t>3202L3230</t>
  </si>
  <si>
    <t>245</t>
  </si>
  <si>
    <t>Создание резерва материально-технических ресурсов для предупреждения и ликвидации чрезвычайных ситуаций</t>
  </si>
  <si>
    <t>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на 2021-2025 годы</t>
  </si>
  <si>
    <t>Развитие жилищного строительства в Мари-Турекском муниципальном районе на 2021-2025 годы</t>
  </si>
  <si>
    <t>Комплексное развитие инженерной  инфраструктуры Мари-Турекского муниципального района на 2021-2025 годы</t>
  </si>
  <si>
    <t>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2021-2025 годы</t>
  </si>
  <si>
    <t>0340229850</t>
  </si>
  <si>
    <t>-</t>
  </si>
  <si>
    <t xml:space="preserve">«Развитие коммунальной, жилищной, дорожной  инфраструктуры,  строительства, охраны окружающей среды и обеспечения безопасности и жизнедеятельности населения  в Мари-Турекском  муниципальном районе на 2021-2025 годы» </t>
  </si>
  <si>
    <t>Подпрограмма 1 «Развитие жилищного строительства в Мари-Турекском муниципальном районе на 2021-2025 годы»</t>
  </si>
  <si>
    <t>Основное мероприятие "Поддержка  платежеспособного спроса на жилье населения Мари-Турекского муниципального района"</t>
  </si>
  <si>
    <t>Подпрограмма 2 «Комплексное развитие инженерной и коммунальной инфраструктуры Мари-Турекского муниципального района на 2021-2025 годы»</t>
  </si>
  <si>
    <t>Подпрограмма  3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2021-2025 годы»</t>
  </si>
  <si>
    <t>Подпрограмма  5 «Благоустройство и охрана окружающей среды Мари-Турекского муниципального района на 2021-2025 годы»</t>
  </si>
  <si>
    <t>Подпрограмма 4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2021-2025 годы»</t>
  </si>
  <si>
    <t>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</si>
  <si>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</si>
  <si>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Основное мероприятие"Региональный проект "Обеспечение устойчивого сокращения непригодного для проживания жилищного фонда"</t>
  </si>
  <si>
    <t>Основное мерприятие "Обеспечение качественными коммунальными услугами в Мари-Турекскиом муниципальном районе"</t>
  </si>
  <si>
    <t>Основное мероприятие "Региональный проект Оздоровление Волги"</t>
  </si>
  <si>
    <t>Основное мероприятие "Модернизация и развитие сети автомобильных дорог общего пользования"</t>
  </si>
  <si>
    <t xml:space="preserve">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</si>
  <si>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Основное мероприятие "Повышение безопасности дорожного движения на автомобильных дорогах общего пользования"</t>
  </si>
  <si>
    <t>904  0000 0330249040 244</t>
  </si>
  <si>
    <t xml:space="preserve">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</si>
  <si>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</si>
  <si>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продукции</t>
  </si>
  <si>
    <t>904  0409 0330129970 540</t>
  </si>
  <si>
    <t xml:space="preserve">9040409 03301S1150 414 </t>
  </si>
  <si>
    <t>Основное мероприятие "Реализация мероприятий гражданской обороны, предупреждению и ликвидации чрезвычайных ситуаций "</t>
  </si>
  <si>
    <t>Основное мероприятие "Обеспечение пожарной безопасности и безопасности людей на водных объектах"</t>
  </si>
  <si>
    <t>Основное мероприятие "Обеспечение благоприятной для жизни человека природной среды"</t>
  </si>
  <si>
    <t>Основное мероприятие "Разработка документов территориального планирования, иных нормативно-правовых актов в области регулирования градостроительной деятельности"</t>
  </si>
  <si>
    <t>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</si>
  <si>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904  0000 0310129780 244</t>
  </si>
  <si>
    <t>904  0000 0310129780 000</t>
  </si>
  <si>
    <t>904  0502 0320127410 811</t>
  </si>
  <si>
    <t>904  0502 0320129120 244</t>
  </si>
  <si>
    <t xml:space="preserve">     Осуществление полномочий по решению вопросов местного значения в границах поселения водоснабжения населения, водоотведения</t>
  </si>
  <si>
    <t>Осуществление полномочий по решению вопросов местного значения в границах поселения теплоснабжения населения</t>
  </si>
  <si>
    <t>904  0113 0320129781 244</t>
  </si>
  <si>
    <t>904  0113 0320129791 244</t>
  </si>
  <si>
    <t xml:space="preserve">          Проектные и изыскательские работы, иные работы и услуги в рамках реализации мероприятий по сокращению доли загрязненных сточных вод</t>
  </si>
  <si>
    <t xml:space="preserve">          Содержание и организация деятельности единой дежурно-диспетчерской службы Мари-Турекского муниципального района</t>
  </si>
  <si>
    <t>904  0310 0340129470 000</t>
  </si>
  <si>
    <t>904  0309 0340200000 000</t>
  </si>
  <si>
    <t>904  0000 035000000 000</t>
  </si>
  <si>
    <t>Экологичское просвещение и воспитание.Формирование экологической культуры.</t>
  </si>
  <si>
    <t>904  0000 0350400000 000</t>
  </si>
  <si>
    <t>904 0501 031F300000 000</t>
  </si>
  <si>
    <t>904 0501 031F367484 853</t>
  </si>
  <si>
    <t>905 0501 031F367484 412</t>
  </si>
  <si>
    <t>904  0000 0330000 000 000</t>
  </si>
  <si>
    <t>904  0602 032G6Д0131  414 000</t>
  </si>
  <si>
    <t>904  0602 032G6Д0130  414 000</t>
  </si>
  <si>
    <t xml:space="preserve">904  0602 032G650130  414 </t>
  </si>
  <si>
    <t xml:space="preserve">   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</si>
  <si>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</si>
  <si>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>904  0409 0330129971 540</t>
  </si>
  <si>
    <t>904  0409 0330129600 870</t>
  </si>
  <si>
    <t>904  0409 0330129974 540</t>
  </si>
  <si>
    <t>Резервный фонд администрации Мари-Турекского муниципального района</t>
  </si>
  <si>
    <t>904  0111 0340129660 870</t>
  </si>
  <si>
    <t>904 0501 031F367483 412</t>
  </si>
  <si>
    <t>904  0113 0310710250 313</t>
  </si>
  <si>
    <t>904  0113 0310700000 000</t>
  </si>
  <si>
    <t>904  0113 0340229850 244</t>
  </si>
  <si>
    <t>904  0113 0340229851 244</t>
  </si>
  <si>
    <t>904  0603 0350429430  244</t>
  </si>
  <si>
    <t xml:space="preserve">          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</t>
  </si>
  <si>
    <t xml:space="preserve">    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</si>
  <si>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      Разработка и актуализация схем водоснабжения, водоотведения и схем теплоснабжения</t>
  </si>
  <si>
    <t xml:space="preserve">03301S1150                                     </t>
  </si>
  <si>
    <t>121</t>
  </si>
  <si>
    <t>129</t>
  </si>
  <si>
    <t xml:space="preserve"> Обеспечение пожарной безопасности </t>
  </si>
  <si>
    <t>032G650134</t>
  </si>
  <si>
    <t>418</t>
  </si>
  <si>
    <t>032G650135</t>
  </si>
  <si>
    <t>419</t>
  </si>
  <si>
    <t>904  0502 0320127000 000</t>
  </si>
  <si>
    <t xml:space="preserve">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за счет средств муниципального дорожного фонда Мари-Турекского муниципального района</t>
  </si>
  <si>
    <t>904  0409 0330229950 540</t>
  </si>
  <si>
    <t>904  0310 0340229850 244</t>
  </si>
  <si>
    <t xml:space="preserve"> Сокращение доли загрязненных сточных вод     Строительство очистных сооружений с. Косолапово Мари-Турекского района Республики Марий Эл </t>
  </si>
  <si>
    <t>905  0309 0340200000 000</t>
  </si>
  <si>
    <t>906  0309 0340200000 000</t>
  </si>
  <si>
    <t xml:space="preserve">        Социальные выплаты на возмещение части процентной ставки по кредитам, привлекаемым гражданами на газификацию индивидуального жилья</t>
  </si>
  <si>
    <t>1003</t>
  </si>
  <si>
    <t>313</t>
  </si>
  <si>
    <t>0320129133</t>
  </si>
  <si>
    <t>974</t>
  </si>
  <si>
    <t xml:space="preserve">Резервный фонд администрации Мари-Турекского муниципального района </t>
  </si>
  <si>
    <t>0340129880</t>
  </si>
  <si>
    <t>0320129785</t>
  </si>
  <si>
    <t xml:space="preserve">905  0602 0320129133  244 </t>
  </si>
  <si>
    <r>
      <rPr>
        <b/>
        <sz val="14"/>
        <rFont val="Calibri"/>
        <family val="2"/>
      </rPr>
      <t>Ресурсное обеспечение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реализации муниципальной программы 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на 2021-2025 годы"</t>
    </r>
  </si>
  <si>
    <t>0310000000</t>
  </si>
  <si>
    <t>0310700000</t>
  </si>
  <si>
    <t>0310710250</t>
  </si>
  <si>
    <t>0310100000</t>
  </si>
  <si>
    <t>0310129780</t>
  </si>
  <si>
    <t>0320000000</t>
  </si>
  <si>
    <t>0320100000</t>
  </si>
  <si>
    <t>0320129781</t>
  </si>
  <si>
    <t>0320129791</t>
  </si>
  <si>
    <t>0320127000</t>
  </si>
  <si>
    <r>
      <t xml:space="preserve"> Сокращение доли загрязненных сточных вод     </t>
    </r>
    <r>
      <rPr>
        <b/>
        <sz val="10"/>
        <rFont val="Arial CYR"/>
        <family val="0"/>
      </rPr>
      <t>Строительство очистных сооружений с. Косолапово Мари-Турекского района Республики Марий Эл</t>
    </r>
    <r>
      <rPr>
        <sz val="10"/>
        <rFont val="Arial CYR"/>
        <family val="0"/>
      </rPr>
      <t xml:space="preserve"> </t>
    </r>
  </si>
  <si>
    <t>0330000000</t>
  </si>
  <si>
    <t>0330100000</t>
  </si>
  <si>
    <t xml:space="preserve">0330129940 </t>
  </si>
  <si>
    <t xml:space="preserve">0330129600 </t>
  </si>
  <si>
    <t>03301299374</t>
  </si>
  <si>
    <t xml:space="preserve">0330129970 </t>
  </si>
  <si>
    <t xml:space="preserve">0330129971 </t>
  </si>
  <si>
    <t>0330129972</t>
  </si>
  <si>
    <t xml:space="preserve">03301L0180 </t>
  </si>
  <si>
    <t>0330200000</t>
  </si>
  <si>
    <t>0330249040</t>
  </si>
  <si>
    <t>0330249050</t>
  </si>
  <si>
    <t>0330300000</t>
  </si>
  <si>
    <t>0330349120</t>
  </si>
  <si>
    <t>0330370020</t>
  </si>
  <si>
    <t>0340000000</t>
  </si>
  <si>
    <t>0340100000</t>
  </si>
  <si>
    <t>0340129660</t>
  </si>
  <si>
    <t>0340200000</t>
  </si>
  <si>
    <t>0340229460</t>
  </si>
  <si>
    <t>0350000000</t>
  </si>
  <si>
    <t>0350100000</t>
  </si>
  <si>
    <t>0350200000</t>
  </si>
  <si>
    <t>0350129490</t>
  </si>
  <si>
    <t>0350400000</t>
  </si>
  <si>
    <t>0350429430</t>
  </si>
  <si>
    <t>0350449050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</si>
</sst>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.00000"/>
    <numFmt numFmtId="180" formatCode="0.0000"/>
    <numFmt numFmtId="181" formatCode="#,##0.0"/>
    <numFmt numFmtId="182" formatCode="#,##0.000"/>
    <numFmt numFmtId="183" formatCode="0.000000"/>
    <numFmt numFmtId="184" formatCode="0.0000000"/>
    <numFmt numFmtId="185" formatCode="#,##0.00&quot;р.&quot;"/>
    <numFmt numFmtId="186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10"/>
      <color indexed="8"/>
      <name val="Arial CYR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" fontId="14" fillId="0" borderId="1">
      <alignment horizontal="center" vertical="top" shrinkToFit="1"/>
      <protection/>
    </xf>
    <xf numFmtId="1" fontId="48" fillId="0" borderId="2">
      <alignment horizontal="center" vertical="top" shrinkToFit="1"/>
      <protection/>
    </xf>
    <xf numFmtId="0" fontId="49" fillId="0" borderId="3">
      <alignment vertical="top" wrapText="1"/>
      <protection/>
    </xf>
    <xf numFmtId="0" fontId="49" fillId="0" borderId="2">
      <alignment vertical="top" wrapText="1"/>
      <protection/>
    </xf>
    <xf numFmtId="4" fontId="49" fillId="0" borderId="3">
      <alignment horizontal="right" vertical="top" shrinkToFit="1"/>
      <protection/>
    </xf>
    <xf numFmtId="0" fontId="49" fillId="0" borderId="3">
      <alignment vertical="top" wrapText="1"/>
      <protection/>
    </xf>
    <xf numFmtId="4" fontId="9" fillId="19" borderId="1">
      <alignment horizontal="right" vertical="top" shrinkToFit="1"/>
      <protection/>
    </xf>
    <xf numFmtId="4" fontId="48" fillId="0" borderId="3">
      <alignment horizontal="right" vertical="top" shrinkToFit="1"/>
      <protection/>
    </xf>
    <xf numFmtId="0" fontId="49" fillId="0" borderId="2">
      <alignment vertical="top" wrapText="1"/>
      <protection/>
    </xf>
    <xf numFmtId="0" fontId="50" fillId="0" borderId="2">
      <alignment vertical="top" wrapText="1"/>
      <protection/>
    </xf>
    <xf numFmtId="4" fontId="49" fillId="20" borderId="3">
      <alignment horizontal="right" vertical="top" shrinkToFi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4" applyNumberFormat="0" applyAlignment="0" applyProtection="0"/>
    <xf numFmtId="0" fontId="52" fillId="28" borderId="5" applyNumberFormat="0" applyAlignment="0" applyProtection="0"/>
    <xf numFmtId="0" fontId="53" fillId="28" borderId="4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29" borderId="10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top"/>
    </xf>
    <xf numFmtId="0" fontId="69" fillId="0" borderId="0" xfId="0" applyFont="1" applyAlignment="1">
      <alignment/>
    </xf>
    <xf numFmtId="0" fontId="69" fillId="0" borderId="14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9" fillId="34" borderId="0" xfId="0" applyFont="1" applyFill="1" applyAlignment="1">
      <alignment/>
    </xf>
    <xf numFmtId="0" fontId="0" fillId="35" borderId="0" xfId="0" applyFill="1" applyAlignment="1">
      <alignment/>
    </xf>
    <xf numFmtId="0" fontId="69" fillId="35" borderId="0" xfId="0" applyFont="1" applyFill="1" applyAlignment="1">
      <alignment/>
    </xf>
    <xf numFmtId="0" fontId="0" fillId="36" borderId="0" xfId="0" applyFill="1" applyAlignment="1">
      <alignment vertical="top"/>
    </xf>
    <xf numFmtId="0" fontId="0" fillId="36" borderId="0" xfId="0" applyFill="1" applyAlignment="1">
      <alignment/>
    </xf>
    <xf numFmtId="0" fontId="4" fillId="34" borderId="0" xfId="0" applyFont="1" applyFill="1" applyAlignment="1">
      <alignment horizontal="justify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10" fillId="37" borderId="1" xfId="0" applyNumberFormat="1" applyFont="1" applyFill="1" applyBorder="1" applyAlignment="1">
      <alignment horizontal="center" vertical="center"/>
    </xf>
    <xf numFmtId="176" fontId="10" fillId="37" borderId="1" xfId="0" applyNumberFormat="1" applyFont="1" applyFill="1" applyBorder="1" applyAlignment="1">
      <alignment horizontal="center" vertical="center"/>
    </xf>
    <xf numFmtId="0" fontId="10" fillId="38" borderId="1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top"/>
    </xf>
    <xf numFmtId="0" fontId="8" fillId="37" borderId="1" xfId="0" applyNumberFormat="1" applyFont="1" applyFill="1" applyBorder="1" applyAlignment="1">
      <alignment horizontal="center" vertical="center"/>
    </xf>
    <xf numFmtId="0" fontId="8" fillId="37" borderId="19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49" fontId="8" fillId="34" borderId="1" xfId="0" applyNumberFormat="1" applyFont="1" applyFill="1" applyBorder="1" applyAlignment="1">
      <alignment horizontal="center" vertical="center"/>
    </xf>
    <xf numFmtId="179" fontId="69" fillId="0" borderId="0" xfId="0" applyNumberFormat="1" applyFont="1" applyAlignment="1">
      <alignment/>
    </xf>
    <xf numFmtId="179" fontId="10" fillId="37" borderId="1" xfId="0" applyNumberFormat="1" applyFont="1" applyFill="1" applyBorder="1" applyAlignment="1">
      <alignment horizontal="center" vertical="center"/>
    </xf>
    <xf numFmtId="0" fontId="69" fillId="0" borderId="16" xfId="0" applyFont="1" applyBorder="1" applyAlignment="1">
      <alignment vertical="top"/>
    </xf>
    <xf numFmtId="0" fontId="69" fillId="0" borderId="0" xfId="0" applyFont="1" applyBorder="1" applyAlignment="1">
      <alignment vertical="top"/>
    </xf>
    <xf numFmtId="0" fontId="0" fillId="34" borderId="0" xfId="0" applyFill="1" applyAlignment="1">
      <alignment horizontal="center"/>
    </xf>
    <xf numFmtId="0" fontId="6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8" fillId="39" borderId="3" xfId="38" applyFont="1" applyFill="1" applyAlignment="1" applyProtection="1">
      <alignment horizontal="center" vertical="center" wrapText="1"/>
      <protection/>
    </xf>
    <xf numFmtId="49" fontId="8" fillId="34" borderId="21" xfId="0" applyNumberFormat="1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48" fillId="39" borderId="22" xfId="38" applyFont="1" applyFill="1" applyBorder="1" applyAlignment="1" applyProtection="1">
      <alignment horizontal="center" vertical="center" wrapText="1"/>
      <protection/>
    </xf>
    <xf numFmtId="0" fontId="48" fillId="39" borderId="17" xfId="38" applyFont="1" applyFill="1" applyBorder="1" applyAlignment="1" applyProtection="1">
      <alignment horizontal="center" vertical="center" wrapText="1"/>
      <protection/>
    </xf>
    <xf numFmtId="177" fontId="7" fillId="34" borderId="3" xfId="0" applyNumberFormat="1" applyFont="1" applyFill="1" applyBorder="1" applyAlignment="1">
      <alignment horizontal="center" vertical="center" wrapText="1"/>
    </xf>
    <xf numFmtId="177" fontId="7" fillId="34" borderId="16" xfId="0" applyNumberFormat="1" applyFont="1" applyFill="1" applyBorder="1" applyAlignment="1">
      <alignment horizontal="center" vertical="center" wrapText="1"/>
    </xf>
    <xf numFmtId="176" fontId="7" fillId="34" borderId="16" xfId="0" applyNumberFormat="1" applyFont="1" applyFill="1" applyBorder="1" applyAlignment="1">
      <alignment horizontal="center" vertical="center" wrapText="1"/>
    </xf>
    <xf numFmtId="177" fontId="11" fillId="34" borderId="3" xfId="0" applyNumberFormat="1" applyFont="1" applyFill="1" applyBorder="1" applyAlignment="1">
      <alignment horizontal="center" vertical="center"/>
    </xf>
    <xf numFmtId="177" fontId="11" fillId="34" borderId="17" xfId="0" applyNumberFormat="1" applyFont="1" applyFill="1" applyBorder="1" applyAlignment="1">
      <alignment horizontal="center" vertical="center"/>
    </xf>
    <xf numFmtId="179" fontId="11" fillId="34" borderId="17" xfId="0" applyNumberFormat="1" applyFont="1" applyFill="1" applyBorder="1" applyAlignment="1">
      <alignment horizontal="center" vertical="center"/>
    </xf>
    <xf numFmtId="177" fontId="11" fillId="34" borderId="15" xfId="0" applyNumberFormat="1" applyFont="1" applyFill="1" applyBorder="1" applyAlignment="1">
      <alignment horizontal="center" vertical="center"/>
    </xf>
    <xf numFmtId="177" fontId="11" fillId="34" borderId="0" xfId="0" applyNumberFormat="1" applyFont="1" applyFill="1" applyBorder="1" applyAlignment="1">
      <alignment horizontal="center" vertical="center"/>
    </xf>
    <xf numFmtId="179" fontId="11" fillId="34" borderId="0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horizontal="center" vertical="center"/>
    </xf>
    <xf numFmtId="176" fontId="11" fillId="34" borderId="17" xfId="0" applyNumberFormat="1" applyFont="1" applyFill="1" applyBorder="1" applyAlignment="1">
      <alignment horizontal="center" vertical="center"/>
    </xf>
    <xf numFmtId="179" fontId="11" fillId="34" borderId="3" xfId="0" applyNumberFormat="1" applyFont="1" applyFill="1" applyBorder="1" applyAlignment="1">
      <alignment horizontal="center" vertical="center"/>
    </xf>
    <xf numFmtId="0" fontId="11" fillId="37" borderId="1" xfId="0" applyNumberFormat="1" applyFont="1" applyFill="1" applyBorder="1" applyAlignment="1">
      <alignment horizontal="center" vertical="center"/>
    </xf>
    <xf numFmtId="179" fontId="7" fillId="34" borderId="3" xfId="0" applyNumberFormat="1" applyFont="1" applyFill="1" applyBorder="1" applyAlignment="1">
      <alignment horizontal="center" vertical="center" wrapText="1"/>
    </xf>
    <xf numFmtId="179" fontId="7" fillId="34" borderId="16" xfId="0" applyNumberFormat="1" applyFont="1" applyFill="1" applyBorder="1" applyAlignment="1">
      <alignment horizontal="center" vertical="center" wrapText="1"/>
    </xf>
    <xf numFmtId="179" fontId="7" fillId="34" borderId="3" xfId="0" applyNumberFormat="1" applyFont="1" applyFill="1" applyBorder="1" applyAlignment="1">
      <alignment horizontal="center" vertical="center"/>
    </xf>
    <xf numFmtId="177" fontId="7" fillId="34" borderId="3" xfId="0" applyNumberFormat="1" applyFont="1" applyFill="1" applyBorder="1" applyAlignment="1">
      <alignment horizontal="center" vertical="center"/>
    </xf>
    <xf numFmtId="177" fontId="10" fillId="34" borderId="3" xfId="0" applyNumberFormat="1" applyFont="1" applyFill="1" applyBorder="1" applyAlignment="1">
      <alignment horizontal="center" vertical="center"/>
    </xf>
    <xf numFmtId="177" fontId="10" fillId="34" borderId="17" xfId="0" applyNumberFormat="1" applyFont="1" applyFill="1" applyBorder="1" applyAlignment="1">
      <alignment horizontal="center" vertical="center"/>
    </xf>
    <xf numFmtId="176" fontId="10" fillId="34" borderId="17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176" fontId="11" fillId="34" borderId="3" xfId="0" applyNumberFormat="1" applyFont="1" applyFill="1" applyBorder="1" applyAlignment="1">
      <alignment horizontal="center" vertical="center"/>
    </xf>
    <xf numFmtId="176" fontId="7" fillId="34" borderId="15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176" fontId="7" fillId="34" borderId="3" xfId="0" applyNumberFormat="1" applyFont="1" applyFill="1" applyBorder="1" applyAlignment="1">
      <alignment horizontal="center" vertical="center" wrapText="1"/>
    </xf>
    <xf numFmtId="176" fontId="7" fillId="34" borderId="3" xfId="0" applyNumberFormat="1" applyFont="1" applyFill="1" applyBorder="1" applyAlignment="1">
      <alignment horizontal="center" vertical="center"/>
    </xf>
    <xf numFmtId="2" fontId="7" fillId="34" borderId="3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35" fillId="34" borderId="3" xfId="0" applyFont="1" applyFill="1" applyBorder="1" applyAlignment="1">
      <alignment horizontal="center" vertical="center" wrapText="1"/>
    </xf>
    <xf numFmtId="177" fontId="37" fillId="34" borderId="3" xfId="0" applyNumberFormat="1" applyFont="1" applyFill="1" applyBorder="1" applyAlignment="1">
      <alignment horizontal="center" vertical="center"/>
    </xf>
    <xf numFmtId="2" fontId="37" fillId="34" borderId="3" xfId="0" applyNumberFormat="1" applyFont="1" applyFill="1" applyBorder="1" applyAlignment="1">
      <alignment horizontal="center" vertical="center"/>
    </xf>
    <xf numFmtId="179" fontId="38" fillId="34" borderId="3" xfId="0" applyNumberFormat="1" applyFont="1" applyFill="1" applyBorder="1" applyAlignment="1">
      <alignment horizontal="center" vertical="center"/>
    </xf>
    <xf numFmtId="176" fontId="38" fillId="34" borderId="3" xfId="0" applyNumberFormat="1" applyFont="1" applyFill="1" applyBorder="1" applyAlignment="1">
      <alignment horizontal="center" vertical="center"/>
    </xf>
    <xf numFmtId="176" fontId="37" fillId="34" borderId="3" xfId="0" applyNumberFormat="1" applyFont="1" applyFill="1" applyBorder="1" applyAlignment="1">
      <alignment horizontal="center" vertical="center"/>
    </xf>
    <xf numFmtId="177" fontId="39" fillId="34" borderId="22" xfId="0" applyNumberFormat="1" applyFont="1" applyFill="1" applyBorder="1" applyAlignment="1">
      <alignment horizontal="center" vertical="center"/>
    </xf>
    <xf numFmtId="180" fontId="39" fillId="34" borderId="22" xfId="0" applyNumberFormat="1" applyFont="1" applyFill="1" applyBorder="1" applyAlignment="1">
      <alignment horizontal="center" vertical="center"/>
    </xf>
    <xf numFmtId="179" fontId="39" fillId="34" borderId="22" xfId="0" applyNumberFormat="1" applyFont="1" applyFill="1" applyBorder="1" applyAlignment="1">
      <alignment horizontal="center" vertical="center"/>
    </xf>
    <xf numFmtId="177" fontId="39" fillId="34" borderId="3" xfId="0" applyNumberFormat="1" applyFont="1" applyFill="1" applyBorder="1" applyAlignment="1">
      <alignment horizontal="center" vertical="center"/>
    </xf>
    <xf numFmtId="180" fontId="39" fillId="34" borderId="3" xfId="0" applyNumberFormat="1" applyFont="1" applyFill="1" applyBorder="1" applyAlignment="1">
      <alignment horizontal="center" vertical="center"/>
    </xf>
    <xf numFmtId="177" fontId="39" fillId="34" borderId="17" xfId="0" applyNumberFormat="1" applyFont="1" applyFill="1" applyBorder="1" applyAlignment="1">
      <alignment horizontal="center" vertical="center"/>
    </xf>
    <xf numFmtId="180" fontId="39" fillId="34" borderId="17" xfId="0" applyNumberFormat="1" applyFont="1" applyFill="1" applyBorder="1" applyAlignment="1">
      <alignment horizontal="center" vertical="center"/>
    </xf>
    <xf numFmtId="180" fontId="39" fillId="34" borderId="22" xfId="0" applyNumberFormat="1" applyFont="1" applyFill="1" applyBorder="1" applyAlignment="1">
      <alignment horizontal="center" vertical="center"/>
    </xf>
    <xf numFmtId="176" fontId="39" fillId="34" borderId="17" xfId="0" applyNumberFormat="1" applyFont="1" applyFill="1" applyBorder="1" applyAlignment="1">
      <alignment horizontal="center" vertical="center"/>
    </xf>
    <xf numFmtId="180" fontId="39" fillId="34" borderId="15" xfId="0" applyNumberFormat="1" applyFont="1" applyFill="1" applyBorder="1" applyAlignment="1">
      <alignment horizontal="center" vertical="center"/>
    </xf>
    <xf numFmtId="176" fontId="39" fillId="34" borderId="22" xfId="0" applyNumberFormat="1" applyFont="1" applyFill="1" applyBorder="1" applyAlignment="1">
      <alignment horizontal="center" vertical="center"/>
    </xf>
    <xf numFmtId="180" fontId="39" fillId="34" borderId="17" xfId="0" applyNumberFormat="1" applyFont="1" applyFill="1" applyBorder="1" applyAlignment="1">
      <alignment horizontal="center" vertical="center"/>
    </xf>
    <xf numFmtId="176" fontId="39" fillId="34" borderId="17" xfId="0" applyNumberFormat="1" applyFont="1" applyFill="1" applyBorder="1" applyAlignment="1">
      <alignment horizontal="center" vertical="center"/>
    </xf>
    <xf numFmtId="177" fontId="39" fillId="34" borderId="16" xfId="0" applyNumberFormat="1" applyFont="1" applyFill="1" applyBorder="1" applyAlignment="1">
      <alignment horizontal="center" vertical="center"/>
    </xf>
    <xf numFmtId="0" fontId="38" fillId="37" borderId="1" xfId="0" applyNumberFormat="1" applyFont="1" applyFill="1" applyBorder="1" applyAlignment="1">
      <alignment horizontal="center" vertical="center"/>
    </xf>
    <xf numFmtId="179" fontId="39" fillId="34" borderId="16" xfId="0" applyNumberFormat="1" applyFont="1" applyFill="1" applyBorder="1" applyAlignment="1">
      <alignment horizontal="center" vertical="center"/>
    </xf>
    <xf numFmtId="179" fontId="39" fillId="34" borderId="3" xfId="0" applyNumberFormat="1" applyFont="1" applyFill="1" applyBorder="1" applyAlignment="1">
      <alignment horizontal="center" vertical="center"/>
    </xf>
    <xf numFmtId="180" fontId="39" fillId="34" borderId="16" xfId="0" applyNumberFormat="1" applyFont="1" applyFill="1" applyBorder="1" applyAlignment="1">
      <alignment horizontal="center" vertical="center"/>
    </xf>
    <xf numFmtId="0" fontId="39" fillId="37" borderId="1" xfId="0" applyNumberFormat="1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39" fillId="37" borderId="0" xfId="0" applyNumberFormat="1" applyFont="1" applyFill="1" applyBorder="1" applyAlignment="1">
      <alignment horizontal="center" vertical="center"/>
    </xf>
    <xf numFmtId="177" fontId="38" fillId="34" borderId="3" xfId="0" applyNumberFormat="1" applyFont="1" applyFill="1" applyBorder="1" applyAlignment="1">
      <alignment horizontal="center" vertical="center"/>
    </xf>
    <xf numFmtId="180" fontId="38" fillId="34" borderId="3" xfId="0" applyNumberFormat="1" applyFont="1" applyFill="1" applyBorder="1" applyAlignment="1">
      <alignment horizontal="center" vertical="center"/>
    </xf>
    <xf numFmtId="177" fontId="38" fillId="34" borderId="17" xfId="0" applyNumberFormat="1" applyFont="1" applyFill="1" applyBorder="1" applyAlignment="1">
      <alignment horizontal="center" vertical="center"/>
    </xf>
    <xf numFmtId="179" fontId="38" fillId="34" borderId="17" xfId="0" applyNumberFormat="1" applyFont="1" applyFill="1" applyBorder="1" applyAlignment="1">
      <alignment horizontal="center" vertical="center"/>
    </xf>
    <xf numFmtId="176" fontId="38" fillId="34" borderId="17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40" fillId="34" borderId="1" xfId="0" applyFont="1" applyFill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0" fontId="40" fillId="34" borderId="1" xfId="38" applyNumberFormat="1" applyFont="1" applyFill="1" applyBorder="1" applyProtection="1">
      <alignment vertical="top" wrapText="1"/>
      <protection/>
    </xf>
    <xf numFmtId="0" fontId="7" fillId="34" borderId="3" xfId="0" applyNumberFormat="1" applyFont="1" applyFill="1" applyBorder="1" applyAlignment="1">
      <alignment horizontal="center" vertical="center" wrapText="1"/>
    </xf>
    <xf numFmtId="0" fontId="40" fillId="34" borderId="1" xfId="38" applyNumberFormat="1" applyFont="1" applyFill="1" applyBorder="1" applyAlignment="1" applyProtection="1">
      <alignment wrapText="1"/>
      <protection/>
    </xf>
    <xf numFmtId="0" fontId="11" fillId="34" borderId="0" xfId="0" applyFont="1" applyFill="1" applyAlignment="1">
      <alignment/>
    </xf>
    <xf numFmtId="0" fontId="8" fillId="34" borderId="3" xfId="0" applyFont="1" applyFill="1" applyBorder="1" applyAlignment="1">
      <alignment horizontal="center" vertical="center"/>
    </xf>
    <xf numFmtId="0" fontId="11" fillId="34" borderId="3" xfId="0" applyFont="1" applyFill="1" applyBorder="1" applyAlignment="1">
      <alignment horizontal="center"/>
    </xf>
    <xf numFmtId="0" fontId="10" fillId="34" borderId="1" xfId="0" applyNumberFormat="1" applyFont="1" applyFill="1" applyBorder="1" applyAlignment="1">
      <alignment horizontal="center" vertical="center"/>
    </xf>
    <xf numFmtId="0" fontId="8" fillId="34" borderId="1" xfId="0" applyNumberFormat="1" applyFont="1" applyFill="1" applyBorder="1" applyAlignment="1">
      <alignment horizontal="center" vertical="center"/>
    </xf>
    <xf numFmtId="0" fontId="11" fillId="34" borderId="1" xfId="0" applyNumberFormat="1" applyFont="1" applyFill="1" applyBorder="1" applyAlignment="1">
      <alignment horizontal="center" vertical="center"/>
    </xf>
    <xf numFmtId="0" fontId="12" fillId="34" borderId="1" xfId="0" applyFont="1" applyFill="1" applyBorder="1" applyAlignment="1">
      <alignment vertical="top" wrapText="1"/>
    </xf>
    <xf numFmtId="0" fontId="43" fillId="34" borderId="1" xfId="0" applyFont="1" applyFill="1" applyBorder="1" applyAlignment="1">
      <alignment vertical="top" wrapText="1"/>
    </xf>
    <xf numFmtId="49" fontId="11" fillId="34" borderId="1" xfId="0" applyNumberFormat="1" applyFont="1" applyFill="1" applyBorder="1" applyAlignment="1">
      <alignment horizontal="center" vertical="center"/>
    </xf>
    <xf numFmtId="177" fontId="10" fillId="34" borderId="1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top" wrapText="1"/>
    </xf>
    <xf numFmtId="49" fontId="11" fillId="34" borderId="21" xfId="0" applyNumberFormat="1" applyFont="1" applyFill="1" applyBorder="1" applyAlignment="1">
      <alignment horizontal="center" vertical="center"/>
    </xf>
    <xf numFmtId="49" fontId="11" fillId="34" borderId="19" xfId="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top" wrapText="1"/>
    </xf>
    <xf numFmtId="0" fontId="43" fillId="34" borderId="19" xfId="0" applyFont="1" applyFill="1" applyBorder="1" applyAlignment="1">
      <alignment horizontal="center" vertical="top" wrapText="1"/>
    </xf>
    <xf numFmtId="49" fontId="11" fillId="34" borderId="19" xfId="0" applyNumberFormat="1" applyFont="1" applyFill="1" applyBorder="1" applyAlignment="1">
      <alignment horizontal="center" vertical="center"/>
    </xf>
    <xf numFmtId="177" fontId="11" fillId="34" borderId="1" xfId="0" applyNumberFormat="1" applyFont="1" applyFill="1" applyBorder="1" applyAlignment="1">
      <alignment horizontal="center" vertical="center"/>
    </xf>
    <xf numFmtId="177" fontId="11" fillId="34" borderId="19" xfId="0" applyNumberFormat="1" applyFont="1" applyFill="1" applyBorder="1" applyAlignment="1">
      <alignment horizontal="center" vertical="center"/>
    </xf>
    <xf numFmtId="0" fontId="11" fillId="37" borderId="19" xfId="0" applyNumberFormat="1" applyFont="1" applyFill="1" applyBorder="1" applyAlignment="1">
      <alignment horizontal="center" vertical="center"/>
    </xf>
    <xf numFmtId="0" fontId="11" fillId="34" borderId="19" xfId="0" applyNumberFormat="1" applyFont="1" applyFill="1" applyBorder="1" applyAlignment="1">
      <alignment horizontal="center" vertical="center"/>
    </xf>
    <xf numFmtId="0" fontId="11" fillId="37" borderId="31" xfId="0" applyNumberFormat="1" applyFont="1" applyFill="1" applyBorder="1" applyAlignment="1">
      <alignment horizontal="center" vertical="center"/>
    </xf>
    <xf numFmtId="179" fontId="11" fillId="37" borderId="19" xfId="0" applyNumberFormat="1" applyFont="1" applyFill="1" applyBorder="1" applyAlignment="1">
      <alignment horizontal="center" vertical="center"/>
    </xf>
    <xf numFmtId="0" fontId="10" fillId="37" borderId="19" xfId="0" applyNumberFormat="1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vertical="center" wrapText="1"/>
    </xf>
    <xf numFmtId="0" fontId="12" fillId="40" borderId="1" xfId="0" applyFont="1" applyFill="1" applyBorder="1" applyAlignment="1">
      <alignment vertical="top" wrapText="1"/>
    </xf>
    <xf numFmtId="0" fontId="12" fillId="40" borderId="1" xfId="0" applyFont="1" applyFill="1" applyBorder="1" applyAlignment="1">
      <alignment horizontal="center" vertical="top" wrapText="1"/>
    </xf>
    <xf numFmtId="49" fontId="8" fillId="40" borderId="1" xfId="0" applyNumberFormat="1" applyFont="1" applyFill="1" applyBorder="1" applyAlignment="1">
      <alignment horizontal="center" vertical="center"/>
    </xf>
    <xf numFmtId="177" fontId="10" fillId="40" borderId="1" xfId="0" applyNumberFormat="1" applyFont="1" applyFill="1" applyBorder="1" applyAlignment="1">
      <alignment horizontal="center" vertical="center"/>
    </xf>
    <xf numFmtId="179" fontId="10" fillId="34" borderId="1" xfId="0" applyNumberFormat="1" applyFont="1" applyFill="1" applyBorder="1" applyAlignment="1">
      <alignment horizontal="center" vertical="center"/>
    </xf>
    <xf numFmtId="0" fontId="12" fillId="38" borderId="1" xfId="0" applyFont="1" applyFill="1" applyBorder="1" applyAlignment="1">
      <alignment vertical="top" wrapText="1"/>
    </xf>
    <xf numFmtId="49" fontId="8" fillId="38" borderId="1" xfId="0" applyNumberFormat="1" applyFont="1" applyFill="1" applyBorder="1" applyAlignment="1">
      <alignment horizontal="center" vertical="center"/>
    </xf>
    <xf numFmtId="177" fontId="10" fillId="38" borderId="1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top" wrapText="1"/>
    </xf>
    <xf numFmtId="0" fontId="12" fillId="38" borderId="21" xfId="0" applyFont="1" applyFill="1" applyBorder="1" applyAlignment="1">
      <alignment vertical="top" wrapText="1"/>
    </xf>
    <xf numFmtId="2" fontId="10" fillId="37" borderId="1" xfId="0" applyNumberFormat="1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top" wrapText="1"/>
    </xf>
    <xf numFmtId="0" fontId="12" fillId="38" borderId="3" xfId="0" applyFont="1" applyFill="1" applyBorder="1" applyAlignment="1">
      <alignment vertical="top" wrapText="1"/>
    </xf>
    <xf numFmtId="49" fontId="8" fillId="38" borderId="34" xfId="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vertical="top" wrapText="1"/>
    </xf>
    <xf numFmtId="0" fontId="43" fillId="34" borderId="19" xfId="0" applyFont="1" applyFill="1" applyBorder="1" applyAlignment="1">
      <alignment vertical="top" wrapText="1"/>
    </xf>
    <xf numFmtId="0" fontId="12" fillId="37" borderId="21" xfId="0" applyFont="1" applyFill="1" applyBorder="1" applyAlignment="1">
      <alignment vertical="top" wrapText="1"/>
    </xf>
    <xf numFmtId="177" fontId="8" fillId="34" borderId="1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top" wrapText="1"/>
    </xf>
    <xf numFmtId="2" fontId="11" fillId="37" borderId="1" xfId="0" applyNumberFormat="1" applyFont="1" applyFill="1" applyBorder="1" applyAlignment="1">
      <alignment horizontal="center" vertical="center"/>
    </xf>
    <xf numFmtId="49" fontId="11" fillId="38" borderId="1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top" wrapText="1"/>
    </xf>
    <xf numFmtId="0" fontId="36" fillId="34" borderId="1" xfId="41" applyNumberFormat="1" applyFont="1" applyFill="1" applyBorder="1" applyProtection="1">
      <alignment vertical="top" wrapText="1"/>
      <protection/>
    </xf>
    <xf numFmtId="0" fontId="36" fillId="34" borderId="21" xfId="38" applyNumberFormat="1" applyFont="1" applyFill="1" applyBorder="1" applyAlignment="1" applyProtection="1">
      <alignment horizontal="center" vertical="top" wrapText="1"/>
      <protection/>
    </xf>
    <xf numFmtId="1" fontId="44" fillId="34" borderId="21" xfId="33" applyNumberFormat="1" applyFont="1" applyFill="1" applyBorder="1" applyAlignment="1" applyProtection="1">
      <alignment horizontal="center" vertical="top" shrinkToFit="1"/>
      <protection/>
    </xf>
    <xf numFmtId="1" fontId="44" fillId="34" borderId="1" xfId="33" applyNumberFormat="1" applyFont="1" applyFill="1" applyProtection="1">
      <alignment horizontal="center" vertical="top" shrinkToFit="1"/>
      <protection/>
    </xf>
    <xf numFmtId="4" fontId="36" fillId="40" borderId="1" xfId="39" applyNumberFormat="1" applyFont="1" applyFill="1" applyProtection="1">
      <alignment horizontal="right" vertical="top" shrinkToFit="1"/>
      <protection/>
    </xf>
    <xf numFmtId="0" fontId="36" fillId="34" borderId="19" xfId="38" applyNumberFormat="1" applyFont="1" applyFill="1" applyBorder="1" applyAlignment="1" applyProtection="1">
      <alignment horizontal="center" vertical="top" wrapText="1"/>
      <protection/>
    </xf>
    <xf numFmtId="1" fontId="44" fillId="34" borderId="19" xfId="33" applyNumberFormat="1" applyFont="1" applyFill="1" applyBorder="1" applyAlignment="1" applyProtection="1">
      <alignment horizontal="center" vertical="top" shrinkToFit="1"/>
      <protection/>
    </xf>
    <xf numFmtId="0" fontId="36" fillId="34" borderId="21" xfId="36" applyNumberFormat="1" applyFont="1" applyFill="1" applyBorder="1" applyAlignment="1" applyProtection="1">
      <alignment horizontal="center" vertical="top" wrapText="1"/>
      <protection/>
    </xf>
    <xf numFmtId="0" fontId="36" fillId="34" borderId="19" xfId="36" applyNumberFormat="1" applyFont="1" applyFill="1" applyBorder="1" applyAlignment="1" applyProtection="1">
      <alignment horizontal="center" vertical="top" wrapText="1"/>
      <protection/>
    </xf>
    <xf numFmtId="0" fontId="36" fillId="34" borderId="1" xfId="36" applyNumberFormat="1" applyFont="1" applyFill="1" applyBorder="1" applyProtection="1">
      <alignment vertical="top" wrapText="1"/>
      <protection/>
    </xf>
    <xf numFmtId="0" fontId="45" fillId="37" borderId="1" xfId="42" applyNumberFormat="1" applyFont="1" applyFill="1" applyBorder="1" applyProtection="1">
      <alignment vertical="top" wrapText="1"/>
      <protection/>
    </xf>
    <xf numFmtId="0" fontId="43" fillId="37" borderId="19" xfId="0" applyFont="1" applyFill="1" applyBorder="1" applyAlignment="1">
      <alignment horizontal="center" vertical="top" wrapText="1"/>
    </xf>
    <xf numFmtId="49" fontId="11" fillId="37" borderId="19" xfId="0" applyNumberFormat="1" applyFont="1" applyFill="1" applyBorder="1" applyAlignment="1">
      <alignment horizontal="center" vertical="center"/>
    </xf>
    <xf numFmtId="1" fontId="44" fillId="37" borderId="1" xfId="34" applyNumberFormat="1" applyFont="1" applyFill="1" applyBorder="1" applyAlignment="1" applyProtection="1">
      <alignment horizontal="center" vertical="center" shrinkToFit="1"/>
      <protection/>
    </xf>
    <xf numFmtId="177" fontId="11" fillId="37" borderId="19" xfId="0" applyNumberFormat="1" applyFont="1" applyFill="1" applyBorder="1" applyAlignment="1">
      <alignment horizontal="center" vertical="center"/>
    </xf>
    <xf numFmtId="179" fontId="11" fillId="34" borderId="19" xfId="0" applyNumberFormat="1" applyFont="1" applyFill="1" applyBorder="1" applyAlignment="1">
      <alignment horizontal="center" vertical="center"/>
    </xf>
    <xf numFmtId="0" fontId="46" fillId="37" borderId="21" xfId="42" applyNumberFormat="1" applyFont="1" applyFill="1" applyBorder="1" applyAlignment="1" applyProtection="1">
      <alignment horizontal="center" vertical="top" wrapText="1"/>
      <protection/>
    </xf>
    <xf numFmtId="0" fontId="43" fillId="37" borderId="21" xfId="0" applyFont="1" applyFill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top" wrapText="1"/>
    </xf>
    <xf numFmtId="0" fontId="46" fillId="37" borderId="35" xfId="42" applyNumberFormat="1" applyFont="1" applyFill="1" applyBorder="1" applyAlignment="1" applyProtection="1">
      <alignment horizontal="center" vertical="top" wrapText="1"/>
      <protection/>
    </xf>
    <xf numFmtId="0" fontId="43" fillId="37" borderId="1" xfId="0" applyFont="1" applyFill="1" applyBorder="1" applyAlignment="1">
      <alignment vertical="top" wrapText="1"/>
    </xf>
    <xf numFmtId="177" fontId="8" fillId="37" borderId="1" xfId="0" applyNumberFormat="1" applyFont="1" applyFill="1" applyBorder="1" applyAlignment="1">
      <alignment horizontal="center" vertical="center"/>
    </xf>
    <xf numFmtId="179" fontId="8" fillId="34" borderId="1" xfId="0" applyNumberFormat="1" applyFont="1" applyFill="1" applyBorder="1" applyAlignment="1">
      <alignment horizontal="center" vertical="center"/>
    </xf>
    <xf numFmtId="0" fontId="43" fillId="37" borderId="19" xfId="0" applyFont="1" applyFill="1" applyBorder="1" applyAlignment="1">
      <alignment vertical="top" wrapText="1"/>
    </xf>
    <xf numFmtId="179" fontId="11" fillId="34" borderId="1" xfId="0" applyNumberFormat="1" applyFont="1" applyFill="1" applyBorder="1" applyAlignment="1">
      <alignment horizontal="center" vertical="center"/>
    </xf>
    <xf numFmtId="0" fontId="46" fillId="37" borderId="19" xfId="42" applyNumberFormat="1" applyFont="1" applyFill="1" applyBorder="1" applyAlignment="1" applyProtection="1">
      <alignment horizontal="center" vertical="top" wrapText="1"/>
      <protection/>
    </xf>
    <xf numFmtId="0" fontId="12" fillId="37" borderId="1" xfId="0" applyFont="1" applyFill="1" applyBorder="1" applyAlignment="1">
      <alignment vertical="top" wrapText="1"/>
    </xf>
    <xf numFmtId="0" fontId="36" fillId="34" borderId="1" xfId="38" applyNumberFormat="1" applyFont="1" applyFill="1" applyBorder="1" applyProtection="1">
      <alignment vertical="top" wrapText="1"/>
      <protection/>
    </xf>
    <xf numFmtId="2" fontId="11" fillId="37" borderId="19" xfId="0" applyNumberFormat="1" applyFont="1" applyFill="1" applyBorder="1" applyAlignment="1">
      <alignment horizontal="center" vertical="center"/>
    </xf>
    <xf numFmtId="49" fontId="11" fillId="38" borderId="19" xfId="0" applyNumberFormat="1" applyFont="1" applyFill="1" applyBorder="1" applyAlignment="1">
      <alignment horizontal="center" vertical="center"/>
    </xf>
    <xf numFmtId="177" fontId="10" fillId="38" borderId="19" xfId="0" applyNumberFormat="1" applyFont="1" applyFill="1" applyBorder="1" applyAlignment="1">
      <alignment horizontal="center" vertical="center"/>
    </xf>
    <xf numFmtId="180" fontId="10" fillId="34" borderId="19" xfId="0" applyNumberFormat="1" applyFont="1" applyFill="1" applyBorder="1" applyAlignment="1">
      <alignment horizontal="center" vertical="center"/>
    </xf>
    <xf numFmtId="0" fontId="43" fillId="38" borderId="1" xfId="0" applyFont="1" applyFill="1" applyBorder="1" applyAlignment="1">
      <alignment vertical="top" wrapText="1"/>
    </xf>
    <xf numFmtId="177" fontId="10" fillId="34" borderId="19" xfId="0" applyNumberFormat="1" applyFont="1" applyFill="1" applyBorder="1" applyAlignment="1">
      <alignment horizontal="center" vertical="center"/>
    </xf>
    <xf numFmtId="179" fontId="10" fillId="37" borderId="19" xfId="0" applyNumberFormat="1" applyFont="1" applyFill="1" applyBorder="1" applyAlignment="1">
      <alignment horizontal="center" vertical="center"/>
    </xf>
    <xf numFmtId="0" fontId="12" fillId="34" borderId="1" xfId="0" applyFont="1" applyFill="1" applyBorder="1" applyAlignment="1">
      <alignment horizontal="center" vertical="top" wrapText="1"/>
    </xf>
    <xf numFmtId="0" fontId="43" fillId="34" borderId="1" xfId="0" applyFont="1" applyFill="1" applyBorder="1" applyAlignment="1">
      <alignment horizontal="left" vertical="top" wrapText="1"/>
    </xf>
    <xf numFmtId="0" fontId="11" fillId="34" borderId="1" xfId="0" applyFont="1" applyFill="1" applyBorder="1" applyAlignment="1">
      <alignment/>
    </xf>
    <xf numFmtId="0" fontId="36" fillId="34" borderId="3" xfId="35" applyFont="1" applyFill="1" applyProtection="1">
      <alignment vertical="top" wrapText="1"/>
      <protection/>
    </xf>
    <xf numFmtId="0" fontId="12" fillId="34" borderId="1" xfId="0" applyNumberFormat="1" applyFont="1" applyFill="1" applyBorder="1" applyAlignment="1">
      <alignment vertical="top" wrapText="1"/>
    </xf>
    <xf numFmtId="0" fontId="45" fillId="34" borderId="1" xfId="42" applyNumberFormat="1" applyFont="1" applyFill="1" applyBorder="1" applyProtection="1">
      <alignment vertical="top" wrapText="1"/>
      <protection/>
    </xf>
    <xf numFmtId="0" fontId="12" fillId="34" borderId="21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/>
    </xf>
    <xf numFmtId="49" fontId="8" fillId="34" borderId="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/>
    </xf>
    <xf numFmtId="0" fontId="11" fillId="34" borderId="1" xfId="0" applyFont="1" applyFill="1" applyBorder="1" applyAlignment="1">
      <alignment wrapText="1"/>
    </xf>
    <xf numFmtId="0" fontId="10" fillId="34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/>
    </xf>
    <xf numFmtId="49" fontId="11" fillId="37" borderId="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2" fillId="37" borderId="35" xfId="0" applyFont="1" applyFill="1" applyBorder="1" applyAlignment="1">
      <alignment horizontal="center" vertical="top" wrapText="1"/>
    </xf>
    <xf numFmtId="49" fontId="8" fillId="37" borderId="21" xfId="0" applyNumberFormat="1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vertical="top" wrapText="1"/>
    </xf>
    <xf numFmtId="0" fontId="12" fillId="38" borderId="1" xfId="0" applyNumberFormat="1" applyFont="1" applyFill="1" applyBorder="1" applyAlignment="1">
      <alignment vertical="top" wrapText="1"/>
    </xf>
    <xf numFmtId="0" fontId="10" fillId="38" borderId="1" xfId="0" applyFont="1" applyFill="1" applyBorder="1" applyAlignment="1">
      <alignment horizontal="center" vertical="center"/>
    </xf>
    <xf numFmtId="180" fontId="10" fillId="34" borderId="1" xfId="0" applyNumberFormat="1" applyFont="1" applyFill="1" applyBorder="1" applyAlignment="1">
      <alignment horizontal="center" vertical="center"/>
    </xf>
    <xf numFmtId="180" fontId="11" fillId="34" borderId="1" xfId="0" applyNumberFormat="1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/>
    </xf>
    <xf numFmtId="176" fontId="10" fillId="34" borderId="1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top" wrapText="1"/>
    </xf>
    <xf numFmtId="176" fontId="11" fillId="34" borderId="1" xfId="0" applyNumberFormat="1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3" xfId="36"/>
    <cellStyle name="xl36" xfId="37"/>
    <cellStyle name="xl37" xfId="38"/>
    <cellStyle name="xl38" xfId="39"/>
    <cellStyle name="xl40" xfId="40"/>
    <cellStyle name="xl60" xfId="41"/>
    <cellStyle name="xl61" xfId="42"/>
    <cellStyle name="xl64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3"/>
  <sheetViews>
    <sheetView tabSelected="1" zoomScale="90" zoomScaleNormal="90" zoomScaleSheetLayoutView="64" zoomScalePageLayoutView="0" workbookViewId="0" topLeftCell="A1">
      <selection activeCell="M2" sqref="M2"/>
    </sheetView>
  </sheetViews>
  <sheetFormatPr defaultColWidth="9.140625" defaultRowHeight="15"/>
  <cols>
    <col min="1" max="1" width="18.140625" style="0" customWidth="1"/>
    <col min="2" max="2" width="50.140625" style="0" customWidth="1"/>
    <col min="3" max="3" width="33.28125" style="0" customWidth="1"/>
    <col min="4" max="4" width="13.57421875" style="0" customWidth="1"/>
    <col min="5" max="5" width="12.00390625" style="0" customWidth="1"/>
    <col min="6" max="6" width="17.8515625" style="0" customWidth="1"/>
    <col min="7" max="7" width="11.57421875" style="0" customWidth="1"/>
    <col min="8" max="8" width="13.28125" style="16" hidden="1" customWidth="1"/>
    <col min="9" max="9" width="16.00390625" style="16" hidden="1" customWidth="1"/>
    <col min="10" max="10" width="12.00390625" style="16" hidden="1" customWidth="1"/>
    <col min="11" max="11" width="19.57421875" style="16" hidden="1" customWidth="1"/>
    <col min="12" max="12" width="17.57421875" style="14" customWidth="1"/>
    <col min="13" max="13" width="17.7109375" style="19" customWidth="1"/>
    <col min="14" max="14" width="17.00390625" style="14" customWidth="1"/>
    <col min="15" max="15" width="14.7109375" style="14" customWidth="1"/>
    <col min="16" max="16" width="14.00390625" style="14" customWidth="1"/>
    <col min="17" max="27" width="9.140625" style="14" customWidth="1"/>
  </cols>
  <sheetData>
    <row r="1" ht="4.5" customHeight="1"/>
    <row r="2" spans="10:13" ht="15.75">
      <c r="J2" s="17"/>
      <c r="M2" s="14" t="s">
        <v>24</v>
      </c>
    </row>
    <row r="3" spans="1:16" ht="18.75" customHeight="1">
      <c r="A3" s="174" t="s">
        <v>256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48"/>
      <c r="P3" s="148"/>
    </row>
    <row r="4" spans="1:16" ht="18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48"/>
      <c r="P4" s="148"/>
    </row>
    <row r="5" spans="1:16" ht="1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48"/>
      <c r="P5" s="148"/>
    </row>
    <row r="6" spans="1:16" ht="19.5" customHeight="1" hidden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48"/>
      <c r="P6" s="148"/>
    </row>
    <row r="7" spans="1:16" ht="18.7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9.5" customHeight="1">
      <c r="A8" s="176" t="s">
        <v>48</v>
      </c>
      <c r="B8" s="177" t="s">
        <v>49</v>
      </c>
      <c r="C8" s="178" t="s">
        <v>50</v>
      </c>
      <c r="D8" s="179" t="s">
        <v>28</v>
      </c>
      <c r="E8" s="180"/>
      <c r="F8" s="180"/>
      <c r="G8" s="181"/>
      <c r="H8" s="182" t="s">
        <v>51</v>
      </c>
      <c r="I8" s="182"/>
      <c r="J8" s="182"/>
      <c r="K8" s="182"/>
      <c r="L8" s="182"/>
      <c r="M8" s="182"/>
      <c r="N8" s="182"/>
      <c r="O8" s="182"/>
      <c r="P8" s="182"/>
    </row>
    <row r="9" spans="1:16" ht="75" customHeight="1">
      <c r="A9" s="183"/>
      <c r="B9" s="184"/>
      <c r="C9" s="185"/>
      <c r="D9" s="149" t="s">
        <v>52</v>
      </c>
      <c r="E9" s="149" t="s">
        <v>53</v>
      </c>
      <c r="F9" s="149" t="s">
        <v>54</v>
      </c>
      <c r="G9" s="149" t="s">
        <v>55</v>
      </c>
      <c r="H9" s="149" t="s">
        <v>56</v>
      </c>
      <c r="I9" s="149" t="s">
        <v>57</v>
      </c>
      <c r="J9" s="149" t="s">
        <v>58</v>
      </c>
      <c r="K9" s="149" t="s">
        <v>59</v>
      </c>
      <c r="L9" s="149" t="s">
        <v>60</v>
      </c>
      <c r="M9" s="149" t="s">
        <v>61</v>
      </c>
      <c r="N9" s="149" t="s">
        <v>62</v>
      </c>
      <c r="O9" s="149" t="s">
        <v>63</v>
      </c>
      <c r="P9" s="149" t="s">
        <v>64</v>
      </c>
    </row>
    <row r="10" spans="1:16" ht="18.75" customHeight="1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11</v>
      </c>
      <c r="I10" s="150">
        <v>12</v>
      </c>
      <c r="J10" s="150">
        <v>13</v>
      </c>
      <c r="K10" s="150">
        <v>14</v>
      </c>
      <c r="L10" s="150">
        <v>15</v>
      </c>
      <c r="M10" s="150">
        <v>15</v>
      </c>
      <c r="N10" s="150">
        <v>15</v>
      </c>
      <c r="O10" s="150">
        <v>15</v>
      </c>
      <c r="P10" s="150">
        <v>15</v>
      </c>
    </row>
    <row r="11" spans="1:16" ht="114.75" customHeight="1">
      <c r="A11" s="186" t="s">
        <v>65</v>
      </c>
      <c r="B11" s="186" t="s">
        <v>162</v>
      </c>
      <c r="C11" s="187" t="s">
        <v>66</v>
      </c>
      <c r="D11" s="188" t="s">
        <v>67</v>
      </c>
      <c r="E11" s="188" t="s">
        <v>68</v>
      </c>
      <c r="F11" s="188" t="s">
        <v>69</v>
      </c>
      <c r="G11" s="188" t="s">
        <v>67</v>
      </c>
      <c r="H11" s="189" t="e">
        <f aca="true" t="shared" si="0" ref="H11:P11">H12+H24+H41+H67+H85</f>
        <v>#REF!</v>
      </c>
      <c r="I11" s="189">
        <f t="shared" si="0"/>
        <v>8452.83067</v>
      </c>
      <c r="J11" s="189" t="e">
        <f t="shared" si="0"/>
        <v>#REF!</v>
      </c>
      <c r="K11" s="190" t="e">
        <f t="shared" si="0"/>
        <v>#REF!</v>
      </c>
      <c r="L11" s="33">
        <f t="shared" si="0"/>
        <v>106676.8061</v>
      </c>
      <c r="M11" s="33">
        <f t="shared" si="0"/>
        <v>267649.22181</v>
      </c>
      <c r="N11" s="33">
        <f t="shared" si="0"/>
        <v>107630.48403</v>
      </c>
      <c r="O11" s="33">
        <f t="shared" si="0"/>
        <v>55642.1687</v>
      </c>
      <c r="P11" s="33">
        <f t="shared" si="0"/>
        <v>56395.4687</v>
      </c>
    </row>
    <row r="12" spans="1:16" ht="63" customHeight="1">
      <c r="A12" s="191" t="s">
        <v>6</v>
      </c>
      <c r="B12" s="191" t="s">
        <v>163</v>
      </c>
      <c r="C12" s="191" t="s">
        <v>33</v>
      </c>
      <c r="D12" s="192" t="s">
        <v>70</v>
      </c>
      <c r="E12" s="192" t="s">
        <v>68</v>
      </c>
      <c r="F12" s="192" t="s">
        <v>257</v>
      </c>
      <c r="G12" s="192" t="s">
        <v>67</v>
      </c>
      <c r="H12" s="193">
        <f>H15+H19</f>
        <v>1.8</v>
      </c>
      <c r="I12" s="193">
        <f>I15+I19</f>
        <v>3.6</v>
      </c>
      <c r="J12" s="193">
        <f>J15+J19</f>
        <v>3.6</v>
      </c>
      <c r="K12" s="157">
        <f>K15+K19</f>
        <v>313.6</v>
      </c>
      <c r="L12" s="23">
        <f>L15+L19</f>
        <v>35993.80408</v>
      </c>
      <c r="M12" s="33">
        <f>M15+M19+M14</f>
        <v>198623.03305</v>
      </c>
      <c r="N12" s="23">
        <f>N14+N19</f>
        <v>23026.65437</v>
      </c>
      <c r="O12" s="23">
        <f>O14+O19</f>
        <v>30.998</v>
      </c>
      <c r="P12" s="23">
        <f>P14+P19</f>
        <v>30.998</v>
      </c>
    </row>
    <row r="13" spans="1:16" ht="51.75" customHeight="1">
      <c r="A13" s="194"/>
      <c r="B13" s="195" t="s">
        <v>170</v>
      </c>
      <c r="C13" s="195"/>
      <c r="D13" s="192" t="s">
        <v>70</v>
      </c>
      <c r="E13" s="192" t="s">
        <v>68</v>
      </c>
      <c r="F13" s="31" t="s">
        <v>258</v>
      </c>
      <c r="G13" s="192" t="s">
        <v>67</v>
      </c>
      <c r="H13" s="193"/>
      <c r="I13" s="193"/>
      <c r="J13" s="193"/>
      <c r="K13" s="157"/>
      <c r="L13" s="23"/>
      <c r="M13" s="196">
        <v>50.98</v>
      </c>
      <c r="N13" s="23"/>
      <c r="O13" s="25"/>
      <c r="P13" s="25"/>
    </row>
    <row r="14" spans="1:16" ht="50.25" customHeight="1">
      <c r="A14" s="197"/>
      <c r="B14" s="198" t="s">
        <v>247</v>
      </c>
      <c r="C14" s="198"/>
      <c r="D14" s="199" t="s">
        <v>70</v>
      </c>
      <c r="E14" s="192" t="s">
        <v>248</v>
      </c>
      <c r="F14" s="31" t="s">
        <v>259</v>
      </c>
      <c r="G14" s="192" t="s">
        <v>249</v>
      </c>
      <c r="H14" s="193"/>
      <c r="I14" s="193"/>
      <c r="J14" s="193"/>
      <c r="K14" s="157"/>
      <c r="L14" s="23"/>
      <c r="M14" s="23">
        <v>50.98</v>
      </c>
      <c r="N14" s="23">
        <v>30.998</v>
      </c>
      <c r="O14" s="23">
        <v>30.998</v>
      </c>
      <c r="P14" s="23">
        <v>30.998</v>
      </c>
    </row>
    <row r="15" spans="1:16" ht="50.25" customHeight="1">
      <c r="A15" s="154" t="s">
        <v>71</v>
      </c>
      <c r="B15" s="200" t="s">
        <v>2</v>
      </c>
      <c r="C15" s="201" t="s">
        <v>32</v>
      </c>
      <c r="D15" s="156" t="s">
        <v>70</v>
      </c>
      <c r="E15" s="156" t="s">
        <v>68</v>
      </c>
      <c r="F15" s="31" t="s">
        <v>260</v>
      </c>
      <c r="G15" s="156" t="s">
        <v>67</v>
      </c>
      <c r="H15" s="157">
        <f>H16+H17+H18</f>
        <v>1.8</v>
      </c>
      <c r="I15" s="157">
        <f>I16+I17+I18</f>
        <v>3.6</v>
      </c>
      <c r="J15" s="157">
        <f>J16+J17+J18</f>
        <v>3.6</v>
      </c>
      <c r="K15" s="157">
        <f>K16+K17+K18</f>
        <v>313.6</v>
      </c>
      <c r="L15" s="23">
        <v>3.6</v>
      </c>
      <c r="M15" s="23">
        <v>3.6</v>
      </c>
      <c r="N15" s="23">
        <v>0</v>
      </c>
      <c r="O15" s="151">
        <v>0</v>
      </c>
      <c r="P15" s="151">
        <v>0</v>
      </c>
    </row>
    <row r="16" spans="1:16" ht="409.5" customHeight="1" hidden="1" thickBot="1">
      <c r="A16" s="154"/>
      <c r="B16" s="202"/>
      <c r="C16" s="200"/>
      <c r="D16" s="156"/>
      <c r="E16" s="156"/>
      <c r="F16" s="31"/>
      <c r="G16" s="156"/>
      <c r="H16" s="203"/>
      <c r="I16" s="203"/>
      <c r="J16" s="203"/>
      <c r="K16" s="203"/>
      <c r="L16" s="27"/>
      <c r="M16" s="27"/>
      <c r="N16" s="27"/>
      <c r="O16" s="152"/>
      <c r="P16" s="152"/>
    </row>
    <row r="17" spans="1:16" ht="2.25" customHeight="1">
      <c r="A17" s="154"/>
      <c r="B17" s="202"/>
      <c r="C17" s="200"/>
      <c r="D17" s="156"/>
      <c r="E17" s="156"/>
      <c r="F17" s="31"/>
      <c r="G17" s="156"/>
      <c r="H17" s="165"/>
      <c r="I17" s="165"/>
      <c r="J17" s="165"/>
      <c r="K17" s="165"/>
      <c r="L17" s="82"/>
      <c r="M17" s="82"/>
      <c r="N17" s="82"/>
      <c r="O17" s="153"/>
      <c r="P17" s="153"/>
    </row>
    <row r="18" spans="1:27" s="3" customFormat="1" ht="52.5" customHeight="1">
      <c r="A18" s="154"/>
      <c r="B18" s="202" t="s">
        <v>72</v>
      </c>
      <c r="C18" s="204"/>
      <c r="D18" s="156" t="s">
        <v>70</v>
      </c>
      <c r="E18" s="156" t="s">
        <v>73</v>
      </c>
      <c r="F18" s="31" t="s">
        <v>261</v>
      </c>
      <c r="G18" s="156" t="s">
        <v>76</v>
      </c>
      <c r="H18" s="165">
        <v>1.8</v>
      </c>
      <c r="I18" s="165">
        <v>3.6</v>
      </c>
      <c r="J18" s="165">
        <v>3.6</v>
      </c>
      <c r="K18" s="165">
        <v>313.6</v>
      </c>
      <c r="L18" s="82">
        <v>3.6</v>
      </c>
      <c r="M18" s="82">
        <v>3.6</v>
      </c>
      <c r="N18" s="82"/>
      <c r="O18" s="153"/>
      <c r="P18" s="153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8" customFormat="1" ht="75" customHeight="1">
      <c r="A19" s="154" t="s">
        <v>71</v>
      </c>
      <c r="B19" s="154" t="s">
        <v>135</v>
      </c>
      <c r="C19" s="155" t="s">
        <v>32</v>
      </c>
      <c r="D19" s="156" t="s">
        <v>70</v>
      </c>
      <c r="E19" s="156" t="s">
        <v>68</v>
      </c>
      <c r="F19" s="31" t="s">
        <v>152</v>
      </c>
      <c r="G19" s="156" t="s">
        <v>67</v>
      </c>
      <c r="H19" s="157"/>
      <c r="I19" s="157"/>
      <c r="J19" s="157"/>
      <c r="K19" s="157"/>
      <c r="L19" s="23">
        <v>35990.20408</v>
      </c>
      <c r="M19" s="33">
        <f>SUM(M20:M23)</f>
        <v>198568.45304999998</v>
      </c>
      <c r="N19" s="23">
        <f>N20+N22</f>
        <v>22995.65637</v>
      </c>
      <c r="O19" s="151"/>
      <c r="P19" s="15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8" customFormat="1" ht="41.25" customHeight="1">
      <c r="A20" s="158"/>
      <c r="B20" s="158" t="s">
        <v>136</v>
      </c>
      <c r="C20" s="159" t="s">
        <v>32</v>
      </c>
      <c r="D20" s="160" t="s">
        <v>70</v>
      </c>
      <c r="E20" s="160" t="s">
        <v>134</v>
      </c>
      <c r="F20" s="48" t="s">
        <v>137</v>
      </c>
      <c r="G20" s="161" t="s">
        <v>140</v>
      </c>
      <c r="H20" s="157"/>
      <c r="I20" s="157"/>
      <c r="J20" s="157"/>
      <c r="K20" s="157"/>
      <c r="L20" s="23"/>
      <c r="M20" s="33">
        <v>132088.35319</v>
      </c>
      <c r="N20" s="23">
        <v>22535.74324</v>
      </c>
      <c r="O20" s="151"/>
      <c r="P20" s="15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18" customFormat="1" ht="36.75" customHeight="1">
      <c r="A21" s="162"/>
      <c r="B21" s="162"/>
      <c r="C21" s="163"/>
      <c r="D21" s="164"/>
      <c r="E21" s="164"/>
      <c r="F21" s="49"/>
      <c r="G21" s="161" t="s">
        <v>141</v>
      </c>
      <c r="H21" s="165"/>
      <c r="I21" s="165"/>
      <c r="J21" s="165"/>
      <c r="K21" s="165"/>
      <c r="L21" s="82">
        <v>35270.4</v>
      </c>
      <c r="M21" s="205">
        <v>38839.93921</v>
      </c>
      <c r="N21" s="82"/>
      <c r="O21" s="153"/>
      <c r="P21" s="15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18" customFormat="1" ht="39.75" customHeight="1">
      <c r="A22" s="158"/>
      <c r="B22" s="158" t="s">
        <v>139</v>
      </c>
      <c r="C22" s="159" t="s">
        <v>32</v>
      </c>
      <c r="D22" s="160" t="s">
        <v>70</v>
      </c>
      <c r="E22" s="160" t="s">
        <v>134</v>
      </c>
      <c r="F22" s="48" t="s">
        <v>138</v>
      </c>
      <c r="G22" s="161" t="s">
        <v>140</v>
      </c>
      <c r="H22" s="165"/>
      <c r="I22" s="165"/>
      <c r="J22" s="165"/>
      <c r="K22" s="165"/>
      <c r="L22" s="82"/>
      <c r="M22" s="205">
        <v>26847.50886</v>
      </c>
      <c r="N22" s="82">
        <v>459.91313</v>
      </c>
      <c r="O22" s="153"/>
      <c r="P22" s="15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8" customFormat="1" ht="39.75" customHeight="1">
      <c r="A23" s="162"/>
      <c r="B23" s="162"/>
      <c r="C23" s="163"/>
      <c r="D23" s="164"/>
      <c r="E23" s="164"/>
      <c r="F23" s="49"/>
      <c r="G23" s="161" t="s">
        <v>141</v>
      </c>
      <c r="H23" s="165"/>
      <c r="I23" s="165"/>
      <c r="J23" s="165"/>
      <c r="K23" s="165"/>
      <c r="L23" s="82">
        <v>719.80408</v>
      </c>
      <c r="M23" s="205">
        <v>792.65179</v>
      </c>
      <c r="N23" s="82"/>
      <c r="O23" s="153"/>
      <c r="P23" s="153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3" customFormat="1" ht="59.25" customHeight="1">
      <c r="A24" s="191" t="s">
        <v>74</v>
      </c>
      <c r="B24" s="191" t="s">
        <v>164</v>
      </c>
      <c r="C24" s="191" t="s">
        <v>33</v>
      </c>
      <c r="D24" s="206" t="s">
        <v>70</v>
      </c>
      <c r="E24" s="206" t="s">
        <v>68</v>
      </c>
      <c r="F24" s="192" t="s">
        <v>262</v>
      </c>
      <c r="G24" s="206" t="s">
        <v>67</v>
      </c>
      <c r="H24" s="193">
        <f>H25</f>
        <v>2.4</v>
      </c>
      <c r="I24" s="193">
        <f>I25</f>
        <v>0.4</v>
      </c>
      <c r="J24" s="193" t="e">
        <f>J25+#REF!</f>
        <v>#REF!</v>
      </c>
      <c r="K24" s="190" t="e">
        <f>K25+K33+K35</f>
        <v>#REF!</v>
      </c>
      <c r="L24" s="33">
        <f>L25+L33</f>
        <v>58566.95086</v>
      </c>
      <c r="M24" s="33">
        <f>M25</f>
        <v>56577.891039999995</v>
      </c>
      <c r="N24" s="24">
        <f>N33+N25</f>
        <v>74798.82966</v>
      </c>
      <c r="O24" s="25">
        <f>O25</f>
        <v>45589.9707</v>
      </c>
      <c r="P24" s="25">
        <f>P25</f>
        <v>45589.9707</v>
      </c>
      <c r="Q24" s="26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3" customFormat="1" ht="49.5" customHeight="1">
      <c r="A25" s="154" t="s">
        <v>71</v>
      </c>
      <c r="B25" s="154" t="s">
        <v>38</v>
      </c>
      <c r="C25" s="155" t="s">
        <v>32</v>
      </c>
      <c r="D25" s="156" t="s">
        <v>70</v>
      </c>
      <c r="E25" s="156" t="s">
        <v>68</v>
      </c>
      <c r="F25" s="31" t="s">
        <v>263</v>
      </c>
      <c r="G25" s="156" t="s">
        <v>67</v>
      </c>
      <c r="H25" s="157">
        <f>H35+H26</f>
        <v>2.4</v>
      </c>
      <c r="I25" s="157">
        <v>0.4</v>
      </c>
      <c r="J25" s="157">
        <f>J35+J26+J27+J31+J34</f>
        <v>86822.4</v>
      </c>
      <c r="K25" s="190">
        <v>43876.87331</v>
      </c>
      <c r="L25" s="23">
        <v>57407.825</v>
      </c>
      <c r="M25" s="33">
        <f>SUM(M26:M40)</f>
        <v>56577.891039999995</v>
      </c>
      <c r="N25" s="23">
        <v>50655.523</v>
      </c>
      <c r="O25" s="23">
        <v>45589.9707</v>
      </c>
      <c r="P25" s="23">
        <v>45589.9707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3" customFormat="1" ht="42.75" customHeight="1">
      <c r="A26" s="154"/>
      <c r="B26" s="207" t="s">
        <v>75</v>
      </c>
      <c r="C26" s="201"/>
      <c r="D26" s="156" t="s">
        <v>70</v>
      </c>
      <c r="E26" s="156" t="s">
        <v>73</v>
      </c>
      <c r="F26" s="31" t="s">
        <v>264</v>
      </c>
      <c r="G26" s="156" t="s">
        <v>76</v>
      </c>
      <c r="H26" s="165">
        <v>2.4</v>
      </c>
      <c r="I26" s="165">
        <v>0.1</v>
      </c>
      <c r="J26" s="165">
        <v>0.1</v>
      </c>
      <c r="K26" s="165">
        <v>0.1</v>
      </c>
      <c r="L26" s="165">
        <v>0.1</v>
      </c>
      <c r="M26" s="165">
        <v>0.1</v>
      </c>
      <c r="N26" s="82"/>
      <c r="O26" s="153"/>
      <c r="P26" s="15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3" customFormat="1" ht="44.25" customHeight="1">
      <c r="A27" s="154"/>
      <c r="B27" s="208" t="s">
        <v>77</v>
      </c>
      <c r="C27" s="204"/>
      <c r="D27" s="156" t="s">
        <v>70</v>
      </c>
      <c r="E27" s="156" t="s">
        <v>73</v>
      </c>
      <c r="F27" s="31" t="s">
        <v>265</v>
      </c>
      <c r="G27" s="156" t="s">
        <v>76</v>
      </c>
      <c r="H27" s="166"/>
      <c r="I27" s="166">
        <v>0.3</v>
      </c>
      <c r="J27" s="166">
        <v>0.3</v>
      </c>
      <c r="K27" s="166">
        <v>0.3</v>
      </c>
      <c r="L27" s="166">
        <v>0.3</v>
      </c>
      <c r="M27" s="166">
        <v>0.3</v>
      </c>
      <c r="N27" s="167"/>
      <c r="O27" s="168"/>
      <c r="P27" s="168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3" customFormat="1" ht="69.75" customHeight="1">
      <c r="A28" s="158"/>
      <c r="B28" s="209" t="s">
        <v>229</v>
      </c>
      <c r="C28" s="210"/>
      <c r="D28" s="156" t="s">
        <v>70</v>
      </c>
      <c r="E28" s="156" t="s">
        <v>73</v>
      </c>
      <c r="F28" s="31" t="s">
        <v>266</v>
      </c>
      <c r="G28" s="156" t="s">
        <v>76</v>
      </c>
      <c r="H28" s="211"/>
      <c r="I28" s="212">
        <v>0</v>
      </c>
      <c r="J28" s="212">
        <v>846000</v>
      </c>
      <c r="K28" s="166"/>
      <c r="L28" s="166"/>
      <c r="M28" s="167">
        <v>0.25</v>
      </c>
      <c r="N28" s="167"/>
      <c r="O28" s="168"/>
      <c r="P28" s="168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3" customFormat="1" ht="42" customHeight="1">
      <c r="A29" s="162"/>
      <c r="B29" s="213"/>
      <c r="C29" s="214"/>
      <c r="D29" s="156" t="s">
        <v>70</v>
      </c>
      <c r="E29" s="156" t="s">
        <v>78</v>
      </c>
      <c r="F29" s="31" t="s">
        <v>266</v>
      </c>
      <c r="G29" s="156" t="s">
        <v>80</v>
      </c>
      <c r="H29" s="211"/>
      <c r="I29" s="212"/>
      <c r="J29" s="212"/>
      <c r="K29" s="166"/>
      <c r="L29" s="166"/>
      <c r="M29" s="167">
        <v>845.75</v>
      </c>
      <c r="N29" s="167">
        <v>1875.75</v>
      </c>
      <c r="O29" s="168">
        <v>1688.175</v>
      </c>
      <c r="P29" s="168">
        <v>1688.175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3" customFormat="1" ht="55.5" customHeight="1">
      <c r="A30" s="158"/>
      <c r="B30" s="215" t="s">
        <v>230</v>
      </c>
      <c r="C30" s="204"/>
      <c r="D30" s="161" t="s">
        <v>70</v>
      </c>
      <c r="E30" s="161" t="s">
        <v>73</v>
      </c>
      <c r="F30" s="31" t="s">
        <v>79</v>
      </c>
      <c r="G30" s="161" t="s">
        <v>76</v>
      </c>
      <c r="H30" s="166"/>
      <c r="I30" s="166"/>
      <c r="J30" s="166"/>
      <c r="K30" s="166"/>
      <c r="L30" s="166"/>
      <c r="M30" s="167">
        <v>0.6</v>
      </c>
      <c r="N30" s="167"/>
      <c r="O30" s="168"/>
      <c r="P30" s="168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3" customFormat="1" ht="56.25" customHeight="1">
      <c r="A31" s="162"/>
      <c r="B31" s="216"/>
      <c r="C31" s="204"/>
      <c r="D31" s="161" t="s">
        <v>70</v>
      </c>
      <c r="E31" s="161" t="s">
        <v>78</v>
      </c>
      <c r="F31" s="31" t="s">
        <v>79</v>
      </c>
      <c r="G31" s="161" t="s">
        <v>80</v>
      </c>
      <c r="H31" s="166"/>
      <c r="I31" s="166"/>
      <c r="J31" s="166">
        <v>43346</v>
      </c>
      <c r="K31" s="166">
        <v>43596.4</v>
      </c>
      <c r="L31" s="167">
        <v>48495.4</v>
      </c>
      <c r="M31" s="167">
        <v>48930.7</v>
      </c>
      <c r="N31" s="167">
        <v>48779.773</v>
      </c>
      <c r="O31" s="168">
        <v>43901.7957</v>
      </c>
      <c r="P31" s="168">
        <v>43901.7957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3" customFormat="1" ht="28.5" customHeight="1">
      <c r="A32" s="154"/>
      <c r="B32" s="217" t="s">
        <v>116</v>
      </c>
      <c r="C32" s="204"/>
      <c r="D32" s="161" t="s">
        <v>70</v>
      </c>
      <c r="E32" s="161" t="s">
        <v>78</v>
      </c>
      <c r="F32" s="31" t="s">
        <v>142</v>
      </c>
      <c r="G32" s="161" t="s">
        <v>76</v>
      </c>
      <c r="H32" s="166"/>
      <c r="I32" s="166"/>
      <c r="J32" s="166"/>
      <c r="K32" s="166"/>
      <c r="L32" s="169">
        <v>8911.425</v>
      </c>
      <c r="M32" s="167">
        <v>6442.291</v>
      </c>
      <c r="N32" s="167"/>
      <c r="O32" s="168"/>
      <c r="P32" s="168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3" customFormat="1" ht="46.5" customHeight="1">
      <c r="A33" s="154" t="s">
        <v>124</v>
      </c>
      <c r="B33" s="218" t="s">
        <v>39</v>
      </c>
      <c r="C33" s="219"/>
      <c r="D33" s="220"/>
      <c r="E33" s="220" t="s">
        <v>68</v>
      </c>
      <c r="F33" s="221" t="s">
        <v>125</v>
      </c>
      <c r="G33" s="220" t="s">
        <v>67</v>
      </c>
      <c r="H33" s="222"/>
      <c r="I33" s="222"/>
      <c r="J33" s="222">
        <v>43476</v>
      </c>
      <c r="K33" s="223" t="e">
        <f>#REF!+K38+K39</f>
        <v>#REF!</v>
      </c>
      <c r="L33" s="167">
        <f>L38+L39</f>
        <v>1159.12586</v>
      </c>
      <c r="M33" s="167"/>
      <c r="N33" s="170">
        <v>24143.30666</v>
      </c>
      <c r="O33" s="167"/>
      <c r="P33" s="167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3" customFormat="1" ht="46.5" customHeight="1">
      <c r="A34" s="158" t="s">
        <v>124</v>
      </c>
      <c r="B34" s="224" t="s">
        <v>267</v>
      </c>
      <c r="C34" s="225"/>
      <c r="D34" s="220" t="s">
        <v>70</v>
      </c>
      <c r="E34" s="220" t="s">
        <v>81</v>
      </c>
      <c r="F34" s="31" t="s">
        <v>250</v>
      </c>
      <c r="G34" s="220" t="s">
        <v>76</v>
      </c>
      <c r="H34" s="222"/>
      <c r="I34" s="222"/>
      <c r="J34" s="222">
        <v>43476</v>
      </c>
      <c r="K34" s="223">
        <v>19441.41253</v>
      </c>
      <c r="L34" s="167"/>
      <c r="M34" s="167">
        <v>147.90004</v>
      </c>
      <c r="N34" s="170"/>
      <c r="O34" s="167"/>
      <c r="P34" s="167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3" customFormat="1" ht="44.25" customHeight="1" hidden="1">
      <c r="A35" s="226"/>
      <c r="B35" s="227"/>
      <c r="C35" s="228"/>
      <c r="D35" s="220" t="s">
        <v>70</v>
      </c>
      <c r="E35" s="220" t="s">
        <v>81</v>
      </c>
      <c r="F35" s="221">
        <v>320200000</v>
      </c>
      <c r="G35" s="220" t="s">
        <v>67</v>
      </c>
      <c r="H35" s="229"/>
      <c r="I35" s="229"/>
      <c r="J35" s="229"/>
      <c r="K35" s="230">
        <v>12199.89616</v>
      </c>
      <c r="L35" s="27"/>
      <c r="M35" s="27"/>
      <c r="N35" s="27"/>
      <c r="O35" s="27"/>
      <c r="P35" s="27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3" customFormat="1" ht="43.5" customHeight="1" hidden="1">
      <c r="A36" s="226"/>
      <c r="B36" s="227"/>
      <c r="C36" s="231"/>
      <c r="D36" s="220" t="s">
        <v>70</v>
      </c>
      <c r="E36" s="220" t="s">
        <v>78</v>
      </c>
      <c r="F36" s="221" t="s">
        <v>159</v>
      </c>
      <c r="G36" s="220" t="s">
        <v>160</v>
      </c>
      <c r="H36" s="229"/>
      <c r="I36" s="229"/>
      <c r="J36" s="229"/>
      <c r="K36" s="232">
        <v>12199.89616</v>
      </c>
      <c r="L36" s="28"/>
      <c r="M36" s="28"/>
      <c r="N36" s="28"/>
      <c r="O36" s="28"/>
      <c r="P36" s="28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3" customFormat="1" ht="30" customHeight="1">
      <c r="A37" s="162"/>
      <c r="B37" s="233"/>
      <c r="C37" s="231"/>
      <c r="D37" s="220" t="s">
        <v>70</v>
      </c>
      <c r="E37" s="220" t="s">
        <v>81</v>
      </c>
      <c r="F37" s="221" t="s">
        <v>83</v>
      </c>
      <c r="G37" s="220" t="s">
        <v>82</v>
      </c>
      <c r="H37" s="222"/>
      <c r="I37" s="222"/>
      <c r="J37" s="222">
        <v>43476</v>
      </c>
      <c r="K37" s="223">
        <v>19441.41253</v>
      </c>
      <c r="L37" s="167"/>
      <c r="M37" s="167"/>
      <c r="N37" s="170">
        <v>24143.30666</v>
      </c>
      <c r="O37" s="28"/>
      <c r="P37" s="28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3" customFormat="1" ht="79.5" customHeight="1" hidden="1">
      <c r="A38" s="234"/>
      <c r="B38" s="218" t="s">
        <v>128</v>
      </c>
      <c r="C38" s="219"/>
      <c r="D38" s="220" t="s">
        <v>70</v>
      </c>
      <c r="E38" s="220" t="s">
        <v>81</v>
      </c>
      <c r="F38" s="221" t="s">
        <v>236</v>
      </c>
      <c r="G38" s="220" t="s">
        <v>237</v>
      </c>
      <c r="H38" s="222"/>
      <c r="I38" s="222"/>
      <c r="J38" s="222"/>
      <c r="K38" s="166">
        <v>1000</v>
      </c>
      <c r="L38" s="167">
        <v>699.999</v>
      </c>
      <c r="M38" s="167"/>
      <c r="N38" s="167"/>
      <c r="O38" s="167"/>
      <c r="P38" s="16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s="3" customFormat="1" ht="13.5" customHeight="1" hidden="1">
      <c r="A39" s="234"/>
      <c r="B39" s="218" t="s">
        <v>153</v>
      </c>
      <c r="C39" s="219"/>
      <c r="D39" s="220" t="s">
        <v>70</v>
      </c>
      <c r="E39" s="220" t="s">
        <v>81</v>
      </c>
      <c r="F39" s="221" t="s">
        <v>238</v>
      </c>
      <c r="G39" s="220" t="s">
        <v>239</v>
      </c>
      <c r="H39" s="222"/>
      <c r="I39" s="222"/>
      <c r="J39" s="222"/>
      <c r="K39" s="223">
        <v>196.76866</v>
      </c>
      <c r="L39" s="167">
        <v>459.12686</v>
      </c>
      <c r="M39" s="167"/>
      <c r="N39" s="167"/>
      <c r="O39" s="167"/>
      <c r="P39" s="167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s="3" customFormat="1" ht="44.25" customHeight="1">
      <c r="A40" s="234"/>
      <c r="B40" s="235" t="s">
        <v>231</v>
      </c>
      <c r="C40" s="211"/>
      <c r="D40" s="211">
        <v>904</v>
      </c>
      <c r="E40" s="211">
        <v>113</v>
      </c>
      <c r="F40" s="192" t="s">
        <v>254</v>
      </c>
      <c r="G40" s="211">
        <v>244</v>
      </c>
      <c r="H40" s="222"/>
      <c r="I40" s="222"/>
      <c r="J40" s="222"/>
      <c r="K40" s="223"/>
      <c r="L40" s="167"/>
      <c r="M40" s="236">
        <v>210</v>
      </c>
      <c r="N40" s="167"/>
      <c r="O40" s="167"/>
      <c r="P40" s="167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s="3" customFormat="1" ht="56.25" customHeight="1">
      <c r="A41" s="191" t="s">
        <v>13</v>
      </c>
      <c r="B41" s="191" t="s">
        <v>165</v>
      </c>
      <c r="C41" s="191" t="s">
        <v>34</v>
      </c>
      <c r="D41" s="237" t="s">
        <v>67</v>
      </c>
      <c r="E41" s="237" t="s">
        <v>68</v>
      </c>
      <c r="F41" s="192" t="s">
        <v>268</v>
      </c>
      <c r="G41" s="237" t="s">
        <v>67</v>
      </c>
      <c r="H41" s="238" t="e">
        <f>H42+H56</f>
        <v>#REF!</v>
      </c>
      <c r="I41" s="238">
        <v>7492.93067</v>
      </c>
      <c r="J41" s="238" t="e">
        <f>J42+J56+J64</f>
        <v>#REF!</v>
      </c>
      <c r="K41" s="239" t="e">
        <f>K42+K56+K64</f>
        <v>#REF!</v>
      </c>
      <c r="L41" s="171">
        <f>L42+L56</f>
        <v>10014.30547</v>
      </c>
      <c r="M41" s="171">
        <f>SUM(M44:M56)</f>
        <v>10087.55927</v>
      </c>
      <c r="N41" s="171">
        <f>N42+N56</f>
        <v>7075.1</v>
      </c>
      <c r="O41" s="171">
        <f>O42+O56</f>
        <v>7522.3</v>
      </c>
      <c r="P41" s="171">
        <f>P42+P56</f>
        <v>8280.8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3" customFormat="1" ht="66" customHeight="1">
      <c r="A42" s="207" t="s">
        <v>71</v>
      </c>
      <c r="B42" s="207" t="s">
        <v>29</v>
      </c>
      <c r="C42" s="240" t="s">
        <v>34</v>
      </c>
      <c r="D42" s="161" t="s">
        <v>67</v>
      </c>
      <c r="E42" s="161" t="s">
        <v>68</v>
      </c>
      <c r="F42" s="47" t="s">
        <v>269</v>
      </c>
      <c r="G42" s="161" t="s">
        <v>67</v>
      </c>
      <c r="H42" s="241" t="e">
        <f>H44+H45+H46+H47+H48+H49+H50+H57+H51+H52+H53+#REF!+H55+H43</f>
        <v>#REF!</v>
      </c>
      <c r="I42" s="241" t="e">
        <f>I44+I45+I46+I47+I48+I49+I50+I57+I51+I52+I53+#REF!+I55+I43</f>
        <v>#REF!</v>
      </c>
      <c r="J42" s="241" t="e">
        <f>J44+J45+J46+J47+J48+J49+J50+J57+J51+J52+J53+#REF!+J55+J43</f>
        <v>#REF!</v>
      </c>
      <c r="K42" s="239" t="e">
        <f>K44+K45+K46+K47+K48+K49+K50+K57+K51+K52+K53+#REF!+K55+K43</f>
        <v>#REF!</v>
      </c>
      <c r="L42" s="171">
        <v>10009.30547</v>
      </c>
      <c r="M42" s="242">
        <f>M46+M47+M54</f>
        <v>9234.67259</v>
      </c>
      <c r="N42" s="242">
        <f>N44+N46++N47</f>
        <v>7070.1</v>
      </c>
      <c r="O42" s="242">
        <f>O44+O46++O47</f>
        <v>7517.3</v>
      </c>
      <c r="P42" s="242">
        <f>P44+P46++P47</f>
        <v>8275.8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s="3" customFormat="1" ht="3.75" customHeight="1" hidden="1">
      <c r="A43" s="207"/>
      <c r="B43" s="154" t="s">
        <v>84</v>
      </c>
      <c r="C43" s="204"/>
      <c r="D43" s="161" t="s">
        <v>70</v>
      </c>
      <c r="E43" s="161" t="s">
        <v>85</v>
      </c>
      <c r="F43" s="31" t="s">
        <v>270</v>
      </c>
      <c r="G43" s="161" t="s">
        <v>86</v>
      </c>
      <c r="H43" s="173">
        <v>4755.6</v>
      </c>
      <c r="I43" s="166">
        <v>1000</v>
      </c>
      <c r="J43" s="166">
        <v>1000</v>
      </c>
      <c r="K43" s="166"/>
      <c r="L43" s="167"/>
      <c r="M43" s="167"/>
      <c r="N43" s="167"/>
      <c r="O43" s="168"/>
      <c r="P43" s="168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3" customFormat="1" ht="29.25" customHeight="1">
      <c r="A44" s="243"/>
      <c r="B44" s="154" t="s">
        <v>87</v>
      </c>
      <c r="C44" s="244"/>
      <c r="D44" s="156" t="s">
        <v>70</v>
      </c>
      <c r="E44" s="156" t="s">
        <v>85</v>
      </c>
      <c r="F44" s="31" t="s">
        <v>271</v>
      </c>
      <c r="G44" s="156" t="s">
        <v>88</v>
      </c>
      <c r="H44" s="165">
        <f>131.2+1033</f>
        <v>1164.2</v>
      </c>
      <c r="I44" s="165">
        <v>17.2</v>
      </c>
      <c r="J44" s="165">
        <v>499</v>
      </c>
      <c r="K44" s="165">
        <v>0.30032</v>
      </c>
      <c r="L44" s="82">
        <v>0.82</v>
      </c>
      <c r="M44" s="82">
        <v>0</v>
      </c>
      <c r="N44" s="82">
        <v>5733.5</v>
      </c>
      <c r="O44" s="153">
        <v>6180.7</v>
      </c>
      <c r="P44" s="153">
        <v>6939.2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3" customFormat="1" ht="114.75" customHeight="1" hidden="1">
      <c r="A45" s="245"/>
      <c r="B45" s="246" t="s">
        <v>143</v>
      </c>
      <c r="C45" s="244"/>
      <c r="D45" s="156" t="s">
        <v>70</v>
      </c>
      <c r="E45" s="156" t="s">
        <v>85</v>
      </c>
      <c r="F45" s="31" t="s">
        <v>272</v>
      </c>
      <c r="G45" s="156" t="s">
        <v>86</v>
      </c>
      <c r="H45" s="173"/>
      <c r="I45" s="173">
        <v>47.7</v>
      </c>
      <c r="J45" s="173"/>
      <c r="K45" s="165"/>
      <c r="L45" s="82">
        <v>49.1</v>
      </c>
      <c r="M45" s="82"/>
      <c r="N45" s="82"/>
      <c r="O45" s="153"/>
      <c r="P45" s="153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s="3" customFormat="1" ht="108.75" customHeight="1">
      <c r="A46" s="245"/>
      <c r="B46" s="154" t="s">
        <v>89</v>
      </c>
      <c r="C46" s="245"/>
      <c r="D46" s="156" t="s">
        <v>70</v>
      </c>
      <c r="E46" s="156" t="s">
        <v>85</v>
      </c>
      <c r="F46" s="31" t="s">
        <v>273</v>
      </c>
      <c r="G46" s="156" t="s">
        <v>86</v>
      </c>
      <c r="H46" s="173">
        <v>274</v>
      </c>
      <c r="I46" s="165">
        <f>1007.8+41.6</f>
        <v>1049.3999999999999</v>
      </c>
      <c r="J46" s="173">
        <v>1181.1</v>
      </c>
      <c r="K46" s="165">
        <v>1441.1</v>
      </c>
      <c r="L46" s="82">
        <v>1801.207</v>
      </c>
      <c r="M46" s="82">
        <v>3112.99379</v>
      </c>
      <c r="N46" s="82">
        <v>720.6</v>
      </c>
      <c r="O46" s="153">
        <v>720.6</v>
      </c>
      <c r="P46" s="153">
        <v>720.6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3" customFormat="1" ht="109.5" customHeight="1">
      <c r="A47" s="245"/>
      <c r="B47" s="247" t="s">
        <v>90</v>
      </c>
      <c r="C47" s="245"/>
      <c r="D47" s="156" t="s">
        <v>70</v>
      </c>
      <c r="E47" s="156" t="s">
        <v>85</v>
      </c>
      <c r="F47" s="31" t="s">
        <v>274</v>
      </c>
      <c r="G47" s="156" t="s">
        <v>86</v>
      </c>
      <c r="H47" s="173"/>
      <c r="I47" s="165">
        <v>1597</v>
      </c>
      <c r="J47" s="173">
        <v>1607.3</v>
      </c>
      <c r="K47" s="165">
        <v>1666.2</v>
      </c>
      <c r="L47" s="82">
        <v>2172.815</v>
      </c>
      <c r="M47" s="82">
        <v>3580.359</v>
      </c>
      <c r="N47" s="82">
        <v>616</v>
      </c>
      <c r="O47" s="82">
        <v>616</v>
      </c>
      <c r="P47" s="82">
        <v>616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s="3" customFormat="1" ht="120.75" customHeight="1" hidden="1">
      <c r="A48" s="245"/>
      <c r="B48" s="247" t="s">
        <v>91</v>
      </c>
      <c r="C48" s="245"/>
      <c r="D48" s="156" t="s">
        <v>67</v>
      </c>
      <c r="E48" s="156" t="s">
        <v>85</v>
      </c>
      <c r="F48" s="31" t="s">
        <v>275</v>
      </c>
      <c r="G48" s="156" t="s">
        <v>86</v>
      </c>
      <c r="H48" s="173">
        <v>588.7</v>
      </c>
      <c r="I48" s="173">
        <v>1771.8</v>
      </c>
      <c r="J48" s="173">
        <v>1354.9</v>
      </c>
      <c r="K48" s="165">
        <v>2277.7</v>
      </c>
      <c r="L48" s="82">
        <v>3114.6</v>
      </c>
      <c r="M48" s="82"/>
      <c r="N48" s="82"/>
      <c r="O48" s="153"/>
      <c r="P48" s="153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s="3" customFormat="1" ht="42" customHeight="1" hidden="1">
      <c r="A49" s="245"/>
      <c r="B49" s="247" t="s">
        <v>92</v>
      </c>
      <c r="C49" s="245"/>
      <c r="D49" s="156" t="s">
        <v>70</v>
      </c>
      <c r="E49" s="156" t="s">
        <v>85</v>
      </c>
      <c r="F49" s="31" t="s">
        <v>93</v>
      </c>
      <c r="G49" s="156" t="s">
        <v>82</v>
      </c>
      <c r="H49" s="173"/>
      <c r="I49" s="173"/>
      <c r="J49" s="173"/>
      <c r="K49" s="165"/>
      <c r="L49" s="82"/>
      <c r="M49" s="82"/>
      <c r="N49" s="82"/>
      <c r="O49" s="153"/>
      <c r="P49" s="153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s="3" customFormat="1" ht="56.25" customHeight="1" hidden="1">
      <c r="A50" s="245"/>
      <c r="B50" s="247" t="s">
        <v>94</v>
      </c>
      <c r="C50" s="245"/>
      <c r="D50" s="156" t="s">
        <v>70</v>
      </c>
      <c r="E50" s="156" t="s">
        <v>85</v>
      </c>
      <c r="F50" s="31" t="s">
        <v>95</v>
      </c>
      <c r="G50" s="156" t="s">
        <v>82</v>
      </c>
      <c r="H50" s="173"/>
      <c r="I50" s="173"/>
      <c r="J50" s="173"/>
      <c r="K50" s="165"/>
      <c r="L50" s="82"/>
      <c r="M50" s="82"/>
      <c r="N50" s="82"/>
      <c r="O50" s="153"/>
      <c r="P50" s="153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16" ht="1.5" customHeight="1" hidden="1">
      <c r="A51" s="245"/>
      <c r="B51" s="248" t="s">
        <v>97</v>
      </c>
      <c r="C51" s="245"/>
      <c r="D51" s="156" t="s">
        <v>70</v>
      </c>
      <c r="E51" s="156" t="s">
        <v>85</v>
      </c>
      <c r="F51" s="31" t="s">
        <v>98</v>
      </c>
      <c r="G51" s="156" t="s">
        <v>86</v>
      </c>
      <c r="H51" s="173"/>
      <c r="I51" s="173"/>
      <c r="J51" s="173">
        <v>171.3</v>
      </c>
      <c r="K51" s="165"/>
      <c r="L51" s="82"/>
      <c r="M51" s="82"/>
      <c r="N51" s="82"/>
      <c r="O51" s="153"/>
      <c r="P51" s="153"/>
    </row>
    <row r="52" spans="1:16" ht="135.75" customHeight="1" hidden="1">
      <c r="A52" s="245"/>
      <c r="B52" s="248" t="s">
        <v>99</v>
      </c>
      <c r="C52" s="245"/>
      <c r="D52" s="156" t="s">
        <v>70</v>
      </c>
      <c r="E52" s="156" t="s">
        <v>85</v>
      </c>
      <c r="F52" s="31" t="s">
        <v>100</v>
      </c>
      <c r="G52" s="156" t="s">
        <v>86</v>
      </c>
      <c r="H52" s="173"/>
      <c r="I52" s="173"/>
      <c r="J52" s="173">
        <v>197.4</v>
      </c>
      <c r="K52" s="165"/>
      <c r="L52" s="82"/>
      <c r="M52" s="82"/>
      <c r="N52" s="82"/>
      <c r="O52" s="153"/>
      <c r="P52" s="153"/>
    </row>
    <row r="53" spans="1:16" ht="3" customHeight="1" hidden="1">
      <c r="A53" s="245"/>
      <c r="B53" s="154"/>
      <c r="C53" s="245"/>
      <c r="D53" s="156"/>
      <c r="E53" s="156"/>
      <c r="F53" s="31"/>
      <c r="G53" s="156"/>
      <c r="H53" s="173"/>
      <c r="I53" s="173"/>
      <c r="J53" s="173"/>
      <c r="K53" s="165"/>
      <c r="L53" s="82"/>
      <c r="M53" s="82"/>
      <c r="N53" s="82"/>
      <c r="O53" s="153"/>
      <c r="P53" s="153"/>
    </row>
    <row r="54" spans="1:16" ht="138" customHeight="1">
      <c r="A54" s="245"/>
      <c r="B54" s="249" t="s">
        <v>101</v>
      </c>
      <c r="C54" s="250"/>
      <c r="D54" s="156" t="s">
        <v>70</v>
      </c>
      <c r="E54" s="156" t="s">
        <v>85</v>
      </c>
      <c r="F54" s="251" t="s">
        <v>232</v>
      </c>
      <c r="G54" s="156" t="s">
        <v>82</v>
      </c>
      <c r="H54" s="173"/>
      <c r="I54" s="173"/>
      <c r="J54" s="173"/>
      <c r="K54" s="165"/>
      <c r="L54" s="82">
        <v>2870.256</v>
      </c>
      <c r="M54" s="82">
        <v>2541.3198</v>
      </c>
      <c r="N54" s="82"/>
      <c r="O54" s="153"/>
      <c r="P54" s="153"/>
    </row>
    <row r="55" spans="1:16" ht="1.5" customHeight="1">
      <c r="A55" s="252"/>
      <c r="B55" s="154"/>
      <c r="C55" s="245"/>
      <c r="D55" s="156" t="s">
        <v>70</v>
      </c>
      <c r="E55" s="156" t="s">
        <v>85</v>
      </c>
      <c r="F55" s="31" t="s">
        <v>276</v>
      </c>
      <c r="G55" s="156" t="s">
        <v>82</v>
      </c>
      <c r="H55" s="173"/>
      <c r="I55" s="173"/>
      <c r="J55" s="173"/>
      <c r="K55" s="165"/>
      <c r="L55" s="82"/>
      <c r="M55" s="82"/>
      <c r="N55" s="82"/>
      <c r="O55" s="153"/>
      <c r="P55" s="153"/>
    </row>
    <row r="56" spans="1:16" ht="75">
      <c r="A56" s="207" t="s">
        <v>71</v>
      </c>
      <c r="B56" s="154" t="s">
        <v>30</v>
      </c>
      <c r="C56" s="253" t="s">
        <v>102</v>
      </c>
      <c r="D56" s="156" t="s">
        <v>67</v>
      </c>
      <c r="E56" s="156" t="s">
        <v>68</v>
      </c>
      <c r="F56" s="47" t="s">
        <v>277</v>
      </c>
      <c r="G56" s="156" t="s">
        <v>67</v>
      </c>
      <c r="H56" s="254">
        <f>H58+H60+H61</f>
        <v>5</v>
      </c>
      <c r="I56" s="254">
        <f>I58+I60+I61</f>
        <v>5</v>
      </c>
      <c r="J56" s="254">
        <f>J58+J60+J61+J62+J63</f>
        <v>513.4000000000001</v>
      </c>
      <c r="K56" s="157">
        <f>K58+K60+K61+K62+K63</f>
        <v>5</v>
      </c>
      <c r="L56" s="23">
        <f>L58+L60+L61+L62+L63</f>
        <v>5</v>
      </c>
      <c r="M56" s="23">
        <f>M57+M58</f>
        <v>852.88668</v>
      </c>
      <c r="N56" s="23">
        <v>5</v>
      </c>
      <c r="O56" s="151">
        <v>5</v>
      </c>
      <c r="P56" s="151">
        <v>5</v>
      </c>
    </row>
    <row r="57" spans="1:16" s="14" customFormat="1" ht="64.5" customHeight="1">
      <c r="A57" s="255"/>
      <c r="B57" s="218" t="s">
        <v>96</v>
      </c>
      <c r="C57" s="255"/>
      <c r="D57" s="256" t="s">
        <v>70</v>
      </c>
      <c r="E57" s="256" t="s">
        <v>85</v>
      </c>
      <c r="F57" s="221">
        <v>330229950</v>
      </c>
      <c r="G57" s="256" t="s">
        <v>86</v>
      </c>
      <c r="H57" s="172">
        <v>2300</v>
      </c>
      <c r="I57" s="172">
        <v>2004.8</v>
      </c>
      <c r="J57" s="172">
        <v>8989.8</v>
      </c>
      <c r="K57" s="165">
        <v>300</v>
      </c>
      <c r="L57" s="82"/>
      <c r="M57" s="82">
        <v>847.88668</v>
      </c>
      <c r="N57" s="82"/>
      <c r="O57" s="82"/>
      <c r="P57" s="82"/>
    </row>
    <row r="58" spans="1:16" ht="30" customHeight="1">
      <c r="A58" s="158"/>
      <c r="B58" s="158" t="s">
        <v>103</v>
      </c>
      <c r="C58" s="257"/>
      <c r="D58" s="156" t="s">
        <v>70</v>
      </c>
      <c r="E58" s="156" t="s">
        <v>73</v>
      </c>
      <c r="F58" s="47" t="s">
        <v>278</v>
      </c>
      <c r="G58" s="156" t="s">
        <v>76</v>
      </c>
      <c r="H58" s="173">
        <v>5</v>
      </c>
      <c r="I58" s="173">
        <v>5</v>
      </c>
      <c r="J58" s="173"/>
      <c r="K58" s="165">
        <v>5</v>
      </c>
      <c r="L58" s="82">
        <v>5</v>
      </c>
      <c r="M58" s="82">
        <v>5</v>
      </c>
      <c r="N58" s="82"/>
      <c r="O58" s="153"/>
      <c r="P58" s="153"/>
    </row>
    <row r="59" spans="1:16" ht="30.75" customHeight="1">
      <c r="A59" s="162"/>
      <c r="B59" s="162"/>
      <c r="C59" s="258"/>
      <c r="D59" s="156" t="s">
        <v>251</v>
      </c>
      <c r="E59" s="156" t="s">
        <v>73</v>
      </c>
      <c r="F59" s="47" t="s">
        <v>278</v>
      </c>
      <c r="G59" s="156" t="s">
        <v>76</v>
      </c>
      <c r="H59" s="173"/>
      <c r="I59" s="173"/>
      <c r="J59" s="173"/>
      <c r="K59" s="165"/>
      <c r="L59" s="82"/>
      <c r="M59" s="82"/>
      <c r="N59" s="82">
        <v>5</v>
      </c>
      <c r="O59" s="153">
        <v>5</v>
      </c>
      <c r="P59" s="153">
        <v>5</v>
      </c>
    </row>
    <row r="60" spans="1:16" ht="18.75" customHeight="1">
      <c r="A60" s="158"/>
      <c r="B60" s="207" t="s">
        <v>5</v>
      </c>
      <c r="C60" s="245"/>
      <c r="D60" s="156" t="s">
        <v>70</v>
      </c>
      <c r="E60" s="156" t="s">
        <v>73</v>
      </c>
      <c r="F60" s="47" t="s">
        <v>104</v>
      </c>
      <c r="G60" s="156" t="s">
        <v>76</v>
      </c>
      <c r="H60" s="173"/>
      <c r="I60" s="173"/>
      <c r="J60" s="173"/>
      <c r="K60" s="165"/>
      <c r="L60" s="82"/>
      <c r="M60" s="82"/>
      <c r="N60" s="82"/>
      <c r="O60" s="153"/>
      <c r="P60" s="153"/>
    </row>
    <row r="61" spans="1:16" ht="1.5" customHeight="1">
      <c r="A61" s="162"/>
      <c r="B61" s="207" t="s">
        <v>5</v>
      </c>
      <c r="C61" s="245"/>
      <c r="D61" s="156" t="s">
        <v>70</v>
      </c>
      <c r="E61" s="156" t="s">
        <v>73</v>
      </c>
      <c r="F61" s="47" t="s">
        <v>279</v>
      </c>
      <c r="G61" s="156" t="s">
        <v>67</v>
      </c>
      <c r="H61" s="173"/>
      <c r="I61" s="173"/>
      <c r="J61" s="173"/>
      <c r="K61" s="165"/>
      <c r="L61" s="82"/>
      <c r="M61" s="82"/>
      <c r="N61" s="82"/>
      <c r="O61" s="153">
        <v>10</v>
      </c>
      <c r="P61" s="153">
        <v>10</v>
      </c>
    </row>
    <row r="62" spans="1:16" ht="5.25" customHeight="1" hidden="1">
      <c r="A62" s="259"/>
      <c r="B62" s="218" t="s">
        <v>105</v>
      </c>
      <c r="C62" s="255"/>
      <c r="D62" s="256" t="s">
        <v>70</v>
      </c>
      <c r="E62" s="256" t="s">
        <v>85</v>
      </c>
      <c r="F62" s="260" t="s">
        <v>106</v>
      </c>
      <c r="G62" s="256" t="s">
        <v>86</v>
      </c>
      <c r="H62" s="172"/>
      <c r="I62" s="172"/>
      <c r="J62" s="172">
        <v>340.6</v>
      </c>
      <c r="K62" s="165"/>
      <c r="L62" s="82"/>
      <c r="M62" s="82"/>
      <c r="N62" s="82"/>
      <c r="O62" s="153"/>
      <c r="P62" s="153"/>
    </row>
    <row r="63" spans="1:27" s="4" customFormat="1" ht="138" customHeight="1" hidden="1" thickBot="1">
      <c r="A63" s="259"/>
      <c r="B63" s="218" t="s">
        <v>107</v>
      </c>
      <c r="C63" s="255"/>
      <c r="D63" s="256" t="s">
        <v>70</v>
      </c>
      <c r="E63" s="256" t="s">
        <v>85</v>
      </c>
      <c r="F63" s="221" t="s">
        <v>108</v>
      </c>
      <c r="G63" s="256" t="s">
        <v>86</v>
      </c>
      <c r="H63" s="172"/>
      <c r="I63" s="172"/>
      <c r="J63" s="172">
        <v>172.8</v>
      </c>
      <c r="K63" s="165"/>
      <c r="L63" s="82"/>
      <c r="M63" s="82"/>
      <c r="N63" s="82"/>
      <c r="O63" s="153"/>
      <c r="P63" s="153"/>
      <c r="Q63" s="29"/>
      <c r="R63" s="29"/>
      <c r="S63" s="30"/>
      <c r="T63" s="30"/>
      <c r="U63" s="30"/>
      <c r="V63" s="30"/>
      <c r="W63" s="30"/>
      <c r="X63" s="30"/>
      <c r="Y63" s="30"/>
      <c r="Z63" s="30"/>
      <c r="AA63" s="30"/>
    </row>
    <row r="64" spans="1:27" s="2" customFormat="1" ht="116.25" customHeight="1">
      <c r="A64" s="207" t="s">
        <v>71</v>
      </c>
      <c r="B64" s="154" t="s">
        <v>4</v>
      </c>
      <c r="C64" s="261" t="s">
        <v>109</v>
      </c>
      <c r="D64" s="156" t="s">
        <v>67</v>
      </c>
      <c r="E64" s="156" t="s">
        <v>68</v>
      </c>
      <c r="F64" s="47" t="s">
        <v>280</v>
      </c>
      <c r="G64" s="156" t="s">
        <v>67</v>
      </c>
      <c r="H64" s="254">
        <f aca="true" t="shared" si="1" ref="H64:M64">H65+H66</f>
        <v>0</v>
      </c>
      <c r="I64" s="254">
        <f t="shared" si="1"/>
        <v>0</v>
      </c>
      <c r="J64" s="254">
        <f t="shared" si="1"/>
        <v>0</v>
      </c>
      <c r="K64" s="157">
        <f t="shared" si="1"/>
        <v>0</v>
      </c>
      <c r="L64" s="23">
        <f t="shared" si="1"/>
        <v>0</v>
      </c>
      <c r="M64" s="23">
        <f t="shared" si="1"/>
        <v>0</v>
      </c>
      <c r="N64" s="23"/>
      <c r="O64" s="151"/>
      <c r="P64" s="151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16" ht="23.25" customHeight="1">
      <c r="A65" s="245"/>
      <c r="B65" s="154" t="s">
        <v>110</v>
      </c>
      <c r="C65" s="245"/>
      <c r="D65" s="156">
        <v>904</v>
      </c>
      <c r="E65" s="156" t="s">
        <v>85</v>
      </c>
      <c r="F65" s="47" t="s">
        <v>281</v>
      </c>
      <c r="G65" s="156" t="s">
        <v>67</v>
      </c>
      <c r="H65" s="173"/>
      <c r="I65" s="173"/>
      <c r="J65" s="173"/>
      <c r="K65" s="165"/>
      <c r="L65" s="82"/>
      <c r="M65" s="82"/>
      <c r="N65" s="82"/>
      <c r="O65" s="153"/>
      <c r="P65" s="153"/>
    </row>
    <row r="66" spans="1:16" ht="0.75" customHeight="1">
      <c r="A66" s="245"/>
      <c r="B66" s="154" t="s">
        <v>111</v>
      </c>
      <c r="C66" s="245"/>
      <c r="D66" s="156" t="s">
        <v>67</v>
      </c>
      <c r="E66" s="156" t="s">
        <v>68</v>
      </c>
      <c r="F66" s="47" t="s">
        <v>282</v>
      </c>
      <c r="G66" s="156" t="s">
        <v>67</v>
      </c>
      <c r="H66" s="173"/>
      <c r="I66" s="173"/>
      <c r="J66" s="173"/>
      <c r="K66" s="165"/>
      <c r="L66" s="82"/>
      <c r="M66" s="82"/>
      <c r="N66" s="82"/>
      <c r="O66" s="153"/>
      <c r="P66" s="153"/>
    </row>
    <row r="67" spans="1:27" s="1" customFormat="1" ht="61.5" customHeight="1">
      <c r="A67" s="191" t="s">
        <v>14</v>
      </c>
      <c r="B67" s="262" t="s">
        <v>112</v>
      </c>
      <c r="C67" s="191" t="s">
        <v>33</v>
      </c>
      <c r="D67" s="237" t="s">
        <v>67</v>
      </c>
      <c r="E67" s="237" t="s">
        <v>68</v>
      </c>
      <c r="F67" s="192" t="s">
        <v>283</v>
      </c>
      <c r="G67" s="237" t="s">
        <v>67</v>
      </c>
      <c r="H67" s="263" t="e">
        <f>H68+H79</f>
        <v>#REF!</v>
      </c>
      <c r="I67" s="263">
        <v>950.9</v>
      </c>
      <c r="J67" s="157" t="e">
        <f>J68+J79</f>
        <v>#REF!</v>
      </c>
      <c r="K67" s="190">
        <f>K68+K79</f>
        <v>2260.45758</v>
      </c>
      <c r="L67" s="33">
        <f>L68+L79</f>
        <v>2098.6136899999997</v>
      </c>
      <c r="M67" s="33">
        <f>M68+M79</f>
        <v>2358.3984499999997</v>
      </c>
      <c r="N67" s="33">
        <f>N68+N79+N76</f>
        <v>2724.9</v>
      </c>
      <c r="O67" s="24">
        <f>O68+O79+O76</f>
        <v>2493.9</v>
      </c>
      <c r="P67" s="24">
        <f>P68+P79+P76</f>
        <v>2488.7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s="1" customFormat="1" ht="45" customHeight="1">
      <c r="A68" s="207" t="s">
        <v>71</v>
      </c>
      <c r="B68" s="154" t="s">
        <v>144</v>
      </c>
      <c r="C68" s="261" t="s">
        <v>113</v>
      </c>
      <c r="D68" s="161" t="s">
        <v>67</v>
      </c>
      <c r="E68" s="161" t="s">
        <v>68</v>
      </c>
      <c r="F68" s="31" t="s">
        <v>284</v>
      </c>
      <c r="G68" s="161" t="s">
        <v>67</v>
      </c>
      <c r="H68" s="254">
        <v>861.2</v>
      </c>
      <c r="I68" s="254">
        <v>949.7</v>
      </c>
      <c r="J68" s="254">
        <f>J69+J70+J71</f>
        <v>1774.7</v>
      </c>
      <c r="K68" s="264">
        <v>2259.25758</v>
      </c>
      <c r="L68" s="23">
        <v>2097.41369</v>
      </c>
      <c r="M68" s="23">
        <f>M69+M76</f>
        <v>2354.2314499999998</v>
      </c>
      <c r="N68" s="23">
        <f>N69+N75</f>
        <v>2714.9</v>
      </c>
      <c r="O68" s="23">
        <f>O69+O75</f>
        <v>2483.9</v>
      </c>
      <c r="P68" s="23">
        <f>P69+P75</f>
        <v>2478.7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s="1" customFormat="1" ht="42" customHeight="1">
      <c r="A69" s="158"/>
      <c r="B69" s="158" t="s">
        <v>35</v>
      </c>
      <c r="C69" s="257"/>
      <c r="D69" s="161" t="s">
        <v>70</v>
      </c>
      <c r="E69" s="161" t="s">
        <v>114</v>
      </c>
      <c r="F69" s="31" t="s">
        <v>154</v>
      </c>
      <c r="G69" s="161" t="s">
        <v>67</v>
      </c>
      <c r="H69" s="173"/>
      <c r="I69" s="173"/>
      <c r="J69" s="173"/>
      <c r="K69" s="265">
        <v>2191.60158</v>
      </c>
      <c r="L69" s="82">
        <v>2093.30369</v>
      </c>
      <c r="M69" s="82">
        <v>2295.42145</v>
      </c>
      <c r="N69" s="82">
        <f>SUM(N72:N74)</f>
        <v>2414.9</v>
      </c>
      <c r="O69" s="82">
        <f>SUM(O72:O74)</f>
        <v>2183.9</v>
      </c>
      <c r="P69" s="82">
        <f>SUM(P72:P74)</f>
        <v>2178.7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s="1" customFormat="1" ht="15.75" customHeight="1" hidden="1" thickBot="1">
      <c r="A70" s="226"/>
      <c r="B70" s="226"/>
      <c r="C70" s="266"/>
      <c r="D70" s="161" t="s">
        <v>70</v>
      </c>
      <c r="E70" s="161" t="s">
        <v>114</v>
      </c>
      <c r="F70" s="31" t="s">
        <v>154</v>
      </c>
      <c r="G70" s="161" t="s">
        <v>67</v>
      </c>
      <c r="H70" s="173">
        <v>849.8</v>
      </c>
      <c r="I70" s="173">
        <v>949.7</v>
      </c>
      <c r="J70" s="173">
        <v>1774.7</v>
      </c>
      <c r="K70" s="165">
        <v>2030.4</v>
      </c>
      <c r="L70" s="82">
        <v>1952.3</v>
      </c>
      <c r="M70" s="82">
        <v>1930.2</v>
      </c>
      <c r="N70" s="82">
        <v>2000</v>
      </c>
      <c r="O70" s="153">
        <v>2000</v>
      </c>
      <c r="P70" s="153">
        <v>2000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s="1" customFormat="1" ht="15.75" customHeight="1" hidden="1" thickBot="1">
      <c r="A71" s="226"/>
      <c r="B71" s="226"/>
      <c r="C71" s="266"/>
      <c r="D71" s="161" t="s">
        <v>70</v>
      </c>
      <c r="E71" s="161" t="s">
        <v>114</v>
      </c>
      <c r="F71" s="31" t="s">
        <v>154</v>
      </c>
      <c r="G71" s="161" t="s">
        <v>67</v>
      </c>
      <c r="H71" s="173"/>
      <c r="I71" s="173"/>
      <c r="J71" s="173"/>
      <c r="K71" s="165"/>
      <c r="L71" s="82"/>
      <c r="M71" s="82"/>
      <c r="N71" s="82"/>
      <c r="O71" s="153"/>
      <c r="P71" s="153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s="1" customFormat="1" ht="15.75" customHeight="1">
      <c r="A72" s="226"/>
      <c r="B72" s="226"/>
      <c r="C72" s="266"/>
      <c r="D72" s="161" t="s">
        <v>70</v>
      </c>
      <c r="E72" s="161" t="s">
        <v>114</v>
      </c>
      <c r="F72" s="31" t="s">
        <v>154</v>
      </c>
      <c r="G72" s="161" t="s">
        <v>233</v>
      </c>
      <c r="H72" s="173"/>
      <c r="I72" s="173"/>
      <c r="J72" s="173"/>
      <c r="K72" s="165"/>
      <c r="L72" s="82">
        <v>1543.78379</v>
      </c>
      <c r="M72" s="82">
        <v>1648.6015</v>
      </c>
      <c r="N72" s="82">
        <v>1834.3</v>
      </c>
      <c r="O72" s="153">
        <v>1656.9</v>
      </c>
      <c r="P72" s="153">
        <v>1652.9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1" customFormat="1" ht="15.75" customHeight="1">
      <c r="A73" s="226"/>
      <c r="B73" s="226"/>
      <c r="C73" s="266"/>
      <c r="D73" s="161" t="s">
        <v>70</v>
      </c>
      <c r="E73" s="161" t="s">
        <v>114</v>
      </c>
      <c r="F73" s="31" t="s">
        <v>154</v>
      </c>
      <c r="G73" s="161" t="s">
        <v>234</v>
      </c>
      <c r="H73" s="173"/>
      <c r="I73" s="173"/>
      <c r="J73" s="173"/>
      <c r="K73" s="165"/>
      <c r="L73" s="82">
        <v>465.06116</v>
      </c>
      <c r="M73" s="82">
        <v>555.74042</v>
      </c>
      <c r="N73" s="82">
        <v>554</v>
      </c>
      <c r="O73" s="153">
        <v>500.4</v>
      </c>
      <c r="P73" s="153">
        <v>499.2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s="1" customFormat="1" ht="15.75" customHeight="1">
      <c r="A74" s="162"/>
      <c r="B74" s="162"/>
      <c r="C74" s="258"/>
      <c r="D74" s="161" t="s">
        <v>70</v>
      </c>
      <c r="E74" s="161" t="s">
        <v>114</v>
      </c>
      <c r="F74" s="31" t="s">
        <v>154</v>
      </c>
      <c r="G74" s="161" t="s">
        <v>76</v>
      </c>
      <c r="H74" s="173"/>
      <c r="I74" s="173"/>
      <c r="J74" s="173"/>
      <c r="K74" s="165"/>
      <c r="L74" s="82">
        <v>84.45874</v>
      </c>
      <c r="M74" s="82">
        <v>91.07953</v>
      </c>
      <c r="N74" s="82">
        <v>26.6</v>
      </c>
      <c r="O74" s="82">
        <v>26.6</v>
      </c>
      <c r="P74" s="82">
        <v>26.6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16" ht="24.75" customHeight="1">
      <c r="A75" s="245"/>
      <c r="B75" s="154" t="s">
        <v>252</v>
      </c>
      <c r="C75" s="245"/>
      <c r="D75" s="156">
        <v>904</v>
      </c>
      <c r="E75" s="156" t="s">
        <v>68</v>
      </c>
      <c r="F75" s="31" t="s">
        <v>285</v>
      </c>
      <c r="G75" s="156" t="s">
        <v>88</v>
      </c>
      <c r="H75" s="173">
        <v>2406.2</v>
      </c>
      <c r="I75" s="173"/>
      <c r="J75" s="173"/>
      <c r="K75" s="165"/>
      <c r="L75" s="82"/>
      <c r="M75" s="82">
        <v>0</v>
      </c>
      <c r="N75" s="82">
        <v>300</v>
      </c>
      <c r="O75" s="82">
        <v>300</v>
      </c>
      <c r="P75" s="82">
        <v>300</v>
      </c>
    </row>
    <row r="76" spans="1:16" ht="50.25" customHeight="1">
      <c r="A76" s="207"/>
      <c r="B76" s="154" t="s">
        <v>161</v>
      </c>
      <c r="C76" s="261"/>
      <c r="D76" s="161" t="s">
        <v>70</v>
      </c>
      <c r="E76" s="161" t="s">
        <v>114</v>
      </c>
      <c r="F76" s="31" t="s">
        <v>253</v>
      </c>
      <c r="G76" s="161" t="s">
        <v>76</v>
      </c>
      <c r="H76" s="254"/>
      <c r="I76" s="254"/>
      <c r="J76" s="254"/>
      <c r="K76" s="267">
        <v>58</v>
      </c>
      <c r="L76" s="23"/>
      <c r="M76" s="23">
        <v>58.81</v>
      </c>
      <c r="N76" s="23"/>
      <c r="O76" s="151"/>
      <c r="P76" s="151"/>
    </row>
    <row r="77" spans="1:16" ht="35.25" customHeight="1" hidden="1">
      <c r="A77" s="268" t="s">
        <v>71</v>
      </c>
      <c r="B77" s="207" t="s">
        <v>41</v>
      </c>
      <c r="C77" s="261" t="s">
        <v>33</v>
      </c>
      <c r="D77" s="161"/>
      <c r="E77" s="161"/>
      <c r="F77" s="31"/>
      <c r="G77" s="161"/>
      <c r="H77" s="173">
        <v>0</v>
      </c>
      <c r="I77" s="173">
        <v>0</v>
      </c>
      <c r="J77" s="173">
        <v>0</v>
      </c>
      <c r="K77" s="165">
        <v>0</v>
      </c>
      <c r="L77" s="82">
        <v>0</v>
      </c>
      <c r="M77" s="82">
        <v>0</v>
      </c>
      <c r="N77" s="82">
        <v>0</v>
      </c>
      <c r="O77" s="153">
        <v>0</v>
      </c>
      <c r="P77" s="153">
        <v>0</v>
      </c>
    </row>
    <row r="78" spans="1:16" ht="70.5" customHeight="1" hidden="1">
      <c r="A78" s="268" t="s">
        <v>71</v>
      </c>
      <c r="B78" s="207" t="s">
        <v>42</v>
      </c>
      <c r="C78" s="261" t="s">
        <v>34</v>
      </c>
      <c r="D78" s="161"/>
      <c r="E78" s="161"/>
      <c r="F78" s="31"/>
      <c r="G78" s="161"/>
      <c r="H78" s="173">
        <v>0</v>
      </c>
      <c r="I78" s="173">
        <v>0</v>
      </c>
      <c r="J78" s="173">
        <v>0</v>
      </c>
      <c r="K78" s="165">
        <v>0</v>
      </c>
      <c r="L78" s="82">
        <v>0</v>
      </c>
      <c r="M78" s="82">
        <v>0</v>
      </c>
      <c r="N78" s="82">
        <v>0</v>
      </c>
      <c r="O78" s="153">
        <v>0</v>
      </c>
      <c r="P78" s="153">
        <v>0</v>
      </c>
    </row>
    <row r="79" spans="1:16" ht="45">
      <c r="A79" s="207" t="s">
        <v>71</v>
      </c>
      <c r="B79" s="154" t="s">
        <v>31</v>
      </c>
      <c r="C79" s="261" t="s">
        <v>115</v>
      </c>
      <c r="D79" s="161">
        <v>904</v>
      </c>
      <c r="E79" s="161" t="s">
        <v>68</v>
      </c>
      <c r="F79" s="31" t="s">
        <v>286</v>
      </c>
      <c r="G79" s="161" t="s">
        <v>67</v>
      </c>
      <c r="H79" s="254" t="e">
        <f>#REF!+H82+H83</f>
        <v>#REF!</v>
      </c>
      <c r="I79" s="254" t="e">
        <f>#REF!+I82+I83</f>
        <v>#REF!</v>
      </c>
      <c r="J79" s="254" t="e">
        <f>#REF!+J82+J83</f>
        <v>#REF!</v>
      </c>
      <c r="K79" s="267">
        <v>1.2</v>
      </c>
      <c r="L79" s="23">
        <v>1.2</v>
      </c>
      <c r="M79" s="23">
        <f>M80+M81</f>
        <v>4.167</v>
      </c>
      <c r="N79" s="23">
        <f>N80+N82</f>
        <v>10</v>
      </c>
      <c r="O79" s="23">
        <f>O80+O82</f>
        <v>10</v>
      </c>
      <c r="P79" s="23">
        <f>P80+P82</f>
        <v>10</v>
      </c>
    </row>
    <row r="80" spans="1:16" ht="29.25" customHeight="1">
      <c r="A80" s="245"/>
      <c r="B80" s="154" t="s">
        <v>235</v>
      </c>
      <c r="C80" s="245"/>
      <c r="D80" s="156">
        <v>903</v>
      </c>
      <c r="E80" s="156" t="s">
        <v>68</v>
      </c>
      <c r="F80" s="31" t="s">
        <v>166</v>
      </c>
      <c r="G80" s="156" t="s">
        <v>76</v>
      </c>
      <c r="H80" s="173"/>
      <c r="I80" s="173"/>
      <c r="J80" s="173"/>
      <c r="K80" s="165"/>
      <c r="L80" s="82"/>
      <c r="M80" s="82">
        <v>2.967</v>
      </c>
      <c r="N80" s="82">
        <v>5</v>
      </c>
      <c r="O80" s="82">
        <v>5</v>
      </c>
      <c r="P80" s="82">
        <v>5</v>
      </c>
    </row>
    <row r="81" spans="1:16" ht="80.25" customHeight="1">
      <c r="A81" s="252"/>
      <c r="B81" s="235" t="s">
        <v>118</v>
      </c>
      <c r="C81" s="245"/>
      <c r="D81" s="161" t="s">
        <v>70</v>
      </c>
      <c r="E81" s="161" t="s">
        <v>114</v>
      </c>
      <c r="F81" s="31" t="s">
        <v>146</v>
      </c>
      <c r="G81" s="161" t="s">
        <v>76</v>
      </c>
      <c r="H81" s="173"/>
      <c r="I81" s="173"/>
      <c r="J81" s="173"/>
      <c r="K81" s="165"/>
      <c r="L81" s="82"/>
      <c r="M81" s="82">
        <v>1.2</v>
      </c>
      <c r="N81" s="82"/>
      <c r="O81" s="82"/>
      <c r="P81" s="82"/>
    </row>
    <row r="82" spans="1:16" ht="30.75" customHeight="1">
      <c r="A82" s="245"/>
      <c r="B82" s="154" t="s">
        <v>117</v>
      </c>
      <c r="C82" s="245"/>
      <c r="D82" s="156">
        <v>904</v>
      </c>
      <c r="E82" s="156" t="s">
        <v>68</v>
      </c>
      <c r="F82" s="31" t="s">
        <v>287</v>
      </c>
      <c r="G82" s="156" t="s">
        <v>67</v>
      </c>
      <c r="H82" s="173"/>
      <c r="I82" s="173"/>
      <c r="J82" s="173"/>
      <c r="K82" s="165"/>
      <c r="L82" s="82" t="s">
        <v>167</v>
      </c>
      <c r="M82" s="82"/>
      <c r="N82" s="82">
        <v>5</v>
      </c>
      <c r="O82" s="82">
        <v>5</v>
      </c>
      <c r="P82" s="82">
        <v>5</v>
      </c>
    </row>
    <row r="83" spans="1:16" ht="0.75" customHeight="1">
      <c r="A83" s="245"/>
      <c r="B83" s="248" t="s">
        <v>118</v>
      </c>
      <c r="C83" s="245"/>
      <c r="D83" s="156">
        <v>904</v>
      </c>
      <c r="E83" s="156" t="s">
        <v>68</v>
      </c>
      <c r="F83" s="31" t="s">
        <v>146</v>
      </c>
      <c r="G83" s="156" t="s">
        <v>67</v>
      </c>
      <c r="H83" s="173">
        <v>1.2</v>
      </c>
      <c r="I83" s="173">
        <v>1.2</v>
      </c>
      <c r="J83" s="173">
        <v>1.2</v>
      </c>
      <c r="K83" s="165">
        <v>1.2</v>
      </c>
      <c r="L83" s="82">
        <v>1.2</v>
      </c>
      <c r="M83" s="82"/>
      <c r="N83" s="82"/>
      <c r="O83" s="153"/>
      <c r="P83" s="153"/>
    </row>
    <row r="84" spans="1:16" ht="33" customHeight="1" hidden="1">
      <c r="A84" s="245"/>
      <c r="B84" s="248" t="s">
        <v>145</v>
      </c>
      <c r="C84" s="245"/>
      <c r="D84" s="161" t="s">
        <v>70</v>
      </c>
      <c r="E84" s="161" t="s">
        <v>73</v>
      </c>
      <c r="F84" s="31" t="s">
        <v>146</v>
      </c>
      <c r="G84" s="161" t="s">
        <v>76</v>
      </c>
      <c r="H84" s="173"/>
      <c r="I84" s="173"/>
      <c r="J84" s="173"/>
      <c r="K84" s="165"/>
      <c r="L84" s="82">
        <v>1.2</v>
      </c>
      <c r="M84" s="82"/>
      <c r="N84" s="82"/>
      <c r="O84" s="153"/>
      <c r="P84" s="153"/>
    </row>
    <row r="85" spans="1:16" ht="54" customHeight="1">
      <c r="A85" s="191" t="s">
        <v>15</v>
      </c>
      <c r="B85" s="262" t="s">
        <v>119</v>
      </c>
      <c r="C85" s="191" t="s">
        <v>34</v>
      </c>
      <c r="D85" s="237">
        <v>904</v>
      </c>
      <c r="E85" s="237" t="s">
        <v>68</v>
      </c>
      <c r="F85" s="192" t="s">
        <v>288</v>
      </c>
      <c r="G85" s="237" t="s">
        <v>67</v>
      </c>
      <c r="H85" s="263">
        <f aca="true" t="shared" si="2" ref="H85:P85">H86+H89</f>
        <v>10</v>
      </c>
      <c r="I85" s="263">
        <f t="shared" si="2"/>
        <v>5</v>
      </c>
      <c r="J85" s="263">
        <f t="shared" si="2"/>
        <v>5</v>
      </c>
      <c r="K85" s="267">
        <f t="shared" si="2"/>
        <v>66.36</v>
      </c>
      <c r="L85" s="23">
        <f t="shared" si="2"/>
        <v>3.132</v>
      </c>
      <c r="M85" s="23">
        <f t="shared" si="2"/>
        <v>2.34</v>
      </c>
      <c r="N85" s="23">
        <f>N86+N89</f>
        <v>5</v>
      </c>
      <c r="O85" s="23">
        <f t="shared" si="2"/>
        <v>5</v>
      </c>
      <c r="P85" s="23">
        <f t="shared" si="2"/>
        <v>5</v>
      </c>
    </row>
    <row r="86" spans="1:16" ht="51.75" customHeight="1">
      <c r="A86" s="207" t="s">
        <v>71</v>
      </c>
      <c r="B86" s="234" t="s">
        <v>45</v>
      </c>
      <c r="C86" s="155" t="s">
        <v>120</v>
      </c>
      <c r="D86" s="161" t="s">
        <v>67</v>
      </c>
      <c r="E86" s="161" t="s">
        <v>68</v>
      </c>
      <c r="F86" s="31" t="s">
        <v>289</v>
      </c>
      <c r="G86" s="161" t="s">
        <v>67</v>
      </c>
      <c r="H86" s="254">
        <f aca="true" t="shared" si="3" ref="H86:P86">H87</f>
        <v>0</v>
      </c>
      <c r="I86" s="254">
        <f t="shared" si="3"/>
        <v>0</v>
      </c>
      <c r="J86" s="254">
        <f t="shared" si="3"/>
        <v>0</v>
      </c>
      <c r="K86" s="267">
        <f t="shared" si="3"/>
        <v>66.36</v>
      </c>
      <c r="L86" s="23">
        <f t="shared" si="3"/>
        <v>0</v>
      </c>
      <c r="M86" s="23">
        <f t="shared" si="3"/>
        <v>0</v>
      </c>
      <c r="N86" s="23">
        <f t="shared" si="3"/>
        <v>0</v>
      </c>
      <c r="O86" s="151">
        <f t="shared" si="3"/>
        <v>0</v>
      </c>
      <c r="P86" s="151">
        <f t="shared" si="3"/>
        <v>0</v>
      </c>
    </row>
    <row r="87" spans="1:16" ht="35.25" customHeight="1">
      <c r="A87" s="245"/>
      <c r="B87" s="154" t="s">
        <v>129</v>
      </c>
      <c r="C87" s="245"/>
      <c r="D87" s="161" t="s">
        <v>67</v>
      </c>
      <c r="E87" s="161" t="s">
        <v>68</v>
      </c>
      <c r="F87" s="31" t="s">
        <v>290</v>
      </c>
      <c r="G87" s="161" t="s">
        <v>67</v>
      </c>
      <c r="H87" s="173"/>
      <c r="I87" s="173"/>
      <c r="J87" s="173"/>
      <c r="K87" s="269">
        <v>66.36</v>
      </c>
      <c r="L87" s="82"/>
      <c r="M87" s="82"/>
      <c r="N87" s="82"/>
      <c r="O87" s="153"/>
      <c r="P87" s="153"/>
    </row>
    <row r="88" spans="1:16" ht="1.5" customHeight="1">
      <c r="A88" s="252"/>
      <c r="B88" s="207" t="s">
        <v>130</v>
      </c>
      <c r="C88" s="245"/>
      <c r="D88" s="161" t="s">
        <v>70</v>
      </c>
      <c r="E88" s="161" t="s">
        <v>122</v>
      </c>
      <c r="F88" s="31" t="s">
        <v>291</v>
      </c>
      <c r="G88" s="161" t="s">
        <v>76</v>
      </c>
      <c r="H88" s="173"/>
      <c r="I88" s="173"/>
      <c r="J88" s="173"/>
      <c r="K88" s="269">
        <v>66.36</v>
      </c>
      <c r="L88" s="82"/>
      <c r="M88" s="82"/>
      <c r="N88" s="82"/>
      <c r="O88" s="153"/>
      <c r="P88" s="153"/>
    </row>
    <row r="89" spans="1:16" ht="45">
      <c r="A89" s="207" t="s">
        <v>71</v>
      </c>
      <c r="B89" s="207" t="s">
        <v>46</v>
      </c>
      <c r="C89" s="261" t="s">
        <v>115</v>
      </c>
      <c r="D89" s="161">
        <v>904</v>
      </c>
      <c r="E89" s="161" t="s">
        <v>68</v>
      </c>
      <c r="F89" s="31" t="s">
        <v>292</v>
      </c>
      <c r="G89" s="161" t="s">
        <v>76</v>
      </c>
      <c r="H89" s="254">
        <f>H90+H91+H93</f>
        <v>10</v>
      </c>
      <c r="I89" s="254">
        <f>I90+I91+I93</f>
        <v>5</v>
      </c>
      <c r="J89" s="254">
        <f>J90+J91+J93</f>
        <v>5</v>
      </c>
      <c r="K89" s="157">
        <v>0</v>
      </c>
      <c r="L89" s="23">
        <v>3.132</v>
      </c>
      <c r="M89" s="23">
        <f>M90</f>
        <v>2.34</v>
      </c>
      <c r="N89" s="23">
        <f>N92</f>
        <v>5</v>
      </c>
      <c r="O89" s="23">
        <f>O92</f>
        <v>5</v>
      </c>
      <c r="P89" s="23">
        <f>P92</f>
        <v>5</v>
      </c>
    </row>
    <row r="90" spans="1:16" ht="30.75" customHeight="1">
      <c r="A90" s="158"/>
      <c r="B90" s="158" t="s">
        <v>121</v>
      </c>
      <c r="C90" s="257"/>
      <c r="D90" s="161">
        <v>904</v>
      </c>
      <c r="E90" s="161" t="s">
        <v>73</v>
      </c>
      <c r="F90" s="31" t="s">
        <v>293</v>
      </c>
      <c r="G90" s="161" t="s">
        <v>76</v>
      </c>
      <c r="H90" s="173">
        <v>10</v>
      </c>
      <c r="I90" s="173">
        <v>5</v>
      </c>
      <c r="J90" s="173">
        <v>5</v>
      </c>
      <c r="K90" s="165">
        <v>0</v>
      </c>
      <c r="L90" s="82">
        <v>3.132</v>
      </c>
      <c r="M90" s="82">
        <v>2.34</v>
      </c>
      <c r="N90" s="82"/>
      <c r="O90" s="82"/>
      <c r="P90" s="82"/>
    </row>
    <row r="91" spans="1:16" ht="0.75" customHeight="1" hidden="1">
      <c r="A91" s="226"/>
      <c r="B91" s="226"/>
      <c r="C91" s="266"/>
      <c r="D91" s="161">
        <v>905</v>
      </c>
      <c r="E91" s="161" t="s">
        <v>73</v>
      </c>
      <c r="F91" s="31" t="s">
        <v>293</v>
      </c>
      <c r="G91" s="161" t="s">
        <v>76</v>
      </c>
      <c r="H91" s="173"/>
      <c r="I91" s="173"/>
      <c r="J91" s="173"/>
      <c r="K91" s="165"/>
      <c r="L91" s="82">
        <v>3.132</v>
      </c>
      <c r="M91" s="82">
        <v>5</v>
      </c>
      <c r="N91" s="82">
        <v>5</v>
      </c>
      <c r="O91" s="82">
        <v>5</v>
      </c>
      <c r="P91" s="82">
        <v>5</v>
      </c>
    </row>
    <row r="92" spans="1:16" ht="21" customHeight="1">
      <c r="A92" s="162"/>
      <c r="B92" s="162"/>
      <c r="C92" s="258"/>
      <c r="D92" s="161" t="s">
        <v>251</v>
      </c>
      <c r="E92" s="161" t="s">
        <v>73</v>
      </c>
      <c r="F92" s="31" t="s">
        <v>293</v>
      </c>
      <c r="G92" s="161" t="s">
        <v>76</v>
      </c>
      <c r="H92" s="173"/>
      <c r="I92" s="173"/>
      <c r="J92" s="173"/>
      <c r="K92" s="165"/>
      <c r="L92" s="82"/>
      <c r="M92" s="82"/>
      <c r="N92" s="82">
        <v>5</v>
      </c>
      <c r="O92" s="82">
        <v>5</v>
      </c>
      <c r="P92" s="82">
        <v>5</v>
      </c>
    </row>
    <row r="93" spans="1:16" ht="27.75" customHeight="1">
      <c r="A93" s="245"/>
      <c r="B93" s="154" t="s">
        <v>123</v>
      </c>
      <c r="C93" s="245"/>
      <c r="D93" s="161">
        <v>904</v>
      </c>
      <c r="E93" s="161" t="s">
        <v>68</v>
      </c>
      <c r="F93" s="31" t="s">
        <v>294</v>
      </c>
      <c r="G93" s="161" t="s">
        <v>67</v>
      </c>
      <c r="H93" s="173"/>
      <c r="I93" s="173"/>
      <c r="J93" s="173"/>
      <c r="K93" s="165"/>
      <c r="L93" s="172"/>
      <c r="M93" s="172"/>
      <c r="N93" s="172"/>
      <c r="O93" s="173"/>
      <c r="P93" s="173"/>
    </row>
  </sheetData>
  <sheetProtection/>
  <mergeCells count="36">
    <mergeCell ref="A90:A92"/>
    <mergeCell ref="B90:B92"/>
    <mergeCell ref="C90:C92"/>
    <mergeCell ref="A58:A59"/>
    <mergeCell ref="B58:B59"/>
    <mergeCell ref="C58:C59"/>
    <mergeCell ref="A60:A61"/>
    <mergeCell ref="A69:A74"/>
    <mergeCell ref="B69:B74"/>
    <mergeCell ref="C69:C74"/>
    <mergeCell ref="A28:A29"/>
    <mergeCell ref="B28:B29"/>
    <mergeCell ref="C28:C29"/>
    <mergeCell ref="A30:A31"/>
    <mergeCell ref="B30:B31"/>
    <mergeCell ref="A34:A37"/>
    <mergeCell ref="B34:B37"/>
    <mergeCell ref="F20:F21"/>
    <mergeCell ref="A22:A23"/>
    <mergeCell ref="B22:B23"/>
    <mergeCell ref="C22:C23"/>
    <mergeCell ref="D22:D23"/>
    <mergeCell ref="E22:E23"/>
    <mergeCell ref="F22:F23"/>
    <mergeCell ref="A13:A14"/>
    <mergeCell ref="A20:A21"/>
    <mergeCell ref="B20:B21"/>
    <mergeCell ref="C20:C21"/>
    <mergeCell ref="D20:D21"/>
    <mergeCell ref="E20:E21"/>
    <mergeCell ref="A3:N6"/>
    <mergeCell ref="A8:A9"/>
    <mergeCell ref="B8:B9"/>
    <mergeCell ref="C8:C9"/>
    <mergeCell ref="D8:G8"/>
    <mergeCell ref="H8:P8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="80" zoomScaleNormal="80" zoomScalePageLayoutView="0" workbookViewId="0" topLeftCell="A1">
      <selection activeCell="A26" sqref="A26"/>
    </sheetView>
  </sheetViews>
  <sheetFormatPr defaultColWidth="9.140625" defaultRowHeight="15"/>
  <cols>
    <col min="1" max="1" width="45.28125" style="0" customWidth="1"/>
    <col min="2" max="2" width="41.28125" style="0" customWidth="1"/>
    <col min="3" max="3" width="16.140625" style="0" customWidth="1"/>
    <col min="4" max="4" width="12.8515625" style="0" customWidth="1"/>
    <col min="5" max="5" width="35.140625" style="0" customWidth="1"/>
    <col min="6" max="6" width="35.00390625" style="0" customWidth="1"/>
    <col min="7" max="7" width="0.5625" style="0" customWidth="1"/>
    <col min="8" max="9" width="12.421875" style="0" hidden="1" customWidth="1"/>
    <col min="10" max="10" width="21.00390625" style="0" hidden="1" customWidth="1"/>
    <col min="11" max="11" width="21.8515625" style="39" customWidth="1"/>
    <col min="12" max="12" width="25.140625" style="0" customWidth="1"/>
    <col min="13" max="13" width="20.8515625" style="0" customWidth="1"/>
    <col min="14" max="14" width="17.7109375" style="0" customWidth="1"/>
    <col min="15" max="15" width="18.140625" style="0" customWidth="1"/>
    <col min="16" max="16" width="11.421875" style="0" customWidth="1"/>
    <col min="17" max="17" width="15.7109375" style="0" bestFit="1" customWidth="1"/>
  </cols>
  <sheetData>
    <row r="1" spans="1:15" ht="18.7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3" ht="18.75">
      <c r="A2" s="20"/>
      <c r="B2" s="14"/>
      <c r="C2" s="14"/>
      <c r="D2" s="14"/>
      <c r="E2" s="14"/>
      <c r="F2" s="14"/>
      <c r="G2" s="14"/>
      <c r="H2" s="14"/>
      <c r="I2" s="14"/>
      <c r="J2" s="14"/>
      <c r="K2" s="36"/>
      <c r="L2" s="14"/>
      <c r="M2" s="14"/>
    </row>
    <row r="3" spans="1:13" ht="18.75" customHeight="1">
      <c r="A3" s="53" t="s">
        <v>127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" customHeight="1">
      <c r="A4" s="20"/>
      <c r="B4" s="14"/>
      <c r="C4" s="14"/>
      <c r="D4" s="14"/>
      <c r="E4" s="14"/>
      <c r="F4" s="14"/>
      <c r="G4" s="14"/>
      <c r="H4" s="14"/>
      <c r="I4" s="14"/>
      <c r="J4" s="14"/>
      <c r="K4" s="36"/>
      <c r="L4" s="14"/>
      <c r="M4" s="14"/>
    </row>
    <row r="5" spans="1:13" ht="15" customHeight="1">
      <c r="A5" s="20"/>
      <c r="B5" s="14"/>
      <c r="C5" s="14"/>
      <c r="D5" s="14"/>
      <c r="E5" s="14"/>
      <c r="F5" s="14"/>
      <c r="G5" s="14"/>
      <c r="H5" s="14"/>
      <c r="I5" s="14"/>
      <c r="J5" s="14"/>
      <c r="K5" s="36"/>
      <c r="L5" s="14"/>
      <c r="M5" s="14"/>
    </row>
    <row r="6" spans="1:15" s="6" customFormat="1" ht="51.75" customHeight="1">
      <c r="A6" s="133" t="s">
        <v>8</v>
      </c>
      <c r="B6" s="133" t="s">
        <v>9</v>
      </c>
      <c r="C6" s="67" t="s">
        <v>0</v>
      </c>
      <c r="D6" s="67"/>
      <c r="E6" s="133" t="s">
        <v>1</v>
      </c>
      <c r="F6" s="67" t="s">
        <v>147</v>
      </c>
      <c r="G6" s="66" t="s">
        <v>10</v>
      </c>
      <c r="H6" s="67"/>
      <c r="I6" s="67"/>
      <c r="J6" s="67"/>
      <c r="K6" s="67"/>
      <c r="L6" s="67"/>
      <c r="M6" s="67"/>
      <c r="N6" s="67"/>
      <c r="O6" s="68"/>
    </row>
    <row r="7" spans="1:15" s="6" customFormat="1" ht="27.75" customHeight="1">
      <c r="A7" s="134"/>
      <c r="B7" s="134"/>
      <c r="C7" s="135"/>
      <c r="D7" s="135"/>
      <c r="E7" s="134"/>
      <c r="F7" s="135"/>
      <c r="G7" s="69"/>
      <c r="H7" s="70"/>
      <c r="I7" s="70"/>
      <c r="J7" s="70"/>
      <c r="K7" s="70"/>
      <c r="L7" s="70"/>
      <c r="M7" s="70"/>
      <c r="N7" s="70"/>
      <c r="O7" s="71"/>
    </row>
    <row r="8" spans="1:15" s="6" customFormat="1" ht="54" customHeight="1">
      <c r="A8" s="136"/>
      <c r="B8" s="136"/>
      <c r="C8" s="72" t="s">
        <v>11</v>
      </c>
      <c r="D8" s="73" t="s">
        <v>19</v>
      </c>
      <c r="E8" s="136"/>
      <c r="F8" s="70"/>
      <c r="G8" s="72">
        <v>2017</v>
      </c>
      <c r="H8" s="73">
        <v>2018</v>
      </c>
      <c r="I8" s="74">
        <v>2019</v>
      </c>
      <c r="J8" s="73">
        <v>2020</v>
      </c>
      <c r="K8" s="74">
        <v>2021</v>
      </c>
      <c r="L8" s="72">
        <v>2022</v>
      </c>
      <c r="M8" s="73">
        <v>2023</v>
      </c>
      <c r="N8" s="73">
        <v>2024</v>
      </c>
      <c r="O8" s="73">
        <v>2025</v>
      </c>
    </row>
    <row r="9" spans="1:15" s="7" customFormat="1" ht="15.75">
      <c r="A9" s="76">
        <v>1</v>
      </c>
      <c r="B9" s="76">
        <v>2</v>
      </c>
      <c r="C9" s="75">
        <v>3</v>
      </c>
      <c r="D9" s="78">
        <v>4</v>
      </c>
      <c r="E9" s="76">
        <v>5</v>
      </c>
      <c r="F9" s="75">
        <v>6</v>
      </c>
      <c r="G9" s="73"/>
      <c r="H9" s="75"/>
      <c r="I9" s="76"/>
      <c r="J9" s="77"/>
      <c r="K9" s="76"/>
      <c r="L9" s="74"/>
      <c r="M9" s="78"/>
      <c r="N9" s="79"/>
      <c r="O9" s="79"/>
    </row>
    <row r="10" spans="1:17" s="7" customFormat="1" ht="115.5" customHeight="1">
      <c r="A10" s="73" t="s">
        <v>168</v>
      </c>
      <c r="B10" s="73" t="s">
        <v>36</v>
      </c>
      <c r="C10" s="74">
        <v>2021</v>
      </c>
      <c r="D10" s="73">
        <v>2025</v>
      </c>
      <c r="E10" s="73" t="s">
        <v>3</v>
      </c>
      <c r="F10" s="137" t="s">
        <v>25</v>
      </c>
      <c r="G10" s="101">
        <f>G11+G23+G40+G50+G60</f>
        <v>14548.599999999999</v>
      </c>
      <c r="H10" s="101">
        <f>H11+H23+H40+H50+H60</f>
        <v>8452.800000000001</v>
      </c>
      <c r="I10" s="101">
        <f>I11+I23+I40+I50+I60</f>
        <v>106783.9</v>
      </c>
      <c r="J10" s="102">
        <v>88613.7</v>
      </c>
      <c r="K10" s="85">
        <f>K11+K23+K40+K50+K60</f>
        <v>101678.92005999999</v>
      </c>
      <c r="L10" s="85">
        <f>L11+L23+L40+L50+L60</f>
        <v>176154.6128</v>
      </c>
      <c r="M10" s="95">
        <f>M11+M23+M40+M50+M60</f>
        <v>107599.48603</v>
      </c>
      <c r="N10" s="105"/>
      <c r="O10" s="105"/>
      <c r="Q10" s="32"/>
    </row>
    <row r="11" spans="1:15" s="6" customFormat="1" ht="69" customHeight="1">
      <c r="A11" s="138" t="s">
        <v>169</v>
      </c>
      <c r="B11" s="78" t="s">
        <v>37</v>
      </c>
      <c r="C11" s="139">
        <v>2021</v>
      </c>
      <c r="D11" s="76">
        <v>2025</v>
      </c>
      <c r="E11" s="78" t="s">
        <v>3</v>
      </c>
      <c r="F11" s="75" t="s">
        <v>26</v>
      </c>
      <c r="G11" s="106">
        <v>1.8</v>
      </c>
      <c r="H11" s="106">
        <v>3.6</v>
      </c>
      <c r="I11" s="106">
        <v>3.6</v>
      </c>
      <c r="J11" s="106">
        <v>313.6</v>
      </c>
      <c r="K11" s="107">
        <f>K18+K12</f>
        <v>32223.040999999997</v>
      </c>
      <c r="L11" s="108">
        <f>L14+L18+L12</f>
        <v>108790.58192000001</v>
      </c>
      <c r="M11" s="107">
        <f>M18+M21+M17</f>
        <v>22995.65637</v>
      </c>
      <c r="N11" s="107"/>
      <c r="O11" s="107"/>
    </row>
    <row r="12" spans="1:15" s="34" customFormat="1" ht="94.5" customHeight="1">
      <c r="A12" s="100" t="s">
        <v>192</v>
      </c>
      <c r="B12" s="73" t="s">
        <v>36</v>
      </c>
      <c r="C12" s="74">
        <v>2021</v>
      </c>
      <c r="D12" s="73">
        <v>2025</v>
      </c>
      <c r="E12" s="73" t="s">
        <v>3</v>
      </c>
      <c r="F12" s="73" t="s">
        <v>195</v>
      </c>
      <c r="G12" s="109"/>
      <c r="H12" s="109"/>
      <c r="I12" s="109"/>
      <c r="J12" s="109"/>
      <c r="K12" s="110">
        <v>3.6</v>
      </c>
      <c r="L12" s="110">
        <v>3.6</v>
      </c>
      <c r="M12" s="110"/>
      <c r="N12" s="110"/>
      <c r="O12" s="110"/>
    </row>
    <row r="13" spans="1:15" s="35" customFormat="1" ht="99" customHeight="1">
      <c r="A13" s="76" t="s">
        <v>193</v>
      </c>
      <c r="B13" s="73" t="s">
        <v>36</v>
      </c>
      <c r="C13" s="74">
        <v>2021</v>
      </c>
      <c r="D13" s="73">
        <v>2025</v>
      </c>
      <c r="E13" s="73" t="s">
        <v>3</v>
      </c>
      <c r="F13" s="73" t="s">
        <v>194</v>
      </c>
      <c r="G13" s="111"/>
      <c r="H13" s="111"/>
      <c r="I13" s="111"/>
      <c r="J13" s="111"/>
      <c r="K13" s="107">
        <v>3.6</v>
      </c>
      <c r="L13" s="107">
        <v>3.6</v>
      </c>
      <c r="M13" s="112"/>
      <c r="N13" s="112"/>
      <c r="O13" s="112"/>
    </row>
    <row r="14" spans="1:15" s="6" customFormat="1" ht="51" customHeight="1">
      <c r="A14" s="140" t="s">
        <v>170</v>
      </c>
      <c r="B14" s="133" t="s">
        <v>36</v>
      </c>
      <c r="C14" s="133">
        <v>2021</v>
      </c>
      <c r="D14" s="133">
        <v>2025</v>
      </c>
      <c r="E14" s="133" t="s">
        <v>3</v>
      </c>
      <c r="F14" s="77" t="s">
        <v>225</v>
      </c>
      <c r="G14" s="111"/>
      <c r="H14" s="111"/>
      <c r="I14" s="111"/>
      <c r="J14" s="111"/>
      <c r="K14" s="113"/>
      <c r="L14" s="112">
        <v>1.01712</v>
      </c>
      <c r="M14" s="114">
        <v>30.998</v>
      </c>
      <c r="N14" s="114"/>
      <c r="O14" s="114"/>
    </row>
    <row r="15" spans="1:15" s="6" customFormat="1" ht="17.25" customHeight="1">
      <c r="A15" s="136"/>
      <c r="B15" s="134"/>
      <c r="C15" s="134"/>
      <c r="D15" s="134"/>
      <c r="E15" s="134"/>
      <c r="F15" s="133" t="s">
        <v>224</v>
      </c>
      <c r="G15" s="109"/>
      <c r="H15" s="109"/>
      <c r="I15" s="109"/>
      <c r="J15" s="109"/>
      <c r="K15" s="115"/>
      <c r="L15" s="113">
        <v>1.01712</v>
      </c>
      <c r="M15" s="116">
        <v>30.998</v>
      </c>
      <c r="N15" s="116"/>
      <c r="O15" s="116"/>
    </row>
    <row r="16" spans="1:15" s="6" customFormat="1" ht="67.5" customHeight="1">
      <c r="A16" s="97" t="s">
        <v>176</v>
      </c>
      <c r="B16" s="136"/>
      <c r="C16" s="136"/>
      <c r="D16" s="136"/>
      <c r="E16" s="136"/>
      <c r="F16" s="136"/>
      <c r="G16" s="109"/>
      <c r="H16" s="109"/>
      <c r="I16" s="109"/>
      <c r="J16" s="109"/>
      <c r="K16" s="117"/>
      <c r="L16" s="117"/>
      <c r="M16" s="118"/>
      <c r="N16" s="118"/>
      <c r="O16" s="118"/>
    </row>
    <row r="17" spans="1:15" s="6" customFormat="1" ht="1.5" customHeight="1">
      <c r="A17" s="73" t="s">
        <v>2</v>
      </c>
      <c r="B17" s="73" t="s">
        <v>37</v>
      </c>
      <c r="C17" s="74">
        <v>2021</v>
      </c>
      <c r="D17" s="73">
        <v>2025</v>
      </c>
      <c r="E17" s="73" t="s">
        <v>3</v>
      </c>
      <c r="F17" s="74" t="s">
        <v>148</v>
      </c>
      <c r="G17" s="109">
        <v>1.8</v>
      </c>
      <c r="H17" s="109">
        <v>3.6</v>
      </c>
      <c r="I17" s="109">
        <v>3.6</v>
      </c>
      <c r="J17" s="109">
        <v>313.6</v>
      </c>
      <c r="K17" s="109">
        <v>3.6</v>
      </c>
      <c r="L17" s="109">
        <v>0</v>
      </c>
      <c r="M17" s="109">
        <v>0</v>
      </c>
      <c r="N17" s="109"/>
      <c r="O17" s="109"/>
    </row>
    <row r="18" spans="1:15" s="6" customFormat="1" ht="51.75" customHeight="1">
      <c r="A18" s="141" t="s">
        <v>177</v>
      </c>
      <c r="B18" s="73" t="s">
        <v>36</v>
      </c>
      <c r="C18" s="74">
        <v>2021</v>
      </c>
      <c r="D18" s="73">
        <v>2025</v>
      </c>
      <c r="E18" s="73" t="s">
        <v>3</v>
      </c>
      <c r="F18" s="74" t="s">
        <v>209</v>
      </c>
      <c r="G18" s="109"/>
      <c r="H18" s="119"/>
      <c r="I18" s="109"/>
      <c r="J18" s="119"/>
      <c r="K18" s="120">
        <v>32219.441</v>
      </c>
      <c r="L18" s="121">
        <v>108785.9648</v>
      </c>
      <c r="M18" s="122">
        <f>M19+M22</f>
        <v>22995.65637</v>
      </c>
      <c r="N18" s="109"/>
      <c r="O18" s="109"/>
    </row>
    <row r="19" spans="1:15" s="6" customFormat="1" ht="41.25" customHeight="1">
      <c r="A19" s="142" t="s">
        <v>136</v>
      </c>
      <c r="B19" s="133" t="s">
        <v>36</v>
      </c>
      <c r="C19" s="133">
        <v>2021</v>
      </c>
      <c r="D19" s="133">
        <v>2025</v>
      </c>
      <c r="E19" s="133" t="s">
        <v>3</v>
      </c>
      <c r="F19" s="74" t="s">
        <v>223</v>
      </c>
      <c r="G19" s="109"/>
      <c r="H19" s="119"/>
      <c r="I19" s="109"/>
      <c r="J19" s="119"/>
      <c r="K19" s="120"/>
      <c r="L19" s="123">
        <v>67770.3063</v>
      </c>
      <c r="M19" s="122">
        <v>22535.74324</v>
      </c>
      <c r="N19" s="109"/>
      <c r="O19" s="109"/>
    </row>
    <row r="20" spans="1:15" s="6" customFormat="1" ht="43.5" customHeight="1">
      <c r="A20" s="143"/>
      <c r="B20" s="136"/>
      <c r="C20" s="136"/>
      <c r="D20" s="136"/>
      <c r="E20" s="136"/>
      <c r="F20" s="74" t="s">
        <v>151</v>
      </c>
      <c r="G20" s="109"/>
      <c r="H20" s="119"/>
      <c r="I20" s="109"/>
      <c r="J20" s="119"/>
      <c r="K20" s="124">
        <v>31575.5218</v>
      </c>
      <c r="L20" s="123">
        <v>38839.93921</v>
      </c>
      <c r="M20" s="109"/>
      <c r="N20" s="109"/>
      <c r="O20" s="109"/>
    </row>
    <row r="21" spans="1:15" s="6" customFormat="1" ht="78" customHeight="1">
      <c r="A21" s="125" t="s">
        <v>175</v>
      </c>
      <c r="B21" s="133" t="s">
        <v>36</v>
      </c>
      <c r="C21" s="133">
        <v>2021</v>
      </c>
      <c r="D21" s="133">
        <v>2025</v>
      </c>
      <c r="E21" s="133" t="s">
        <v>3</v>
      </c>
      <c r="F21" s="74" t="s">
        <v>210</v>
      </c>
      <c r="G21" s="109"/>
      <c r="H21" s="119"/>
      <c r="I21" s="109"/>
      <c r="J21" s="119"/>
      <c r="K21" s="124">
        <v>644.38882</v>
      </c>
      <c r="L21" s="123">
        <v>792.651719</v>
      </c>
      <c r="M21" s="109"/>
      <c r="N21" s="109"/>
      <c r="O21" s="109"/>
    </row>
    <row r="22" spans="1:15" s="6" customFormat="1" ht="78" customHeight="1">
      <c r="A22" s="126"/>
      <c r="B22" s="136"/>
      <c r="C22" s="136"/>
      <c r="D22" s="136"/>
      <c r="E22" s="136"/>
      <c r="F22" s="74" t="s">
        <v>211</v>
      </c>
      <c r="G22" s="109"/>
      <c r="H22" s="119"/>
      <c r="I22" s="109"/>
      <c r="J22" s="119"/>
      <c r="K22" s="127"/>
      <c r="L22" s="110">
        <v>1383.0675</v>
      </c>
      <c r="M22" s="122">
        <v>459.91313</v>
      </c>
      <c r="N22" s="109"/>
      <c r="O22" s="109"/>
    </row>
    <row r="23" spans="1:15" s="7" customFormat="1" ht="91.5" customHeight="1">
      <c r="A23" s="100" t="s">
        <v>171</v>
      </c>
      <c r="B23" s="73" t="s">
        <v>36</v>
      </c>
      <c r="C23" s="74">
        <v>2021</v>
      </c>
      <c r="D23" s="73">
        <v>2025</v>
      </c>
      <c r="E23" s="73"/>
      <c r="F23" s="144" t="s">
        <v>27</v>
      </c>
      <c r="G23" s="57">
        <f>G25+G32</f>
        <v>2.4</v>
      </c>
      <c r="H23" s="58">
        <f>H25+H32</f>
        <v>0.4</v>
      </c>
      <c r="I23" s="57">
        <f>I25+I32</f>
        <v>86862.4</v>
      </c>
      <c r="J23" s="59">
        <f>J25+J32+J24</f>
        <v>75686.64731</v>
      </c>
      <c r="K23" s="83">
        <f>K25+K32</f>
        <v>57341.15537</v>
      </c>
      <c r="L23" s="84">
        <f>L25+L32</f>
        <v>55819.19953</v>
      </c>
      <c r="M23" s="83">
        <f>M25+M32</f>
        <v>74798.82966</v>
      </c>
      <c r="N23" s="85"/>
      <c r="O23" s="85"/>
    </row>
    <row r="24" spans="1:15" s="15" customFormat="1" ht="63" customHeight="1" hidden="1">
      <c r="A24" s="100" t="s">
        <v>126</v>
      </c>
      <c r="B24" s="73" t="s">
        <v>36</v>
      </c>
      <c r="C24" s="74">
        <v>2021</v>
      </c>
      <c r="D24" s="73">
        <v>2025</v>
      </c>
      <c r="E24" s="73"/>
      <c r="F24" s="144"/>
      <c r="G24" s="57"/>
      <c r="H24" s="58"/>
      <c r="I24" s="57"/>
      <c r="J24" s="59">
        <v>12199.89616</v>
      </c>
      <c r="K24" s="57"/>
      <c r="L24" s="58"/>
      <c r="M24" s="57"/>
      <c r="N24" s="86"/>
      <c r="O24" s="86"/>
    </row>
    <row r="25" spans="1:15" s="7" customFormat="1" ht="71.25" customHeight="1">
      <c r="A25" s="73" t="s">
        <v>178</v>
      </c>
      <c r="B25" s="73" t="s">
        <v>36</v>
      </c>
      <c r="C25" s="74">
        <v>2021</v>
      </c>
      <c r="D25" s="73">
        <v>2025</v>
      </c>
      <c r="E25" s="73" t="s">
        <v>18</v>
      </c>
      <c r="F25" s="144" t="s">
        <v>155</v>
      </c>
      <c r="G25" s="128">
        <v>2.4</v>
      </c>
      <c r="H25" s="128">
        <v>0.4</v>
      </c>
      <c r="I25" s="128">
        <v>43386.4</v>
      </c>
      <c r="J25" s="128">
        <v>43848.56996</v>
      </c>
      <c r="K25" s="103">
        <v>56182.02951</v>
      </c>
      <c r="L25" s="103">
        <v>55819.19953</v>
      </c>
      <c r="M25" s="129">
        <v>50655.523</v>
      </c>
      <c r="N25" s="103"/>
      <c r="O25" s="103"/>
    </row>
    <row r="26" spans="1:15" s="7" customFormat="1" ht="150.75" customHeight="1">
      <c r="A26" s="147" t="s">
        <v>229</v>
      </c>
      <c r="B26" s="73" t="s">
        <v>36</v>
      </c>
      <c r="C26" s="74">
        <v>2021</v>
      </c>
      <c r="D26" s="73">
        <v>2025</v>
      </c>
      <c r="E26" s="73"/>
      <c r="F26" s="144" t="s">
        <v>240</v>
      </c>
      <c r="G26" s="128"/>
      <c r="H26" s="130"/>
      <c r="I26" s="130"/>
      <c r="J26" s="130"/>
      <c r="K26" s="131"/>
      <c r="L26" s="103">
        <v>684.19383</v>
      </c>
      <c r="M26" s="104">
        <v>1875.75</v>
      </c>
      <c r="N26" s="104"/>
      <c r="O26" s="104"/>
    </row>
    <row r="27" spans="1:15" s="7" customFormat="1" ht="147.75" customHeight="1">
      <c r="A27" s="146" t="s">
        <v>181</v>
      </c>
      <c r="B27" s="73" t="s">
        <v>36</v>
      </c>
      <c r="C27" s="74">
        <v>2021</v>
      </c>
      <c r="D27" s="73">
        <v>2025</v>
      </c>
      <c r="E27" s="73"/>
      <c r="F27" s="144" t="s">
        <v>196</v>
      </c>
      <c r="G27" s="128"/>
      <c r="H27" s="130"/>
      <c r="I27" s="130"/>
      <c r="J27" s="130"/>
      <c r="K27" s="131">
        <v>47270.20451</v>
      </c>
      <c r="L27" s="103">
        <v>48334.41466</v>
      </c>
      <c r="M27" s="129">
        <v>48779.773</v>
      </c>
      <c r="N27" s="129"/>
      <c r="O27" s="129"/>
    </row>
    <row r="28" spans="1:15" s="7" customFormat="1" ht="47.25">
      <c r="A28" s="146" t="s">
        <v>116</v>
      </c>
      <c r="B28" s="73" t="s">
        <v>36</v>
      </c>
      <c r="C28" s="74">
        <v>2021</v>
      </c>
      <c r="D28" s="73">
        <v>2025</v>
      </c>
      <c r="E28" s="73"/>
      <c r="F28" s="144" t="s">
        <v>197</v>
      </c>
      <c r="G28" s="128"/>
      <c r="H28" s="130"/>
      <c r="I28" s="130"/>
      <c r="J28" s="130"/>
      <c r="K28" s="131">
        <v>8911.425</v>
      </c>
      <c r="L28" s="130"/>
      <c r="M28" s="130"/>
      <c r="N28" s="130"/>
      <c r="O28" s="130"/>
    </row>
    <row r="29" spans="1:15" s="7" customFormat="1" ht="55.5" customHeight="1">
      <c r="A29" s="145" t="s">
        <v>231</v>
      </c>
      <c r="B29" s="73" t="s">
        <v>36</v>
      </c>
      <c r="C29" s="74">
        <v>2021</v>
      </c>
      <c r="D29" s="73">
        <v>2025</v>
      </c>
      <c r="E29" s="73"/>
      <c r="F29" s="144" t="s">
        <v>197</v>
      </c>
      <c r="G29" s="128"/>
      <c r="H29" s="130"/>
      <c r="I29" s="130"/>
      <c r="J29" s="130"/>
      <c r="K29" s="131"/>
      <c r="L29" s="130">
        <v>210</v>
      </c>
      <c r="M29" s="130"/>
      <c r="N29" s="130"/>
      <c r="O29" s="130"/>
    </row>
    <row r="30" spans="1:15" s="7" customFormat="1" ht="63">
      <c r="A30" s="146" t="s">
        <v>198</v>
      </c>
      <c r="B30" s="73" t="s">
        <v>36</v>
      </c>
      <c r="C30" s="74">
        <v>2021</v>
      </c>
      <c r="D30" s="73">
        <v>2025</v>
      </c>
      <c r="E30" s="73"/>
      <c r="F30" s="144" t="s">
        <v>200</v>
      </c>
      <c r="G30" s="128"/>
      <c r="H30" s="130"/>
      <c r="I30" s="130"/>
      <c r="J30" s="130"/>
      <c r="K30" s="132">
        <v>0.1</v>
      </c>
      <c r="L30" s="132">
        <v>0.1</v>
      </c>
      <c r="M30" s="130"/>
      <c r="N30" s="130"/>
      <c r="O30" s="130"/>
    </row>
    <row r="31" spans="1:15" s="7" customFormat="1" ht="54" customHeight="1">
      <c r="A31" s="44" t="s">
        <v>199</v>
      </c>
      <c r="B31" s="9" t="s">
        <v>36</v>
      </c>
      <c r="C31" s="11">
        <v>2021</v>
      </c>
      <c r="D31" s="9">
        <v>2025</v>
      </c>
      <c r="E31" s="9"/>
      <c r="F31" s="40" t="s">
        <v>201</v>
      </c>
      <c r="G31" s="87"/>
      <c r="H31" s="88"/>
      <c r="I31" s="88"/>
      <c r="J31" s="88"/>
      <c r="K31" s="89">
        <v>0.3</v>
      </c>
      <c r="L31" s="89">
        <v>0.3</v>
      </c>
      <c r="M31" s="88"/>
      <c r="N31" s="88"/>
      <c r="O31" s="88"/>
    </row>
    <row r="32" spans="1:15" s="7" customFormat="1" ht="47.25">
      <c r="A32" s="45" t="s">
        <v>179</v>
      </c>
      <c r="B32" s="9" t="s">
        <v>36</v>
      </c>
      <c r="C32" s="11">
        <v>2021</v>
      </c>
      <c r="D32" s="9">
        <v>2025</v>
      </c>
      <c r="E32" s="9" t="s">
        <v>40</v>
      </c>
      <c r="F32" s="40" t="s">
        <v>156</v>
      </c>
      <c r="G32" s="60"/>
      <c r="H32" s="61"/>
      <c r="I32" s="61">
        <v>43476</v>
      </c>
      <c r="J32" s="62">
        <v>19638.18119</v>
      </c>
      <c r="K32" s="62">
        <v>1159.12586</v>
      </c>
      <c r="L32" s="61"/>
      <c r="M32" s="62">
        <v>24143.30666</v>
      </c>
      <c r="N32" s="62"/>
      <c r="O32" s="61"/>
    </row>
    <row r="33" spans="1:15" s="7" customFormat="1" ht="47.25" customHeight="1">
      <c r="A33" s="50" t="s">
        <v>244</v>
      </c>
      <c r="B33" s="50" t="s">
        <v>36</v>
      </c>
      <c r="C33" s="50">
        <v>2021</v>
      </c>
      <c r="D33" s="50">
        <v>2025</v>
      </c>
      <c r="E33" s="50" t="s">
        <v>40</v>
      </c>
      <c r="F33" s="40" t="s">
        <v>215</v>
      </c>
      <c r="G33" s="63"/>
      <c r="H33" s="64"/>
      <c r="I33" s="63"/>
      <c r="J33" s="65"/>
      <c r="K33" s="62"/>
      <c r="L33" s="61"/>
      <c r="M33" s="62">
        <v>673.71482</v>
      </c>
      <c r="N33" s="62"/>
      <c r="O33" s="61"/>
    </row>
    <row r="34" spans="1:15" s="7" customFormat="1" ht="47.25" customHeight="1">
      <c r="A34" s="54"/>
      <c r="B34" s="54"/>
      <c r="C34" s="54"/>
      <c r="D34" s="54"/>
      <c r="E34" s="54"/>
      <c r="F34" s="40" t="s">
        <v>215</v>
      </c>
      <c r="G34" s="63"/>
      <c r="H34" s="64"/>
      <c r="I34" s="63"/>
      <c r="J34" s="65"/>
      <c r="K34" s="62"/>
      <c r="L34" s="61"/>
      <c r="M34" s="62">
        <v>469.39184</v>
      </c>
      <c r="N34" s="62"/>
      <c r="O34" s="61"/>
    </row>
    <row r="35" spans="1:15" s="7" customFormat="1" ht="47.25" customHeight="1">
      <c r="A35" s="54"/>
      <c r="B35" s="54"/>
      <c r="C35" s="54"/>
      <c r="D35" s="54"/>
      <c r="E35" s="54"/>
      <c r="F35" s="40" t="s">
        <v>215</v>
      </c>
      <c r="G35" s="63"/>
      <c r="H35" s="64"/>
      <c r="I35" s="63"/>
      <c r="J35" s="65"/>
      <c r="K35" s="62"/>
      <c r="L35" s="61"/>
      <c r="M35" s="90">
        <v>23000.2</v>
      </c>
      <c r="N35" s="90"/>
      <c r="O35" s="61"/>
    </row>
    <row r="36" spans="1:15" s="7" customFormat="1" ht="47.25" customHeight="1">
      <c r="A36" s="51"/>
      <c r="B36" s="51"/>
      <c r="C36" s="51"/>
      <c r="D36" s="51"/>
      <c r="E36" s="51"/>
      <c r="F36" s="40" t="s">
        <v>255</v>
      </c>
      <c r="G36" s="63"/>
      <c r="H36" s="64"/>
      <c r="I36" s="63"/>
      <c r="J36" s="65"/>
      <c r="K36" s="62"/>
      <c r="L36" s="62">
        <v>147.90004</v>
      </c>
      <c r="M36" s="90"/>
      <c r="N36" s="90"/>
      <c r="O36" s="61"/>
    </row>
    <row r="37" spans="1:15" s="7" customFormat="1" ht="51">
      <c r="A37" s="46" t="s">
        <v>202</v>
      </c>
      <c r="B37" s="9" t="s">
        <v>36</v>
      </c>
      <c r="C37" s="11">
        <v>2021</v>
      </c>
      <c r="D37" s="9">
        <v>2025</v>
      </c>
      <c r="E37" s="12"/>
      <c r="F37" s="40" t="s">
        <v>214</v>
      </c>
      <c r="G37" s="63"/>
      <c r="H37" s="64"/>
      <c r="I37" s="63"/>
      <c r="J37" s="65"/>
      <c r="K37" s="91">
        <v>699.999</v>
      </c>
      <c r="L37" s="60"/>
      <c r="M37" s="91"/>
      <c r="N37" s="60"/>
      <c r="O37" s="60"/>
    </row>
    <row r="38" spans="1:15" s="7" customFormat="1" ht="15.75">
      <c r="A38" s="55" t="s">
        <v>202</v>
      </c>
      <c r="B38" s="50" t="s">
        <v>36</v>
      </c>
      <c r="C38" s="50">
        <v>2021</v>
      </c>
      <c r="D38" s="50">
        <v>2025</v>
      </c>
      <c r="E38" s="50"/>
      <c r="F38" s="40" t="s">
        <v>213</v>
      </c>
      <c r="G38" s="63"/>
      <c r="H38" s="64"/>
      <c r="I38" s="63"/>
      <c r="J38" s="65"/>
      <c r="K38" s="81">
        <v>458.12686</v>
      </c>
      <c r="L38" s="60"/>
      <c r="M38" s="91"/>
      <c r="N38" s="60"/>
      <c r="O38" s="60"/>
    </row>
    <row r="39" spans="1:15" s="7" customFormat="1" ht="38.25" customHeight="1">
      <c r="A39" s="56"/>
      <c r="B39" s="51"/>
      <c r="C39" s="51"/>
      <c r="D39" s="51"/>
      <c r="E39" s="51"/>
      <c r="F39" s="40" t="s">
        <v>215</v>
      </c>
      <c r="G39" s="63"/>
      <c r="H39" s="64"/>
      <c r="I39" s="63"/>
      <c r="J39" s="65"/>
      <c r="K39" s="81"/>
      <c r="L39" s="60"/>
      <c r="M39" s="80"/>
      <c r="N39" s="60"/>
      <c r="O39" s="60"/>
    </row>
    <row r="40" spans="1:15" s="6" customFormat="1" ht="109.5" customHeight="1">
      <c r="A40" s="43" t="s">
        <v>172</v>
      </c>
      <c r="B40" s="9" t="s">
        <v>36</v>
      </c>
      <c r="C40" s="11">
        <v>2021</v>
      </c>
      <c r="D40" s="9">
        <v>2025</v>
      </c>
      <c r="E40" s="12" t="s">
        <v>3</v>
      </c>
      <c r="F40" s="5" t="s">
        <v>212</v>
      </c>
      <c r="G40" s="78">
        <f>G43+G44+G49</f>
        <v>11265.8</v>
      </c>
      <c r="H40" s="75">
        <f>H43+H44+H49</f>
        <v>7492.900000000001</v>
      </c>
      <c r="I40" s="78">
        <f>I43+I44+I49</f>
        <v>18132</v>
      </c>
      <c r="J40" s="75">
        <f>J43+J44+J49</f>
        <v>8333.90465</v>
      </c>
      <c r="K40" s="78">
        <f>K41+K49</f>
        <v>10012.978</v>
      </c>
      <c r="L40" s="78">
        <f>L41+L49+L47</f>
        <v>9184.0929</v>
      </c>
      <c r="M40" s="92">
        <f>M41+M49</f>
        <v>7075.1</v>
      </c>
      <c r="N40" s="93"/>
      <c r="O40" s="93"/>
    </row>
    <row r="41" spans="1:15" s="6" customFormat="1" ht="54.75" customHeight="1">
      <c r="A41" s="43" t="s">
        <v>180</v>
      </c>
      <c r="B41" s="9" t="s">
        <v>36</v>
      </c>
      <c r="C41" s="11">
        <v>2021</v>
      </c>
      <c r="D41" s="9">
        <v>2025</v>
      </c>
      <c r="E41" s="9" t="s">
        <v>3</v>
      </c>
      <c r="F41" s="41">
        <v>9.04000003301E+19</v>
      </c>
      <c r="G41" s="73"/>
      <c r="H41" s="74"/>
      <c r="I41" s="73"/>
      <c r="J41" s="74"/>
      <c r="K41" s="73">
        <v>10007.978</v>
      </c>
      <c r="L41" s="74">
        <v>8331.20622</v>
      </c>
      <c r="M41" s="94">
        <v>7070.1</v>
      </c>
      <c r="N41" s="95"/>
      <c r="O41" s="95"/>
    </row>
    <row r="42" spans="1:15" s="6" customFormat="1" ht="54.75" customHeight="1">
      <c r="A42" s="43" t="s">
        <v>87</v>
      </c>
      <c r="B42" s="9" t="s">
        <v>36</v>
      </c>
      <c r="C42" s="11">
        <v>2021</v>
      </c>
      <c r="D42" s="9">
        <v>2025</v>
      </c>
      <c r="E42" s="9" t="s">
        <v>3</v>
      </c>
      <c r="F42" s="9" t="s">
        <v>219</v>
      </c>
      <c r="G42" s="73"/>
      <c r="H42" s="74"/>
      <c r="I42" s="73"/>
      <c r="J42" s="74"/>
      <c r="K42" s="73"/>
      <c r="L42" s="74">
        <v>0</v>
      </c>
      <c r="M42" s="94">
        <v>5733.5</v>
      </c>
      <c r="N42" s="95"/>
      <c r="O42" s="95"/>
    </row>
    <row r="43" spans="1:15" s="7" customFormat="1" ht="172.5" customHeight="1">
      <c r="A43" s="9" t="s">
        <v>184</v>
      </c>
      <c r="B43" s="9" t="s">
        <v>36</v>
      </c>
      <c r="C43" s="11">
        <v>2021</v>
      </c>
      <c r="D43" s="9">
        <v>2025</v>
      </c>
      <c r="E43" s="9" t="s">
        <v>3</v>
      </c>
      <c r="F43" s="9" t="s">
        <v>187</v>
      </c>
      <c r="G43" s="73">
        <v>11260.8</v>
      </c>
      <c r="H43" s="73">
        <v>7487.900000000001</v>
      </c>
      <c r="I43" s="73">
        <v>17618.6</v>
      </c>
      <c r="J43" s="73">
        <v>8328.90465</v>
      </c>
      <c r="K43" s="73">
        <v>1801.207</v>
      </c>
      <c r="L43" s="73">
        <v>3112.45712</v>
      </c>
      <c r="M43" s="73">
        <v>720.6</v>
      </c>
      <c r="N43" s="73"/>
      <c r="O43" s="73"/>
    </row>
    <row r="44" spans="1:15" s="6" customFormat="1" ht="183.75" customHeight="1">
      <c r="A44" s="9" t="s">
        <v>185</v>
      </c>
      <c r="B44" s="9" t="s">
        <v>36</v>
      </c>
      <c r="C44" s="11">
        <v>2021</v>
      </c>
      <c r="D44" s="9">
        <v>2025</v>
      </c>
      <c r="E44" s="9" t="s">
        <v>3</v>
      </c>
      <c r="F44" s="9" t="s">
        <v>218</v>
      </c>
      <c r="G44" s="73">
        <v>0</v>
      </c>
      <c r="H44" s="74">
        <v>0</v>
      </c>
      <c r="I44" s="73">
        <v>0</v>
      </c>
      <c r="J44" s="74">
        <v>0</v>
      </c>
      <c r="K44" s="73">
        <v>2172.815</v>
      </c>
      <c r="L44" s="73">
        <v>3580.189</v>
      </c>
      <c r="M44" s="96">
        <v>616</v>
      </c>
      <c r="N44" s="96"/>
      <c r="O44" s="96"/>
    </row>
    <row r="45" spans="1:15" s="6" customFormat="1" ht="209.25" customHeight="1">
      <c r="A45" s="12" t="s">
        <v>216</v>
      </c>
      <c r="B45" s="9" t="s">
        <v>36</v>
      </c>
      <c r="C45" s="11">
        <v>2021</v>
      </c>
      <c r="D45" s="9">
        <v>2025</v>
      </c>
      <c r="E45" s="9" t="s">
        <v>3</v>
      </c>
      <c r="F45" s="9"/>
      <c r="G45" s="97"/>
      <c r="H45" s="77"/>
      <c r="I45" s="97"/>
      <c r="J45" s="77"/>
      <c r="K45" s="97">
        <v>3114.6</v>
      </c>
      <c r="L45" s="77"/>
      <c r="M45" s="97"/>
      <c r="N45" s="73"/>
      <c r="O45" s="73"/>
    </row>
    <row r="46" spans="1:15" s="6" customFormat="1" ht="159" customHeight="1">
      <c r="A46" s="12" t="s">
        <v>217</v>
      </c>
      <c r="B46" s="9" t="s">
        <v>36</v>
      </c>
      <c r="C46" s="11">
        <v>2021</v>
      </c>
      <c r="D46" s="9">
        <v>2025</v>
      </c>
      <c r="E46" s="9" t="s">
        <v>3</v>
      </c>
      <c r="F46" s="9" t="s">
        <v>220</v>
      </c>
      <c r="G46" s="97"/>
      <c r="H46" s="77"/>
      <c r="I46" s="97"/>
      <c r="J46" s="77"/>
      <c r="K46" s="97">
        <v>49.1</v>
      </c>
      <c r="L46" s="77"/>
      <c r="M46" s="97"/>
      <c r="N46" s="73"/>
      <c r="O46" s="73"/>
    </row>
    <row r="47" spans="1:15" s="6" customFormat="1" ht="120" customHeight="1">
      <c r="A47" s="12" t="s">
        <v>241</v>
      </c>
      <c r="B47" s="9" t="s">
        <v>36</v>
      </c>
      <c r="C47" s="11">
        <v>2021</v>
      </c>
      <c r="D47" s="9">
        <v>2025</v>
      </c>
      <c r="E47" s="9" t="s">
        <v>3</v>
      </c>
      <c r="F47" s="9" t="s">
        <v>242</v>
      </c>
      <c r="G47" s="97"/>
      <c r="H47" s="77"/>
      <c r="I47" s="97"/>
      <c r="J47" s="77"/>
      <c r="K47" s="97"/>
      <c r="L47" s="77">
        <v>847.88668</v>
      </c>
      <c r="M47" s="97"/>
      <c r="N47" s="73"/>
      <c r="O47" s="73"/>
    </row>
    <row r="48" spans="1:15" s="6" customFormat="1" ht="129" customHeight="1">
      <c r="A48" s="12" t="s">
        <v>186</v>
      </c>
      <c r="B48" s="9" t="s">
        <v>36</v>
      </c>
      <c r="C48" s="11">
        <v>2021</v>
      </c>
      <c r="D48" s="9">
        <v>2025</v>
      </c>
      <c r="E48" s="9" t="s">
        <v>4</v>
      </c>
      <c r="F48" s="13" t="s">
        <v>188</v>
      </c>
      <c r="G48" s="97"/>
      <c r="H48" s="77"/>
      <c r="I48" s="97"/>
      <c r="J48" s="77"/>
      <c r="K48" s="97">
        <v>2870.256</v>
      </c>
      <c r="L48" s="77">
        <v>1638.5601</v>
      </c>
      <c r="M48" s="97"/>
      <c r="N48" s="79"/>
      <c r="O48" s="79"/>
    </row>
    <row r="49" spans="1:15" s="7" customFormat="1" ht="66" customHeight="1">
      <c r="A49" s="12" t="s">
        <v>182</v>
      </c>
      <c r="B49" s="9" t="s">
        <v>36</v>
      </c>
      <c r="C49" s="11">
        <v>2021</v>
      </c>
      <c r="D49" s="9">
        <v>2025</v>
      </c>
      <c r="E49" s="12" t="s">
        <v>23</v>
      </c>
      <c r="F49" s="13" t="s">
        <v>183</v>
      </c>
      <c r="G49" s="97">
        <v>5</v>
      </c>
      <c r="H49" s="97">
        <v>5</v>
      </c>
      <c r="I49" s="97">
        <v>513.4000000000001</v>
      </c>
      <c r="J49" s="97">
        <v>5</v>
      </c>
      <c r="K49" s="97">
        <v>5</v>
      </c>
      <c r="L49" s="97">
        <v>5</v>
      </c>
      <c r="M49" s="73">
        <v>5</v>
      </c>
      <c r="N49" s="79"/>
      <c r="O49" s="79"/>
    </row>
    <row r="50" spans="1:15" s="7" customFormat="1" ht="110.25" customHeight="1">
      <c r="A50" s="43" t="s">
        <v>174</v>
      </c>
      <c r="B50" s="9" t="s">
        <v>43</v>
      </c>
      <c r="C50" s="11">
        <v>2021</v>
      </c>
      <c r="D50" s="9">
        <v>2025</v>
      </c>
      <c r="E50" s="9" t="s">
        <v>150</v>
      </c>
      <c r="F50" s="13" t="s">
        <v>157</v>
      </c>
      <c r="G50" s="73">
        <f>G55+G51+G56+G57</f>
        <v>3268.5999999999995</v>
      </c>
      <c r="H50" s="74">
        <f>H55+H51+H56+H57</f>
        <v>950.9000000000001</v>
      </c>
      <c r="I50" s="73">
        <f>I55+I51+I56+I57</f>
        <v>1780.9</v>
      </c>
      <c r="J50" s="74">
        <f>J55+J51+J56+J57</f>
        <v>2098.6136899999997</v>
      </c>
      <c r="K50" s="83">
        <f>K51+K55</f>
        <v>2098.6136899999997</v>
      </c>
      <c r="L50" s="83">
        <f>L51+L55</f>
        <v>2358.39845</v>
      </c>
      <c r="M50" s="94">
        <f>M51+M55+M58</f>
        <v>2724.9</v>
      </c>
      <c r="N50" s="94"/>
      <c r="O50" s="94"/>
    </row>
    <row r="51" spans="1:15" s="7" customFormat="1" ht="72.75" customHeight="1">
      <c r="A51" s="9" t="s">
        <v>189</v>
      </c>
      <c r="B51" s="9" t="s">
        <v>44</v>
      </c>
      <c r="C51" s="11">
        <v>2021</v>
      </c>
      <c r="D51" s="9">
        <v>2025</v>
      </c>
      <c r="E51" s="9" t="s">
        <v>21</v>
      </c>
      <c r="F51" s="11" t="s">
        <v>149</v>
      </c>
      <c r="G51" s="73">
        <v>861.2</v>
      </c>
      <c r="H51" s="73">
        <v>949.7</v>
      </c>
      <c r="I51" s="73">
        <v>1779.7</v>
      </c>
      <c r="J51" s="73">
        <v>2097.41369</v>
      </c>
      <c r="K51" s="73">
        <v>2097.41369</v>
      </c>
      <c r="L51" s="73">
        <v>2354.23145</v>
      </c>
      <c r="M51" s="94">
        <f>M52+M54</f>
        <v>2714.9</v>
      </c>
      <c r="N51" s="94"/>
      <c r="O51" s="94"/>
    </row>
    <row r="52" spans="1:15" s="7" customFormat="1" ht="72.75" customHeight="1">
      <c r="A52" s="9" t="s">
        <v>203</v>
      </c>
      <c r="B52" s="9" t="s">
        <v>44</v>
      </c>
      <c r="C52" s="11">
        <v>2021</v>
      </c>
      <c r="D52" s="9">
        <v>2025</v>
      </c>
      <c r="E52" s="9" t="s">
        <v>21</v>
      </c>
      <c r="F52" s="11" t="s">
        <v>204</v>
      </c>
      <c r="G52" s="78"/>
      <c r="H52" s="78"/>
      <c r="I52" s="78"/>
      <c r="J52" s="78"/>
      <c r="K52" s="73">
        <v>2093.30369</v>
      </c>
      <c r="L52" s="73">
        <v>2295.42145</v>
      </c>
      <c r="M52" s="73">
        <v>2414.9</v>
      </c>
      <c r="N52" s="73"/>
      <c r="O52" s="73"/>
    </row>
    <row r="53" spans="1:15" s="7" customFormat="1" ht="76.5" customHeight="1">
      <c r="A53" s="12" t="s">
        <v>161</v>
      </c>
      <c r="B53" s="9" t="s">
        <v>44</v>
      </c>
      <c r="C53" s="11">
        <v>2021</v>
      </c>
      <c r="D53" s="9">
        <v>2025</v>
      </c>
      <c r="E53" s="9" t="s">
        <v>21</v>
      </c>
      <c r="F53" s="11" t="s">
        <v>243</v>
      </c>
      <c r="G53" s="78"/>
      <c r="H53" s="75"/>
      <c r="I53" s="78"/>
      <c r="J53" s="75"/>
      <c r="K53" s="73"/>
      <c r="L53" s="94">
        <v>58.81</v>
      </c>
      <c r="M53" s="57"/>
      <c r="N53" s="57"/>
      <c r="O53" s="57"/>
    </row>
    <row r="54" spans="1:15" s="7" customFormat="1" ht="73.5" customHeight="1">
      <c r="A54" s="9" t="s">
        <v>221</v>
      </c>
      <c r="B54" s="9" t="s">
        <v>44</v>
      </c>
      <c r="C54" s="11">
        <v>2021</v>
      </c>
      <c r="D54" s="9">
        <v>2025</v>
      </c>
      <c r="E54" s="9" t="s">
        <v>21</v>
      </c>
      <c r="F54" s="11" t="s">
        <v>222</v>
      </c>
      <c r="G54" s="78"/>
      <c r="H54" s="78"/>
      <c r="I54" s="78"/>
      <c r="J54" s="78"/>
      <c r="K54" s="94"/>
      <c r="L54" s="57">
        <v>100</v>
      </c>
      <c r="M54" s="57">
        <v>300</v>
      </c>
      <c r="N54" s="57"/>
      <c r="O54" s="57"/>
    </row>
    <row r="55" spans="1:15" s="7" customFormat="1" ht="72" customHeight="1">
      <c r="A55" s="9" t="s">
        <v>190</v>
      </c>
      <c r="B55" s="9" t="s">
        <v>44</v>
      </c>
      <c r="C55" s="11">
        <v>2021</v>
      </c>
      <c r="D55" s="9">
        <v>2025</v>
      </c>
      <c r="E55" s="9" t="s">
        <v>16</v>
      </c>
      <c r="F55" s="9" t="s">
        <v>205</v>
      </c>
      <c r="G55" s="78">
        <v>2407.3999999999996</v>
      </c>
      <c r="H55" s="78">
        <v>1.2</v>
      </c>
      <c r="I55" s="78">
        <v>1.2</v>
      </c>
      <c r="J55" s="78">
        <v>1.2</v>
      </c>
      <c r="K55" s="73">
        <v>1.2</v>
      </c>
      <c r="L55" s="94">
        <v>4.167</v>
      </c>
      <c r="M55" s="57">
        <v>5</v>
      </c>
      <c r="N55" s="57"/>
      <c r="O55" s="57"/>
    </row>
    <row r="56" spans="1:15" s="7" customFormat="1" ht="67.5" customHeight="1" hidden="1">
      <c r="A56" s="9" t="s">
        <v>41</v>
      </c>
      <c r="B56" s="9" t="s">
        <v>44</v>
      </c>
      <c r="C56" s="11">
        <v>2021</v>
      </c>
      <c r="D56" s="9">
        <v>2025</v>
      </c>
      <c r="E56" s="9" t="s">
        <v>16</v>
      </c>
      <c r="F56" s="9" t="s">
        <v>245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94">
        <v>4.167</v>
      </c>
      <c r="M56" s="73">
        <v>0</v>
      </c>
      <c r="N56" s="79"/>
      <c r="O56" s="79"/>
    </row>
    <row r="57" spans="1:15" s="6" customFormat="1" ht="47.25" customHeight="1" hidden="1">
      <c r="A57" s="9" t="s">
        <v>42</v>
      </c>
      <c r="B57" s="9" t="s">
        <v>44</v>
      </c>
      <c r="C57" s="11">
        <v>2021</v>
      </c>
      <c r="D57" s="9">
        <v>2025</v>
      </c>
      <c r="E57" s="9" t="s">
        <v>16</v>
      </c>
      <c r="F57" s="9" t="s">
        <v>246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94">
        <v>4.167</v>
      </c>
      <c r="M57" s="78">
        <v>0</v>
      </c>
      <c r="N57" s="98"/>
      <c r="O57" s="99"/>
    </row>
    <row r="58" spans="1:15" s="6" customFormat="1" ht="47.25" customHeight="1">
      <c r="A58" s="9" t="s">
        <v>20</v>
      </c>
      <c r="B58" s="9" t="s">
        <v>44</v>
      </c>
      <c r="C58" s="11">
        <v>2021</v>
      </c>
      <c r="D58" s="9">
        <v>2025</v>
      </c>
      <c r="E58" s="9" t="s">
        <v>16</v>
      </c>
      <c r="F58" s="9" t="s">
        <v>226</v>
      </c>
      <c r="G58" s="78"/>
      <c r="H58" s="75"/>
      <c r="I58" s="78"/>
      <c r="J58" s="75"/>
      <c r="K58" s="73">
        <v>4.11</v>
      </c>
      <c r="L58" s="94">
        <v>5</v>
      </c>
      <c r="M58" s="78">
        <v>5</v>
      </c>
      <c r="N58" s="98"/>
      <c r="O58" s="99"/>
    </row>
    <row r="59" spans="1:15" s="6" customFormat="1" ht="123.75" customHeight="1">
      <c r="A59" s="9" t="s">
        <v>118</v>
      </c>
      <c r="B59" s="9" t="s">
        <v>44</v>
      </c>
      <c r="C59" s="11">
        <v>2021</v>
      </c>
      <c r="D59" s="9">
        <v>2025</v>
      </c>
      <c r="E59" s="9" t="s">
        <v>16</v>
      </c>
      <c r="F59" s="9" t="s">
        <v>227</v>
      </c>
      <c r="G59" s="78"/>
      <c r="H59" s="75"/>
      <c r="I59" s="78"/>
      <c r="J59" s="75"/>
      <c r="K59" s="73">
        <v>1.2</v>
      </c>
      <c r="L59" s="94">
        <v>1.2</v>
      </c>
      <c r="M59" s="57">
        <v>5</v>
      </c>
      <c r="N59" s="57"/>
      <c r="O59" s="57"/>
    </row>
    <row r="60" spans="1:15" s="6" customFormat="1" ht="99.75" customHeight="1">
      <c r="A60" s="42" t="s">
        <v>173</v>
      </c>
      <c r="B60" s="10" t="s">
        <v>17</v>
      </c>
      <c r="C60" s="11">
        <v>2021</v>
      </c>
      <c r="D60" s="9">
        <v>2025</v>
      </c>
      <c r="E60" s="10" t="s">
        <v>12</v>
      </c>
      <c r="F60" s="5" t="s">
        <v>206</v>
      </c>
      <c r="G60" s="78">
        <f>G63+G61</f>
        <v>10</v>
      </c>
      <c r="H60" s="75">
        <f>H63+H61</f>
        <v>5</v>
      </c>
      <c r="I60" s="78">
        <f>I63+I61</f>
        <v>5</v>
      </c>
      <c r="J60" s="75">
        <f>J62+J61</f>
        <v>66.36</v>
      </c>
      <c r="K60" s="73">
        <v>3.132</v>
      </c>
      <c r="L60" s="73">
        <f>L63+L61</f>
        <v>2.34</v>
      </c>
      <c r="M60" s="78">
        <f>M63+M61</f>
        <v>5</v>
      </c>
      <c r="N60" s="78"/>
      <c r="O60" s="78"/>
    </row>
    <row r="61" spans="1:15" s="7" customFormat="1" ht="70.5" customHeight="1">
      <c r="A61" s="9" t="s">
        <v>191</v>
      </c>
      <c r="B61" s="9" t="s">
        <v>158</v>
      </c>
      <c r="C61" s="11">
        <v>2021</v>
      </c>
      <c r="D61" s="9">
        <v>2025</v>
      </c>
      <c r="E61" s="9" t="s">
        <v>47</v>
      </c>
      <c r="F61" s="11" t="s">
        <v>208</v>
      </c>
      <c r="G61" s="73">
        <v>10</v>
      </c>
      <c r="H61" s="73">
        <v>5</v>
      </c>
      <c r="I61" s="73">
        <v>5</v>
      </c>
      <c r="J61" s="73">
        <v>0</v>
      </c>
      <c r="K61" s="73">
        <v>3.132</v>
      </c>
      <c r="L61" s="73">
        <v>2.34</v>
      </c>
      <c r="M61" s="73">
        <v>5</v>
      </c>
      <c r="N61" s="73"/>
      <c r="O61" s="73"/>
    </row>
    <row r="62" spans="1:15" s="6" customFormat="1" ht="69" customHeight="1" hidden="1">
      <c r="A62" s="9" t="s">
        <v>131</v>
      </c>
      <c r="B62" s="9" t="s">
        <v>44</v>
      </c>
      <c r="C62" s="11">
        <v>2021</v>
      </c>
      <c r="D62" s="9">
        <v>2025</v>
      </c>
      <c r="E62" s="9" t="s">
        <v>132</v>
      </c>
      <c r="F62" s="9" t="s">
        <v>133</v>
      </c>
      <c r="G62" s="73">
        <v>0</v>
      </c>
      <c r="H62" s="73">
        <v>0</v>
      </c>
      <c r="I62" s="73">
        <v>0</v>
      </c>
      <c r="J62" s="73">
        <v>66.36</v>
      </c>
      <c r="K62" s="73">
        <v>0</v>
      </c>
      <c r="L62" s="73">
        <v>0</v>
      </c>
      <c r="M62" s="73">
        <v>0</v>
      </c>
      <c r="N62" s="79"/>
      <c r="O62" s="79"/>
    </row>
    <row r="63" spans="1:15" s="7" customFormat="1" ht="70.5" customHeight="1" hidden="1">
      <c r="A63" s="9" t="s">
        <v>45</v>
      </c>
      <c r="B63" s="9" t="s">
        <v>44</v>
      </c>
      <c r="C63" s="11">
        <v>2021</v>
      </c>
      <c r="D63" s="9">
        <v>2025</v>
      </c>
      <c r="E63" s="9" t="s">
        <v>22</v>
      </c>
      <c r="F63" s="9"/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9"/>
      <c r="O63" s="79"/>
    </row>
    <row r="64" spans="1:15" s="7" customFormat="1" ht="70.5" customHeight="1" thickBot="1">
      <c r="A64" s="9" t="s">
        <v>207</v>
      </c>
      <c r="B64" s="9" t="s">
        <v>158</v>
      </c>
      <c r="C64" s="11">
        <v>2021</v>
      </c>
      <c r="D64" s="9">
        <v>2025</v>
      </c>
      <c r="E64" s="9" t="s">
        <v>47</v>
      </c>
      <c r="F64" s="11" t="s">
        <v>228</v>
      </c>
      <c r="G64" s="73">
        <v>10</v>
      </c>
      <c r="H64" s="73">
        <v>5</v>
      </c>
      <c r="I64" s="73">
        <v>5</v>
      </c>
      <c r="J64" s="73">
        <v>0</v>
      </c>
      <c r="K64" s="73">
        <v>3.132</v>
      </c>
      <c r="L64" s="73">
        <v>2.34</v>
      </c>
      <c r="M64" s="73">
        <v>5</v>
      </c>
      <c r="N64" s="73"/>
      <c r="O64" s="73"/>
    </row>
    <row r="65" spans="7:11" s="7" customFormat="1" ht="15" customHeight="1" thickBot="1">
      <c r="G65" s="8"/>
      <c r="K65" s="37"/>
    </row>
    <row r="66" s="7" customFormat="1" ht="15" customHeight="1">
      <c r="K66" s="37"/>
    </row>
    <row r="67" spans="11:13" s="7" customFormat="1" ht="15" customHeight="1">
      <c r="K67" s="37"/>
      <c r="M67"/>
    </row>
    <row r="68" spans="1:13" s="7" customFormat="1" ht="15.75">
      <c r="A68"/>
      <c r="B68"/>
      <c r="C68"/>
      <c r="D68"/>
      <c r="E68"/>
      <c r="F68"/>
      <c r="G68"/>
      <c r="H68"/>
      <c r="I68"/>
      <c r="J68"/>
      <c r="K68" s="38"/>
      <c r="L68"/>
      <c r="M68"/>
    </row>
    <row r="69" ht="15">
      <c r="K69" s="38"/>
    </row>
    <row r="70" ht="15">
      <c r="K70" s="38"/>
    </row>
    <row r="71" ht="15">
      <c r="K71" s="38"/>
    </row>
    <row r="72" ht="15">
      <c r="K72" s="38"/>
    </row>
    <row r="73" ht="15">
      <c r="K73" s="38"/>
    </row>
    <row r="74" ht="15">
      <c r="K74" s="38"/>
    </row>
    <row r="75" ht="15">
      <c r="K75" s="38"/>
    </row>
    <row r="76" ht="15">
      <c r="K76" s="38"/>
    </row>
    <row r="77" ht="15">
      <c r="K77" s="38"/>
    </row>
    <row r="78" ht="15">
      <c r="K78" s="38"/>
    </row>
    <row r="79" ht="15">
      <c r="K79" s="38"/>
    </row>
    <row r="80" ht="15">
      <c r="K80" s="38"/>
    </row>
    <row r="81" ht="15">
      <c r="K81" s="38"/>
    </row>
    <row r="82" ht="15">
      <c r="K82" s="38"/>
    </row>
    <row r="83" ht="15">
      <c r="K83" s="38"/>
    </row>
    <row r="84" ht="15">
      <c r="K84" s="38"/>
    </row>
    <row r="85" ht="15">
      <c r="K85" s="38"/>
    </row>
    <row r="86" ht="15">
      <c r="K86" s="38"/>
    </row>
    <row r="87" ht="15">
      <c r="K87" s="38"/>
    </row>
    <row r="88" ht="15">
      <c r="K88" s="38"/>
    </row>
    <row r="89" ht="15">
      <c r="K89" s="38"/>
    </row>
    <row r="90" ht="15">
      <c r="K90" s="38"/>
    </row>
    <row r="91" ht="15">
      <c r="K91" s="38"/>
    </row>
    <row r="92" ht="15">
      <c r="K92" s="38"/>
    </row>
    <row r="93" ht="15">
      <c r="K93" s="38"/>
    </row>
    <row r="94" ht="15">
      <c r="K94" s="38"/>
    </row>
    <row r="95" ht="15">
      <c r="K95" s="38"/>
    </row>
    <row r="96" ht="15">
      <c r="K96" s="38"/>
    </row>
    <row r="97" ht="15">
      <c r="K97" s="38"/>
    </row>
    <row r="98" ht="15">
      <c r="K98" s="38"/>
    </row>
    <row r="99" ht="15">
      <c r="K99" s="38"/>
    </row>
    <row r="100" ht="15">
      <c r="K100" s="38"/>
    </row>
    <row r="101" ht="15">
      <c r="K101" s="38"/>
    </row>
    <row r="102" ht="15">
      <c r="K102" s="38"/>
    </row>
    <row r="103" ht="15">
      <c r="K103" s="38"/>
    </row>
  </sheetData>
  <sheetProtection/>
  <mergeCells count="39">
    <mergeCell ref="A38:A39"/>
    <mergeCell ref="B38:B39"/>
    <mergeCell ref="C38:C39"/>
    <mergeCell ref="D38:D39"/>
    <mergeCell ref="E38:E39"/>
    <mergeCell ref="A21:A22"/>
    <mergeCell ref="B21:B22"/>
    <mergeCell ref="C21:C22"/>
    <mergeCell ref="D21:D22"/>
    <mergeCell ref="E21:E22"/>
    <mergeCell ref="A33:A36"/>
    <mergeCell ref="B33:B36"/>
    <mergeCell ref="C33:C36"/>
    <mergeCell ref="D33:D36"/>
    <mergeCell ref="E33:E36"/>
    <mergeCell ref="L15:L16"/>
    <mergeCell ref="C14:C16"/>
    <mergeCell ref="D14:D16"/>
    <mergeCell ref="E14:E16"/>
    <mergeCell ref="K14:K16"/>
    <mergeCell ref="N15:N16"/>
    <mergeCell ref="O15:O16"/>
    <mergeCell ref="A19:A20"/>
    <mergeCell ref="B19:B20"/>
    <mergeCell ref="C19:C20"/>
    <mergeCell ref="D19:D20"/>
    <mergeCell ref="E19:E20"/>
    <mergeCell ref="A14:A15"/>
    <mergeCell ref="B14:B16"/>
    <mergeCell ref="F15:F16"/>
    <mergeCell ref="A1:O1"/>
    <mergeCell ref="A3:M3"/>
    <mergeCell ref="A6:A8"/>
    <mergeCell ref="B6:B8"/>
    <mergeCell ref="C6:D7"/>
    <mergeCell ref="E6:E8"/>
    <mergeCell ref="F6:F8"/>
    <mergeCell ref="G6:O7"/>
    <mergeCell ref="M15:M16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2023-01-23T14:41:46Z</cp:lastPrinted>
  <dcterms:created xsi:type="dcterms:W3CDTF">2013-11-06T09:23:30Z</dcterms:created>
  <dcterms:modified xsi:type="dcterms:W3CDTF">2023-01-23T14:42:06Z</dcterms:modified>
  <cp:category/>
  <cp:version/>
  <cp:contentType/>
  <cp:contentStatus/>
</cp:coreProperties>
</file>