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<sst xmlns="http://schemas.openxmlformats.org/spreadsheetml/2006/main" count="55" uniqueCount="51">
  <si>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ПРИЛОЖЕНИЕ №2</t>
  </si>
  <si>
    <t>С В Е Д Е Н И Я</t>
  </si>
  <si>
    <t>об исполнении бюджета по расходам  Хлебниковского  сельского  поселения  Мари-Турекского муниципального района Республики Марий Эл</t>
  </si>
  <si>
    <t>Наименование статей бюджета</t>
  </si>
  <si>
    <t>Консолидированный</t>
  </si>
  <si>
    <t>районный</t>
  </si>
  <si>
    <t>поселения</t>
  </si>
  <si>
    <t>РП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</si>
  <si>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</si>
  <si>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</si>
  <si>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</si>
  <si>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</si>
  <si>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</si>
  <si>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</si>
  <si>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</si>
  <si>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</si>
  <si>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</si>
  <si>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</si>
  <si>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</si>
  <si>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</si>
  <si>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</si>
  <si>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</si>
  <si>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</si>
  <si>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</si>
  <si>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</si>
  <si>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правоохранительнач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</si>
  <si>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</si>
  <si>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</si>
  <si>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</si>
  <si>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</si>
  <si>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</si>
  <si>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</si>
  <si>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</si>
  <si>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</si>
  <si>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</si>
  <si>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</si>
  <si>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</si>
  <si>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</si>
  <si>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</si>
  <si>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</si>
  <si>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</si>
  <si>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</si>
  <si>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</si>
  <si>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</si>
  <si>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</si>
  <si>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</si>
  <si>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1001</t>
  </si>
  <si>
    <t>Всего расходов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</si>
  <si>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I квартал 2023 года"</t>
  </si>
  <si>
    <t>за I квартал  2023 год</t>
  </si>
  <si>
    <t>от 24 апреля 2023 года №32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</si>
</sst>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b/>
      <u val="single"/>
      <sz val="11"/>
      <name val="Times New Roman Cyr"/>
      <family val="0"/>
    </font>
    <font>
      <u val="single"/>
      <sz val="12"/>
      <name val="Times New Roman Cyr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65" fontId="2" fillId="34" borderId="14" xfId="52" applyNumberFormat="1" applyFont="1" applyFill="1" applyBorder="1">
      <alignment/>
      <protection/>
    </xf>
    <xf numFmtId="165" fontId="2" fillId="34" borderId="14" xfId="52" applyNumberFormat="1" applyFont="1" applyFill="1" applyBorder="1">
      <alignment/>
      <protection/>
    </xf>
    <xf numFmtId="1" fontId="7" fillId="0" borderId="14" xfId="52" applyNumberFormat="1" applyFont="1" applyBorder="1">
      <alignment/>
      <protection/>
    </xf>
    <xf numFmtId="164" fontId="7" fillId="33" borderId="14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7" fillId="34" borderId="14" xfId="52" applyFont="1" applyFill="1" applyBorder="1" applyAlignment="1">
      <alignment wrapText="1"/>
      <protection/>
    </xf>
    <xf numFmtId="49" fontId="7" fillId="34" borderId="12" xfId="52" applyNumberFormat="1" applyFont="1" applyFill="1" applyBorder="1" applyAlignment="1">
      <alignment horizontal="center" wrapText="1"/>
      <protection/>
    </xf>
    <xf numFmtId="1" fontId="7" fillId="34" borderId="14" xfId="52" applyNumberFormat="1" applyFont="1" applyFill="1" applyBorder="1">
      <alignment/>
      <protection/>
    </xf>
    <xf numFmtId="164" fontId="7" fillId="34" borderId="14" xfId="56" applyNumberFormat="1" applyFont="1" applyFill="1" applyBorder="1" applyAlignment="1" applyProtection="1">
      <alignment/>
      <protection/>
    </xf>
    <xf numFmtId="165" fontId="7" fillId="34" borderId="14" xfId="52" applyNumberFormat="1" applyFont="1" applyFill="1" applyBorder="1">
      <alignment/>
      <protection/>
    </xf>
    <xf numFmtId="164" fontId="7" fillId="0" borderId="14" xfId="56" applyNumberFormat="1" applyFont="1" applyFill="1" applyBorder="1" applyAlignment="1" applyProtection="1">
      <alignment/>
      <protection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" fontId="7" fillId="35" borderId="14" xfId="52" applyNumberFormat="1" applyFont="1" applyFill="1" applyBorder="1">
      <alignment/>
      <protection/>
    </xf>
    <xf numFmtId="164" fontId="7" fillId="35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Border="1" applyAlignment="1">
      <alignment horizontal="right"/>
      <protection/>
    </xf>
    <xf numFmtId="0" fontId="3" fillId="34" borderId="14" xfId="52" applyFont="1" applyFill="1" applyBorder="1" applyAlignment="1">
      <alignment horizontal="left" wrapText="1"/>
      <protection/>
    </xf>
    <xf numFmtId="49" fontId="3" fillId="34" borderId="12" xfId="52" applyNumberFormat="1" applyFont="1" applyFill="1" applyBorder="1" applyAlignment="1">
      <alignment horizontal="center" vertical="center" wrapText="1"/>
      <protection/>
    </xf>
    <xf numFmtId="1" fontId="3" fillId="34" borderId="14" xfId="52" applyNumberFormat="1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 applyProtection="1">
      <alignment horizontal="right" vertical="center" wrapText="1"/>
      <protection/>
    </xf>
    <xf numFmtId="165" fontId="3" fillId="34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right" wrapText="1"/>
    </xf>
    <xf numFmtId="0" fontId="2" fillId="34" borderId="14" xfId="52" applyFont="1" applyFill="1" applyBorder="1" applyAlignment="1">
      <alignment horizontal="left" wrapText="1"/>
      <protection/>
    </xf>
    <xf numFmtId="49" fontId="2" fillId="34" borderId="12" xfId="52" applyNumberFormat="1" applyFont="1" applyFill="1" applyBorder="1" applyAlignment="1">
      <alignment horizontal="center" vertical="center" wrapText="1"/>
      <protection/>
    </xf>
    <xf numFmtId="1" fontId="2" fillId="34" borderId="14" xfId="52" applyNumberFormat="1" applyFont="1" applyFill="1" applyBorder="1" applyAlignment="1">
      <alignment horizontal="right" vertical="center" wrapText="1"/>
      <protection/>
    </xf>
    <xf numFmtId="164" fontId="2" fillId="34" borderId="14" xfId="56" applyNumberFormat="1" applyFont="1" applyFill="1" applyBorder="1" applyAlignment="1" applyProtection="1">
      <alignment horizontal="right" vertical="center" wrapText="1"/>
      <protection/>
    </xf>
    <xf numFmtId="165" fontId="2" fillId="34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2" fillId="0" borderId="0" xfId="0" applyFont="1" applyBorder="1" applyAlignment="1">
      <alignment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13" fillId="0" borderId="0" xfId="52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7" sqref="A7:H7"/>
    </sheetView>
  </sheetViews>
  <sheetFormatPr defaultColWidth="9.00390625" defaultRowHeight="12.75"/>
  <cols>
    <col min="1" max="1" width="48.375" style="0" customWidth="1"/>
    <col min="3" max="3" width="19.625" style="0" hidden="1" customWidth="1"/>
    <col min="4" max="4" width="19.375" style="0" hidden="1" customWidth="1"/>
    <col min="5" max="5" width="19.875" style="0" hidden="1" customWidth="1"/>
    <col min="6" max="6" width="13.5039062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375" style="0" hidden="1" customWidth="1"/>
  </cols>
  <sheetData>
    <row r="1" spans="6:17" ht="19.5" customHeight="1">
      <c r="F1" s="1"/>
      <c r="G1" s="2" t="s">
        <v>0</v>
      </c>
      <c r="H1" s="2"/>
      <c r="I1" s="3"/>
      <c r="J1" s="3"/>
      <c r="K1" s="3"/>
      <c r="L1" s="3"/>
      <c r="M1" s="3"/>
      <c r="N1" s="3"/>
      <c r="O1" s="3"/>
      <c r="P1" s="3"/>
      <c r="Q1" s="3"/>
    </row>
    <row r="2" spans="2:8" ht="70.5" customHeight="1">
      <c r="B2" s="81" t="s">
        <v>48</v>
      </c>
      <c r="C2" s="81"/>
      <c r="D2" s="81"/>
      <c r="E2" s="81"/>
      <c r="F2" s="81"/>
      <c r="G2" s="81"/>
      <c r="H2" s="81"/>
    </row>
    <row r="3" spans="2:8" ht="12.75" customHeight="1">
      <c r="B3" s="82" t="s">
        <v>50</v>
      </c>
      <c r="C3" s="82"/>
      <c r="D3" s="82"/>
      <c r="E3" s="82"/>
      <c r="F3" s="82"/>
      <c r="G3" s="82"/>
      <c r="H3" s="82"/>
    </row>
    <row r="4" spans="1:11" ht="18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8" customHeight="1">
      <c r="A5" s="84" t="s">
        <v>1</v>
      </c>
      <c r="B5" s="84"/>
      <c r="C5" s="84"/>
      <c r="D5" s="84"/>
      <c r="E5" s="84"/>
      <c r="F5" s="84"/>
      <c r="G5" s="84"/>
      <c r="H5" s="84"/>
      <c r="I5" s="4"/>
      <c r="J5" s="4"/>
      <c r="K5" s="4"/>
    </row>
    <row r="6" spans="1:11" ht="34.5" customHeight="1">
      <c r="A6" s="85" t="s">
        <v>2</v>
      </c>
      <c r="B6" s="85"/>
      <c r="C6" s="85"/>
      <c r="D6" s="85"/>
      <c r="E6" s="85"/>
      <c r="F6" s="85"/>
      <c r="G6" s="85"/>
      <c r="H6" s="85"/>
      <c r="I6" s="4"/>
      <c r="J6" s="4"/>
      <c r="K6" s="4"/>
    </row>
    <row r="7" spans="1:11" ht="18" customHeight="1">
      <c r="A7" s="84" t="s">
        <v>49</v>
      </c>
      <c r="B7" s="84"/>
      <c r="C7" s="84"/>
      <c r="D7" s="84"/>
      <c r="E7" s="84"/>
      <c r="F7" s="84"/>
      <c r="G7" s="84"/>
      <c r="H7" s="84"/>
      <c r="I7" s="4"/>
      <c r="J7" s="4"/>
      <c r="K7" s="4"/>
    </row>
    <row r="8" spans="1:11" ht="15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12" customFormat="1" ht="15.75" customHeight="1">
      <c r="A9" s="77" t="s">
        <v>3</v>
      </c>
      <c r="B9" s="7"/>
      <c r="C9" s="8" t="s">
        <v>4</v>
      </c>
      <c r="D9" s="9"/>
      <c r="E9" s="10"/>
      <c r="F9" s="78" t="s">
        <v>5</v>
      </c>
      <c r="G9" s="78"/>
      <c r="H9" s="78"/>
      <c r="I9" s="79" t="s">
        <v>6</v>
      </c>
      <c r="J9" s="79"/>
      <c r="K9" s="79"/>
    </row>
    <row r="10" spans="1:11" s="12" customFormat="1" ht="66" customHeight="1">
      <c r="A10" s="77"/>
      <c r="B10" s="13" t="s">
        <v>7</v>
      </c>
      <c r="C10" s="11" t="s">
        <v>8</v>
      </c>
      <c r="D10" s="14" t="s">
        <v>9</v>
      </c>
      <c r="E10" s="11" t="s">
        <v>10</v>
      </c>
      <c r="F10" s="11" t="s">
        <v>11</v>
      </c>
      <c r="G10" s="11" t="s">
        <v>12</v>
      </c>
      <c r="H10" s="11" t="s">
        <v>10</v>
      </c>
      <c r="I10" s="15" t="s">
        <v>8</v>
      </c>
      <c r="J10" s="15" t="s">
        <v>9</v>
      </c>
      <c r="K10" s="15" t="s">
        <v>10</v>
      </c>
    </row>
    <row r="11" spans="1:11" s="12" customFormat="1" ht="0.75" customHeight="1">
      <c r="A11" s="16"/>
      <c r="B11" s="17"/>
      <c r="C11" s="18"/>
      <c r="D11" s="19"/>
      <c r="E11" s="20"/>
      <c r="F11" s="15"/>
      <c r="G11" s="15"/>
      <c r="H11" s="21"/>
      <c r="I11" s="15"/>
      <c r="J11" s="15"/>
      <c r="K11" s="22"/>
    </row>
    <row r="12" spans="1:11" s="12" customFormat="1" ht="0.75" customHeight="1">
      <c r="A12" s="16"/>
      <c r="B12" s="17"/>
      <c r="C12" s="18"/>
      <c r="D12" s="19"/>
      <c r="E12" s="20"/>
      <c r="F12" s="15"/>
      <c r="G12" s="15"/>
      <c r="H12" s="21"/>
      <c r="I12" s="15"/>
      <c r="J12" s="15"/>
      <c r="K12" s="22"/>
    </row>
    <row r="13" spans="1:11" s="12" customFormat="1" ht="0.75" customHeight="1">
      <c r="A13" s="16"/>
      <c r="B13" s="17"/>
      <c r="C13" s="18"/>
      <c r="D13" s="19"/>
      <c r="E13" s="20"/>
      <c r="F13" s="15"/>
      <c r="G13" s="15"/>
      <c r="H13" s="21"/>
      <c r="I13" s="15"/>
      <c r="J13" s="15"/>
      <c r="K13" s="22"/>
    </row>
    <row r="14" spans="1:11" s="12" customFormat="1" ht="0.75" customHeight="1">
      <c r="A14" s="16"/>
      <c r="B14" s="17"/>
      <c r="C14" s="18"/>
      <c r="D14" s="19"/>
      <c r="E14" s="20"/>
      <c r="F14" s="15"/>
      <c r="G14" s="15"/>
      <c r="H14" s="21"/>
      <c r="I14" s="15"/>
      <c r="J14" s="15"/>
      <c r="K14" s="22"/>
    </row>
    <row r="15" spans="1:11" s="30" customFormat="1" ht="20.25" customHeight="1">
      <c r="A15" s="23" t="s">
        <v>13</v>
      </c>
      <c r="B15" s="24" t="s">
        <v>14</v>
      </c>
      <c r="C15" s="25" t="e">
        <f>#REF!+#REF!+C16+#REF!+#REF!+#REF!+#REF!+#REF!+C18</f>
        <v>#REF!</v>
      </c>
      <c r="D15" s="25" t="e">
        <f>#REF!+#REF!+D16+#REF!+#REF!+#REF!+#REF!+#REF!+D18</f>
        <v>#REF!</v>
      </c>
      <c r="E15" s="26" t="e">
        <f>D15/C15</f>
        <v>#REF!</v>
      </c>
      <c r="F15" s="27">
        <f>F16+F17+F18</f>
        <v>2669</v>
      </c>
      <c r="G15" s="27">
        <f>G16+G17+G18</f>
        <v>460.8</v>
      </c>
      <c r="H15" s="27">
        <f aca="true" t="shared" si="0" ref="H15:H31">G15/F15*100</f>
        <v>17.264893218433873</v>
      </c>
      <c r="I15" s="28" t="e">
        <f>#REF!+#REF!+I16+#REF!+#REF!+#REF!+#REF!+I18</f>
        <v>#REF!</v>
      </c>
      <c r="J15" s="28" t="e">
        <f>#REF!+#REF!+J16+#REF!+#REF!+#REF!+#REF!+J18</f>
        <v>#REF!</v>
      </c>
      <c r="K15" s="29" t="e">
        <f>J15/I15</f>
        <v>#REF!</v>
      </c>
    </row>
    <row r="16" spans="1:11" s="39" customFormat="1" ht="15">
      <c r="A16" s="31" t="s">
        <v>15</v>
      </c>
      <c r="B16" s="32" t="s">
        <v>16</v>
      </c>
      <c r="C16" s="33" t="e">
        <f>F16+I16</f>
        <v>#REF!</v>
      </c>
      <c r="D16" s="33" t="e">
        <f>G16+J16</f>
        <v>#REF!</v>
      </c>
      <c r="E16" s="34" t="e">
        <f>D16/C16</f>
        <v>#REF!</v>
      </c>
      <c r="F16" s="35">
        <v>2570.9</v>
      </c>
      <c r="G16" s="35">
        <v>457.3</v>
      </c>
      <c r="H16" s="36">
        <f t="shared" si="0"/>
        <v>17.787545217628068</v>
      </c>
      <c r="I16" s="37" t="e">
        <f>#REF!</f>
        <v>#REF!</v>
      </c>
      <c r="J16" s="37" t="e">
        <f>#REF!</f>
        <v>#REF!</v>
      </c>
      <c r="K16" s="38" t="e">
        <f>J16/I16</f>
        <v>#REF!</v>
      </c>
    </row>
    <row r="17" spans="1:11" ht="15">
      <c r="A17" s="31" t="s">
        <v>17</v>
      </c>
      <c r="B17" s="32" t="s">
        <v>18</v>
      </c>
      <c r="C17" s="33"/>
      <c r="D17" s="33"/>
      <c r="E17" s="34"/>
      <c r="F17" s="35">
        <v>10</v>
      </c>
      <c r="G17" s="35">
        <v>0</v>
      </c>
      <c r="H17" s="36">
        <f t="shared" si="0"/>
        <v>0</v>
      </c>
      <c r="I17" s="40"/>
      <c r="J17" s="41"/>
      <c r="K17" s="38"/>
    </row>
    <row r="18" spans="1:11" s="42" customFormat="1" ht="15" customHeight="1">
      <c r="A18" s="31" t="s">
        <v>19</v>
      </c>
      <c r="B18" s="32" t="s">
        <v>20</v>
      </c>
      <c r="C18" s="33" t="e">
        <f>F18+I18</f>
        <v>#REF!</v>
      </c>
      <c r="D18" s="33" t="e">
        <f>G18+J18</f>
        <v>#REF!</v>
      </c>
      <c r="E18" s="34" t="e">
        <f>D18/C18</f>
        <v>#REF!</v>
      </c>
      <c r="F18" s="35">
        <v>88.1</v>
      </c>
      <c r="G18" s="35">
        <v>3.5</v>
      </c>
      <c r="H18" s="36">
        <f t="shared" si="0"/>
        <v>3.972758229284904</v>
      </c>
      <c r="I18" s="37" t="e">
        <f>SUM(#REF!)</f>
        <v>#REF!</v>
      </c>
      <c r="J18" s="37" t="e">
        <f>SUM(#REF!)</f>
        <v>#REF!</v>
      </c>
      <c r="K18" s="38" t="e">
        <f>J18/I18</f>
        <v>#REF!</v>
      </c>
    </row>
    <row r="19" spans="1:11" ht="18" customHeight="1">
      <c r="A19" s="43" t="s">
        <v>21</v>
      </c>
      <c r="B19" s="44" t="s">
        <v>22</v>
      </c>
      <c r="C19" s="45"/>
      <c r="D19" s="45"/>
      <c r="E19" s="46"/>
      <c r="F19" s="47">
        <f>F20</f>
        <v>273.6</v>
      </c>
      <c r="G19" s="47">
        <f>G20</f>
        <v>56.3</v>
      </c>
      <c r="H19" s="27">
        <f t="shared" si="0"/>
        <v>20.577485380116954</v>
      </c>
      <c r="I19" s="40"/>
      <c r="J19" s="41"/>
      <c r="K19" s="48"/>
    </row>
    <row r="20" spans="1:11" ht="18" customHeight="1">
      <c r="A20" s="31" t="s">
        <v>23</v>
      </c>
      <c r="B20" s="32" t="s">
        <v>24</v>
      </c>
      <c r="C20" s="33"/>
      <c r="D20" s="33"/>
      <c r="E20" s="34"/>
      <c r="F20" s="35">
        <v>273.6</v>
      </c>
      <c r="G20" s="35">
        <v>56.3</v>
      </c>
      <c r="H20" s="36">
        <f t="shared" si="0"/>
        <v>20.577485380116954</v>
      </c>
      <c r="I20" s="40"/>
      <c r="J20" s="41"/>
      <c r="K20" s="48"/>
    </row>
    <row r="21" spans="1:11" ht="34.5" customHeight="1">
      <c r="A21" s="43" t="s">
        <v>25</v>
      </c>
      <c r="B21" s="44" t="s">
        <v>26</v>
      </c>
      <c r="C21" s="45"/>
      <c r="D21" s="45"/>
      <c r="E21" s="46"/>
      <c r="F21" s="47">
        <f>F22</f>
        <v>10</v>
      </c>
      <c r="G21" s="47">
        <f>G22</f>
        <v>0</v>
      </c>
      <c r="H21" s="47">
        <f t="shared" si="0"/>
        <v>0</v>
      </c>
      <c r="I21" s="40"/>
      <c r="J21" s="41"/>
      <c r="K21" s="48"/>
    </row>
    <row r="22" spans="1:11" ht="48.75" customHeight="1">
      <c r="A22" s="31" t="s">
        <v>27</v>
      </c>
      <c r="B22" s="32" t="s">
        <v>28</v>
      </c>
      <c r="C22" s="33"/>
      <c r="D22" s="33"/>
      <c r="E22" s="34"/>
      <c r="F22" s="35">
        <v>10</v>
      </c>
      <c r="G22" s="35">
        <v>0</v>
      </c>
      <c r="H22" s="36">
        <f t="shared" si="0"/>
        <v>0</v>
      </c>
      <c r="I22" s="40"/>
      <c r="J22" s="41"/>
      <c r="K22" s="48"/>
    </row>
    <row r="23" spans="1:11" ht="18" customHeight="1">
      <c r="A23" s="43" t="s">
        <v>29</v>
      </c>
      <c r="B23" s="44" t="s">
        <v>30</v>
      </c>
      <c r="C23" s="45"/>
      <c r="D23" s="45"/>
      <c r="E23" s="46"/>
      <c r="F23" s="47">
        <f>F24+F25+F26</f>
        <v>3626.1</v>
      </c>
      <c r="G23" s="47">
        <f>G24+G25+G26</f>
        <v>422.2</v>
      </c>
      <c r="H23" s="27">
        <f t="shared" si="0"/>
        <v>11.643363393177243</v>
      </c>
      <c r="I23" s="40"/>
      <c r="J23" s="41"/>
      <c r="K23" s="48"/>
    </row>
    <row r="24" spans="1:11" ht="18" customHeight="1">
      <c r="A24" s="49" t="s">
        <v>31</v>
      </c>
      <c r="B24" s="50" t="s">
        <v>32</v>
      </c>
      <c r="C24" s="51"/>
      <c r="D24" s="51"/>
      <c r="E24" s="52"/>
      <c r="F24" s="36">
        <v>181.3</v>
      </c>
      <c r="G24" s="36">
        <v>54.4</v>
      </c>
      <c r="H24" s="36">
        <f t="shared" si="0"/>
        <v>30.00551571980143</v>
      </c>
      <c r="I24" s="40"/>
      <c r="J24" s="41"/>
      <c r="K24" s="48"/>
    </row>
    <row r="25" spans="1:11" ht="18" customHeight="1">
      <c r="A25" s="31" t="s">
        <v>33</v>
      </c>
      <c r="B25" s="32" t="s">
        <v>34</v>
      </c>
      <c r="C25" s="33"/>
      <c r="D25" s="33"/>
      <c r="E25" s="34"/>
      <c r="F25" s="35">
        <v>610.8</v>
      </c>
      <c r="G25" s="35">
        <v>367.8</v>
      </c>
      <c r="H25" s="36">
        <f t="shared" si="0"/>
        <v>60.21611001964637</v>
      </c>
      <c r="I25" s="40"/>
      <c r="J25" s="41"/>
      <c r="K25" s="48"/>
    </row>
    <row r="26" spans="1:11" ht="30.75" customHeight="1">
      <c r="A26" s="31" t="s">
        <v>35</v>
      </c>
      <c r="B26" s="32" t="s">
        <v>36</v>
      </c>
      <c r="C26" s="33"/>
      <c r="D26" s="33"/>
      <c r="E26" s="34"/>
      <c r="F26" s="35">
        <v>2834</v>
      </c>
      <c r="G26" s="35">
        <v>0</v>
      </c>
      <c r="H26" s="36">
        <f t="shared" si="0"/>
        <v>0</v>
      </c>
      <c r="I26" s="40"/>
      <c r="J26" s="41"/>
      <c r="K26" s="48"/>
    </row>
    <row r="27" spans="1:11" s="30" customFormat="1" ht="17.25">
      <c r="A27" s="23" t="s">
        <v>37</v>
      </c>
      <c r="B27" s="24" t="s">
        <v>38</v>
      </c>
      <c r="C27" s="25" t="e">
        <f>#REF!+#REF!+C29+#REF!</f>
        <v>#REF!</v>
      </c>
      <c r="D27" s="25" t="e">
        <f>#REF!+#REF!+D29+#REF!</f>
        <v>#REF!</v>
      </c>
      <c r="E27" s="26" t="e">
        <f>D27/C27</f>
        <v>#REF!</v>
      </c>
      <c r="F27" s="27">
        <f>F28+F29</f>
        <v>228.4</v>
      </c>
      <c r="G27" s="27">
        <f>G28+G29</f>
        <v>68.2</v>
      </c>
      <c r="H27" s="27">
        <f t="shared" si="0"/>
        <v>29.859894921190893</v>
      </c>
      <c r="I27" s="53" t="e">
        <f>#REF!+#REF!+I29+#REF!</f>
        <v>#REF!</v>
      </c>
      <c r="J27" s="53" t="e">
        <f>#REF!+#REF!+J29+#REF!</f>
        <v>#REF!</v>
      </c>
      <c r="K27" s="54" t="e">
        <f>J27/I27</f>
        <v>#REF!</v>
      </c>
    </row>
    <row r="28" spans="1:11" s="39" customFormat="1" ht="18" customHeight="1">
      <c r="A28" s="31" t="s">
        <v>39</v>
      </c>
      <c r="B28" s="32" t="s">
        <v>40</v>
      </c>
      <c r="C28" s="33"/>
      <c r="D28" s="33"/>
      <c r="E28" s="34"/>
      <c r="F28" s="35">
        <v>30</v>
      </c>
      <c r="G28" s="35">
        <v>10.6</v>
      </c>
      <c r="H28" s="36">
        <f t="shared" si="0"/>
        <v>35.333333333333336</v>
      </c>
      <c r="I28" s="55"/>
      <c r="J28" s="41"/>
      <c r="K28" s="54"/>
    </row>
    <row r="29" spans="1:11" s="42" customFormat="1" ht="15" customHeight="1">
      <c r="A29" s="31" t="s">
        <v>41</v>
      </c>
      <c r="B29" s="32" t="s">
        <v>42</v>
      </c>
      <c r="C29" s="33" t="e">
        <f>F29+I29</f>
        <v>#REF!</v>
      </c>
      <c r="D29" s="33" t="e">
        <f>G29+J29</f>
        <v>#REF!</v>
      </c>
      <c r="E29" s="34" t="e">
        <f>D29/C29</f>
        <v>#REF!</v>
      </c>
      <c r="F29" s="35">
        <v>198.4</v>
      </c>
      <c r="G29" s="35">
        <v>57.6</v>
      </c>
      <c r="H29" s="36">
        <f t="shared" si="0"/>
        <v>29.03225806451613</v>
      </c>
      <c r="I29" s="37" t="e">
        <f>#REF!+#REF!</f>
        <v>#REF!</v>
      </c>
      <c r="J29" s="37" t="e">
        <f>#REF!+#REF!</f>
        <v>#REF!</v>
      </c>
      <c r="K29" s="48" t="e">
        <f>J29/I29</f>
        <v>#REF!</v>
      </c>
    </row>
    <row r="30" spans="1:11" s="64" customFormat="1" ht="19.5" customHeight="1">
      <c r="A30" s="56" t="s">
        <v>43</v>
      </c>
      <c r="B30" s="57" t="s">
        <v>44</v>
      </c>
      <c r="C30" s="58"/>
      <c r="D30" s="58"/>
      <c r="E30" s="59"/>
      <c r="F30" s="60">
        <f>F31</f>
        <v>278</v>
      </c>
      <c r="G30" s="60">
        <f>G31</f>
        <v>69.5</v>
      </c>
      <c r="H30" s="36">
        <f t="shared" si="0"/>
        <v>25</v>
      </c>
      <c r="I30" s="61"/>
      <c r="J30" s="62"/>
      <c r="K30" s="63"/>
    </row>
    <row r="31" spans="1:11" s="64" customFormat="1" ht="19.5" customHeight="1">
      <c r="A31" s="65" t="s">
        <v>45</v>
      </c>
      <c r="B31" s="66" t="s">
        <v>46</v>
      </c>
      <c r="C31" s="67"/>
      <c r="D31" s="67"/>
      <c r="E31" s="68"/>
      <c r="F31" s="69">
        <v>278</v>
      </c>
      <c r="G31" s="69">
        <v>69.5</v>
      </c>
      <c r="H31" s="36">
        <f t="shared" si="0"/>
        <v>25</v>
      </c>
      <c r="I31" s="61"/>
      <c r="J31" s="62"/>
      <c r="K31" s="63"/>
    </row>
    <row r="32" spans="1:11" s="30" customFormat="1" ht="18.75" customHeight="1">
      <c r="A32" s="70" t="s">
        <v>47</v>
      </c>
      <c r="B32" s="24"/>
      <c r="C32" s="25" t="e">
        <f>C15+#REF!+#REF!+#REF!+C27+#REF!+#REF!+#REF!+#REF!+#REF!</f>
        <v>#REF!</v>
      </c>
      <c r="D32" s="25" t="e">
        <f>D15+#REF!+#REF!+#REF!+D27+#REF!+#REF!+#REF!+#REF!+#REF!</f>
        <v>#REF!</v>
      </c>
      <c r="E32" s="26" t="e">
        <f>D32/C32</f>
        <v>#REF!</v>
      </c>
      <c r="F32" s="27">
        <f>F15+F27+F21+F19+F23+F30</f>
        <v>7085.1</v>
      </c>
      <c r="G32" s="27">
        <f>G15+G27+G21+G19+G23+G30</f>
        <v>1077</v>
      </c>
      <c r="H32" s="27">
        <f>H15+H27+H21+H19+H23+H30</f>
        <v>104.34563691291896</v>
      </c>
      <c r="I32" s="71" t="e">
        <f>I15+#REF!+#REF!+I27+#REF!+#REF!+#REF!</f>
        <v>#REF!</v>
      </c>
      <c r="J32" s="71" t="e">
        <f>J15+#REF!+#REF!+J27+#REF!+#REF!+#REF!</f>
        <v>#REF!</v>
      </c>
      <c r="K32" s="72" t="e">
        <f>J32/I32</f>
        <v>#REF!</v>
      </c>
    </row>
    <row r="33" spans="1:11" s="76" customFormat="1" ht="15">
      <c r="A33" s="73"/>
      <c r="B33" s="74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8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75"/>
    </row>
    <row r="35" ht="15">
      <c r="A35" s="12"/>
    </row>
  </sheetData>
  <sheetProtection selectLockedCells="1" selectUnlockedCells="1"/>
  <mergeCells count="10">
    <mergeCell ref="A9:A10"/>
    <mergeCell ref="F9:H9"/>
    <mergeCell ref="I9:K9"/>
    <mergeCell ref="A34:J34"/>
    <mergeCell ref="B2:H2"/>
    <mergeCell ref="B3:H3"/>
    <mergeCell ref="A4:K4"/>
    <mergeCell ref="A5:H5"/>
    <mergeCell ref="A6:H6"/>
    <mergeCell ref="A7:H7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2023-04-24T10:48:41Z</dcterms:modified>
  <cp:category/>
  <cp:version/>
  <cp:contentType/>
  <cp:contentStatus/>
</cp:coreProperties>
</file>