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8055" windowHeight="3825" activeTab="0"/>
  </bookViews>
  <sheets>
    <sheet name="Лист3" sheetId="1" r:id="rId1"/>
  </sheets>
  <definedNames>
    <definedName name="_xlnm.Print_Titles" localSheetId="0">'Лист3'!$9:$9</definedName>
  </definedNames>
  <calcPr fullCalcOnLoad="1"/>
</workbook>
</file>

<file path=xl/sharedStrings.xml><?xml version="1.0" encoding="utf-8"?>
<sst xmlns="http://schemas.openxmlformats.org/spreadsheetml/2006/main" count="130" uniqueCount="127">
  <si>
    <t>Код</t>
  </si>
  <si>
    <t>Налог на доходы физических лиц</t>
  </si>
  <si>
    <t>БК</t>
  </si>
  <si>
    <t>ЖИЛИЩНО-КОММУНАЛЬНОЕ ХОЗЯЙСТВО</t>
  </si>
  <si>
    <t>Наименование</t>
  </si>
  <si>
    <t>0100</t>
  </si>
  <si>
    <t>0500</t>
  </si>
  <si>
    <t>ОБЩЕГОСУДАРСТВЕННЫЕ ВОПРОСЫ</t>
  </si>
  <si>
    <t>Другие общегосударственные вопросы</t>
  </si>
  <si>
    <t>0104</t>
  </si>
  <si>
    <t>0502</t>
  </si>
  <si>
    <t>БЕЗВОЗМЕЗДНЫЕ ПОСТУПЛЕНИЯ</t>
  </si>
  <si>
    <t>000 1 00 00000 00 0000 000</t>
  </si>
  <si>
    <t>000 1 01 00000 00 0000 000</t>
  </si>
  <si>
    <t>000 1 01 02000 01 0000 110</t>
  </si>
  <si>
    <t>000 1 05 00000 00 0000 000</t>
  </si>
  <si>
    <t>Единый сельскохозяйственный налог</t>
  </si>
  <si>
    <t>000 1 11 00000 00 0000 000</t>
  </si>
  <si>
    <t>000 2 00 00000 00 0000 000</t>
  </si>
  <si>
    <t xml:space="preserve">Государственная пошлина за совершение нотариальных действий </t>
  </si>
  <si>
    <t>0300</t>
  </si>
  <si>
    <t>НАЛОГИ НА ПРИБЫЛЬ, ДОХОДЫ</t>
  </si>
  <si>
    <t>НАЛОГИ НА СОВОКУПНЫЙ ДОХОД</t>
  </si>
  <si>
    <t>В ГОСУДАРСТВЕННОЙ И МУНИЦИПАЛЬНОЙ СОБСТВЕННОСТИ</t>
  </si>
  <si>
    <t>бюджет</t>
  </si>
  <si>
    <t>Утвержд.</t>
  </si>
  <si>
    <t xml:space="preserve">Функционирование Правительства Российской Федерации, высших </t>
  </si>
  <si>
    <t>Федерации, местных администраций</t>
  </si>
  <si>
    <t xml:space="preserve">исполнительных органов государственной власти субъектов Российской </t>
  </si>
  <si>
    <t>0503</t>
  </si>
  <si>
    <t>Благоустройство</t>
  </si>
  <si>
    <t>предприятий, в том числе казенных)</t>
  </si>
  <si>
    <t>0310</t>
  </si>
  <si>
    <t>Обеспечение пожарной безопасности</t>
  </si>
  <si>
    <t>Уточненный</t>
  </si>
  <si>
    <t xml:space="preserve">бюджет на </t>
  </si>
  <si>
    <t xml:space="preserve">Ожидаемое </t>
  </si>
  <si>
    <t xml:space="preserve">исполнение за </t>
  </si>
  <si>
    <t>% ожид.</t>
  </si>
  <si>
    <t>исп. к уточ.</t>
  </si>
  <si>
    <t>бюджету</t>
  </si>
  <si>
    <t>Проект</t>
  </si>
  <si>
    <t>бюджета</t>
  </si>
  <si>
    <t>утв. бюджету</t>
  </si>
  <si>
    <t>Коэф. роста</t>
  </si>
  <si>
    <t>ДОХОДЫ</t>
  </si>
  <si>
    <t>000 1 06 00000 00 0000 000</t>
  </si>
  <si>
    <t>НАЛОГИ НА ИМУЩЕСТВО</t>
  </si>
  <si>
    <t>000 1 06 01030 10 0000 110</t>
  </si>
  <si>
    <t>Налог на имущество физических лиц, взимаемый по ставкам,</t>
  </si>
  <si>
    <t xml:space="preserve">применяемым к объектам налогообложения, расположенным в </t>
  </si>
  <si>
    <t>000 1 06 06000 00 0000 110</t>
  </si>
  <si>
    <t>Земельный налог</t>
  </si>
  <si>
    <t>ДОХОДЫ ОТ ИСПОЛЬЗОВАНИЯ ИМУЩЕСТВА,НАХОДЯЩЕГОСЯ</t>
  </si>
  <si>
    <t>000 1 08 04020 01 1000 110</t>
  </si>
  <si>
    <t>должностными лицами органов самоуправления</t>
  </si>
  <si>
    <t>000 2 02 00000 00 0000 000</t>
  </si>
  <si>
    <t>Безвозмездные поступления от других бюджетов бюджетной системы</t>
  </si>
  <si>
    <t>Российской Федерации</t>
  </si>
  <si>
    <t>сбалансированности бюджетов</t>
  </si>
  <si>
    <t>Всего</t>
  </si>
  <si>
    <t>0200</t>
  </si>
  <si>
    <t>НАЦИОНАЛЬНАЯ ОБОРОНА</t>
  </si>
  <si>
    <t>0203</t>
  </si>
  <si>
    <t>Мобилизационная и вневойсковая подготовка</t>
  </si>
  <si>
    <t xml:space="preserve">НАЦИОНАЛЬНАЯ БЕЗОПАСНОСТЬ И ПРАВООХРАНИТЕЛЬНАЯ </t>
  </si>
  <si>
    <t>ДЕЯТЕЛЬНОСТЬ</t>
  </si>
  <si>
    <t>ВСЕГО</t>
  </si>
  <si>
    <t>ПРЕВЫШЕНИЕ ДОХОДОВ НАД РАСХОДАМИ</t>
  </si>
  <si>
    <t>ДЕФИЦИТ(-0), ПРОФИЦИТ(+)</t>
  </si>
  <si>
    <t xml:space="preserve"> ДОХОДЫ</t>
  </si>
  <si>
    <t>РАСХОДЫ</t>
  </si>
  <si>
    <t>000 1 05 03010 01 0000 110</t>
  </si>
  <si>
    <t>Исполнение</t>
  </si>
  <si>
    <t>на</t>
  </si>
  <si>
    <t>0113</t>
  </si>
  <si>
    <t>обеспеченности</t>
  </si>
  <si>
    <t>гр.6/гр.4</t>
  </si>
  <si>
    <t>коммунального хозяйства</t>
  </si>
  <si>
    <t>0400</t>
  </si>
  <si>
    <t>НАЦИОНАЛЬНАЯ ЭКОНОМИКА</t>
  </si>
  <si>
    <t>0409</t>
  </si>
  <si>
    <t>Дорожное хозяйство (дорожные фонды)</t>
  </si>
  <si>
    <t>1000</t>
  </si>
  <si>
    <t>СОЦИАЛЬНАЯ ПОЛИТИКА</t>
  </si>
  <si>
    <t>1001</t>
  </si>
  <si>
    <t>Пенсионное обеспечение</t>
  </si>
  <si>
    <t>000 1 11 09045 10 0000 120</t>
  </si>
  <si>
    <t>000 1 06 06033 10 0000 110</t>
  </si>
  <si>
    <t>Земельный налог с организаций, обладающих земельным участком,</t>
  </si>
  <si>
    <t>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</si>
  <si>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</si>
  <si>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</t>
  </si>
  <si>
    <t>границах сельских поселений</t>
  </si>
  <si>
    <t xml:space="preserve">Прочие поступленияот использования имущества, находящегося </t>
  </si>
  <si>
    <t xml:space="preserve">в собственности сельских поселений (за исключением имущества </t>
  </si>
  <si>
    <t>муниципальных бюджетных и  автономных учреждений,</t>
  </si>
  <si>
    <t>а также имущества  муниципальных унитарных</t>
  </si>
  <si>
    <t>МО "Горномарийский муниципальный район"                 Л.Симолкина</t>
  </si>
  <si>
    <t>Дотации бюджетам бюджетной системы Российской Федерации</t>
  </si>
  <si>
    <t>000 2 02 15001 10 0000 151</t>
  </si>
  <si>
    <t>Дотации бюджетам сельских поселений на выравнивание бюджетной</t>
  </si>
  <si>
    <t>000 2 02 15002 10 0000 151</t>
  </si>
  <si>
    <t>Дотации бюджетамсельских поселений на поддержку мер по обеспечению</t>
  </si>
  <si>
    <t xml:space="preserve">Субвенции бюджетам бюджетной системы Российской Федерации </t>
  </si>
  <si>
    <t>000 2 02 35118 10 0000 151</t>
  </si>
  <si>
    <t xml:space="preserve">Субвенции бюджетам сельских поселений на осуществление первичного </t>
  </si>
  <si>
    <t>000 2 02 10000 00 0000 151</t>
  </si>
  <si>
    <t>000 2 02 30000 00 0000 151</t>
  </si>
  <si>
    <t>000 2 02 40014 10 0000 151</t>
  </si>
  <si>
    <t>Оценка ожидаемого исполнения бюджета муниципального образования "Микряковское сельское поселение" в 2018 году</t>
  </si>
  <si>
    <t>на 2018 г.</t>
  </si>
  <si>
    <t>01.11.2018г.</t>
  </si>
  <si>
    <t>2018 г.</t>
  </si>
  <si>
    <t>на 2019г.</t>
  </si>
  <si>
    <t>проект 2019 г. к</t>
  </si>
  <si>
    <t>2018г. гр.8/гр.3</t>
  </si>
  <si>
    <t>Руководитель финансового отдела</t>
  </si>
  <si>
    <t>000 2 02 40000 00 0000 000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</si>
  <si>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</si>
  <si>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</si>
  <si>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000 2 07 00000 00 0000 000</t>
  </si>
  <si>
    <t>ПРОЧИЕ БЕЗВОЗМЕЗДНЫЕ ПОСТУПЛЕНИЯ</t>
  </si>
  <si>
    <t>000 2 07 05030 10 0000 180</t>
  </si>
  <si>
    <t>Прочие безвозмездные поступления в бюджеты сельских поселений</t>
  </si>
  <si>
    <t>0412</t>
  </si>
  <si>
    <t>Другие вопросы в области национальной экономики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</si>
</sst>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0"/>
    <numFmt numFmtId="181" formatCode="0.000"/>
    <numFmt numFmtId="182" formatCode="0.0"/>
    <numFmt numFmtId="183" formatCode="0.000000"/>
    <numFmt numFmtId="184" formatCode="0.00000"/>
    <numFmt numFmtId="185" formatCode="[$-FC19]d\ mmmm\ yyyy\ &quot;г.&quot;"/>
    <numFmt numFmtId="186" formatCode="000000"/>
    <numFmt numFmtId="187" formatCode="0.000000000"/>
    <numFmt numFmtId="188" formatCode="0.00000000"/>
    <numFmt numFmtId="189" formatCode="0.0000000"/>
    <numFmt numFmtId="190" formatCode="0.0000000000"/>
  </numFmts>
  <fonts count="45">
    <font>
      <sz val="10"/>
      <name val="Times New Roman Cyr"/>
      <family val="0"/>
    </font>
    <font>
      <b/>
      <sz val="10"/>
      <name val="Times New Roman Cyr"/>
      <family val="0"/>
    </font>
    <font>
      <i/>
      <sz val="10"/>
      <name val="Times New Roman Cyr"/>
      <family val="0"/>
    </font>
    <font>
      <b/>
      <i/>
      <sz val="10"/>
      <name val="Times New Roman Cyr"/>
      <family val="0"/>
    </font>
    <font>
      <u val="single"/>
      <sz val="10"/>
      <color indexed="12"/>
      <name val="Times New Roman Cyr"/>
      <family val="0"/>
    </font>
    <font>
      <u val="single"/>
      <sz val="10"/>
      <color indexed="36"/>
      <name val="Times New Roman Cyr"/>
      <family val="0"/>
    </font>
    <font>
      <b/>
      <sz val="14"/>
      <name val="Times New Roman Cyr"/>
      <family val="1"/>
    </font>
    <font>
      <u val="single"/>
      <sz val="11"/>
      <name val="Times New Roman Cyr"/>
      <family val="0"/>
    </font>
    <font>
      <sz val="11"/>
      <name val="Times New Roman Cyr"/>
      <family val="0"/>
    </font>
    <font>
      <sz val="12"/>
      <name val="Times New Roman Cyr"/>
      <family val="0"/>
    </font>
    <font>
      <u val="single"/>
      <sz val="10"/>
      <name val="Times New Roman Cyr"/>
      <family val="0"/>
    </font>
    <font>
      <sz val="10"/>
      <color indexed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2" fontId="0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49" fontId="0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182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82" fontId="0" fillId="0" borderId="0" xfId="0" applyNumberFormat="1" applyFont="1" applyFill="1" applyBorder="1" applyAlignment="1">
      <alignment horizontal="right"/>
    </xf>
    <xf numFmtId="49" fontId="0" fillId="0" borderId="0" xfId="0" applyNumberFormat="1" applyFont="1" applyAlignment="1">
      <alignment horizontal="center"/>
    </xf>
    <xf numFmtId="0" fontId="1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15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182" fontId="0" fillId="0" borderId="0" xfId="0" applyNumberFormat="1" applyFont="1" applyFill="1" applyBorder="1" applyAlignment="1">
      <alignment horizontal="right"/>
    </xf>
    <xf numFmtId="0" fontId="1" fillId="0" borderId="15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1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center"/>
    </xf>
    <xf numFmtId="182" fontId="0" fillId="0" borderId="0" xfId="0" applyNumberFormat="1" applyFont="1" applyFill="1" applyAlignment="1">
      <alignment horizontal="center"/>
    </xf>
    <xf numFmtId="49" fontId="11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182" fontId="0" fillId="0" borderId="0" xfId="0" applyNumberFormat="1" applyFont="1" applyAlignment="1">
      <alignment horizontal="right"/>
    </xf>
    <xf numFmtId="0" fontId="0" fillId="0" borderId="0" xfId="0" applyFont="1" applyFill="1" applyBorder="1" applyAlignment="1">
      <alignment/>
    </xf>
    <xf numFmtId="182" fontId="0" fillId="0" borderId="0" xfId="0" applyNumberFormat="1" applyFont="1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182" fontId="0" fillId="0" borderId="0" xfId="0" applyNumberFormat="1" applyFont="1" applyFill="1" applyAlignment="1">
      <alignment horizontal="right"/>
    </xf>
    <xf numFmtId="2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1" fontId="0" fillId="0" borderId="0" xfId="0" applyNumberFormat="1" applyFont="1" applyFill="1" applyAlignment="1">
      <alignment horizontal="right"/>
    </xf>
    <xf numFmtId="181" fontId="0" fillId="0" borderId="0" xfId="0" applyNumberFormat="1" applyFont="1" applyFill="1" applyAlignment="1">
      <alignment horizontal="right"/>
    </xf>
    <xf numFmtId="182" fontId="0" fillId="0" borderId="0" xfId="0" applyNumberFormat="1" applyFont="1" applyFill="1" applyAlignment="1">
      <alignment horizontal="right"/>
    </xf>
    <xf numFmtId="2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Alignment="1">
      <alignment horizontal="center"/>
    </xf>
    <xf numFmtId="182" fontId="0" fillId="0" borderId="0" xfId="0" applyNumberForma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Alignment="1">
      <alignment horizontal="left"/>
    </xf>
    <xf numFmtId="49" fontId="1" fillId="0" borderId="15" xfId="0" applyNumberFormat="1" applyFont="1" applyBorder="1" applyAlignment="1">
      <alignment horizontal="center"/>
    </xf>
    <xf numFmtId="0" fontId="0" fillId="0" borderId="0" xfId="0" applyFill="1" applyBorder="1" applyAlignment="1">
      <alignment wrapText="1"/>
    </xf>
    <xf numFmtId="49" fontId="0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8"/>
  <sheetViews>
    <sheetView tabSelected="1" zoomScalePageLayoutView="0" workbookViewId="0" topLeftCell="A1">
      <pane xSplit="2" ySplit="8" topLeftCell="C4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H50" sqref="H50"/>
    </sheetView>
  </sheetViews>
  <sheetFormatPr defaultColWidth="9.00390625" defaultRowHeight="12.75"/>
  <cols>
    <col min="1" max="1" width="24.50390625" style="5" customWidth="1"/>
    <col min="2" max="2" width="70.625" style="0" customWidth="1"/>
    <col min="3" max="3" width="13.125" style="67" customWidth="1"/>
    <col min="4" max="5" width="12.00390625" style="67" customWidth="1"/>
    <col min="6" max="6" width="13.625" style="52" customWidth="1"/>
    <col min="7" max="7" width="12.625" style="67" customWidth="1"/>
    <col min="8" max="8" width="11.125" style="67" customWidth="1"/>
    <col min="9" max="9" width="14.375" style="0" customWidth="1"/>
  </cols>
  <sheetData>
    <row r="1" spans="1:5" ht="12.75">
      <c r="A1" s="4"/>
      <c r="B1" s="2"/>
      <c r="C1" s="66"/>
      <c r="D1" s="66"/>
      <c r="E1" s="66"/>
    </row>
    <row r="2" spans="1:9" ht="18.75">
      <c r="A2" s="87" t="s">
        <v>110</v>
      </c>
      <c r="B2" s="87"/>
      <c r="C2" s="87"/>
      <c r="D2" s="87"/>
      <c r="E2" s="87"/>
      <c r="F2" s="87"/>
      <c r="G2" s="87"/>
      <c r="H2" s="87"/>
      <c r="I2" s="87"/>
    </row>
    <row r="3" spans="1:9" ht="18.75">
      <c r="A3" s="87"/>
      <c r="B3" s="87"/>
      <c r="C3" s="87"/>
      <c r="D3" s="87"/>
      <c r="E3" s="87"/>
      <c r="F3" s="87"/>
      <c r="G3" s="87"/>
      <c r="H3" s="87"/>
      <c r="I3" s="87"/>
    </row>
    <row r="4" ht="12.75">
      <c r="B4" s="1"/>
    </row>
    <row r="5" spans="1:9" ht="12.75">
      <c r="A5" s="9"/>
      <c r="B5" s="6"/>
      <c r="C5" s="53" t="s">
        <v>25</v>
      </c>
      <c r="D5" s="68" t="s">
        <v>34</v>
      </c>
      <c r="E5" s="53" t="s">
        <v>73</v>
      </c>
      <c r="F5" s="53" t="s">
        <v>36</v>
      </c>
      <c r="G5" s="68" t="s">
        <v>38</v>
      </c>
      <c r="H5" s="53" t="s">
        <v>41</v>
      </c>
      <c r="I5" s="47" t="s">
        <v>44</v>
      </c>
    </row>
    <row r="6" spans="1:9" ht="12.75">
      <c r="A6" s="9" t="s">
        <v>0</v>
      </c>
      <c r="B6" s="3" t="s">
        <v>4</v>
      </c>
      <c r="C6" s="54" t="s">
        <v>24</v>
      </c>
      <c r="D6" s="69" t="s">
        <v>35</v>
      </c>
      <c r="E6" s="54" t="s">
        <v>42</v>
      </c>
      <c r="F6" s="54" t="s">
        <v>37</v>
      </c>
      <c r="G6" s="69" t="s">
        <v>39</v>
      </c>
      <c r="H6" s="54" t="s">
        <v>42</v>
      </c>
      <c r="I6" s="48" t="s">
        <v>115</v>
      </c>
    </row>
    <row r="7" spans="1:9" ht="12.75">
      <c r="A7" s="10" t="s">
        <v>2</v>
      </c>
      <c r="B7" s="7"/>
      <c r="C7" s="54" t="s">
        <v>111</v>
      </c>
      <c r="D7" s="69" t="s">
        <v>112</v>
      </c>
      <c r="E7" s="54" t="s">
        <v>74</v>
      </c>
      <c r="F7" s="54" t="s">
        <v>113</v>
      </c>
      <c r="G7" s="69" t="s">
        <v>40</v>
      </c>
      <c r="H7" s="54" t="s">
        <v>114</v>
      </c>
      <c r="I7" s="48" t="s">
        <v>43</v>
      </c>
    </row>
    <row r="8" spans="1:9" ht="12.75">
      <c r="A8" s="11"/>
      <c r="B8" s="8"/>
      <c r="C8" s="55"/>
      <c r="D8" s="70"/>
      <c r="E8" s="55" t="s">
        <v>112</v>
      </c>
      <c r="F8" s="55"/>
      <c r="G8" s="70" t="s">
        <v>77</v>
      </c>
      <c r="H8" s="55"/>
      <c r="I8" s="49" t="s">
        <v>116</v>
      </c>
    </row>
    <row r="9" spans="1:9" ht="12.75">
      <c r="A9" s="84">
        <v>1</v>
      </c>
      <c r="B9" s="51">
        <v>2</v>
      </c>
      <c r="C9" s="71">
        <v>3</v>
      </c>
      <c r="D9" s="56">
        <v>4</v>
      </c>
      <c r="E9" s="56">
        <v>5</v>
      </c>
      <c r="F9" s="56">
        <v>6</v>
      </c>
      <c r="G9" s="56">
        <v>7</v>
      </c>
      <c r="H9" s="56">
        <v>8</v>
      </c>
      <c r="I9" s="44">
        <v>9</v>
      </c>
    </row>
    <row r="10" spans="1:9" s="16" customFormat="1" ht="15">
      <c r="A10" s="12"/>
      <c r="B10" s="13" t="s">
        <v>70</v>
      </c>
      <c r="C10" s="15"/>
      <c r="D10" s="15"/>
      <c r="E10" s="15"/>
      <c r="F10" s="15"/>
      <c r="G10" s="15"/>
      <c r="H10" s="15"/>
      <c r="I10" s="15"/>
    </row>
    <row r="11" spans="1:9" s="16" customFormat="1" ht="15">
      <c r="A11" s="17"/>
      <c r="B11" s="13"/>
      <c r="C11" s="15"/>
      <c r="D11" s="15"/>
      <c r="E11" s="15"/>
      <c r="F11" s="15"/>
      <c r="G11" s="15"/>
      <c r="H11" s="15"/>
      <c r="I11" s="15"/>
    </row>
    <row r="12" spans="1:9" s="20" customFormat="1" ht="15">
      <c r="A12" s="14" t="s">
        <v>12</v>
      </c>
      <c r="B12" s="18" t="s">
        <v>45</v>
      </c>
      <c r="C12" s="50">
        <f>SUM(C13+C15+C17+C26+C28)</f>
        <v>956.4</v>
      </c>
      <c r="D12" s="50">
        <f>SUM(D13+D15+D17+D26+D28)</f>
        <v>956.4</v>
      </c>
      <c r="E12" s="50">
        <f>SUM(E13+E15+E17+E26+E28)</f>
        <v>688.1999999999999</v>
      </c>
      <c r="F12" s="50">
        <f>SUM(F13+F15+F17+F26+F28)</f>
        <v>1012.5</v>
      </c>
      <c r="G12" s="50">
        <f aca="true" t="shared" si="0" ref="G12:G18">SUM(F12/D12*100)</f>
        <v>105.86574654956084</v>
      </c>
      <c r="H12" s="50">
        <f>SUM(H13+H15+H17+H26+H28)</f>
        <v>1056</v>
      </c>
      <c r="I12" s="19">
        <f aca="true" t="shared" si="1" ref="I12:I18">SUM(H12/C12)</f>
        <v>1.1041405269761606</v>
      </c>
    </row>
    <row r="13" spans="1:10" s="20" customFormat="1" ht="12.75">
      <c r="A13" s="21" t="s">
        <v>13</v>
      </c>
      <c r="B13" s="20" t="s">
        <v>21</v>
      </c>
      <c r="C13" s="72">
        <f>SUM(C14)</f>
        <v>410.4</v>
      </c>
      <c r="D13" s="72">
        <f>SUM(D14)</f>
        <v>410.4</v>
      </c>
      <c r="E13" s="72">
        <f>SUM(E14)</f>
        <v>326.5</v>
      </c>
      <c r="F13" s="72">
        <f>SUM(F14)</f>
        <v>422</v>
      </c>
      <c r="G13" s="50">
        <f t="shared" si="0"/>
        <v>102.82651072124757</v>
      </c>
      <c r="H13" s="72">
        <f>SUM(H14)</f>
        <v>425</v>
      </c>
      <c r="I13" s="19">
        <f t="shared" si="1"/>
        <v>1.0355750487329436</v>
      </c>
      <c r="J13" s="22"/>
    </row>
    <row r="14" spans="1:9" s="20" customFormat="1" ht="12.75">
      <c r="A14" s="21" t="s">
        <v>14</v>
      </c>
      <c r="B14" s="20" t="s">
        <v>1</v>
      </c>
      <c r="C14" s="72">
        <v>410.4</v>
      </c>
      <c r="D14" s="72">
        <v>410.4</v>
      </c>
      <c r="E14" s="72">
        <v>326.5</v>
      </c>
      <c r="F14" s="72">
        <v>422</v>
      </c>
      <c r="G14" s="50">
        <f t="shared" si="0"/>
        <v>102.82651072124757</v>
      </c>
      <c r="H14" s="73">
        <v>425</v>
      </c>
      <c r="I14" s="19">
        <f t="shared" si="1"/>
        <v>1.0355750487329436</v>
      </c>
    </row>
    <row r="15" spans="1:9" s="20" customFormat="1" ht="15">
      <c r="A15" s="23" t="s">
        <v>15</v>
      </c>
      <c r="B15" s="24" t="s">
        <v>22</v>
      </c>
      <c r="C15" s="72">
        <f>C16</f>
        <v>5</v>
      </c>
      <c r="D15" s="72">
        <f>D16</f>
        <v>5</v>
      </c>
      <c r="E15" s="72">
        <f>E16</f>
        <v>19.5</v>
      </c>
      <c r="F15" s="72">
        <f>F16</f>
        <v>19.5</v>
      </c>
      <c r="G15" s="50">
        <f t="shared" si="0"/>
        <v>390</v>
      </c>
      <c r="H15" s="72">
        <f>H16</f>
        <v>28</v>
      </c>
      <c r="I15" s="19">
        <f t="shared" si="1"/>
        <v>5.6</v>
      </c>
    </row>
    <row r="16" spans="1:9" s="20" customFormat="1" ht="12.75">
      <c r="A16" s="23" t="s">
        <v>72</v>
      </c>
      <c r="B16" s="25" t="s">
        <v>16</v>
      </c>
      <c r="C16" s="72">
        <v>5</v>
      </c>
      <c r="D16" s="72">
        <v>5</v>
      </c>
      <c r="E16" s="72">
        <v>19.5</v>
      </c>
      <c r="F16" s="72">
        <v>19.5</v>
      </c>
      <c r="G16" s="50">
        <f t="shared" si="0"/>
        <v>390</v>
      </c>
      <c r="H16" s="73">
        <v>28</v>
      </c>
      <c r="I16" s="19">
        <f t="shared" si="1"/>
        <v>5.6</v>
      </c>
    </row>
    <row r="17" spans="1:9" s="20" customFormat="1" ht="12.75">
      <c r="A17" s="21" t="s">
        <v>46</v>
      </c>
      <c r="B17" s="20" t="s">
        <v>47</v>
      </c>
      <c r="C17" s="72">
        <f>SUM(C18+C21)</f>
        <v>511</v>
      </c>
      <c r="D17" s="72">
        <f>SUM(D18+D21)</f>
        <v>511</v>
      </c>
      <c r="E17" s="72">
        <f>SUM(E18+E21)</f>
        <v>298.9</v>
      </c>
      <c r="F17" s="74">
        <f>SUM(F18+F21)</f>
        <v>511</v>
      </c>
      <c r="G17" s="50">
        <f t="shared" si="0"/>
        <v>100</v>
      </c>
      <c r="H17" s="72">
        <f>SUM(H18+H21)</f>
        <v>534</v>
      </c>
      <c r="I17" s="19">
        <f t="shared" si="1"/>
        <v>1.0450097847358122</v>
      </c>
    </row>
    <row r="18" spans="1:9" s="20" customFormat="1" ht="12.75">
      <c r="A18" s="21" t="s">
        <v>48</v>
      </c>
      <c r="B18" s="20" t="s">
        <v>49</v>
      </c>
      <c r="C18" s="72">
        <v>177.1</v>
      </c>
      <c r="D18" s="72">
        <v>177.1</v>
      </c>
      <c r="E18" s="72">
        <v>102.2</v>
      </c>
      <c r="F18" s="72">
        <v>177.1</v>
      </c>
      <c r="G18" s="50">
        <f t="shared" si="0"/>
        <v>100</v>
      </c>
      <c r="H18" s="73">
        <v>192</v>
      </c>
      <c r="I18" s="19">
        <f t="shared" si="1"/>
        <v>1.0841332580463015</v>
      </c>
    </row>
    <row r="19" spans="1:9" s="20" customFormat="1" ht="12.75">
      <c r="A19" s="21"/>
      <c r="B19" s="20" t="s">
        <v>50</v>
      </c>
      <c r="C19" s="74"/>
      <c r="D19" s="74"/>
      <c r="E19" s="74"/>
      <c r="F19" s="74"/>
      <c r="G19" s="50"/>
      <c r="H19" s="74"/>
      <c r="I19" s="19"/>
    </row>
    <row r="20" spans="1:9" s="20" customFormat="1" ht="12.75" customHeight="1">
      <c r="A20" s="21"/>
      <c r="B20" t="s">
        <v>93</v>
      </c>
      <c r="C20" s="74"/>
      <c r="D20" s="74"/>
      <c r="E20" s="74"/>
      <c r="F20" s="74"/>
      <c r="G20" s="50"/>
      <c r="H20" s="73"/>
      <c r="I20" s="19"/>
    </row>
    <row r="21" spans="1:9" s="20" customFormat="1" ht="12.75" customHeight="1">
      <c r="A21" s="21" t="s">
        <v>51</v>
      </c>
      <c r="B21" s="20" t="s">
        <v>52</v>
      </c>
      <c r="C21" s="72">
        <f>SUM(C22+C24)</f>
        <v>333.9</v>
      </c>
      <c r="D21" s="72">
        <f>SUM(D22+D24)</f>
        <v>333.9</v>
      </c>
      <c r="E21" s="72">
        <f>SUM(E22+E24)</f>
        <v>196.7</v>
      </c>
      <c r="F21" s="74">
        <f>SUM(F22+F24)</f>
        <v>333.9</v>
      </c>
      <c r="G21" s="50">
        <f>SUM(F21/D21*100)</f>
        <v>100</v>
      </c>
      <c r="H21" s="72">
        <f>SUM(H22+H24)</f>
        <v>342</v>
      </c>
      <c r="I21" s="19">
        <f>SUM(H21/C21)</f>
        <v>1.0242587601078168</v>
      </c>
    </row>
    <row r="22" spans="1:9" s="20" customFormat="1" ht="12.75" customHeight="1">
      <c r="A22" s="80" t="s">
        <v>88</v>
      </c>
      <c r="B22" t="s">
        <v>89</v>
      </c>
      <c r="C22" s="72">
        <v>127.9</v>
      </c>
      <c r="D22" s="72">
        <v>127.9</v>
      </c>
      <c r="E22" s="72">
        <v>69.9</v>
      </c>
      <c r="F22" s="72">
        <v>127.9</v>
      </c>
      <c r="G22" s="50">
        <f>SUM(F22/D22*100)</f>
        <v>100</v>
      </c>
      <c r="H22" s="72">
        <v>139</v>
      </c>
      <c r="I22" s="19">
        <f>SUM(H22/C22)</f>
        <v>1.086786551993745</v>
      </c>
    </row>
    <row r="23" spans="1:9" s="20" customFormat="1" ht="12.75" customHeight="1">
      <c r="A23" s="21"/>
      <c r="B23" t="s">
        <v>90</v>
      </c>
      <c r="C23" s="74"/>
      <c r="D23" s="74"/>
      <c r="E23" s="74"/>
      <c r="F23" s="72"/>
      <c r="G23" s="50"/>
      <c r="H23" s="73"/>
      <c r="I23" s="19"/>
    </row>
    <row r="24" spans="1:9" s="20" customFormat="1" ht="12.75">
      <c r="A24" s="80" t="s">
        <v>91</v>
      </c>
      <c r="B24" t="s">
        <v>92</v>
      </c>
      <c r="C24" s="72">
        <v>206</v>
      </c>
      <c r="D24" s="72">
        <v>206</v>
      </c>
      <c r="E24" s="72">
        <v>126.8</v>
      </c>
      <c r="F24" s="72">
        <v>206</v>
      </c>
      <c r="G24" s="50">
        <f>SUM(F24/D24*100)</f>
        <v>100</v>
      </c>
      <c r="H24" s="72">
        <v>203</v>
      </c>
      <c r="I24" s="19">
        <f>SUM(H24/C24)</f>
        <v>0.9854368932038835</v>
      </c>
    </row>
    <row r="25" spans="1:9" s="20" customFormat="1" ht="12.75">
      <c r="A25" s="21"/>
      <c r="B25" t="s">
        <v>90</v>
      </c>
      <c r="C25" s="74"/>
      <c r="D25" s="74"/>
      <c r="E25" s="74"/>
      <c r="F25" s="75"/>
      <c r="G25" s="50"/>
      <c r="H25" s="73"/>
      <c r="I25" s="19"/>
    </row>
    <row r="26" spans="1:9" s="20" customFormat="1" ht="12.75">
      <c r="A26" s="26" t="s">
        <v>54</v>
      </c>
      <c r="B26" s="28" t="s">
        <v>19</v>
      </c>
      <c r="C26" s="74">
        <v>30</v>
      </c>
      <c r="D26" s="74">
        <v>30</v>
      </c>
      <c r="E26" s="74">
        <v>13.3</v>
      </c>
      <c r="F26" s="72">
        <v>30</v>
      </c>
      <c r="G26" s="50">
        <f>SUM(F26/D26*100)</f>
        <v>100</v>
      </c>
      <c r="H26" s="72">
        <v>29</v>
      </c>
      <c r="I26" s="19">
        <f>SUM(H26/C26)</f>
        <v>0.9666666666666667</v>
      </c>
    </row>
    <row r="27" spans="1:9" s="20" customFormat="1" ht="12.75">
      <c r="A27" s="26"/>
      <c r="B27" s="28" t="s">
        <v>55</v>
      </c>
      <c r="C27" s="74"/>
      <c r="D27" s="74"/>
      <c r="E27" s="74"/>
      <c r="F27" s="74"/>
      <c r="G27" s="50"/>
      <c r="H27" s="74"/>
      <c r="I27" s="19"/>
    </row>
    <row r="28" spans="1:9" s="20" customFormat="1" ht="12.75">
      <c r="A28" s="21" t="s">
        <v>17</v>
      </c>
      <c r="B28" s="20" t="s">
        <v>53</v>
      </c>
      <c r="C28" s="72">
        <f>SUM(C30)</f>
        <v>0</v>
      </c>
      <c r="D28" s="72">
        <f>SUM(D30)</f>
        <v>0</v>
      </c>
      <c r="E28" s="72">
        <f>SUM(E30)</f>
        <v>30</v>
      </c>
      <c r="F28" s="72">
        <f>SUM(F30)</f>
        <v>30</v>
      </c>
      <c r="G28" s="50"/>
      <c r="H28" s="72">
        <f>SUM(H30)</f>
        <v>40</v>
      </c>
      <c r="I28" s="19" t="e">
        <f>SUM(H28/C28)</f>
        <v>#DIV/0!</v>
      </c>
    </row>
    <row r="29" spans="1:9" s="20" customFormat="1" ht="12.75">
      <c r="A29" s="21"/>
      <c r="B29" s="20" t="s">
        <v>23</v>
      </c>
      <c r="C29" s="74"/>
      <c r="D29" s="74"/>
      <c r="E29" s="74"/>
      <c r="F29" s="74"/>
      <c r="G29" s="50"/>
      <c r="H29" s="73"/>
      <c r="I29" s="19"/>
    </row>
    <row r="30" spans="1:9" s="20" customFormat="1" ht="12.75">
      <c r="A30" s="52" t="s">
        <v>87</v>
      </c>
      <c r="B30" s="82" t="s">
        <v>94</v>
      </c>
      <c r="C30" s="72">
        <v>0</v>
      </c>
      <c r="D30" s="72">
        <v>0</v>
      </c>
      <c r="E30" s="72">
        <v>30</v>
      </c>
      <c r="F30" s="72">
        <v>30</v>
      </c>
      <c r="G30" s="50"/>
      <c r="H30" s="72">
        <v>40</v>
      </c>
      <c r="I30" s="19" t="e">
        <f>SUM(H30/C30)</f>
        <v>#DIV/0!</v>
      </c>
    </row>
    <row r="31" spans="1:9" s="20" customFormat="1" ht="12.75">
      <c r="A31" s="23"/>
      <c r="B31" s="82" t="s">
        <v>95</v>
      </c>
      <c r="C31" s="74"/>
      <c r="D31" s="74"/>
      <c r="E31" s="74"/>
      <c r="F31" s="74"/>
      <c r="G31" s="50"/>
      <c r="H31" s="76"/>
      <c r="I31" s="19"/>
    </row>
    <row r="32" spans="1:9" s="20" customFormat="1" ht="12.75">
      <c r="A32" s="23"/>
      <c r="B32" s="67" t="s">
        <v>96</v>
      </c>
      <c r="C32" s="74"/>
      <c r="D32" s="74"/>
      <c r="E32" s="74"/>
      <c r="F32" s="74"/>
      <c r="G32" s="50"/>
      <c r="H32" s="73"/>
      <c r="I32" s="19"/>
    </row>
    <row r="33" spans="1:9" s="20" customFormat="1" ht="12.75">
      <c r="A33" s="23"/>
      <c r="B33" s="67" t="s">
        <v>97</v>
      </c>
      <c r="C33" s="74"/>
      <c r="D33" s="74"/>
      <c r="E33" s="74"/>
      <c r="F33" s="74"/>
      <c r="G33" s="50"/>
      <c r="H33" s="73"/>
      <c r="I33" s="19"/>
    </row>
    <row r="34" spans="1:9" s="20" customFormat="1" ht="12.75">
      <c r="A34" s="26"/>
      <c r="B34" s="27" t="s">
        <v>31</v>
      </c>
      <c r="C34" s="72"/>
      <c r="D34" s="72"/>
      <c r="E34" s="72"/>
      <c r="F34" s="72"/>
      <c r="G34" s="50"/>
      <c r="H34" s="72"/>
      <c r="I34" s="19"/>
    </row>
    <row r="35" spans="1:9" s="20" customFormat="1" ht="15">
      <c r="A35" s="29" t="s">
        <v>18</v>
      </c>
      <c r="B35" s="30" t="s">
        <v>11</v>
      </c>
      <c r="C35" s="72">
        <f>SUM(C36+C47)</f>
        <v>1968.7000000000003</v>
      </c>
      <c r="D35" s="72">
        <f>SUM(D36+D47)</f>
        <v>2145.5</v>
      </c>
      <c r="E35" s="72">
        <f>SUM(E36+E47)</f>
        <v>1688</v>
      </c>
      <c r="F35" s="72">
        <f>SUM(F36+F47)</f>
        <v>2145.5</v>
      </c>
      <c r="G35" s="50">
        <f>SUM(F35/D35*100)</f>
        <v>100</v>
      </c>
      <c r="H35" s="72">
        <f>SUM(H36+H47)</f>
        <v>1763.6000000000001</v>
      </c>
      <c r="I35" s="19">
        <f>SUM(H35/C35)</f>
        <v>0.8958195763701935</v>
      </c>
    </row>
    <row r="36" spans="1:9" s="20" customFormat="1" ht="12.75">
      <c r="A36" s="29" t="s">
        <v>56</v>
      </c>
      <c r="B36" s="43" t="s">
        <v>57</v>
      </c>
      <c r="C36" s="72">
        <f>SUM(C38+C43+C45)</f>
        <v>1968.7000000000003</v>
      </c>
      <c r="D36" s="72">
        <f>SUM(D38+D43+D45)</f>
        <v>2135.5</v>
      </c>
      <c r="E36" s="72">
        <f>SUM(E38+E43+E45)</f>
        <v>1678</v>
      </c>
      <c r="F36" s="72">
        <f>SUM(F38+F43+F45)</f>
        <v>2135.5</v>
      </c>
      <c r="G36" s="50">
        <f>SUM(F36/D36*100)</f>
        <v>100</v>
      </c>
      <c r="H36" s="72">
        <f>SUM(H38+H43+H45)</f>
        <v>1763.6000000000001</v>
      </c>
      <c r="I36" s="19">
        <f>SUM(H36/C36)</f>
        <v>0.8958195763701935</v>
      </c>
    </row>
    <row r="37" spans="1:9" s="20" customFormat="1" ht="12.75">
      <c r="A37" s="29"/>
      <c r="B37" s="43" t="s">
        <v>58</v>
      </c>
      <c r="C37" s="74"/>
      <c r="D37" s="74"/>
      <c r="E37" s="72"/>
      <c r="F37" s="74"/>
      <c r="G37" s="50"/>
      <c r="H37" s="73"/>
      <c r="I37" s="19"/>
    </row>
    <row r="38" spans="1:9" s="20" customFormat="1" ht="12.75">
      <c r="A38" s="5" t="s">
        <v>107</v>
      </c>
      <c r="B38" s="83" t="s">
        <v>99</v>
      </c>
      <c r="C38" s="74">
        <f>SUM(C39+C41)</f>
        <v>1531.6000000000001</v>
      </c>
      <c r="D38" s="74">
        <f>SUM(D39+D41)</f>
        <v>1594.9</v>
      </c>
      <c r="E38" s="72">
        <f>SUM(E39+E41)</f>
        <v>1305</v>
      </c>
      <c r="F38" s="74">
        <f>SUM(F39+F41)</f>
        <v>1594.9</v>
      </c>
      <c r="G38" s="50">
        <f>SUM(F38/D38*100)</f>
        <v>100</v>
      </c>
      <c r="H38" s="72">
        <f>SUM(H39+H41)</f>
        <v>1213.7</v>
      </c>
      <c r="I38" s="19">
        <f>SUM(H38/C38)</f>
        <v>0.7924392791851658</v>
      </c>
    </row>
    <row r="39" spans="1:9" s="20" customFormat="1" ht="12.75">
      <c r="A39" s="5" t="s">
        <v>100</v>
      </c>
      <c r="B39" t="s">
        <v>101</v>
      </c>
      <c r="C39" s="74">
        <v>1417.2</v>
      </c>
      <c r="D39" s="74">
        <v>1417.2</v>
      </c>
      <c r="E39" s="72">
        <v>1281</v>
      </c>
      <c r="F39" s="74">
        <v>1417.2</v>
      </c>
      <c r="G39" s="50">
        <f>SUM(F39/D39*100)</f>
        <v>100</v>
      </c>
      <c r="H39" s="72">
        <v>1213.7</v>
      </c>
      <c r="I39" s="19">
        <f>SUM(H39/C39)</f>
        <v>0.8564069997177534</v>
      </c>
    </row>
    <row r="40" spans="1:9" s="20" customFormat="1" ht="12.75">
      <c r="A40" s="29"/>
      <c r="B40" s="20" t="s">
        <v>76</v>
      </c>
      <c r="C40" s="74"/>
      <c r="D40" s="74"/>
      <c r="E40" s="72"/>
      <c r="F40" s="74"/>
      <c r="G40" s="50"/>
      <c r="H40" s="72"/>
      <c r="I40" s="19"/>
    </row>
    <row r="41" spans="1:9" s="20" customFormat="1" ht="12.75">
      <c r="A41" s="5" t="s">
        <v>102</v>
      </c>
      <c r="B41" t="s">
        <v>103</v>
      </c>
      <c r="C41" s="74">
        <v>114.4</v>
      </c>
      <c r="D41" s="72">
        <v>177.7</v>
      </c>
      <c r="E41" s="72">
        <v>24</v>
      </c>
      <c r="F41" s="74">
        <v>177.7</v>
      </c>
      <c r="G41" s="50">
        <f>SUM(F41/D41*100)</f>
        <v>100</v>
      </c>
      <c r="H41" s="72">
        <v>0</v>
      </c>
      <c r="I41" s="19">
        <v>0</v>
      </c>
    </row>
    <row r="42" spans="1:9" s="20" customFormat="1" ht="12.75">
      <c r="A42" s="29"/>
      <c r="B42" s="20" t="s">
        <v>59</v>
      </c>
      <c r="C42" s="74"/>
      <c r="D42" s="74"/>
      <c r="E42" s="74"/>
      <c r="F42" s="74"/>
      <c r="G42" s="50"/>
      <c r="H42" s="73"/>
      <c r="I42" s="19"/>
    </row>
    <row r="43" spans="1:9" s="20" customFormat="1" ht="12.75">
      <c r="A43" s="4" t="s">
        <v>108</v>
      </c>
      <c r="B43" s="66" t="s">
        <v>104</v>
      </c>
      <c r="C43" s="72">
        <f>SUM(C44)</f>
        <v>154</v>
      </c>
      <c r="D43" s="72">
        <f>SUM(D44)</f>
        <v>158</v>
      </c>
      <c r="E43" s="72">
        <f>SUM(E44)</f>
        <v>126.2</v>
      </c>
      <c r="F43" s="72">
        <f>SUM(F44)</f>
        <v>158</v>
      </c>
      <c r="G43" s="50">
        <f>SUM(F43/D43*100)</f>
        <v>100</v>
      </c>
      <c r="H43" s="72">
        <f>SUM(H44)</f>
        <v>200.9</v>
      </c>
      <c r="I43" s="19">
        <f>SUM(H43/C43)</f>
        <v>1.3045454545454547</v>
      </c>
    </row>
    <row r="44" spans="1:9" s="20" customFormat="1" ht="12.75">
      <c r="A44" s="4" t="s">
        <v>105</v>
      </c>
      <c r="B44" s="66" t="s">
        <v>106</v>
      </c>
      <c r="C44" s="81">
        <v>154</v>
      </c>
      <c r="D44" s="72">
        <v>158</v>
      </c>
      <c r="E44" s="72">
        <v>126.2</v>
      </c>
      <c r="F44" s="72">
        <v>158</v>
      </c>
      <c r="G44" s="50">
        <f>SUM(F44/D44*100)</f>
        <v>100</v>
      </c>
      <c r="H44" s="72">
        <v>200.9</v>
      </c>
      <c r="I44" s="19">
        <f>SUM(H44/C44)</f>
        <v>1.3045454545454547</v>
      </c>
    </row>
    <row r="45" spans="1:9" s="20" customFormat="1" ht="12.75">
      <c r="A45" s="4" t="s">
        <v>118</v>
      </c>
      <c r="B45" s="66" t="s">
        <v>119</v>
      </c>
      <c r="C45" s="81">
        <f>C46</f>
        <v>283.1</v>
      </c>
      <c r="D45" s="81">
        <f>D46</f>
        <v>382.6</v>
      </c>
      <c r="E45" s="81">
        <f>E46</f>
        <v>246.8</v>
      </c>
      <c r="F45" s="81">
        <f>F46</f>
        <v>382.6</v>
      </c>
      <c r="G45" s="50"/>
      <c r="H45" s="72">
        <f>H46</f>
        <v>349</v>
      </c>
      <c r="I45" s="19"/>
    </row>
    <row r="46" spans="1:9" s="20" customFormat="1" ht="51">
      <c r="A46" s="4" t="s">
        <v>109</v>
      </c>
      <c r="B46" s="85" t="s">
        <v>120</v>
      </c>
      <c r="C46" s="81">
        <v>283.1</v>
      </c>
      <c r="D46" s="72">
        <v>382.6</v>
      </c>
      <c r="E46" s="72">
        <v>246.8</v>
      </c>
      <c r="F46" s="72">
        <v>382.6</v>
      </c>
      <c r="G46" s="50"/>
      <c r="H46" s="72">
        <v>349</v>
      </c>
      <c r="I46" s="19"/>
    </row>
    <row r="47" spans="1:9" s="20" customFormat="1" ht="12.75">
      <c r="A47" s="4" t="s">
        <v>121</v>
      </c>
      <c r="B47" s="66" t="s">
        <v>122</v>
      </c>
      <c r="C47" s="81">
        <f>C48</f>
        <v>0</v>
      </c>
      <c r="D47" s="81">
        <f>D48</f>
        <v>10</v>
      </c>
      <c r="E47" s="81">
        <f>E48</f>
        <v>10</v>
      </c>
      <c r="F47" s="81">
        <f>F48</f>
        <v>10</v>
      </c>
      <c r="G47" s="50"/>
      <c r="H47" s="72">
        <f>H48</f>
        <v>0</v>
      </c>
      <c r="I47" s="19"/>
    </row>
    <row r="48" spans="1:9" s="20" customFormat="1" ht="12.75">
      <c r="A48" s="86" t="s">
        <v>123</v>
      </c>
      <c r="B48" s="64" t="s">
        <v>124</v>
      </c>
      <c r="C48" s="74"/>
      <c r="D48" s="74">
        <v>10</v>
      </c>
      <c r="E48" s="74">
        <v>10</v>
      </c>
      <c r="F48" s="74">
        <v>10</v>
      </c>
      <c r="G48" s="50"/>
      <c r="H48" s="73"/>
      <c r="I48" s="19"/>
    </row>
    <row r="49" spans="1:9" s="20" customFormat="1" ht="12.75">
      <c r="A49" s="31"/>
      <c r="B49" s="28"/>
      <c r="C49" s="74"/>
      <c r="D49" s="74"/>
      <c r="E49" s="74"/>
      <c r="F49" s="74"/>
      <c r="G49" s="50"/>
      <c r="H49" s="73"/>
      <c r="I49" s="19"/>
    </row>
    <row r="50" spans="1:9" s="34" customFormat="1" ht="15.75">
      <c r="A50" s="31"/>
      <c r="B50" s="32" t="s">
        <v>60</v>
      </c>
      <c r="C50" s="77">
        <f>SUM(C12+C35)</f>
        <v>2925.1000000000004</v>
      </c>
      <c r="D50" s="77">
        <f>SUM(D12+D35)</f>
        <v>3101.9</v>
      </c>
      <c r="E50" s="77">
        <f>SUM(E12+E35)</f>
        <v>2376.2</v>
      </c>
      <c r="F50" s="77">
        <f>SUM(F12+F35)</f>
        <v>3158</v>
      </c>
      <c r="G50" s="50">
        <f>SUM(F50/D50*100)</f>
        <v>101.80856894161643</v>
      </c>
      <c r="H50" s="77">
        <f>SUM(H12+H35)</f>
        <v>2819.6000000000004</v>
      </c>
      <c r="I50" s="19">
        <f>SUM(H50/C50)</f>
        <v>0.963932856996342</v>
      </c>
    </row>
    <row r="51" spans="1:9" s="34" customFormat="1" ht="15.75">
      <c r="A51" s="35"/>
      <c r="B51" s="32"/>
      <c r="C51" s="37"/>
      <c r="D51" s="37"/>
      <c r="E51" s="37"/>
      <c r="F51" s="37"/>
      <c r="G51" s="50"/>
      <c r="H51" s="37"/>
      <c r="I51" s="19"/>
    </row>
    <row r="52" spans="1:9" s="34" customFormat="1" ht="12.75">
      <c r="A52" s="35"/>
      <c r="B52" s="42" t="s">
        <v>71</v>
      </c>
      <c r="C52" s="37"/>
      <c r="D52" s="37"/>
      <c r="E52" s="37"/>
      <c r="F52" s="37"/>
      <c r="G52" s="50"/>
      <c r="H52" s="78"/>
      <c r="I52" s="19"/>
    </row>
    <row r="53" spans="1:9" s="34" customFormat="1" ht="12.75">
      <c r="A53" s="35"/>
      <c r="B53" s="36"/>
      <c r="C53" s="37"/>
      <c r="D53" s="37"/>
      <c r="E53" s="37"/>
      <c r="F53" s="37"/>
      <c r="G53" s="50"/>
      <c r="H53" s="78"/>
      <c r="I53" s="19"/>
    </row>
    <row r="54" spans="1:9" s="34" customFormat="1" ht="12.75">
      <c r="A54" s="38" t="s">
        <v>5</v>
      </c>
      <c r="B54" s="39" t="s">
        <v>7</v>
      </c>
      <c r="C54" s="77">
        <f>SUM(C56:C58)</f>
        <v>1975.7</v>
      </c>
      <c r="D54" s="77">
        <f>SUM(D56:D58)</f>
        <v>2115.4</v>
      </c>
      <c r="E54" s="77">
        <f>SUM(E56:E58)</f>
        <v>1676.7</v>
      </c>
      <c r="F54" s="77">
        <f>SUM(F56:F58)</f>
        <v>2115.4</v>
      </c>
      <c r="G54" s="50">
        <f>SUM(F54/D54*100)</f>
        <v>100</v>
      </c>
      <c r="H54" s="77">
        <f>SUM(H56:H58)</f>
        <v>2023.3999999999999</v>
      </c>
      <c r="I54" s="19">
        <f>SUM(H54/C54)</f>
        <v>1.0241433416004453</v>
      </c>
    </row>
    <row r="55" spans="1:9" s="34" customFormat="1" ht="12.75">
      <c r="A55" s="35" t="s">
        <v>9</v>
      </c>
      <c r="B55" s="36" t="s">
        <v>26</v>
      </c>
      <c r="C55" s="77"/>
      <c r="D55" s="77"/>
      <c r="E55" s="77"/>
      <c r="F55" s="77"/>
      <c r="G55" s="50"/>
      <c r="H55" s="77"/>
      <c r="I55" s="19"/>
    </row>
    <row r="56" spans="1:9" s="34" customFormat="1" ht="12.75">
      <c r="A56" s="35"/>
      <c r="B56" s="36" t="s">
        <v>28</v>
      </c>
      <c r="C56" s="77">
        <v>1975.5</v>
      </c>
      <c r="D56" s="77">
        <v>2115.1</v>
      </c>
      <c r="E56" s="77">
        <v>1676.7</v>
      </c>
      <c r="F56" s="77">
        <v>2115.1</v>
      </c>
      <c r="G56" s="50">
        <f>SUM(F56/D56*100)</f>
        <v>100</v>
      </c>
      <c r="H56" s="77">
        <v>2023.1</v>
      </c>
      <c r="I56" s="19">
        <f>SUM(H56/C56)</f>
        <v>1.0240951657808148</v>
      </c>
    </row>
    <row r="57" spans="1:9" s="34" customFormat="1" ht="12.75">
      <c r="A57" s="38"/>
      <c r="B57" s="36" t="s">
        <v>27</v>
      </c>
      <c r="C57" s="77"/>
      <c r="D57" s="77"/>
      <c r="E57" s="77"/>
      <c r="F57" s="77"/>
      <c r="G57" s="50"/>
      <c r="H57" s="77"/>
      <c r="I57" s="19"/>
    </row>
    <row r="58" spans="1:9" s="34" customFormat="1" ht="12.75">
      <c r="A58" s="38" t="s">
        <v>75</v>
      </c>
      <c r="B58" s="36" t="s">
        <v>8</v>
      </c>
      <c r="C58" s="77">
        <v>0.2</v>
      </c>
      <c r="D58" s="77">
        <v>0.3</v>
      </c>
      <c r="E58" s="77">
        <v>0</v>
      </c>
      <c r="F58" s="77">
        <v>0.3</v>
      </c>
      <c r="G58" s="50">
        <f>SUM(F58/D58*100)</f>
        <v>100</v>
      </c>
      <c r="H58" s="77">
        <v>0.3</v>
      </c>
      <c r="I58" s="19">
        <f>SUM(H58/C58)</f>
        <v>1.4999999999999998</v>
      </c>
    </row>
    <row r="59" spans="1:9" s="34" customFormat="1" ht="12.75">
      <c r="A59" s="38" t="s">
        <v>61</v>
      </c>
      <c r="B59" s="36" t="s">
        <v>62</v>
      </c>
      <c r="C59" s="77">
        <f>SUM(C60)</f>
        <v>154</v>
      </c>
      <c r="D59" s="77">
        <f>SUM(D60)</f>
        <v>158</v>
      </c>
      <c r="E59" s="77">
        <f>E60</f>
        <v>122.6</v>
      </c>
      <c r="F59" s="77">
        <f>SUM(F60)</f>
        <v>158</v>
      </c>
      <c r="G59" s="50">
        <f>SUM(F59/D59*100)</f>
        <v>100</v>
      </c>
      <c r="H59" s="77">
        <f>SUM(H60)</f>
        <v>200.9</v>
      </c>
      <c r="I59" s="19">
        <f>SUM(H59/C59)</f>
        <v>1.3045454545454547</v>
      </c>
    </row>
    <row r="60" spans="1:9" s="34" customFormat="1" ht="12" customHeight="1">
      <c r="A60" s="38" t="s">
        <v>63</v>
      </c>
      <c r="B60" s="36" t="s">
        <v>64</v>
      </c>
      <c r="C60" s="77">
        <v>154</v>
      </c>
      <c r="D60" s="77">
        <v>158</v>
      </c>
      <c r="E60" s="77">
        <v>122.6</v>
      </c>
      <c r="F60" s="77">
        <v>158</v>
      </c>
      <c r="G60" s="50">
        <f>SUM(F60/D60*100)</f>
        <v>100</v>
      </c>
      <c r="H60" s="77">
        <v>200.9</v>
      </c>
      <c r="I60" s="19">
        <f>SUM(H60/C60)</f>
        <v>1.3045454545454547</v>
      </c>
    </row>
    <row r="61" spans="1:9" s="34" customFormat="1" ht="12.75" customHeight="1">
      <c r="A61" s="38" t="s">
        <v>20</v>
      </c>
      <c r="B61" s="36" t="s">
        <v>65</v>
      </c>
      <c r="C61" s="77">
        <f>SUM(C63)</f>
        <v>16</v>
      </c>
      <c r="D61" s="77">
        <f>SUM(D63)</f>
        <v>16</v>
      </c>
      <c r="E61" s="77">
        <f>SUM(E63)</f>
        <v>10.7</v>
      </c>
      <c r="F61" s="77">
        <f>SUM(F63)</f>
        <v>16</v>
      </c>
      <c r="G61" s="50">
        <v>0</v>
      </c>
      <c r="H61" s="77">
        <f>SUM(H63)</f>
        <v>0</v>
      </c>
      <c r="I61" s="19">
        <v>0</v>
      </c>
    </row>
    <row r="62" spans="1:9" s="34" customFormat="1" ht="12.75" customHeight="1">
      <c r="A62" s="38"/>
      <c r="B62" s="36" t="s">
        <v>66</v>
      </c>
      <c r="C62" s="77"/>
      <c r="D62" s="77"/>
      <c r="E62" s="77"/>
      <c r="F62" s="77"/>
      <c r="G62" s="50"/>
      <c r="H62" s="77"/>
      <c r="I62" s="19"/>
    </row>
    <row r="63" spans="1:9" s="34" customFormat="1" ht="12" customHeight="1">
      <c r="A63" s="38" t="s">
        <v>32</v>
      </c>
      <c r="B63" s="36" t="s">
        <v>33</v>
      </c>
      <c r="C63" s="77">
        <v>16</v>
      </c>
      <c r="D63" s="77">
        <v>16</v>
      </c>
      <c r="E63" s="77">
        <v>10.7</v>
      </c>
      <c r="F63" s="77">
        <v>16</v>
      </c>
      <c r="G63" s="50">
        <v>0</v>
      </c>
      <c r="H63" s="77">
        <v>0</v>
      </c>
      <c r="I63" s="19">
        <v>0</v>
      </c>
    </row>
    <row r="64" spans="1:9" s="34" customFormat="1" ht="12.75">
      <c r="A64" s="45" t="s">
        <v>79</v>
      </c>
      <c r="B64" s="46" t="s">
        <v>80</v>
      </c>
      <c r="C64" s="77">
        <f>C65+C67</f>
        <v>283.1</v>
      </c>
      <c r="D64" s="77">
        <f>D65+D67</f>
        <v>508.6</v>
      </c>
      <c r="E64" s="77">
        <f>E65+E67</f>
        <v>335</v>
      </c>
      <c r="F64" s="77">
        <f>F65+F67</f>
        <v>508.6</v>
      </c>
      <c r="G64" s="50">
        <f>SUM(F64/D64*100)</f>
        <v>100</v>
      </c>
      <c r="H64" s="77">
        <f>H65+H67</f>
        <v>349</v>
      </c>
      <c r="I64" s="19">
        <v>0</v>
      </c>
    </row>
    <row r="65" spans="1:9" s="34" customFormat="1" ht="12.75">
      <c r="A65" s="45" t="s">
        <v>81</v>
      </c>
      <c r="B65" s="46" t="s">
        <v>82</v>
      </c>
      <c r="C65" s="77">
        <v>283.1</v>
      </c>
      <c r="D65" s="77">
        <v>400.8</v>
      </c>
      <c r="E65" s="77">
        <v>255</v>
      </c>
      <c r="F65" s="77">
        <v>400.8</v>
      </c>
      <c r="G65" s="50">
        <f>SUM(F65/D65*100)</f>
        <v>100</v>
      </c>
      <c r="H65" s="77">
        <v>349</v>
      </c>
      <c r="I65" s="19">
        <v>0</v>
      </c>
    </row>
    <row r="66" spans="1:9" s="34" customFormat="1" ht="12.75" hidden="1">
      <c r="A66" s="35" t="s">
        <v>10</v>
      </c>
      <c r="B66" s="36" t="s">
        <v>78</v>
      </c>
      <c r="C66" s="77"/>
      <c r="D66" s="77"/>
      <c r="E66" s="77"/>
      <c r="F66" s="77"/>
      <c r="G66" s="50"/>
      <c r="H66" s="77"/>
      <c r="I66" s="19" t="e">
        <f>SUM(H66/C66)</f>
        <v>#DIV/0!</v>
      </c>
    </row>
    <row r="67" spans="1:9" s="34" customFormat="1" ht="12.75">
      <c r="A67" s="86" t="s">
        <v>125</v>
      </c>
      <c r="B67" s="64" t="s">
        <v>126</v>
      </c>
      <c r="C67" s="77"/>
      <c r="D67" s="77">
        <v>107.8</v>
      </c>
      <c r="E67" s="77">
        <v>80</v>
      </c>
      <c r="F67" s="77">
        <v>107.8</v>
      </c>
      <c r="G67" s="50"/>
      <c r="H67" s="77"/>
      <c r="I67" s="19"/>
    </row>
    <row r="68" spans="1:9" s="34" customFormat="1" ht="12.75">
      <c r="A68" s="86" t="s">
        <v>6</v>
      </c>
      <c r="B68" s="64" t="s">
        <v>3</v>
      </c>
      <c r="C68" s="77">
        <f>C69</f>
        <v>410.3</v>
      </c>
      <c r="D68" s="77">
        <f>D69</f>
        <v>274.2</v>
      </c>
      <c r="E68" s="77">
        <f>E69</f>
        <v>67.8</v>
      </c>
      <c r="F68" s="77">
        <f>F69</f>
        <v>274.2</v>
      </c>
      <c r="G68" s="50"/>
      <c r="H68" s="77">
        <f>H69</f>
        <v>159.9</v>
      </c>
      <c r="I68" s="19"/>
    </row>
    <row r="69" spans="1:9" s="34" customFormat="1" ht="12.75">
      <c r="A69" s="86" t="s">
        <v>29</v>
      </c>
      <c r="B69" s="64" t="s">
        <v>30</v>
      </c>
      <c r="C69" s="77">
        <v>410.3</v>
      </c>
      <c r="D69" s="77">
        <v>274.2</v>
      </c>
      <c r="E69" s="77">
        <v>67.8</v>
      </c>
      <c r="F69" s="77">
        <v>274.2</v>
      </c>
      <c r="G69" s="50"/>
      <c r="H69" s="77">
        <v>159.9</v>
      </c>
      <c r="I69" s="19"/>
    </row>
    <row r="70" spans="1:9" s="34" customFormat="1" ht="12.75">
      <c r="A70" s="86" t="s">
        <v>83</v>
      </c>
      <c r="B70" s="64" t="s">
        <v>84</v>
      </c>
      <c r="C70" s="77">
        <f>C71</f>
        <v>86</v>
      </c>
      <c r="D70" s="77">
        <f>D71</f>
        <v>86</v>
      </c>
      <c r="E70" s="77">
        <f>E71</f>
        <v>65</v>
      </c>
      <c r="F70" s="77">
        <f>F71</f>
        <v>86</v>
      </c>
      <c r="G70" s="50"/>
      <c r="H70" s="77">
        <f>H71</f>
        <v>86.4</v>
      </c>
      <c r="I70" s="19"/>
    </row>
    <row r="71" spans="1:9" s="34" customFormat="1" ht="12.75">
      <c r="A71" s="86" t="s">
        <v>85</v>
      </c>
      <c r="B71" s="64" t="s">
        <v>86</v>
      </c>
      <c r="C71" s="77">
        <v>86</v>
      </c>
      <c r="D71" s="77">
        <v>86</v>
      </c>
      <c r="E71" s="77">
        <v>65</v>
      </c>
      <c r="F71" s="77">
        <v>86</v>
      </c>
      <c r="G71" s="50"/>
      <c r="H71" s="77">
        <v>86.4</v>
      </c>
      <c r="I71" s="19"/>
    </row>
    <row r="72" spans="1:9" s="34" customFormat="1" ht="12.75">
      <c r="A72" s="86"/>
      <c r="B72" s="64"/>
      <c r="C72" s="77"/>
      <c r="D72" s="77"/>
      <c r="E72" s="77"/>
      <c r="F72" s="77"/>
      <c r="G72" s="50"/>
      <c r="H72" s="77"/>
      <c r="I72" s="19"/>
    </row>
    <row r="73" spans="1:11" s="34" customFormat="1" ht="12.75">
      <c r="A73" s="41"/>
      <c r="B73" s="34" t="s">
        <v>67</v>
      </c>
      <c r="C73" s="77">
        <f>C54+C59+C61+C64+C68+C70</f>
        <v>2925.1</v>
      </c>
      <c r="D73" s="77">
        <f>D54+D59+D61+D64+D68+D70</f>
        <v>3158.2</v>
      </c>
      <c r="E73" s="77">
        <f>E54+E59+E61+E64+E68+E70</f>
        <v>2277.8</v>
      </c>
      <c r="F73" s="77">
        <f>F54+F59+F61+F64+F68+F70</f>
        <v>3158.2</v>
      </c>
      <c r="G73" s="50">
        <f>SUM(F73/D73*100)</f>
        <v>100</v>
      </c>
      <c r="H73" s="77">
        <f>H54+H59+H61+H64+H68+H70</f>
        <v>2819.6</v>
      </c>
      <c r="I73" s="19">
        <f>SUM(H73/C73)</f>
        <v>0.963932856996342</v>
      </c>
      <c r="J73" s="33"/>
      <c r="K73" s="33"/>
    </row>
    <row r="74" spans="1:9" s="34" customFormat="1" ht="12.75">
      <c r="A74" s="41"/>
      <c r="C74" s="37"/>
      <c r="D74" s="37"/>
      <c r="E74" s="37"/>
      <c r="F74" s="37"/>
      <c r="G74" s="77"/>
      <c r="H74" s="78"/>
      <c r="I74" s="19"/>
    </row>
    <row r="75" spans="1:9" s="61" customFormat="1" ht="12.75">
      <c r="A75" s="60"/>
      <c r="B75" s="62" t="s">
        <v>68</v>
      </c>
      <c r="C75" s="65">
        <f>SUM(C50-C73)</f>
        <v>4.547473508864641E-13</v>
      </c>
      <c r="D75" s="65">
        <f>SUM(D50-D73)</f>
        <v>-56.29999999999973</v>
      </c>
      <c r="E75" s="65">
        <f>SUM(E50-E73)</f>
        <v>98.39999999999964</v>
      </c>
      <c r="F75" s="65">
        <f>SUM(F50-F73)</f>
        <v>-0.1999999999998181</v>
      </c>
      <c r="G75" s="65">
        <v>0</v>
      </c>
      <c r="H75" s="65">
        <f>SUM(H50-H73)</f>
        <v>4.547473508864641E-13</v>
      </c>
      <c r="I75" s="63">
        <f>SUM(I50-I73)</f>
        <v>0</v>
      </c>
    </row>
    <row r="76" spans="1:9" s="34" customFormat="1" ht="12.75">
      <c r="A76" s="41"/>
      <c r="B76" s="34" t="s">
        <v>69</v>
      </c>
      <c r="C76" s="37"/>
      <c r="D76" s="37"/>
      <c r="E76" s="37"/>
      <c r="F76" s="57"/>
      <c r="G76" s="77"/>
      <c r="H76" s="78"/>
      <c r="I76" s="40"/>
    </row>
    <row r="77" spans="1:9" s="34" customFormat="1" ht="12.75">
      <c r="A77" s="41"/>
      <c r="C77" s="37"/>
      <c r="D77" s="37"/>
      <c r="E77" s="37"/>
      <c r="F77" s="57"/>
      <c r="G77" s="77"/>
      <c r="H77" s="78"/>
      <c r="I77" s="40"/>
    </row>
    <row r="78" spans="1:8" s="34" customFormat="1" ht="12.75">
      <c r="A78" s="41"/>
      <c r="C78" s="79"/>
      <c r="D78" s="79"/>
      <c r="E78" s="79"/>
      <c r="F78" s="58"/>
      <c r="G78" s="79"/>
      <c r="H78" s="79"/>
    </row>
    <row r="79" spans="1:8" s="34" customFormat="1" ht="12.75">
      <c r="A79" s="41"/>
      <c r="B79" t="s">
        <v>117</v>
      </c>
      <c r="C79" s="79"/>
      <c r="D79" s="79"/>
      <c r="E79" s="79"/>
      <c r="F79" s="59"/>
      <c r="G79" s="79"/>
      <c r="H79" s="79"/>
    </row>
    <row r="80" spans="1:8" s="34" customFormat="1" ht="12.75">
      <c r="A80" s="41"/>
      <c r="B80" t="s">
        <v>98</v>
      </c>
      <c r="C80" s="79"/>
      <c r="D80" s="79"/>
      <c r="E80" s="79"/>
      <c r="F80" s="58"/>
      <c r="G80" s="79"/>
      <c r="H80" s="79"/>
    </row>
    <row r="81" spans="1:8" s="34" customFormat="1" ht="12.75">
      <c r="A81" s="41"/>
      <c r="C81" s="79"/>
      <c r="D81" s="79"/>
      <c r="E81" s="79"/>
      <c r="F81" s="58"/>
      <c r="G81" s="79"/>
      <c r="H81" s="79"/>
    </row>
    <row r="82" spans="1:8" s="34" customFormat="1" ht="12.75">
      <c r="A82" s="41"/>
      <c r="C82" s="79"/>
      <c r="D82" s="79"/>
      <c r="E82" s="79"/>
      <c r="F82" s="58"/>
      <c r="G82" s="79"/>
      <c r="H82" s="79"/>
    </row>
    <row r="83" spans="1:8" s="34" customFormat="1" ht="12.75">
      <c r="A83" s="41"/>
      <c r="C83" s="79"/>
      <c r="D83" s="79"/>
      <c r="E83" s="79"/>
      <c r="F83" s="58"/>
      <c r="G83" s="79"/>
      <c r="H83" s="79"/>
    </row>
    <row r="84" spans="1:8" s="34" customFormat="1" ht="12.75">
      <c r="A84" s="41"/>
      <c r="C84" s="79"/>
      <c r="D84" s="79"/>
      <c r="E84" s="79"/>
      <c r="F84" s="58"/>
      <c r="G84" s="79"/>
      <c r="H84" s="79"/>
    </row>
    <row r="85" spans="1:8" s="34" customFormat="1" ht="12.75">
      <c r="A85" s="41"/>
      <c r="C85" s="79"/>
      <c r="D85" s="79"/>
      <c r="E85" s="79"/>
      <c r="F85" s="58"/>
      <c r="G85" s="79"/>
      <c r="H85" s="79"/>
    </row>
    <row r="86" spans="1:8" s="34" customFormat="1" ht="12.75">
      <c r="A86" s="41"/>
      <c r="C86" s="79"/>
      <c r="D86" s="79"/>
      <c r="E86" s="79"/>
      <c r="F86" s="58"/>
      <c r="G86" s="79"/>
      <c r="H86" s="79"/>
    </row>
    <row r="87" spans="1:8" s="34" customFormat="1" ht="12.75">
      <c r="A87" s="41"/>
      <c r="C87" s="79"/>
      <c r="D87" s="79"/>
      <c r="E87" s="79"/>
      <c r="F87" s="58"/>
      <c r="G87" s="79"/>
      <c r="H87" s="79"/>
    </row>
    <row r="88" spans="1:8" s="34" customFormat="1" ht="12.75">
      <c r="A88" s="41"/>
      <c r="C88" s="79"/>
      <c r="D88" s="79"/>
      <c r="E88" s="79"/>
      <c r="F88" s="58"/>
      <c r="G88" s="79"/>
      <c r="H88" s="79"/>
    </row>
    <row r="89" spans="1:8" s="34" customFormat="1" ht="12.75">
      <c r="A89" s="41"/>
      <c r="C89" s="79"/>
      <c r="D89" s="79"/>
      <c r="E89" s="79"/>
      <c r="F89" s="58"/>
      <c r="G89" s="79"/>
      <c r="H89" s="79"/>
    </row>
    <row r="90" spans="1:8" s="34" customFormat="1" ht="12.75">
      <c r="A90" s="41"/>
      <c r="C90" s="79"/>
      <c r="D90" s="79"/>
      <c r="E90" s="79"/>
      <c r="F90" s="58"/>
      <c r="G90" s="79"/>
      <c r="H90" s="79"/>
    </row>
    <row r="91" spans="1:8" s="34" customFormat="1" ht="12.75">
      <c r="A91" s="41"/>
      <c r="C91" s="79"/>
      <c r="D91" s="79"/>
      <c r="E91" s="79"/>
      <c r="F91" s="58"/>
      <c r="G91" s="79"/>
      <c r="H91" s="79"/>
    </row>
    <row r="92" spans="1:8" s="34" customFormat="1" ht="12.75">
      <c r="A92" s="41"/>
      <c r="C92" s="79"/>
      <c r="D92" s="79"/>
      <c r="E92" s="79"/>
      <c r="F92" s="58"/>
      <c r="G92" s="79"/>
      <c r="H92" s="79"/>
    </row>
    <row r="93" spans="1:8" s="34" customFormat="1" ht="12.75">
      <c r="A93" s="41"/>
      <c r="C93" s="79"/>
      <c r="D93" s="79"/>
      <c r="E93" s="79"/>
      <c r="F93" s="58"/>
      <c r="G93" s="79"/>
      <c r="H93" s="79"/>
    </row>
    <row r="94" spans="1:8" s="34" customFormat="1" ht="12.75">
      <c r="A94" s="41"/>
      <c r="C94" s="79"/>
      <c r="D94" s="79"/>
      <c r="E94" s="79"/>
      <c r="F94" s="58"/>
      <c r="G94" s="79"/>
      <c r="H94" s="79"/>
    </row>
    <row r="95" spans="1:8" s="34" customFormat="1" ht="12.75">
      <c r="A95" s="41"/>
      <c r="C95" s="79"/>
      <c r="D95" s="79"/>
      <c r="E95" s="79"/>
      <c r="F95" s="58"/>
      <c r="G95" s="79"/>
      <c r="H95" s="79"/>
    </row>
    <row r="96" spans="1:8" s="34" customFormat="1" ht="12.75">
      <c r="A96" s="41"/>
      <c r="C96" s="79"/>
      <c r="D96" s="79"/>
      <c r="E96" s="79"/>
      <c r="F96" s="58"/>
      <c r="G96" s="79"/>
      <c r="H96" s="79"/>
    </row>
    <row r="97" spans="1:8" s="34" customFormat="1" ht="12.75">
      <c r="A97" s="41"/>
      <c r="C97" s="79"/>
      <c r="D97" s="79"/>
      <c r="E97" s="79"/>
      <c r="F97" s="58"/>
      <c r="G97" s="79"/>
      <c r="H97" s="79"/>
    </row>
    <row r="98" spans="1:8" s="34" customFormat="1" ht="12.75">
      <c r="A98" s="41"/>
      <c r="C98" s="79"/>
      <c r="D98" s="79"/>
      <c r="E98" s="79"/>
      <c r="F98" s="58"/>
      <c r="G98" s="79"/>
      <c r="H98" s="79"/>
    </row>
    <row r="99" spans="1:8" s="34" customFormat="1" ht="12.75">
      <c r="A99" s="41"/>
      <c r="C99" s="79"/>
      <c r="D99" s="79"/>
      <c r="E99" s="79"/>
      <c r="F99" s="58"/>
      <c r="G99" s="79"/>
      <c r="H99" s="79"/>
    </row>
    <row r="100" spans="1:8" s="34" customFormat="1" ht="12.75">
      <c r="A100" s="41"/>
      <c r="C100" s="79"/>
      <c r="D100" s="79"/>
      <c r="E100" s="79"/>
      <c r="F100" s="58"/>
      <c r="G100" s="79"/>
      <c r="H100" s="79"/>
    </row>
    <row r="101" spans="1:8" s="34" customFormat="1" ht="12.75">
      <c r="A101" s="41"/>
      <c r="C101" s="79"/>
      <c r="D101" s="79"/>
      <c r="E101" s="79"/>
      <c r="F101" s="58"/>
      <c r="G101" s="79"/>
      <c r="H101" s="79"/>
    </row>
    <row r="102" spans="1:8" s="34" customFormat="1" ht="12.75">
      <c r="A102" s="41"/>
      <c r="C102" s="79"/>
      <c r="D102" s="79"/>
      <c r="E102" s="79"/>
      <c r="F102" s="58"/>
      <c r="G102" s="79"/>
      <c r="H102" s="79"/>
    </row>
    <row r="103" spans="1:8" s="34" customFormat="1" ht="12.75">
      <c r="A103" s="41"/>
      <c r="C103" s="79"/>
      <c r="D103" s="79"/>
      <c r="E103" s="79"/>
      <c r="F103" s="58"/>
      <c r="G103" s="79"/>
      <c r="H103" s="79"/>
    </row>
    <row r="104" spans="1:8" s="34" customFormat="1" ht="12.75">
      <c r="A104" s="41"/>
      <c r="C104" s="79"/>
      <c r="D104" s="79"/>
      <c r="E104" s="79"/>
      <c r="F104" s="58"/>
      <c r="G104" s="79"/>
      <c r="H104" s="79"/>
    </row>
    <row r="105" spans="1:8" s="34" customFormat="1" ht="12.75">
      <c r="A105" s="41"/>
      <c r="C105" s="79"/>
      <c r="D105" s="79"/>
      <c r="E105" s="79"/>
      <c r="F105" s="58"/>
      <c r="G105" s="79"/>
      <c r="H105" s="79"/>
    </row>
    <row r="106" spans="1:8" s="34" customFormat="1" ht="12.75">
      <c r="A106" s="41"/>
      <c r="C106" s="79"/>
      <c r="D106" s="79"/>
      <c r="E106" s="79"/>
      <c r="F106" s="58"/>
      <c r="G106" s="79"/>
      <c r="H106" s="79"/>
    </row>
    <row r="107" spans="1:8" s="34" customFormat="1" ht="12.75">
      <c r="A107" s="41"/>
      <c r="C107" s="79"/>
      <c r="D107" s="79"/>
      <c r="E107" s="79"/>
      <c r="F107" s="58"/>
      <c r="G107" s="79"/>
      <c r="H107" s="79"/>
    </row>
    <row r="108" spans="1:8" s="34" customFormat="1" ht="12.75">
      <c r="A108" s="41"/>
      <c r="C108" s="79"/>
      <c r="D108" s="79"/>
      <c r="E108" s="79"/>
      <c r="F108" s="58"/>
      <c r="G108" s="79"/>
      <c r="H108" s="79"/>
    </row>
    <row r="109" spans="1:8" s="34" customFormat="1" ht="12.75">
      <c r="A109" s="41"/>
      <c r="C109" s="79"/>
      <c r="D109" s="79"/>
      <c r="E109" s="79"/>
      <c r="F109" s="58"/>
      <c r="G109" s="79"/>
      <c r="H109" s="79"/>
    </row>
    <row r="110" spans="1:8" s="34" customFormat="1" ht="12.75">
      <c r="A110" s="41"/>
      <c r="C110" s="79"/>
      <c r="D110" s="79"/>
      <c r="E110" s="79"/>
      <c r="F110" s="58"/>
      <c r="G110" s="79"/>
      <c r="H110" s="79"/>
    </row>
    <row r="111" spans="1:8" s="34" customFormat="1" ht="12.75">
      <c r="A111" s="41"/>
      <c r="C111" s="79"/>
      <c r="D111" s="79"/>
      <c r="E111" s="79"/>
      <c r="F111" s="58"/>
      <c r="G111" s="79"/>
      <c r="H111" s="79"/>
    </row>
    <row r="112" spans="1:8" s="34" customFormat="1" ht="12.75">
      <c r="A112" s="41"/>
      <c r="C112" s="79"/>
      <c r="D112" s="79"/>
      <c r="E112" s="79"/>
      <c r="F112" s="58"/>
      <c r="G112" s="79"/>
      <c r="H112" s="79"/>
    </row>
    <row r="113" spans="1:8" s="34" customFormat="1" ht="12.75">
      <c r="A113" s="41"/>
      <c r="C113" s="79"/>
      <c r="D113" s="79"/>
      <c r="E113" s="79"/>
      <c r="F113" s="58"/>
      <c r="G113" s="79"/>
      <c r="H113" s="79"/>
    </row>
    <row r="114" spans="1:8" s="34" customFormat="1" ht="12.75">
      <c r="A114" s="41"/>
      <c r="C114" s="79"/>
      <c r="D114" s="79"/>
      <c r="E114" s="79"/>
      <c r="F114" s="58"/>
      <c r="G114" s="79"/>
      <c r="H114" s="79"/>
    </row>
    <row r="115" spans="1:8" s="34" customFormat="1" ht="12.75">
      <c r="A115" s="41"/>
      <c r="C115" s="79"/>
      <c r="D115" s="79"/>
      <c r="E115" s="79"/>
      <c r="F115" s="58"/>
      <c r="G115" s="79"/>
      <c r="H115" s="79"/>
    </row>
    <row r="116" spans="1:8" s="34" customFormat="1" ht="12.75">
      <c r="A116" s="41"/>
      <c r="C116" s="79"/>
      <c r="D116" s="79"/>
      <c r="E116" s="79"/>
      <c r="F116" s="58"/>
      <c r="G116" s="79"/>
      <c r="H116" s="79"/>
    </row>
    <row r="117" spans="1:8" s="34" customFormat="1" ht="12.75">
      <c r="A117" s="41"/>
      <c r="C117" s="79"/>
      <c r="D117" s="79"/>
      <c r="E117" s="79"/>
      <c r="F117" s="58"/>
      <c r="G117" s="79"/>
      <c r="H117" s="79"/>
    </row>
    <row r="118" spans="1:8" s="34" customFormat="1" ht="12.75">
      <c r="A118" s="41"/>
      <c r="C118" s="79"/>
      <c r="D118" s="79"/>
      <c r="E118" s="79"/>
      <c r="F118" s="58"/>
      <c r="G118" s="79"/>
      <c r="H118" s="79"/>
    </row>
    <row r="119" spans="1:8" s="34" customFormat="1" ht="12.75">
      <c r="A119" s="41"/>
      <c r="C119" s="79"/>
      <c r="D119" s="79"/>
      <c r="E119" s="79"/>
      <c r="F119" s="58"/>
      <c r="G119" s="79"/>
      <c r="H119" s="79"/>
    </row>
    <row r="120" spans="1:8" s="34" customFormat="1" ht="12.75">
      <c r="A120" s="41"/>
      <c r="C120" s="79"/>
      <c r="D120" s="79"/>
      <c r="E120" s="79"/>
      <c r="F120" s="58"/>
      <c r="G120" s="79"/>
      <c r="H120" s="79"/>
    </row>
    <row r="121" spans="1:8" s="34" customFormat="1" ht="12.75">
      <c r="A121" s="41"/>
      <c r="C121" s="79"/>
      <c r="D121" s="79"/>
      <c r="E121" s="79"/>
      <c r="F121" s="58"/>
      <c r="G121" s="79"/>
      <c r="H121" s="79"/>
    </row>
    <row r="122" spans="1:8" s="34" customFormat="1" ht="12.75">
      <c r="A122" s="41"/>
      <c r="C122" s="79"/>
      <c r="D122" s="79"/>
      <c r="E122" s="79"/>
      <c r="F122" s="58"/>
      <c r="G122" s="79"/>
      <c r="H122" s="79"/>
    </row>
    <row r="123" spans="1:8" s="34" customFormat="1" ht="12.75">
      <c r="A123" s="41"/>
      <c r="C123" s="79"/>
      <c r="D123" s="79"/>
      <c r="E123" s="79"/>
      <c r="F123" s="58"/>
      <c r="G123" s="79"/>
      <c r="H123" s="79"/>
    </row>
    <row r="124" spans="1:8" s="34" customFormat="1" ht="12.75">
      <c r="A124" s="41"/>
      <c r="C124" s="79"/>
      <c r="D124" s="79"/>
      <c r="E124" s="79"/>
      <c r="F124" s="58"/>
      <c r="G124" s="79"/>
      <c r="H124" s="79"/>
    </row>
    <row r="125" spans="1:8" s="34" customFormat="1" ht="12.75">
      <c r="A125" s="41"/>
      <c r="C125" s="79"/>
      <c r="D125" s="79"/>
      <c r="E125" s="79"/>
      <c r="F125" s="58"/>
      <c r="G125" s="79"/>
      <c r="H125" s="79"/>
    </row>
    <row r="126" spans="1:8" s="34" customFormat="1" ht="12.75">
      <c r="A126" s="41"/>
      <c r="C126" s="79"/>
      <c r="D126" s="79"/>
      <c r="E126" s="79"/>
      <c r="F126" s="58"/>
      <c r="G126" s="79"/>
      <c r="H126" s="79"/>
    </row>
    <row r="127" spans="1:8" s="34" customFormat="1" ht="12.75">
      <c r="A127" s="41"/>
      <c r="C127" s="79"/>
      <c r="D127" s="79"/>
      <c r="E127" s="79"/>
      <c r="F127" s="58"/>
      <c r="G127" s="79"/>
      <c r="H127" s="79"/>
    </row>
    <row r="128" spans="1:8" s="34" customFormat="1" ht="12.75">
      <c r="A128" s="41"/>
      <c r="C128" s="79"/>
      <c r="D128" s="79"/>
      <c r="E128" s="79"/>
      <c r="F128" s="58"/>
      <c r="G128" s="79"/>
      <c r="H128" s="79"/>
    </row>
    <row r="129" spans="1:8" s="34" customFormat="1" ht="12.75">
      <c r="A129" s="41"/>
      <c r="C129" s="79"/>
      <c r="D129" s="79"/>
      <c r="E129" s="79"/>
      <c r="F129" s="58"/>
      <c r="G129" s="79"/>
      <c r="H129" s="79"/>
    </row>
    <row r="130" spans="1:8" s="34" customFormat="1" ht="12.75">
      <c r="A130" s="41"/>
      <c r="C130" s="79"/>
      <c r="D130" s="79"/>
      <c r="E130" s="79"/>
      <c r="F130" s="58"/>
      <c r="G130" s="79"/>
      <c r="H130" s="79"/>
    </row>
    <row r="131" spans="1:8" s="34" customFormat="1" ht="12.75">
      <c r="A131" s="41"/>
      <c r="C131" s="79"/>
      <c r="D131" s="79"/>
      <c r="E131" s="79"/>
      <c r="F131" s="58"/>
      <c r="G131" s="79"/>
      <c r="H131" s="79"/>
    </row>
    <row r="132" spans="1:8" s="34" customFormat="1" ht="12.75">
      <c r="A132" s="41"/>
      <c r="C132" s="79"/>
      <c r="D132" s="79"/>
      <c r="E132" s="79"/>
      <c r="F132" s="58"/>
      <c r="G132" s="79"/>
      <c r="H132" s="79"/>
    </row>
    <row r="133" spans="1:8" s="34" customFormat="1" ht="12.75">
      <c r="A133" s="41"/>
      <c r="C133" s="79"/>
      <c r="D133" s="79"/>
      <c r="E133" s="79"/>
      <c r="F133" s="58"/>
      <c r="G133" s="79"/>
      <c r="H133" s="79"/>
    </row>
    <row r="134" spans="1:8" s="34" customFormat="1" ht="12.75">
      <c r="A134" s="41"/>
      <c r="C134" s="79"/>
      <c r="D134" s="79"/>
      <c r="E134" s="79"/>
      <c r="F134" s="58"/>
      <c r="G134" s="79"/>
      <c r="H134" s="79"/>
    </row>
    <row r="135" spans="1:8" s="34" customFormat="1" ht="12.75">
      <c r="A135" s="41"/>
      <c r="C135" s="79"/>
      <c r="D135" s="79"/>
      <c r="E135" s="79"/>
      <c r="F135" s="58"/>
      <c r="G135" s="79"/>
      <c r="H135" s="79"/>
    </row>
    <row r="136" spans="1:8" s="34" customFormat="1" ht="12.75">
      <c r="A136" s="41"/>
      <c r="C136" s="79"/>
      <c r="D136" s="79"/>
      <c r="E136" s="79"/>
      <c r="F136" s="58"/>
      <c r="G136" s="79"/>
      <c r="H136" s="79"/>
    </row>
    <row r="137" spans="1:8" s="34" customFormat="1" ht="12.75">
      <c r="A137" s="41"/>
      <c r="C137" s="79"/>
      <c r="D137" s="79"/>
      <c r="E137" s="79"/>
      <c r="F137" s="58"/>
      <c r="G137" s="79"/>
      <c r="H137" s="79"/>
    </row>
    <row r="138" spans="1:8" s="34" customFormat="1" ht="12.75">
      <c r="A138" s="41"/>
      <c r="C138" s="79"/>
      <c r="D138" s="79"/>
      <c r="E138" s="79"/>
      <c r="F138" s="58"/>
      <c r="G138" s="79"/>
      <c r="H138" s="79"/>
    </row>
    <row r="139" spans="1:8" s="34" customFormat="1" ht="12.75">
      <c r="A139" s="41"/>
      <c r="C139" s="79"/>
      <c r="D139" s="79"/>
      <c r="E139" s="79"/>
      <c r="F139" s="58"/>
      <c r="G139" s="79"/>
      <c r="H139" s="79"/>
    </row>
    <row r="140" spans="1:8" s="34" customFormat="1" ht="12.75">
      <c r="A140" s="41"/>
      <c r="C140" s="79"/>
      <c r="D140" s="79"/>
      <c r="E140" s="79"/>
      <c r="F140" s="58"/>
      <c r="G140" s="79"/>
      <c r="H140" s="79"/>
    </row>
    <row r="141" spans="1:8" s="34" customFormat="1" ht="12.75">
      <c r="A141" s="41"/>
      <c r="C141" s="79"/>
      <c r="D141" s="79"/>
      <c r="E141" s="79"/>
      <c r="F141" s="58"/>
      <c r="G141" s="79"/>
      <c r="H141" s="79"/>
    </row>
    <row r="142" spans="1:8" s="34" customFormat="1" ht="12.75">
      <c r="A142" s="41"/>
      <c r="C142" s="79"/>
      <c r="D142" s="79"/>
      <c r="E142" s="79"/>
      <c r="F142" s="58"/>
      <c r="G142" s="79"/>
      <c r="H142" s="79"/>
    </row>
    <row r="143" spans="1:8" s="34" customFormat="1" ht="12.75">
      <c r="A143" s="41"/>
      <c r="C143" s="79"/>
      <c r="D143" s="79"/>
      <c r="E143" s="79"/>
      <c r="F143" s="58"/>
      <c r="G143" s="79"/>
      <c r="H143" s="79"/>
    </row>
    <row r="144" spans="1:8" s="34" customFormat="1" ht="12.75">
      <c r="A144" s="41"/>
      <c r="C144" s="79"/>
      <c r="D144" s="79"/>
      <c r="E144" s="79"/>
      <c r="F144" s="58"/>
      <c r="G144" s="79"/>
      <c r="H144" s="79"/>
    </row>
    <row r="145" spans="1:8" s="34" customFormat="1" ht="12.75">
      <c r="A145" s="41"/>
      <c r="C145" s="79"/>
      <c r="D145" s="79"/>
      <c r="E145" s="79"/>
      <c r="F145" s="58"/>
      <c r="G145" s="79"/>
      <c r="H145" s="79"/>
    </row>
    <row r="146" spans="1:8" s="34" customFormat="1" ht="12.75">
      <c r="A146" s="41"/>
      <c r="C146" s="79"/>
      <c r="D146" s="79"/>
      <c r="E146" s="79"/>
      <c r="F146" s="58"/>
      <c r="G146" s="79"/>
      <c r="H146" s="79"/>
    </row>
    <row r="147" spans="1:8" s="34" customFormat="1" ht="12.75">
      <c r="A147" s="41"/>
      <c r="C147" s="79"/>
      <c r="D147" s="79"/>
      <c r="E147" s="79"/>
      <c r="F147" s="58"/>
      <c r="G147" s="79"/>
      <c r="H147" s="79"/>
    </row>
    <row r="148" spans="1:8" s="34" customFormat="1" ht="12.75">
      <c r="A148" s="41"/>
      <c r="C148" s="79"/>
      <c r="D148" s="79"/>
      <c r="E148" s="79"/>
      <c r="F148" s="58"/>
      <c r="G148" s="79"/>
      <c r="H148" s="79"/>
    </row>
    <row r="149" spans="1:8" s="34" customFormat="1" ht="12.75">
      <c r="A149" s="41"/>
      <c r="C149" s="79"/>
      <c r="D149" s="79"/>
      <c r="E149" s="79"/>
      <c r="F149" s="58"/>
      <c r="G149" s="79"/>
      <c r="H149" s="79"/>
    </row>
    <row r="150" spans="1:8" s="34" customFormat="1" ht="12.75">
      <c r="A150" s="41"/>
      <c r="C150" s="79"/>
      <c r="D150" s="79"/>
      <c r="E150" s="79"/>
      <c r="F150" s="58"/>
      <c r="G150" s="79"/>
      <c r="H150" s="79"/>
    </row>
    <row r="151" spans="1:8" s="34" customFormat="1" ht="12.75">
      <c r="A151" s="41"/>
      <c r="C151" s="79"/>
      <c r="D151" s="79"/>
      <c r="E151" s="79"/>
      <c r="F151" s="58"/>
      <c r="G151" s="79"/>
      <c r="H151" s="79"/>
    </row>
    <row r="152" spans="1:8" s="34" customFormat="1" ht="12.75">
      <c r="A152" s="41"/>
      <c r="C152" s="79"/>
      <c r="D152" s="79"/>
      <c r="E152" s="79"/>
      <c r="F152" s="58"/>
      <c r="G152" s="79"/>
      <c r="H152" s="79"/>
    </row>
    <row r="153" spans="1:8" s="34" customFormat="1" ht="12.75">
      <c r="A153" s="41"/>
      <c r="C153" s="79"/>
      <c r="D153" s="79"/>
      <c r="E153" s="79"/>
      <c r="F153" s="58"/>
      <c r="G153" s="79"/>
      <c r="H153" s="79"/>
    </row>
    <row r="154" spans="1:8" s="34" customFormat="1" ht="12.75">
      <c r="A154" s="41"/>
      <c r="C154" s="79"/>
      <c r="D154" s="79"/>
      <c r="E154" s="79"/>
      <c r="F154" s="58"/>
      <c r="G154" s="79"/>
      <c r="H154" s="79"/>
    </row>
    <row r="155" spans="1:8" s="34" customFormat="1" ht="12.75">
      <c r="A155" s="41"/>
      <c r="C155" s="79"/>
      <c r="D155" s="79"/>
      <c r="E155" s="79"/>
      <c r="F155" s="58"/>
      <c r="G155" s="79"/>
      <c r="H155" s="79"/>
    </row>
    <row r="156" spans="1:8" s="34" customFormat="1" ht="12.75">
      <c r="A156" s="41"/>
      <c r="C156" s="79"/>
      <c r="D156" s="79"/>
      <c r="E156" s="79"/>
      <c r="F156" s="58"/>
      <c r="G156" s="79"/>
      <c r="H156" s="79"/>
    </row>
    <row r="157" spans="1:8" s="34" customFormat="1" ht="12.75">
      <c r="A157" s="41"/>
      <c r="C157" s="79"/>
      <c r="D157" s="79"/>
      <c r="E157" s="79"/>
      <c r="F157" s="58"/>
      <c r="G157" s="79"/>
      <c r="H157" s="79"/>
    </row>
    <row r="158" spans="1:8" s="34" customFormat="1" ht="12.75">
      <c r="A158" s="41"/>
      <c r="C158" s="79"/>
      <c r="D158" s="79"/>
      <c r="E158" s="79"/>
      <c r="F158" s="58"/>
      <c r="G158" s="79"/>
      <c r="H158" s="79"/>
    </row>
    <row r="159" spans="1:8" s="34" customFormat="1" ht="12.75">
      <c r="A159" s="41"/>
      <c r="C159" s="79"/>
      <c r="D159" s="79"/>
      <c r="E159" s="79"/>
      <c r="F159" s="58"/>
      <c r="G159" s="79"/>
      <c r="H159" s="79"/>
    </row>
    <row r="160" spans="1:8" s="34" customFormat="1" ht="12.75">
      <c r="A160" s="41"/>
      <c r="C160" s="79"/>
      <c r="D160" s="79"/>
      <c r="E160" s="79"/>
      <c r="F160" s="58"/>
      <c r="G160" s="79"/>
      <c r="H160" s="79"/>
    </row>
    <row r="161" spans="1:8" s="34" customFormat="1" ht="12.75">
      <c r="A161" s="41"/>
      <c r="C161" s="79"/>
      <c r="D161" s="79"/>
      <c r="E161" s="79"/>
      <c r="F161" s="58"/>
      <c r="G161" s="79"/>
      <c r="H161" s="79"/>
    </row>
    <row r="162" spans="1:8" s="34" customFormat="1" ht="12.75">
      <c r="A162" s="41"/>
      <c r="C162" s="79"/>
      <c r="D162" s="79"/>
      <c r="E162" s="79"/>
      <c r="F162" s="58"/>
      <c r="G162" s="79"/>
      <c r="H162" s="79"/>
    </row>
    <row r="163" spans="1:8" s="34" customFormat="1" ht="12.75">
      <c r="A163" s="41"/>
      <c r="C163" s="79"/>
      <c r="D163" s="79"/>
      <c r="E163" s="79"/>
      <c r="F163" s="58"/>
      <c r="G163" s="79"/>
      <c r="H163" s="79"/>
    </row>
    <row r="164" spans="1:8" s="34" customFormat="1" ht="12.75">
      <c r="A164" s="41"/>
      <c r="C164" s="79"/>
      <c r="D164" s="79"/>
      <c r="E164" s="79"/>
      <c r="F164" s="58"/>
      <c r="G164" s="79"/>
      <c r="H164" s="79"/>
    </row>
    <row r="165" spans="1:8" s="34" customFormat="1" ht="12.75">
      <c r="A165" s="41"/>
      <c r="C165" s="79"/>
      <c r="D165" s="79"/>
      <c r="E165" s="79"/>
      <c r="F165" s="58"/>
      <c r="G165" s="79"/>
      <c r="H165" s="79"/>
    </row>
    <row r="166" spans="1:8" s="34" customFormat="1" ht="12.75">
      <c r="A166" s="41"/>
      <c r="C166" s="79"/>
      <c r="D166" s="79"/>
      <c r="E166" s="79"/>
      <c r="F166" s="58"/>
      <c r="G166" s="79"/>
      <c r="H166" s="79"/>
    </row>
    <row r="167" spans="1:8" s="34" customFormat="1" ht="12.75">
      <c r="A167" s="41"/>
      <c r="C167" s="79"/>
      <c r="D167" s="79"/>
      <c r="E167" s="79"/>
      <c r="F167" s="58"/>
      <c r="G167" s="79"/>
      <c r="H167" s="79"/>
    </row>
    <row r="168" spans="1:8" s="34" customFormat="1" ht="12.75">
      <c r="A168" s="41"/>
      <c r="C168" s="79"/>
      <c r="D168" s="79"/>
      <c r="E168" s="79"/>
      <c r="F168" s="58"/>
      <c r="G168" s="79"/>
      <c r="H168" s="79"/>
    </row>
    <row r="169" spans="1:8" s="34" customFormat="1" ht="12.75">
      <c r="A169" s="41"/>
      <c r="C169" s="79"/>
      <c r="D169" s="79"/>
      <c r="E169" s="79"/>
      <c r="F169" s="58"/>
      <c r="G169" s="79"/>
      <c r="H169" s="79"/>
    </row>
    <row r="170" spans="1:8" s="34" customFormat="1" ht="12.75">
      <c r="A170" s="41"/>
      <c r="C170" s="79"/>
      <c r="D170" s="79"/>
      <c r="E170" s="79"/>
      <c r="F170" s="58"/>
      <c r="G170" s="79"/>
      <c r="H170" s="79"/>
    </row>
    <row r="171" spans="1:8" s="34" customFormat="1" ht="12.75">
      <c r="A171" s="41"/>
      <c r="C171" s="79"/>
      <c r="D171" s="79"/>
      <c r="E171" s="79"/>
      <c r="F171" s="58"/>
      <c r="G171" s="79"/>
      <c r="H171" s="79"/>
    </row>
    <row r="172" spans="1:8" s="34" customFormat="1" ht="12.75">
      <c r="A172" s="41"/>
      <c r="C172" s="79"/>
      <c r="D172" s="79"/>
      <c r="E172" s="79"/>
      <c r="F172" s="58"/>
      <c r="G172" s="79"/>
      <c r="H172" s="79"/>
    </row>
    <row r="173" spans="1:8" s="34" customFormat="1" ht="12.75">
      <c r="A173" s="41"/>
      <c r="C173" s="79"/>
      <c r="D173" s="79"/>
      <c r="E173" s="79"/>
      <c r="F173" s="58"/>
      <c r="G173" s="79"/>
      <c r="H173" s="79"/>
    </row>
    <row r="174" spans="1:8" s="34" customFormat="1" ht="12.75">
      <c r="A174" s="41"/>
      <c r="C174" s="79"/>
      <c r="D174" s="79"/>
      <c r="E174" s="79"/>
      <c r="F174" s="58"/>
      <c r="G174" s="79"/>
      <c r="H174" s="79"/>
    </row>
    <row r="175" spans="1:8" s="34" customFormat="1" ht="12.75">
      <c r="A175" s="41"/>
      <c r="C175" s="79"/>
      <c r="D175" s="79"/>
      <c r="E175" s="79"/>
      <c r="F175" s="58"/>
      <c r="G175" s="79"/>
      <c r="H175" s="79"/>
    </row>
    <row r="176" spans="1:8" s="34" customFormat="1" ht="12.75">
      <c r="A176" s="41"/>
      <c r="C176" s="79"/>
      <c r="D176" s="79"/>
      <c r="E176" s="79"/>
      <c r="F176" s="58"/>
      <c r="G176" s="79"/>
      <c r="H176" s="79"/>
    </row>
    <row r="177" spans="1:8" s="34" customFormat="1" ht="12.75">
      <c r="A177" s="41"/>
      <c r="C177" s="79"/>
      <c r="D177" s="79"/>
      <c r="E177" s="79"/>
      <c r="F177" s="58"/>
      <c r="G177" s="79"/>
      <c r="H177" s="79"/>
    </row>
    <row r="178" spans="1:8" s="34" customFormat="1" ht="12.75">
      <c r="A178" s="41"/>
      <c r="C178" s="79"/>
      <c r="D178" s="79"/>
      <c r="E178" s="79"/>
      <c r="F178" s="58"/>
      <c r="G178" s="79"/>
      <c r="H178" s="79"/>
    </row>
  </sheetData>
  <sheetProtection/>
  <mergeCells count="2">
    <mergeCell ref="A2:I2"/>
    <mergeCell ref="A3:I3"/>
  </mergeCells>
  <printOptions/>
  <pageMargins left="0.75" right="0.75" top="1" bottom="1" header="0.5" footer="0.5"/>
  <pageSetup fitToHeight="3" fitToWidth="1" horizontalDpi="300" verticalDpi="300" orientation="landscape" paperSize="9" scale="7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</cp:lastModifiedBy>
  <cp:lastPrinted>2016-12-04T10:41:23Z</cp:lastPrinted>
  <dcterms:created xsi:type="dcterms:W3CDTF">1999-11-30T10:42:35Z</dcterms:created>
  <dcterms:modified xsi:type="dcterms:W3CDTF">2018-12-21T04:49:32Z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XXJ7TYMEEKJ2-3598-668</vt:lpwstr>
  </property>
  <property fmtid="{D5CDD505-2E9C-101B-9397-08002B2CF9AE}" pid="4" name="_dlc_DocIdItemGu">
    <vt:lpwstr>8dd02801-d762-4c86-91a7-9e130b4a3998</vt:lpwstr>
  </property>
  <property fmtid="{D5CDD505-2E9C-101B-9397-08002B2CF9AE}" pid="5" name="_dlc_DocIdU">
    <vt:lpwstr>https://vip.gov.mari.ru/gornomari/msp/_layouts/DocIdRedir.aspx?ID=XXJ7TYMEEKJ2-3598-668, XXJ7TYMEEKJ2-3598-668</vt:lpwstr>
  </property>
</Properties>
</file>